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080594A-BB2D-465A-9C88-FD49053C02EE}" xr6:coauthVersionLast="45" xr6:coauthVersionMax="47" xr10:uidLastSave="{00000000-0000-0000-0000-000000000000}"/>
  <bookViews>
    <workbookView xWindow="-120" yWindow="-120" windowWidth="29040" windowHeight="15840" firstSheet="3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148" i="56" l="1"/>
  <c r="BL150" i="56"/>
  <c r="BL149" i="56"/>
  <c r="BL146" i="56"/>
  <c r="BL145" i="56"/>
  <c r="BL144" i="56"/>
  <c r="BL143" i="56"/>
  <c r="BL141" i="56"/>
  <c r="BL140" i="56"/>
  <c r="BL139" i="56"/>
  <c r="BL138" i="56"/>
  <c r="BL136" i="56"/>
  <c r="BL135" i="56"/>
  <c r="BL134" i="56"/>
  <c r="BL133" i="56"/>
  <c r="BL131" i="56"/>
  <c r="BL130" i="56"/>
  <c r="BL129" i="56"/>
  <c r="BL128" i="56"/>
  <c r="BL126" i="56"/>
  <c r="BL125" i="56"/>
  <c r="BL124" i="56"/>
  <c r="BL123" i="56"/>
  <c r="BL121" i="56"/>
  <c r="BL120" i="56"/>
  <c r="BL119" i="56"/>
  <c r="BL118" i="56"/>
  <c r="BL116" i="56"/>
  <c r="BL115" i="56"/>
  <c r="BL114" i="56"/>
  <c r="BL113" i="56"/>
  <c r="BL111" i="56"/>
  <c r="BL110" i="56"/>
  <c r="BL109" i="56"/>
  <c r="BL108" i="56"/>
  <c r="BL106" i="56"/>
  <c r="L7" i="28" l="1"/>
  <c r="V26" i="22" l="1"/>
  <c r="U26" i="22"/>
  <c r="T26" i="22"/>
  <c r="S26" i="22"/>
  <c r="I13" i="48" l="1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G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G10" i="48"/>
  <c r="G13" i="48"/>
  <c r="G12" i="48"/>
  <c r="G9" i="48"/>
  <c r="G8" i="48"/>
  <c r="G7" i="48"/>
  <c r="G6" i="48"/>
  <c r="G5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AG59" i="28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58" i="2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S129" i="56" s="1"/>
  <c r="BR114" i="56"/>
  <c r="BS114" i="56" s="1"/>
  <c r="BR109" i="56"/>
  <c r="BS109" i="56" s="1"/>
  <c r="BR149" i="56"/>
  <c r="BS149" i="56" s="1"/>
  <c r="BR144" i="56"/>
  <c r="BS144" i="56" s="1"/>
  <c r="BR139" i="56"/>
  <c r="BS139" i="56" s="1"/>
  <c r="BR134" i="56"/>
  <c r="BS134" i="56" s="1"/>
  <c r="BR119" i="56"/>
  <c r="BS119" i="56" s="1"/>
  <c r="BR124" i="56"/>
  <c r="BS124" i="56" s="1"/>
  <c r="BT115" i="56"/>
  <c r="BU115" i="56" s="1"/>
  <c r="BT110" i="56"/>
  <c r="BU110" i="56" s="1"/>
  <c r="BT145" i="56"/>
  <c r="BU145" i="56" s="1"/>
  <c r="BT140" i="56"/>
  <c r="BU140" i="56" s="1"/>
  <c r="BT135" i="56"/>
  <c r="BU135" i="56" s="1"/>
  <c r="BT130" i="56"/>
  <c r="BU130" i="56" s="1"/>
  <c r="BT125" i="56"/>
  <c r="BU125" i="56" s="1"/>
  <c r="BT120" i="56"/>
  <c r="BU120" i="56" s="1"/>
  <c r="BT150" i="56"/>
  <c r="BU150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AI6" i="48"/>
  <c r="AI8" i="48"/>
  <c r="AI7" i="48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I13" i="48"/>
  <c r="S29" i="22"/>
  <c r="AM5" i="48" s="1"/>
  <c r="T29" i="22"/>
  <c r="V29" i="22"/>
  <c r="AC40" i="52"/>
  <c r="AB40" i="52" s="1"/>
  <c r="T44" i="51"/>
  <c r="AC44" i="51" s="1"/>
  <c r="AC49" i="28"/>
  <c r="AC49" i="52"/>
  <c r="S27" i="52"/>
  <c r="V9" i="52"/>
  <c r="T9" i="52"/>
  <c r="AL5" i="48" l="1"/>
  <c r="F21" i="48" s="1"/>
  <c r="BS154" i="56"/>
  <c r="BS155" i="56" s="1"/>
  <c r="BU154" i="56"/>
  <c r="BU155" i="56" s="1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C21" i="51"/>
  <c r="AC20" i="51"/>
  <c r="AB20" i="51" s="1"/>
  <c r="T51" i="51"/>
  <c r="F17" i="22"/>
  <c r="V11" i="52"/>
  <c r="AM10" i="48"/>
  <c r="A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Y24" i="22" l="1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AI10" i="48"/>
  <c r="I9" i="22"/>
  <c r="Y18" i="22"/>
  <c r="AM9" i="48"/>
  <c r="AL9" i="48" s="1"/>
  <c r="F23" i="48" s="1"/>
  <c r="AM11" i="48"/>
  <c r="AI5" i="48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Q128" i="56" s="1"/>
  <c r="BP123" i="56"/>
  <c r="BQ123" i="56" s="1"/>
  <c r="BP118" i="56"/>
  <c r="BQ118" i="56" s="1"/>
  <c r="BP113" i="56"/>
  <c r="BP148" i="56"/>
  <c r="BQ148" i="56" s="1"/>
  <c r="BP108" i="56"/>
  <c r="BQ108" i="56" s="1"/>
  <c r="BP143" i="56"/>
  <c r="BQ143" i="56" s="1"/>
  <c r="BP138" i="56"/>
  <c r="BQ138" i="56" s="1"/>
  <c r="BP133" i="56"/>
  <c r="BQ133" i="56" s="1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AI9" i="48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53" i="56" l="1"/>
  <c r="BP8" i="56" s="1"/>
  <c r="BU104" i="56"/>
  <c r="BU105" i="56" s="1"/>
  <c r="BS104" i="56"/>
  <c r="BS105" i="56" s="1"/>
  <c r="BN131" i="56"/>
  <c r="BO131" i="56" s="1"/>
  <c r="BN121" i="56"/>
  <c r="BO121" i="56" s="1"/>
  <c r="BN116" i="56"/>
  <c r="BO116" i="56" s="1"/>
  <c r="BN111" i="56"/>
  <c r="BN126" i="56"/>
  <c r="BO126" i="56" s="1"/>
  <c r="BN146" i="56"/>
  <c r="BO146" i="56" s="1"/>
  <c r="BN106" i="56"/>
  <c r="BO106" i="56" s="1"/>
  <c r="BN141" i="56"/>
  <c r="BO141" i="56" s="1"/>
  <c r="BN136" i="56"/>
  <c r="BO136" i="56" s="1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Q8" i="56" l="1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AI12" i="48"/>
  <c r="S30" i="22"/>
  <c r="Z38" i="22" l="1"/>
  <c r="AL11" i="48" l="1"/>
  <c r="A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96" i="56"/>
  <c r="BN86" i="56"/>
  <c r="BN91" i="56"/>
  <c r="BN66" i="56"/>
  <c r="BN81" i="56"/>
  <c r="V37" i="28"/>
  <c r="AB54" i="28"/>
  <c r="BQ101" i="56" s="1"/>
  <c r="BQ103" i="56" s="1"/>
  <c r="Z34" i="22"/>
  <c r="Z33" i="22"/>
  <c r="Y26" i="22"/>
  <c r="BN76" i="56" l="1"/>
  <c r="BN61" i="56"/>
  <c r="BN71" i="56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L61" i="56"/>
  <c r="BP98" i="56"/>
  <c r="BP68" i="56"/>
  <c r="BP63" i="56"/>
  <c r="BP58" i="56"/>
  <c r="BP93" i="56"/>
  <c r="BP88" i="56"/>
  <c r="BP83" i="56"/>
  <c r="BP78" i="56"/>
  <c r="BP73" i="56"/>
  <c r="BO81" i="56"/>
  <c r="BL81" i="56"/>
  <c r="AE26" i="22"/>
  <c r="AA26" i="22"/>
  <c r="Y29" i="22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AA29" i="22"/>
  <c r="P30" i="22"/>
  <c r="M30" i="22"/>
  <c r="R30" i="22"/>
  <c r="T30" i="22"/>
  <c r="G30" i="22"/>
  <c r="J30" i="22"/>
  <c r="BQ104" i="56" l="1"/>
  <c r="BQ105" i="56" s="1"/>
  <c r="Y30" i="22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90" i="27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BE122" i="27" l="1"/>
  <c r="BF122" i="27"/>
  <c r="BD122" i="27"/>
  <c r="CH32" i="56"/>
  <c r="BH86" i="56" l="1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BO21" i="56" l="1"/>
  <c r="BL21" i="56"/>
  <c r="BN26" i="56"/>
  <c r="BN16" i="56"/>
  <c r="BN11" i="56"/>
  <c r="BN46" i="56"/>
  <c r="BN41" i="56"/>
  <c r="BN36" i="56"/>
  <c r="BN31" i="56"/>
  <c r="BO6" i="56"/>
  <c r="BO16" i="56" l="1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BO54" i="56" l="1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<sst xmlns="http://schemas.openxmlformats.org/spreadsheetml/2006/main" count="69731" uniqueCount="1125">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</sst>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96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9" fontId="94" fillId="43" borderId="192" xfId="1" applyFont="1" applyFill="1" applyBorder="1" applyAlignment="1">
      <alignment vertical="top" wrapText="1"/>
    </xf>
    <xf numFmtId="9" fontId="94" fillId="44" borderId="192" xfId="1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196" t="s">
        <v>868</v>
      </c>
      <c r="B16" s="1196"/>
      <c r="C16" s="1196"/>
      <c r="D16" s="1196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195" t="s">
        <v>883</v>
      </c>
      <c r="C19" s="1195"/>
      <c r="D19" s="1195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195" t="s">
        <v>884</v>
      </c>
      <c r="C20" s="1195"/>
      <c r="D20" s="1195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195" t="s">
        <v>879</v>
      </c>
      <c r="C23" s="1195"/>
      <c r="D23" s="1195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195" t="s">
        <v>880</v>
      </c>
      <c r="C24" s="1195"/>
      <c r="D24" s="1195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195" t="s">
        <v>881</v>
      </c>
      <c r="C25" s="1195"/>
      <c r="D25" s="1195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195" t="s">
        <v>879</v>
      </c>
      <c r="C26" s="1195"/>
      <c r="D26" s="1195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195" t="s">
        <v>882</v>
      </c>
      <c r="C27" s="1195"/>
      <c r="D27" s="1195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197" t="s">
        <v>875</v>
      </c>
      <c r="C30" s="1195"/>
      <c r="D30" s="1195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195" t="s">
        <v>877</v>
      </c>
      <c r="C31" s="1195"/>
      <c r="D31" s="1195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198" t="s">
        <v>2</v>
      </c>
      <c r="C2" s="1199"/>
      <c r="D2" s="1199"/>
      <c r="E2" s="1200"/>
      <c r="G2" s="1198" t="s">
        <v>3</v>
      </c>
      <c r="H2" s="1200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198" t="s">
        <v>11</v>
      </c>
      <c r="H11" s="1200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01" t="s">
        <v>601</v>
      </c>
      <c r="H18" s="1202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05" t="s">
        <v>599</v>
      </c>
      <c r="C27" s="1206"/>
      <c r="D27" s="1206"/>
      <c r="E27" s="1206"/>
      <c r="F27" s="1206"/>
      <c r="G27" s="1206"/>
      <c r="H27" s="1206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03" t="s">
        <v>758</v>
      </c>
      <c r="H28" s="1204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198" t="s">
        <v>607</v>
      </c>
      <c r="C46" s="1199"/>
      <c r="D46" s="1199"/>
      <c r="E46" s="1200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4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5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6" sqref="D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 t="s">
        <v>657</v>
      </c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0" t="s">
        <v>23</v>
      </c>
      <c r="B1" s="1211"/>
      <c r="C1" s="1211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07" t="s">
        <v>25</v>
      </c>
      <c r="B7" s="1208"/>
      <c r="C7" s="1209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07" t="s">
        <v>26</v>
      </c>
      <c r="B28" s="1208"/>
      <c r="C28" s="1209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07" t="s">
        <v>39</v>
      </c>
      <c r="B35" s="1208"/>
      <c r="C35" s="1209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07" t="s">
        <v>47</v>
      </c>
      <c r="B39" s="1208"/>
      <c r="C39" s="1209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07" t="s">
        <v>66</v>
      </c>
      <c r="B49" s="1208"/>
      <c r="C49" s="1209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07" t="s">
        <v>68</v>
      </c>
      <c r="B62" s="1208"/>
      <c r="C62" s="1209"/>
    </row>
    <row r="63" spans="1:3">
      <c r="A63" s="1207" t="s">
        <v>69</v>
      </c>
      <c r="B63" s="1208"/>
      <c r="C63" s="1209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07" t="s">
        <v>76</v>
      </c>
      <c r="B70" s="1208"/>
      <c r="C70" s="1209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07" t="s">
        <v>485</v>
      </c>
      <c r="B76" s="1208"/>
      <c r="C76" s="1209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07" t="s">
        <v>710</v>
      </c>
      <c r="B84" s="1208"/>
      <c r="C84" s="1209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7" t="s">
        <v>629</v>
      </c>
      <c r="G2" s="1228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9" t="s">
        <v>492</v>
      </c>
      <c r="G3" s="1230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31" t="s">
        <v>209</v>
      </c>
      <c r="G4" s="1232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3" t="s">
        <v>500</v>
      </c>
      <c r="G5" s="1234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24" t="s">
        <v>220</v>
      </c>
      <c r="J7" s="1225"/>
      <c r="K7" s="1226"/>
      <c r="L7" s="1224" t="s">
        <v>221</v>
      </c>
      <c r="M7" s="1225"/>
      <c r="N7" s="1226"/>
      <c r="O7" s="1224" t="s">
        <v>222</v>
      </c>
      <c r="P7" s="1225"/>
      <c r="Q7" s="1226"/>
      <c r="R7" s="1222" t="s">
        <v>223</v>
      </c>
      <c r="S7" s="1224" t="s">
        <v>644</v>
      </c>
      <c r="T7" s="1225"/>
      <c r="U7" s="1225"/>
      <c r="V7" s="1225"/>
      <c r="W7" s="1225"/>
      <c r="X7" s="1226"/>
      <c r="Y7" s="1220" t="s">
        <v>707</v>
      </c>
      <c r="Z7" s="1220" t="s">
        <v>501</v>
      </c>
      <c r="AA7" s="1218" t="s">
        <v>766</v>
      </c>
      <c r="AB7" s="80"/>
      <c r="AC7" s="80"/>
      <c r="AD7" s="1216" t="s">
        <v>837</v>
      </c>
      <c r="AE7" s="1218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23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21"/>
      <c r="Z8" s="1221"/>
      <c r="AA8" s="1219" t="s">
        <v>653</v>
      </c>
      <c r="AD8" s="1217"/>
      <c r="AE8" s="1219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12" t="s">
        <v>225</v>
      </c>
      <c r="S36" s="1213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12" t="s">
        <v>226</v>
      </c>
      <c r="S37" s="1213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12" t="s">
        <v>224</v>
      </c>
      <c r="S38" s="1213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14" t="s">
        <v>227</v>
      </c>
      <c r="S39" s="1215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36" t="s">
        <v>556</v>
      </c>
      <c r="C4" s="1237"/>
      <c r="D4" s="1237"/>
      <c r="E4" s="1237"/>
      <c r="F4" s="1237"/>
      <c r="G4" s="1237"/>
      <c r="H4" s="1237"/>
      <c r="I4" s="1237"/>
      <c r="J4" s="1237"/>
      <c r="K4" s="1237"/>
      <c r="L4" s="1237"/>
      <c r="M4" s="460"/>
      <c r="O4" s="1236" t="s">
        <v>558</v>
      </c>
      <c r="P4" s="1237"/>
      <c r="Q4" s="1237"/>
      <c r="R4" s="1237"/>
      <c r="S4" s="1237"/>
      <c r="T4" s="1237"/>
      <c r="U4" s="1237"/>
      <c r="V4" s="1237"/>
      <c r="W4" s="1237"/>
      <c r="X4" s="1237"/>
      <c r="Y4" s="1237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0" t="s">
        <v>565</v>
      </c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L18" s="1240" t="s">
        <v>867</v>
      </c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36" t="s">
        <v>557</v>
      </c>
      <c r="C19" s="1237"/>
      <c r="D19" s="1237"/>
      <c r="E19" s="1237"/>
      <c r="F19" s="1237"/>
      <c r="G19" s="1237"/>
      <c r="H19" s="1237"/>
      <c r="I19" s="1237"/>
      <c r="J19" s="1237"/>
      <c r="K19" s="1237"/>
      <c r="L19" s="1237"/>
      <c r="M19" s="1237"/>
      <c r="O19" s="1236" t="s">
        <v>558</v>
      </c>
      <c r="P19" s="1237"/>
      <c r="Q19" s="1237"/>
      <c r="R19" s="1237"/>
      <c r="S19" s="1237"/>
      <c r="T19" s="1237"/>
      <c r="U19" s="1237"/>
      <c r="V19" s="1237"/>
      <c r="W19" s="1237"/>
      <c r="X19" s="1237"/>
      <c r="Y19" s="1237"/>
      <c r="Z19" s="1237"/>
      <c r="AB19" s="1236" t="s">
        <v>559</v>
      </c>
      <c r="AC19" s="1237"/>
      <c r="AD19" s="1237"/>
      <c r="AE19" s="1237"/>
      <c r="AF19" s="1237"/>
      <c r="AG19" s="1237"/>
      <c r="AH19" s="1237"/>
      <c r="AI19" s="1237"/>
      <c r="AJ19" s="1237"/>
      <c r="AK19" s="1237"/>
      <c r="AL19" s="1237"/>
      <c r="AN19" s="1238" t="s">
        <v>560</v>
      </c>
      <c r="AO19" s="1239"/>
      <c r="AP19" s="1239"/>
      <c r="AQ19" s="1239"/>
      <c r="AR19" s="1239"/>
      <c r="AS19" s="1239"/>
      <c r="AT19" s="1239"/>
      <c r="AU19" s="1239"/>
      <c r="AV19" s="1239"/>
      <c r="AW19" s="1239"/>
      <c r="AY19" s="1235" t="s">
        <v>561</v>
      </c>
      <c r="AZ19" s="1235"/>
      <c r="BA19" s="1235"/>
      <c r="BB19" s="1235"/>
      <c r="BC19" s="1235"/>
      <c r="BD19" s="1235"/>
      <c r="BE19" s="1235"/>
      <c r="BF19" s="1235"/>
      <c r="BG19" s="1235"/>
      <c r="BH19" s="1235"/>
      <c r="BI19" s="1235"/>
      <c r="BJ19" s="1235"/>
      <c r="BL19" s="1235" t="s">
        <v>566</v>
      </c>
      <c r="BM19" s="1235"/>
      <c r="BN19" s="1235"/>
      <c r="BO19" s="1235"/>
      <c r="BP19" s="1235"/>
      <c r="BQ19" s="1235"/>
      <c r="BR19" s="1235"/>
      <c r="BS19" s="1235"/>
      <c r="BT19" s="1235"/>
      <c r="BU19" s="1235"/>
      <c r="BV19" s="1235"/>
      <c r="BW19" s="1235"/>
      <c r="BX19" s="1235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workbookViewId="0">
      <selection activeCell="F4" sqref="F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764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41" t="s">
        <v>942</v>
      </c>
      <c r="BO3" s="1242"/>
      <c r="BP3" s="1241" t="s">
        <v>943</v>
      </c>
      <c r="BQ3" s="1242"/>
      <c r="BR3" s="1241" t="s">
        <v>944</v>
      </c>
      <c r="BS3" s="1242"/>
      <c r="BT3" s="1241" t="s">
        <v>945</v>
      </c>
      <c r="BU3" s="1248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45" t="s">
        <v>1108</v>
      </c>
      <c r="CG6" s="1246"/>
      <c r="CH6" s="1246"/>
      <c r="CI6" s="1246"/>
      <c r="CJ6" s="1247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45" t="s">
        <v>1116</v>
      </c>
      <c r="CG24" s="1246"/>
      <c r="CH24" s="1246"/>
      <c r="CI24" s="1246"/>
      <c r="CJ24" s="1246"/>
      <c r="CK24" s="1258" t="s">
        <v>1117</v>
      </c>
      <c r="CL24" s="1260" t="s">
        <v>1121</v>
      </c>
      <c r="CM24" s="1261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53" t="s">
        <v>890</v>
      </c>
      <c r="CI25" s="1254"/>
      <c r="CJ25" s="1254"/>
      <c r="CK25" s="1259"/>
      <c r="CL25" s="1262"/>
      <c r="CM25" s="1263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3">
        <f>IFERROR(($CG$35*CK26)/(CJ8/$CJ$17),0)</f>
        <v>0</v>
      </c>
      <c r="CH26" s="1250">
        <f>$CL$26*(1-CG26)^($CL$28-$CL$27)/100</f>
        <v>1</v>
      </c>
      <c r="CI26" s="1251"/>
      <c r="CJ26" s="1252"/>
      <c r="CK26" s="1166">
        <v>0</v>
      </c>
      <c r="CL26" s="1170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3">
        <f t="shared" ref="CG27:CG31" si="0">IFERROR(($CG$35*CK27)/(CJ9/$CJ$17),0)</f>
        <v>0</v>
      </c>
      <c r="CH27" s="1250">
        <f t="shared" ref="CH27:CH32" si="1">$CL$26*(1-CG27)^($CL$28-$CL$27)/100</f>
        <v>1</v>
      </c>
      <c r="CI27" s="1251"/>
      <c r="CJ27" s="1252"/>
      <c r="CK27" s="1166">
        <v>0</v>
      </c>
      <c r="CL27" s="1170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3">
        <f t="shared" si="0"/>
        <v>0</v>
      </c>
      <c r="CH28" s="1250">
        <f t="shared" si="1"/>
        <v>1</v>
      </c>
      <c r="CI28" s="1251"/>
      <c r="CJ28" s="1252"/>
      <c r="CK28" s="1166">
        <v>0</v>
      </c>
      <c r="CL28" s="1171">
        <v>2070</v>
      </c>
      <c r="CM28" s="1169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3">
        <f t="shared" si="0"/>
        <v>4.7825487930972541E-4</v>
      </c>
      <c r="CH29" s="1250">
        <f t="shared" si="1"/>
        <v>0.97543163582150982</v>
      </c>
      <c r="CI29" s="1251"/>
      <c r="CJ29" s="1252"/>
      <c r="CK29" s="1166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3">
        <f t="shared" si="0"/>
        <v>3.8187099184060013E-4</v>
      </c>
      <c r="CH30" s="1250">
        <f t="shared" si="1"/>
        <v>0.98033484804088578</v>
      </c>
      <c r="CI30" s="1251"/>
      <c r="CJ30" s="1252"/>
      <c r="CK30" s="1166">
        <v>0.04</v>
      </c>
      <c r="CN30" s="80"/>
      <c r="CO30" s="80"/>
    </row>
    <row r="31" spans="2:140" ht="15">
      <c r="B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3">
        <f t="shared" si="0"/>
        <v>6.1585782114715281E-4</v>
      </c>
      <c r="CH31" s="1250">
        <f t="shared" si="1"/>
        <v>0.96847319624484829</v>
      </c>
      <c r="CI31" s="1251"/>
      <c r="CJ31" s="1252"/>
      <c r="CK31" s="1166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3">
        <f>IFERROR(($CG$35*CK32)/(CJ14/$CJ$17),0)</f>
        <v>3.9118799378527807E-3</v>
      </c>
      <c r="CH32" s="1250">
        <f t="shared" si="1"/>
        <v>0.81561188331174039</v>
      </c>
      <c r="CI32" s="1251"/>
      <c r="CJ32" s="1252"/>
      <c r="CK32" s="1166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3">
        <f t="shared" ref="CG33" si="2">IFERROR(($CG$35*CK33)/(CJ15/$CJ$17),0)</f>
        <v>1.7179866147117095E-2</v>
      </c>
      <c r="CH33" s="1250">
        <f>$CL$26*(1-CG33)^($CL$28-$CL$27)/100</f>
        <v>0.40611621312446222</v>
      </c>
      <c r="CI33" s="1251"/>
      <c r="CJ33" s="1252"/>
      <c r="CK33" s="1167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2" t="s">
        <v>64</v>
      </c>
      <c r="CG34" s="1173">
        <f>IFERROR(($CG$35*CK34)/(CJ16/$CJ$17),0)</f>
        <v>2.899075624512347E-2</v>
      </c>
      <c r="CH34" s="1250">
        <f>$CL$26*(1-CG34)^($CL$28-$CL$27)/100</f>
        <v>0.21657830151277452</v>
      </c>
      <c r="CI34" s="1251"/>
      <c r="CJ34" s="1252"/>
      <c r="CK34" s="1168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4" t="s">
        <v>657</v>
      </c>
      <c r="CG35" s="1165">
        <v>3.5000000000000001E-3</v>
      </c>
      <c r="CH35" s="1255">
        <f>CL26*(1-CG35)^(CL28-CL27)/100</f>
        <v>0.833335259728061</v>
      </c>
      <c r="CI35" s="1256"/>
      <c r="CJ35" s="1257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43" t="s">
        <v>295</v>
      </c>
      <c r="CG38" s="1244"/>
      <c r="CH38" s="1244"/>
      <c r="CI38" s="1244"/>
      <c r="CJ38" s="1244"/>
      <c r="CK38" s="1244"/>
      <c r="CL38" s="1244"/>
      <c r="CM38" s="1244"/>
      <c r="CN38" s="1244"/>
      <c r="CO38" s="1244"/>
      <c r="CP38" s="1244"/>
      <c r="CQ38" s="1244"/>
      <c r="CR38" s="1241" t="s">
        <v>898</v>
      </c>
      <c r="CS38" s="1242"/>
      <c r="CT38" s="1242"/>
      <c r="CU38" s="1242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43" t="s">
        <v>604</v>
      </c>
      <c r="BX39" s="1244"/>
      <c r="BY39" s="1244"/>
      <c r="BZ39" s="1244"/>
      <c r="CA39" s="1249"/>
      <c r="CB39" s="80"/>
      <c r="CE39" s="80"/>
      <c r="CF39" s="1157"/>
      <c r="CG39" s="1158" t="s">
        <v>287</v>
      </c>
      <c r="CH39" s="1158" t="s">
        <v>396</v>
      </c>
      <c r="CI39" s="1159" t="s">
        <v>397</v>
      </c>
      <c r="CJ39" s="1157" t="s">
        <v>893</v>
      </c>
      <c r="CK39" s="1157" t="s">
        <v>894</v>
      </c>
      <c r="CL39" s="1158" t="s">
        <v>895</v>
      </c>
      <c r="CM39" s="1158" t="s">
        <v>415</v>
      </c>
      <c r="CN39" s="1159" t="s">
        <v>892</v>
      </c>
      <c r="CO39" s="1157" t="s">
        <v>896</v>
      </c>
      <c r="CP39" s="1158" t="s">
        <v>897</v>
      </c>
      <c r="CQ39" s="1160" t="s">
        <v>218</v>
      </c>
      <c r="CR39" s="1163" t="s">
        <v>219</v>
      </c>
      <c r="CS39" s="1163" t="s">
        <v>891</v>
      </c>
      <c r="CT39" s="1163" t="s">
        <v>221</v>
      </c>
      <c r="CU39" s="1163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3" t="s">
        <v>48</v>
      </c>
      <c r="CG40" s="1154">
        <v>6419</v>
      </c>
      <c r="CH40" s="1154">
        <v>535137</v>
      </c>
      <c r="CI40" s="1154">
        <v>52</v>
      </c>
      <c r="CJ40" s="1155">
        <v>-505747</v>
      </c>
      <c r="CK40" s="1153">
        <v>11249</v>
      </c>
      <c r="CL40" s="1154">
        <v>2509515</v>
      </c>
      <c r="CM40" s="1154">
        <v>1893006</v>
      </c>
      <c r="CN40" s="1154">
        <v>5793778</v>
      </c>
      <c r="CO40" s="1154">
        <v>31852</v>
      </c>
      <c r="CP40" s="1154">
        <v>9733652</v>
      </c>
      <c r="CQ40" s="1154">
        <v>9418.8988568067343</v>
      </c>
      <c r="CR40" s="1156">
        <f>((CQ40/CG40)*$CG$18*(CJ40+CK40)*0.0000000036)/(CQ40/1000)</f>
        <v>-2.0601927769047266E-4</v>
      </c>
      <c r="CS40" s="1156">
        <f>((CQ40/CG40)*(CN40+CO40)*0.0000000036)/(CQ40/1000)</f>
        <v>3.2672173235706492E-3</v>
      </c>
      <c r="CT40" s="1156">
        <f>((CQ40/CG40)*(CL40)*0.0000000036)/(CQ40/1000)</f>
        <v>1.4074238978033962E-3</v>
      </c>
      <c r="CU40" s="1156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9" t="s">
        <v>50</v>
      </c>
      <c r="CG41" s="1150">
        <v>3209</v>
      </c>
      <c r="CH41" s="1150">
        <v>264012</v>
      </c>
      <c r="CI41" s="1150">
        <v>91</v>
      </c>
      <c r="CJ41" s="1151">
        <v>5149071</v>
      </c>
      <c r="CK41" s="1149">
        <v>157450</v>
      </c>
      <c r="CL41" s="1150">
        <v>1694468</v>
      </c>
      <c r="CM41" s="1150">
        <v>638663</v>
      </c>
      <c r="CN41" s="1150">
        <v>6968385</v>
      </c>
      <c r="CO41" s="1150">
        <v>83330</v>
      </c>
      <c r="CP41" s="1150">
        <v>14691367</v>
      </c>
      <c r="CQ41" s="1150">
        <v>7459.2913438514906</v>
      </c>
      <c r="CR41" s="1152">
        <f>((CQ41/CG41)*$CG$18*(CJ41+CK41)*0.0000000036)/(CQ41/1000)</f>
        <v>4.4223271439528837E-3</v>
      </c>
      <c r="CS41" s="1152">
        <f t="shared" ref="CS41:CS42" si="3">((CQ41/CG41)*(CN41+CO41)*0.0000000036)/(CQ41/1000)</f>
        <v>7.9109298846992832E-3</v>
      </c>
      <c r="CT41" s="1152">
        <f t="shared" ref="CT41:CT42" si="4">((CQ41/CG41)*(CL41)*0.0000000036)/(CQ41/1000)</f>
        <v>1.90093013399813E-3</v>
      </c>
      <c r="CU41" s="1152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3" t="s">
        <v>52</v>
      </c>
      <c r="CG42" s="1154">
        <v>8665</v>
      </c>
      <c r="CH42" s="1154">
        <v>712223</v>
      </c>
      <c r="CI42" s="1154">
        <v>114</v>
      </c>
      <c r="CJ42" s="1155">
        <v>24443713</v>
      </c>
      <c r="CK42" s="1153">
        <v>1103093</v>
      </c>
      <c r="CL42" s="1154">
        <v>5068146</v>
      </c>
      <c r="CM42" s="1154">
        <v>1589124</v>
      </c>
      <c r="CN42" s="1154">
        <v>23824149</v>
      </c>
      <c r="CO42" s="1154">
        <v>271620</v>
      </c>
      <c r="CP42" s="1154">
        <v>56299844</v>
      </c>
      <c r="CQ42" s="1154">
        <v>14041.847426430093</v>
      </c>
      <c r="CR42" s="1156">
        <f t="shared" ref="CR42:CR48" si="8">((CQ42/CG42)*$CG$18*(CJ42+CK42)*0.0000000036)/(CQ42/1000)</f>
        <v>7.8845831836233844E-3</v>
      </c>
      <c r="CS42" s="1156">
        <f t="shared" si="3"/>
        <v>1.00109369186382E-2</v>
      </c>
      <c r="CT42" s="1156">
        <f t="shared" si="4"/>
        <v>2.1056348066935951E-3</v>
      </c>
      <c r="CU42" s="1156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9" t="s">
        <v>54</v>
      </c>
      <c r="CG43" s="1150">
        <v>13570</v>
      </c>
      <c r="CH43" s="1150">
        <v>1073828</v>
      </c>
      <c r="CI43" s="1150">
        <v>138</v>
      </c>
      <c r="CJ43" s="1151">
        <v>50858810</v>
      </c>
      <c r="CK43" s="1149">
        <v>3129098</v>
      </c>
      <c r="CL43" s="1150">
        <v>7944420</v>
      </c>
      <c r="CM43" s="1150">
        <v>2305495</v>
      </c>
      <c r="CN43" s="1150">
        <v>41205233</v>
      </c>
      <c r="CO43" s="1150">
        <v>896605</v>
      </c>
      <c r="CP43" s="1150">
        <v>106339660</v>
      </c>
      <c r="CQ43" s="1150">
        <v>19924.480375055824</v>
      </c>
      <c r="CR43" s="1152">
        <f t="shared" si="8"/>
        <v>1.0639650151914025E-2</v>
      </c>
      <c r="CS43" s="1152">
        <f t="shared" ref="CS43:CS48" si="9">((CQ43/CG43)*(CN43+CO43)*0.0000000036)/(CQ43/1000)</f>
        <v>1.1169242210759026E-2</v>
      </c>
      <c r="CT43" s="1152">
        <f t="shared" ref="CT43:CT48" si="10">((CQ43/CG43)*(CL43)*0.0000000036)/(CQ43/1000)</f>
        <v>2.1075837877671333E-3</v>
      </c>
      <c r="CU43" s="1152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3" t="s">
        <v>56</v>
      </c>
      <c r="CG44" s="1154">
        <v>45566</v>
      </c>
      <c r="CH44" s="1154">
        <v>3308771</v>
      </c>
      <c r="CI44" s="1154">
        <v>187</v>
      </c>
      <c r="CJ44" s="1155">
        <v>191371995</v>
      </c>
      <c r="CK44" s="1153">
        <v>20181333</v>
      </c>
      <c r="CL44" s="1154">
        <v>24809831</v>
      </c>
      <c r="CM44" s="1154">
        <v>5185837</v>
      </c>
      <c r="CN44" s="1154">
        <v>135290780</v>
      </c>
      <c r="CO44" s="1154">
        <v>5131131</v>
      </c>
      <c r="CP44" s="1154">
        <v>381970906</v>
      </c>
      <c r="CQ44" s="1154">
        <v>58904.8034364337</v>
      </c>
      <c r="CR44" s="1156">
        <f t="shared" si="8"/>
        <v>1.2416227238810909E-2</v>
      </c>
      <c r="CS44" s="1156">
        <f t="shared" si="9"/>
        <v>1.1094212342536101E-2</v>
      </c>
      <c r="CT44" s="1156">
        <f t="shared" si="10"/>
        <v>1.9601323706272223E-3</v>
      </c>
      <c r="CU44" s="1156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9" t="s">
        <v>58</v>
      </c>
      <c r="CG45" s="1150">
        <v>30979</v>
      </c>
      <c r="CH45" s="1150">
        <v>2017902</v>
      </c>
      <c r="CI45" s="1150">
        <v>261</v>
      </c>
      <c r="CJ45" s="1151">
        <v>133224360</v>
      </c>
      <c r="CK45" s="1149">
        <v>19396995</v>
      </c>
      <c r="CL45" s="1150">
        <v>15123200</v>
      </c>
      <c r="CM45" s="1150">
        <v>1533922</v>
      </c>
      <c r="CN45" s="1150">
        <v>78676858</v>
      </c>
      <c r="CO45" s="1150">
        <v>2505229</v>
      </c>
      <c r="CP45" s="1150">
        <v>250460563</v>
      </c>
      <c r="CQ45" s="1150">
        <v>43739.341649106158</v>
      </c>
      <c r="CR45" s="1152">
        <f>((CQ45/CG45)*$CG$18*(CJ45+CK45)*0.0000000036)/(CQ45/1000)</f>
        <v>1.3175242175504588E-2</v>
      </c>
      <c r="CS45" s="1152">
        <f t="shared" si="9"/>
        <v>9.4339879660415103E-3</v>
      </c>
      <c r="CT45" s="1152">
        <f t="shared" si="10"/>
        <v>1.7574330998418282E-3</v>
      </c>
      <c r="CU45" s="1152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3" t="s">
        <v>60</v>
      </c>
      <c r="CG46" s="1154">
        <v>15595</v>
      </c>
      <c r="CH46" s="1154">
        <v>931541</v>
      </c>
      <c r="CI46" s="1154">
        <v>337</v>
      </c>
      <c r="CJ46" s="1155">
        <v>83766308</v>
      </c>
      <c r="CK46" s="1153">
        <v>16239436</v>
      </c>
      <c r="CL46" s="1154">
        <v>7086953</v>
      </c>
      <c r="CM46" s="1154">
        <v>575189</v>
      </c>
      <c r="CN46" s="1154">
        <v>37375430</v>
      </c>
      <c r="CO46" s="1154">
        <v>1099500</v>
      </c>
      <c r="CP46" s="1154">
        <v>146142817</v>
      </c>
      <c r="CQ46" s="1154">
        <v>25767.876472761334</v>
      </c>
      <c r="CR46" s="1156">
        <f>((CQ46/CG46)*$CG$18*(CJ46+CK46)*0.0000000036)/(CQ46/1000)</f>
        <v>1.7149452612704487E-2</v>
      </c>
      <c r="CS46" s="1156">
        <f t="shared" si="9"/>
        <v>8.8816766912471947E-3</v>
      </c>
      <c r="CT46" s="1156">
        <f t="shared" si="10"/>
        <v>1.6359750432831035E-3</v>
      </c>
      <c r="CU46" s="1156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9" t="s">
        <v>62</v>
      </c>
      <c r="CG47" s="1150">
        <v>5191</v>
      </c>
      <c r="CH47" s="1150">
        <v>290189</v>
      </c>
      <c r="CI47" s="1150">
        <v>413</v>
      </c>
      <c r="CJ47" s="1151">
        <v>36993288</v>
      </c>
      <c r="CK47" s="1149">
        <v>7041768</v>
      </c>
      <c r="CL47" s="1150">
        <v>2218849</v>
      </c>
      <c r="CM47" s="1150">
        <v>235069</v>
      </c>
      <c r="CN47" s="1150">
        <v>12463794</v>
      </c>
      <c r="CO47" s="1150">
        <v>507628</v>
      </c>
      <c r="CP47" s="1150">
        <v>59460396</v>
      </c>
      <c r="CQ47" s="1150">
        <v>12331.173226884033</v>
      </c>
      <c r="CR47" s="1152">
        <f t="shared" si="8"/>
        <v>2.2686015294626209E-2</v>
      </c>
      <c r="CS47" s="1152">
        <f t="shared" si="9"/>
        <v>8.995784858408783E-3</v>
      </c>
      <c r="CT47" s="1152">
        <f t="shared" si="10"/>
        <v>1.5387895203236371E-3</v>
      </c>
      <c r="CU47" s="1152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3" t="s">
        <v>64</v>
      </c>
      <c r="CG48" s="1154">
        <v>5603</v>
      </c>
      <c r="CH48" s="1154">
        <v>294590</v>
      </c>
      <c r="CI48" s="1154">
        <v>602</v>
      </c>
      <c r="CJ48" s="1155">
        <v>59600854</v>
      </c>
      <c r="CK48" s="1153">
        <v>9624009</v>
      </c>
      <c r="CL48" s="1154">
        <v>2310613</v>
      </c>
      <c r="CM48" s="1154">
        <v>213528</v>
      </c>
      <c r="CN48" s="1154">
        <v>12820227</v>
      </c>
      <c r="CO48" s="1154">
        <v>550098</v>
      </c>
      <c r="CP48" s="1154">
        <v>85119330</v>
      </c>
      <c r="CQ48" s="1154">
        <v>15211.172212670604</v>
      </c>
      <c r="CR48" s="1156">
        <f t="shared" si="8"/>
        <v>3.304092361183459E-2</v>
      </c>
      <c r="CS48" s="1156">
        <f t="shared" si="9"/>
        <v>8.5906068177761911E-3</v>
      </c>
      <c r="CT48" s="1156">
        <f t="shared" si="10"/>
        <v>1.4845987506692845E-3</v>
      </c>
      <c r="CU48" s="1156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61">
        <f>AVERAGE(CR40:CR48)</f>
        <v>1.3467600237253401E-2</v>
      </c>
      <c r="CS49" s="1162">
        <f t="shared" ref="CS49:CU49" si="12">AVERAGE(CS40:CS48)</f>
        <v>8.8171772237418834E-3</v>
      </c>
      <c r="CT49" s="1162">
        <f>AVERAGE(CT40:CT48)</f>
        <v>1.7665001567785923E-3</v>
      </c>
      <c r="CU49" s="1162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43" t="s">
        <v>44</v>
      </c>
      <c r="CG53" s="1244" t="s">
        <v>44</v>
      </c>
      <c r="CH53" s="1244" t="s">
        <v>44</v>
      </c>
      <c r="CI53" s="1244" t="s">
        <v>44</v>
      </c>
      <c r="CJ53" s="1244" t="s">
        <v>44</v>
      </c>
      <c r="CK53" s="1244" t="s">
        <v>44</v>
      </c>
      <c r="CL53" s="1244" t="s">
        <v>44</v>
      </c>
      <c r="CM53" s="1244" t="s">
        <v>44</v>
      </c>
      <c r="CN53" s="1244" t="s">
        <v>44</v>
      </c>
      <c r="CO53" s="1244" t="s">
        <v>44</v>
      </c>
      <c r="CP53" s="1244" t="s">
        <v>44</v>
      </c>
      <c r="CQ53" s="1244"/>
      <c r="CR53" s="1241" t="s">
        <v>898</v>
      </c>
      <c r="CS53" s="1242"/>
      <c r="CT53" s="1242"/>
      <c r="CU53" s="1242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7" t="s">
        <v>287</v>
      </c>
      <c r="CG54" s="1158" t="s">
        <v>396</v>
      </c>
      <c r="CH54" s="1158" t="s">
        <v>397</v>
      </c>
      <c r="CI54" s="1159" t="s">
        <v>893</v>
      </c>
      <c r="CJ54" s="1157" t="s">
        <v>894</v>
      </c>
      <c r="CK54" s="1157" t="s">
        <v>895</v>
      </c>
      <c r="CL54" s="1158" t="s">
        <v>415</v>
      </c>
      <c r="CM54" s="1158" t="s">
        <v>892</v>
      </c>
      <c r="CN54" s="1159" t="s">
        <v>896</v>
      </c>
      <c r="CO54" s="1157" t="s">
        <v>897</v>
      </c>
      <c r="CP54" s="1158" t="s">
        <v>218</v>
      </c>
      <c r="CQ54" s="1160"/>
      <c r="CR54" s="1163" t="s">
        <v>219</v>
      </c>
      <c r="CS54" s="1163" t="s">
        <v>891</v>
      </c>
      <c r="CT54" s="1163" t="s">
        <v>221</v>
      </c>
      <c r="CU54" s="1163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3" t="s">
        <v>48</v>
      </c>
      <c r="CG55" s="1154">
        <v>30917</v>
      </c>
      <c r="CH55" s="1154">
        <v>3791316</v>
      </c>
      <c r="CI55" s="1154">
        <v>54</v>
      </c>
      <c r="CJ55" s="1155">
        <v>10485360</v>
      </c>
      <c r="CK55" s="1153">
        <v>1188542</v>
      </c>
      <c r="CL55" s="1154">
        <v>17730384</v>
      </c>
      <c r="CM55" s="1154">
        <v>10718118</v>
      </c>
      <c r="CN55" s="1154">
        <v>77836062</v>
      </c>
      <c r="CO55" s="1154">
        <v>4686</v>
      </c>
      <c r="CP55" s="1154">
        <v>117963152</v>
      </c>
      <c r="CQ55" s="1154">
        <v>15472.073727176739</v>
      </c>
      <c r="CR55" s="1156">
        <f>((CQ55/CG55)*$CH$18*(CJ55+CK55)*0.0000000036)/(CQ55/1000)</f>
        <v>9.510263559994104E-4</v>
      </c>
      <c r="CS55" s="1156">
        <f>((CQ55/CG55)*(CN55+CO55)*0.0000000036)/(CQ55/1000)</f>
        <v>9.0638384319306538E-3</v>
      </c>
      <c r="CT55" s="1156">
        <f>((CQ55/CG55)*(CL55)*0.0000000036)/(CQ55/1000)</f>
        <v>2.0645399747711616E-3</v>
      </c>
      <c r="CU55" s="1156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43" t="s">
        <v>831</v>
      </c>
      <c r="BX56" s="1244"/>
      <c r="BY56" s="1244"/>
      <c r="BZ56" s="1244"/>
      <c r="CA56" s="1249"/>
      <c r="CF56" s="1149" t="s">
        <v>50</v>
      </c>
      <c r="CG56" s="1150">
        <v>3722</v>
      </c>
      <c r="CH56" s="1150">
        <v>417890</v>
      </c>
      <c r="CI56" s="1150">
        <v>90</v>
      </c>
      <c r="CJ56" s="1151">
        <v>13034192</v>
      </c>
      <c r="CK56" s="1149">
        <v>2101151</v>
      </c>
      <c r="CL56" s="1150">
        <v>2240850</v>
      </c>
      <c r="CM56" s="1150">
        <v>788570</v>
      </c>
      <c r="CN56" s="1150">
        <v>8717545</v>
      </c>
      <c r="CO56" s="1150">
        <v>31109</v>
      </c>
      <c r="CP56" s="1150">
        <v>26913417</v>
      </c>
      <c r="CQ56" s="1150">
        <v>9537.7783975583752</v>
      </c>
      <c r="CR56" s="1152">
        <f>((CQ56/CG56)*$CH$18*(CJ56+CK56)*0.0000000036)/(CQ56/1000)</f>
        <v>1.0242117509517548E-2</v>
      </c>
      <c r="CS56" s="1152">
        <f>((CQ56/CG56)*(CN56+CO56)*0.0000000036)/(CQ56/1000)</f>
        <v>8.461889951638905E-3</v>
      </c>
      <c r="CT56" s="1152">
        <f t="shared" ref="CT56:CT57" si="19">((CQ56/CG56)*(CL56)*0.0000000036)/(CQ56/1000)</f>
        <v>2.1673992477162815E-3</v>
      </c>
      <c r="CU56" s="1152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3" t="s">
        <v>52</v>
      </c>
      <c r="CG57" s="1154">
        <v>7882</v>
      </c>
      <c r="CH57" s="1154">
        <v>923821</v>
      </c>
      <c r="CI57" s="1154">
        <v>116</v>
      </c>
      <c r="CJ57" s="1155">
        <v>43515430</v>
      </c>
      <c r="CK57" s="1153">
        <v>7251325</v>
      </c>
      <c r="CL57" s="1154">
        <v>5692013</v>
      </c>
      <c r="CM57" s="1154">
        <v>1593680</v>
      </c>
      <c r="CN57" s="1154">
        <v>27323207</v>
      </c>
      <c r="CO57" s="1154">
        <v>122934</v>
      </c>
      <c r="CP57" s="1154">
        <v>85498588</v>
      </c>
      <c r="CQ57" s="1154">
        <v>17545.09295382088</v>
      </c>
      <c r="CR57" s="1156">
        <f t="shared" ref="CR57:CR63" si="21">((CQ57/CG57)*$CH$18*(CJ57+CK57)*0.0000000036)/(CQ57/1000)</f>
        <v>1.6222464383632396E-2</v>
      </c>
      <c r="CS57" s="1156">
        <f t="shared" ref="CS57:CS63" si="22">((CQ57/CG57)*(CN57+CO57)*0.0000000036)/(CQ57/1000)</f>
        <v>1.2535664501395583E-2</v>
      </c>
      <c r="CT57" s="1156">
        <f t="shared" si="19"/>
        <v>2.5997521948743973E-3</v>
      </c>
      <c r="CU57" s="1156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9" t="s">
        <v>54</v>
      </c>
      <c r="CG58" s="1150">
        <v>27081</v>
      </c>
      <c r="CH58" s="1150">
        <v>2951365</v>
      </c>
      <c r="CI58" s="1150">
        <v>140</v>
      </c>
      <c r="CJ58" s="1151">
        <v>174012862</v>
      </c>
      <c r="CK58" s="1149">
        <v>34638769</v>
      </c>
      <c r="CL58" s="1150">
        <v>20069083</v>
      </c>
      <c r="CM58" s="1150">
        <v>5351092</v>
      </c>
      <c r="CN58" s="1150">
        <v>103542140</v>
      </c>
      <c r="CO58" s="1150">
        <v>1485406</v>
      </c>
      <c r="CP58" s="1150">
        <v>339099353</v>
      </c>
      <c r="CQ58" s="1150">
        <v>49768.849685929476</v>
      </c>
      <c r="CR58" s="1152">
        <f t="shared" si="21"/>
        <v>1.9405772794162134E-2</v>
      </c>
      <c r="CS58" s="1152">
        <f t="shared" si="22"/>
        <v>1.3961787437686939E-2</v>
      </c>
      <c r="CT58" s="1152">
        <f t="shared" ref="CT58:CT63" si="23">((CQ58/CG58)*(CL58)*0.0000000036)/(CQ58/1000)</f>
        <v>2.6678741110003324E-3</v>
      </c>
      <c r="CU58" s="1152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3" t="s">
        <v>56</v>
      </c>
      <c r="CG59" s="1154">
        <v>161926</v>
      </c>
      <c r="CH59" s="1154">
        <v>16330846</v>
      </c>
      <c r="CI59" s="1154">
        <v>189</v>
      </c>
      <c r="CJ59" s="1155">
        <v>1338047187</v>
      </c>
      <c r="CK59" s="1153">
        <v>324841172</v>
      </c>
      <c r="CL59" s="1154">
        <v>118805308</v>
      </c>
      <c r="CM59" s="1154">
        <v>31787856</v>
      </c>
      <c r="CN59" s="1154">
        <v>660359371</v>
      </c>
      <c r="CO59" s="1154">
        <v>44948998</v>
      </c>
      <c r="CP59" s="1154">
        <v>2518789892</v>
      </c>
      <c r="CQ59" s="1154">
        <v>282151.52747564798</v>
      </c>
      <c r="CR59" s="1156">
        <f t="shared" si="21"/>
        <v>2.5865469195813687E-2</v>
      </c>
      <c r="CS59" s="1156">
        <f t="shared" si="22"/>
        <v>1.568068209181972E-2</v>
      </c>
      <c r="CT59" s="1156">
        <f t="shared" si="23"/>
        <v>2.6413244864938305E-3</v>
      </c>
      <c r="CU59" s="1156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9" t="s">
        <v>58</v>
      </c>
      <c r="CG60" s="1150">
        <v>95372</v>
      </c>
      <c r="CH60" s="1150">
        <v>9015651</v>
      </c>
      <c r="CI60" s="1150">
        <v>260</v>
      </c>
      <c r="CJ60" s="1151">
        <v>1084292370</v>
      </c>
      <c r="CK60" s="1149">
        <v>253316321</v>
      </c>
      <c r="CL60" s="1150">
        <v>68300496</v>
      </c>
      <c r="CM60" s="1150">
        <v>17462349</v>
      </c>
      <c r="CN60" s="1150">
        <v>395641968</v>
      </c>
      <c r="CO60" s="1150">
        <v>45229735</v>
      </c>
      <c r="CP60" s="1150">
        <v>1864243238</v>
      </c>
      <c r="CQ60" s="1150">
        <v>187627.02237661046</v>
      </c>
      <c r="CR60" s="1152">
        <f t="shared" si="21"/>
        <v>3.532498998338654E-2</v>
      </c>
      <c r="CS60" s="1152">
        <f t="shared" si="22"/>
        <v>1.6641552350794783E-2</v>
      </c>
      <c r="CT60" s="1152">
        <f t="shared" si="23"/>
        <v>2.578133892547079E-3</v>
      </c>
      <c r="CU60" s="1152">
        <f t="shared" si="24"/>
        <v>6.5915002726167019E-4</v>
      </c>
    </row>
    <row r="61" spans="2:99" ht="15">
      <c r="B6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3" t="s">
        <v>60</v>
      </c>
      <c r="CG61" s="1154">
        <v>46130</v>
      </c>
      <c r="CH61" s="1154">
        <v>4172403</v>
      </c>
      <c r="CI61" s="1154">
        <v>338</v>
      </c>
      <c r="CJ61" s="1155">
        <v>710540728</v>
      </c>
      <c r="CK61" s="1153">
        <v>151669826</v>
      </c>
      <c r="CL61" s="1154">
        <v>32024144</v>
      </c>
      <c r="CM61" s="1154">
        <v>7687230</v>
      </c>
      <c r="CN61" s="1154">
        <v>197368280</v>
      </c>
      <c r="CO61" s="1154">
        <v>25027741</v>
      </c>
      <c r="CP61" s="1154">
        <v>1124317950</v>
      </c>
      <c r="CQ61" s="1154">
        <v>101418.89596184672</v>
      </c>
      <c r="CR61" s="1156">
        <f t="shared" si="21"/>
        <v>4.7076453250177584E-2</v>
      </c>
      <c r="CS61" s="1156">
        <f t="shared" si="22"/>
        <v>1.7355856830695859E-2</v>
      </c>
      <c r="CT61" s="1156">
        <f t="shared" si="23"/>
        <v>2.4991744721439405E-3</v>
      </c>
      <c r="CU61" s="1156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9" t="s">
        <v>62</v>
      </c>
      <c r="CG62" s="1150">
        <v>20720</v>
      </c>
      <c r="CH62" s="1150">
        <v>1831493</v>
      </c>
      <c r="CI62" s="1150">
        <v>413</v>
      </c>
      <c r="CJ62" s="1151">
        <v>402775920</v>
      </c>
      <c r="CK62" s="1149">
        <v>83851393</v>
      </c>
      <c r="CL62" s="1150">
        <v>14391500</v>
      </c>
      <c r="CM62" s="1150">
        <v>3408225</v>
      </c>
      <c r="CN62" s="1150">
        <v>91534744</v>
      </c>
      <c r="CO62" s="1150">
        <v>12170223</v>
      </c>
      <c r="CP62" s="1150">
        <v>608132005</v>
      </c>
      <c r="CQ62" s="1150">
        <v>50123.806027321167</v>
      </c>
      <c r="CR62" s="1152">
        <f t="shared" si="21"/>
        <v>5.9153518986890453E-2</v>
      </c>
      <c r="CS62" s="1152">
        <f t="shared" si="22"/>
        <v>1.8018237509652507E-2</v>
      </c>
      <c r="CT62" s="1152">
        <f t="shared" si="23"/>
        <v>2.5004536679536682E-3</v>
      </c>
      <c r="CU62" s="1152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3" t="s">
        <v>64</v>
      </c>
      <c r="CG63" s="1154">
        <v>21208</v>
      </c>
      <c r="CH63" s="1154">
        <v>1754836</v>
      </c>
      <c r="CI63" s="1154">
        <v>604</v>
      </c>
      <c r="CJ63" s="1155">
        <v>548461962</v>
      </c>
      <c r="CK63" s="1153">
        <v>105828500</v>
      </c>
      <c r="CL63" s="1154">
        <v>14258858</v>
      </c>
      <c r="CM63" s="1154">
        <v>2481394</v>
      </c>
      <c r="CN63" s="1154">
        <v>86745130</v>
      </c>
      <c r="CO63" s="1154">
        <v>9686191</v>
      </c>
      <c r="CP63" s="1154">
        <v>767462035</v>
      </c>
      <c r="CQ63" s="1154">
        <v>52706.674394088106</v>
      </c>
      <c r="CR63" s="1156">
        <f t="shared" si="21"/>
        <v>7.7704242347111846E-2</v>
      </c>
      <c r="CS63" s="1156">
        <f t="shared" si="22"/>
        <v>1.6368953017729157E-2</v>
      </c>
      <c r="CT63" s="1156">
        <f t="shared" si="23"/>
        <v>2.4204021501320256E-3</v>
      </c>
      <c r="CU63" s="1156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61">
        <f>AVERAGE(CR55:CR63)</f>
        <v>3.2438450534076839E-2</v>
      </c>
      <c r="CS64" s="1162">
        <f t="shared" ref="CS64:CU64" si="25">AVERAGE(CS55:CS63)</f>
        <v>1.4232051347038236E-2</v>
      </c>
      <c r="CT64" s="1162">
        <f t="shared" si="25"/>
        <v>2.4598949108480799E-3</v>
      </c>
      <c r="CU64" s="1162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43" t="s">
        <v>46</v>
      </c>
      <c r="CG67" s="1244" t="s">
        <v>46</v>
      </c>
      <c r="CH67" s="1244" t="s">
        <v>46</v>
      </c>
      <c r="CI67" s="1244" t="s">
        <v>46</v>
      </c>
      <c r="CJ67" s="1244" t="s">
        <v>46</v>
      </c>
      <c r="CK67" s="1244" t="s">
        <v>46</v>
      </c>
      <c r="CL67" s="1244" t="s">
        <v>46</v>
      </c>
      <c r="CM67" s="1244" t="s">
        <v>46</v>
      </c>
      <c r="CN67" s="1244" t="s">
        <v>46</v>
      </c>
      <c r="CO67" s="1244" t="s">
        <v>46</v>
      </c>
      <c r="CP67" s="1244" t="s">
        <v>46</v>
      </c>
      <c r="CQ67" s="1244"/>
      <c r="CR67" s="1241" t="s">
        <v>898</v>
      </c>
      <c r="CS67" s="1242"/>
      <c r="CT67" s="1242"/>
      <c r="CU67" s="1242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7" t="s">
        <v>287</v>
      </c>
      <c r="CG68" s="1158" t="s">
        <v>396</v>
      </c>
      <c r="CH68" s="1158" t="s">
        <v>397</v>
      </c>
      <c r="CI68" s="1159" t="s">
        <v>893</v>
      </c>
      <c r="CJ68" s="1157" t="s">
        <v>894</v>
      </c>
      <c r="CK68" s="1157" t="s">
        <v>895</v>
      </c>
      <c r="CL68" s="1158" t="s">
        <v>415</v>
      </c>
      <c r="CM68" s="1158" t="s">
        <v>892</v>
      </c>
      <c r="CN68" s="1159" t="s">
        <v>896</v>
      </c>
      <c r="CO68" s="1157" t="s">
        <v>897</v>
      </c>
      <c r="CP68" s="1158" t="s">
        <v>218</v>
      </c>
      <c r="CQ68" s="1160"/>
      <c r="CR68" s="1163" t="s">
        <v>219</v>
      </c>
      <c r="CS68" s="1163" t="s">
        <v>891</v>
      </c>
      <c r="CT68" s="1163" t="s">
        <v>221</v>
      </c>
      <c r="CU68" s="1163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3" t="s">
        <v>48</v>
      </c>
      <c r="CG69" s="1154">
        <v>9878</v>
      </c>
      <c r="CH69" s="1154">
        <v>1991423</v>
      </c>
      <c r="CI69" s="1154">
        <v>56</v>
      </c>
      <c r="CJ69" s="1155">
        <v>13716437</v>
      </c>
      <c r="CK69" s="1153">
        <v>3262341</v>
      </c>
      <c r="CL69" s="1154">
        <v>9675611</v>
      </c>
      <c r="CM69" s="1154">
        <v>5049453</v>
      </c>
      <c r="CN69" s="1154">
        <v>24601800</v>
      </c>
      <c r="CO69" s="1154">
        <v>27044</v>
      </c>
      <c r="CP69" s="1154">
        <v>56332686</v>
      </c>
      <c r="CQ69" s="1154">
        <v>20378.706337556119</v>
      </c>
      <c r="CR69" s="1156">
        <f>((CQ69/CG69)*$CI$18*(CJ69+CK69)*0.0000000036)/(CQ69/1000)</f>
        <v>4.4121765529699531E-3</v>
      </c>
      <c r="CS69" s="1156">
        <f>((CQ69/CG69)*(CN69+CO69)*0.0000000036)/(CQ69/1000)</f>
        <v>8.9758896942700953E-3</v>
      </c>
      <c r="CT69" s="1156">
        <f>((CQ69/CG69)*(CL69)*0.0000000036)/(CQ69/1000)</f>
        <v>3.5262400890868602E-3</v>
      </c>
      <c r="CU69" s="1156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9" t="s">
        <v>50</v>
      </c>
      <c r="CG70" s="1150">
        <v>3037</v>
      </c>
      <c r="CH70" s="1150">
        <v>692326</v>
      </c>
      <c r="CI70" s="1150">
        <v>90</v>
      </c>
      <c r="CJ70" s="1151">
        <v>22749646</v>
      </c>
      <c r="CK70" s="1149">
        <v>5977566</v>
      </c>
      <c r="CL70" s="1150">
        <v>3970604</v>
      </c>
      <c r="CM70" s="1150">
        <v>1113600</v>
      </c>
      <c r="CN70" s="1150">
        <v>10038678</v>
      </c>
      <c r="CO70" s="1150">
        <v>61317</v>
      </c>
      <c r="CP70" s="1150">
        <v>43911412</v>
      </c>
      <c r="CQ70" s="1150">
        <v>9433.9012004747347</v>
      </c>
      <c r="CR70" s="1152">
        <f t="shared" ref="CR70:CR77" si="26">((CQ70/CG70)*$CI$18*(CJ70+CK70)*0.0000000036)/(CQ70/1000)</f>
        <v>2.4280865417312326E-2</v>
      </c>
      <c r="CS70" s="1152">
        <f t="shared" ref="CS70:CS77" si="27">((CQ70/CG70)*(CN70+CO70)*0.0000000036)/(CQ70/1000)</f>
        <v>1.1972335199209748E-2</v>
      </c>
      <c r="CT70" s="1152">
        <f t="shared" ref="CT70:CT77" si="28">((CQ70/CG70)*(CL70)*0.0000000036)/(CQ70/1000)</f>
        <v>4.7066757984853477E-3</v>
      </c>
      <c r="CU70" s="1152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3" t="s">
        <v>52</v>
      </c>
      <c r="CG71" s="1154">
        <v>7052</v>
      </c>
      <c r="CH71" s="1154">
        <v>1571662</v>
      </c>
      <c r="CI71" s="1154">
        <v>116</v>
      </c>
      <c r="CJ71" s="1155">
        <v>86989542</v>
      </c>
      <c r="CK71" s="1153">
        <v>19534310</v>
      </c>
      <c r="CL71" s="1154">
        <v>10452701</v>
      </c>
      <c r="CM71" s="1154">
        <v>2036694</v>
      </c>
      <c r="CN71" s="1154">
        <v>30584513</v>
      </c>
      <c r="CO71" s="1154">
        <v>335555</v>
      </c>
      <c r="CP71" s="1154">
        <v>149933315</v>
      </c>
      <c r="CQ71" s="1154">
        <v>20090.949195825138</v>
      </c>
      <c r="CR71" s="1156">
        <f t="shared" si="26"/>
        <v>3.8774841677784139E-2</v>
      </c>
      <c r="CS71" s="1156">
        <f t="shared" si="27"/>
        <v>1.5784493023255811E-2</v>
      </c>
      <c r="CT71" s="1156">
        <f t="shared" si="28"/>
        <v>5.3360356778218935E-3</v>
      </c>
      <c r="CU71" s="1156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9" t="s">
        <v>54</v>
      </c>
      <c r="CG72" s="1150">
        <v>20170</v>
      </c>
      <c r="CH72" s="1150">
        <v>4035093</v>
      </c>
      <c r="CI72" s="1150">
        <v>140</v>
      </c>
      <c r="CJ72" s="1151">
        <v>290547340</v>
      </c>
      <c r="CK72" s="1149">
        <v>61564028</v>
      </c>
      <c r="CL72" s="1150">
        <v>29255723</v>
      </c>
      <c r="CM72" s="1150">
        <v>5060356</v>
      </c>
      <c r="CN72" s="1150">
        <v>97781386</v>
      </c>
      <c r="CO72" s="1150">
        <v>2214559</v>
      </c>
      <c r="CP72" s="1150">
        <v>486423392</v>
      </c>
      <c r="CQ72" s="1150">
        <v>53466.210043981671</v>
      </c>
      <c r="CR72" s="1152">
        <f t="shared" si="26"/>
        <v>4.4811514564724694E-2</v>
      </c>
      <c r="CS72" s="1152">
        <f t="shared" si="27"/>
        <v>1.7847565790778386E-2</v>
      </c>
      <c r="CT72" s="1152">
        <f t="shared" si="28"/>
        <v>5.2216461477441745E-3</v>
      </c>
      <c r="CU72" s="1152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3" t="s">
        <v>56</v>
      </c>
      <c r="CG73" s="1154">
        <v>97809</v>
      </c>
      <c r="CH73" s="1154">
        <v>15963699</v>
      </c>
      <c r="CI73" s="1154">
        <v>190</v>
      </c>
      <c r="CJ73" s="1155">
        <v>1583953290</v>
      </c>
      <c r="CK73" s="1153">
        <v>349776746</v>
      </c>
      <c r="CL73" s="1154">
        <v>123191330</v>
      </c>
      <c r="CM73" s="1154">
        <v>22728444</v>
      </c>
      <c r="CN73" s="1154">
        <v>482729805</v>
      </c>
      <c r="CO73" s="1154">
        <v>34494676</v>
      </c>
      <c r="CP73" s="1154">
        <v>2596874291</v>
      </c>
      <c r="CQ73" s="1154">
        <v>251318.93361374349</v>
      </c>
      <c r="CR73" s="1156">
        <f t="shared" si="26"/>
        <v>5.0749585402518643E-2</v>
      </c>
      <c r="CS73" s="1156">
        <f t="shared" si="27"/>
        <v>1.9037186062632272E-2</v>
      </c>
      <c r="CT73" s="1156">
        <f t="shared" si="28"/>
        <v>4.5342329233506121E-3</v>
      </c>
      <c r="CU73" s="1156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9" t="s">
        <v>58</v>
      </c>
      <c r="CG74" s="1150">
        <v>61656</v>
      </c>
      <c r="CH74" s="1150">
        <v>8178706</v>
      </c>
      <c r="CI74" s="1150">
        <v>261</v>
      </c>
      <c r="CJ74" s="1151">
        <v>1135038941</v>
      </c>
      <c r="CK74" s="1149">
        <v>241598273</v>
      </c>
      <c r="CL74" s="1150">
        <v>63509736</v>
      </c>
      <c r="CM74" s="1150">
        <v>13917755</v>
      </c>
      <c r="CN74" s="1150">
        <v>295162090</v>
      </c>
      <c r="CO74" s="1150">
        <v>34670143</v>
      </c>
      <c r="CP74" s="1150">
        <v>1783896938</v>
      </c>
      <c r="CQ74" s="1150">
        <v>166667.79141279124</v>
      </c>
      <c r="CR74" s="1152">
        <f t="shared" si="26"/>
        <v>5.7313856737701993E-2</v>
      </c>
      <c r="CS74" s="1152">
        <f t="shared" si="27"/>
        <v>1.9258402082522379E-2</v>
      </c>
      <c r="CT74" s="1152">
        <f t="shared" si="28"/>
        <v>3.7082368236667968E-3</v>
      </c>
      <c r="CU74" s="1152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3" t="s">
        <v>60</v>
      </c>
      <c r="CG75" s="1154">
        <v>27666</v>
      </c>
      <c r="CH75" s="1154">
        <v>3361294</v>
      </c>
      <c r="CI75" s="1154">
        <v>338</v>
      </c>
      <c r="CJ75" s="1155">
        <v>635462499</v>
      </c>
      <c r="CK75" s="1153">
        <v>126446130</v>
      </c>
      <c r="CL75" s="1154">
        <v>26318437</v>
      </c>
      <c r="CM75" s="1154">
        <v>5835533</v>
      </c>
      <c r="CN75" s="1154">
        <v>131872106</v>
      </c>
      <c r="CO75" s="1154">
        <v>16624373</v>
      </c>
      <c r="CP75" s="1154">
        <v>942559078</v>
      </c>
      <c r="CQ75" s="1154">
        <v>81396.697989555512</v>
      </c>
      <c r="CR75" s="1156">
        <f t="shared" si="26"/>
        <v>7.0692280806327057E-2</v>
      </c>
      <c r="CS75" s="1156">
        <f t="shared" si="27"/>
        <v>1.9322899024072873E-2</v>
      </c>
      <c r="CT75" s="1156">
        <f t="shared" si="28"/>
        <v>3.4246502277163315E-3</v>
      </c>
      <c r="CU75" s="1156">
        <f t="shared" si="29"/>
        <v>7.5934066363044894E-4</v>
      </c>
    </row>
    <row r="76" spans="2:99" ht="12.75" customHeight="1">
      <c r="B7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9" t="s">
        <v>62</v>
      </c>
      <c r="CG76" s="1150">
        <v>13787</v>
      </c>
      <c r="CH76" s="1150">
        <v>1578087</v>
      </c>
      <c r="CI76" s="1150">
        <v>415</v>
      </c>
      <c r="CJ76" s="1151">
        <v>382255989</v>
      </c>
      <c r="CK76" s="1149">
        <v>74341761</v>
      </c>
      <c r="CL76" s="1150">
        <v>12486922</v>
      </c>
      <c r="CM76" s="1150">
        <v>2769697</v>
      </c>
      <c r="CN76" s="1150">
        <v>65705835</v>
      </c>
      <c r="CO76" s="1150">
        <v>8706537</v>
      </c>
      <c r="CP76" s="1150">
        <v>546266742</v>
      </c>
      <c r="CQ76" s="1150">
        <v>43241.005762967114</v>
      </c>
      <c r="CR76" s="1152">
        <f t="shared" si="26"/>
        <v>8.501184971128925E-2</v>
      </c>
      <c r="CS76" s="1152">
        <f t="shared" si="27"/>
        <v>1.943022696743309E-2</v>
      </c>
      <c r="CT76" s="1152">
        <f t="shared" si="28"/>
        <v>3.2605294262711255E-3</v>
      </c>
      <c r="CU76" s="1152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3" t="s">
        <v>64</v>
      </c>
      <c r="CG77" s="1154">
        <v>24436</v>
      </c>
      <c r="CH77" s="1154">
        <v>2381791</v>
      </c>
      <c r="CI77" s="1154">
        <v>673</v>
      </c>
      <c r="CJ77" s="1155">
        <v>889411987</v>
      </c>
      <c r="CK77" s="1153">
        <v>178556613</v>
      </c>
      <c r="CL77" s="1154">
        <v>19539039</v>
      </c>
      <c r="CM77" s="1154">
        <v>3598598</v>
      </c>
      <c r="CN77" s="1154">
        <v>107615125</v>
      </c>
      <c r="CO77" s="1154">
        <v>12476668</v>
      </c>
      <c r="CP77" s="1154">
        <v>1211198029</v>
      </c>
      <c r="CQ77" s="1154">
        <v>78435.533443104825</v>
      </c>
      <c r="CR77" s="1156">
        <f t="shared" si="26"/>
        <v>0.11218733764722996</v>
      </c>
      <c r="CS77" s="1156">
        <f t="shared" si="27"/>
        <v>1.769235778359797E-2</v>
      </c>
      <c r="CT77" s="1156">
        <f t="shared" si="28"/>
        <v>2.8785619741365197E-3</v>
      </c>
      <c r="CU77" s="1156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61">
        <f>AVERAGE(CR69:CR77)</f>
        <v>5.4248256501984234E-2</v>
      </c>
      <c r="CS78" s="1162">
        <f t="shared" ref="CS78:CU78" si="30">AVERAGE(CS69:CS77)</f>
        <v>1.6591261736419179E-2</v>
      </c>
      <c r="CT78" s="1162">
        <f t="shared" si="30"/>
        <v>4.0663121209199632E-3</v>
      </c>
      <c r="CU78" s="1162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>
      <selection activeCell="F21" sqref="F21:F27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1124</v>
      </c>
      <c r="B5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1124</v>
      </c>
      <c r="B6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1124</v>
      </c>
      <c r="B7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1124</v>
      </c>
      <c r="B8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1124</v>
      </c>
      <c r="B9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1124</v>
      </c>
      <c r="B10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1124</v>
      </c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1124</v>
      </c>
      <c r="B12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1124</v>
      </c>
      <c r="B13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64" t="s">
        <v>613</v>
      </c>
      <c r="C17" s="1264"/>
      <c r="D17" s="1264"/>
      <c r="E17" s="1264"/>
      <c r="F17" s="1264"/>
      <c r="G17" s="1264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67">
        <v>2018</v>
      </c>
      <c r="R18" s="1268"/>
      <c r="S18" s="1269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65" t="s">
        <v>819</v>
      </c>
      <c r="J19" s="1266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4" t="s">
        <v>1124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8" t="s">
        <v>661</v>
      </c>
      <c r="Q20" s="1188">
        <v>1272.084432974631</v>
      </c>
      <c r="R20" s="1189">
        <v>9017.3696255538798</v>
      </c>
      <c r="S20" s="1190">
        <v>10817.00516141598</v>
      </c>
      <c r="T20" s="1190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IE,National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40" t="s">
        <v>662</v>
      </c>
      <c r="Q21" s="1140">
        <v>1271.052567009926</v>
      </c>
      <c r="R21" s="1129">
        <v>7706.8792520168045</v>
      </c>
      <c r="S21" s="1144">
        <v>18119.875348525962</v>
      </c>
      <c r="T21" s="1144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IE,National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9" t="s">
        <v>663</v>
      </c>
      <c r="Q22" s="1139">
        <v>2491.2235846235253</v>
      </c>
      <c r="R22" s="1128">
        <v>15118.989670799881</v>
      </c>
      <c r="S22" s="1143">
        <v>26221.499459384846</v>
      </c>
      <c r="T22" s="1143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IE,National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40" t="s">
        <v>664</v>
      </c>
      <c r="Q23" s="1140">
        <v>18164.569738528382</v>
      </c>
      <c r="R23" s="1129">
        <v>91446.903647123108</v>
      </c>
      <c r="S23" s="1144">
        <v>88706.618668082694</v>
      </c>
      <c r="T23" s="1144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IE,National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9" t="s">
        <v>665</v>
      </c>
      <c r="Q24" s="1139">
        <v>2392.9923596273825</v>
      </c>
      <c r="R24" s="1128">
        <v>15881.582138278784</v>
      </c>
      <c r="S24" s="1143">
        <v>40738.467908725754</v>
      </c>
      <c r="T24" s="1143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IE,National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40" t="s">
        <v>666</v>
      </c>
      <c r="Q25" s="1140">
        <v>123314.67820831671</v>
      </c>
      <c r="R25" s="1129">
        <v>299739.87494657928</v>
      </c>
      <c r="S25" s="1144">
        <v>56159.174425610254</v>
      </c>
      <c r="T25" s="1144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IE,National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9" t="s">
        <v>667</v>
      </c>
      <c r="Q26" s="1139">
        <v>9881.5892011882625</v>
      </c>
      <c r="R26" s="1128">
        <v>27589.465054026703</v>
      </c>
      <c r="S26" s="1143">
        <v>55372.585087977008</v>
      </c>
      <c r="T26" s="1143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IE,National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40" t="s">
        <v>668</v>
      </c>
      <c r="Q27" s="1140">
        <v>2906.0721193547802</v>
      </c>
      <c r="R27" s="1129">
        <v>15686.699374231552</v>
      </c>
      <c r="S27" s="1144">
        <v>36376.580790193235</v>
      </c>
      <c r="T27" s="1144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9" t="s">
        <v>669</v>
      </c>
      <c r="Q28" s="1139">
        <v>7363.7968231969135</v>
      </c>
      <c r="R28" s="1128">
        <v>38144.204386107944</v>
      </c>
      <c r="S28" s="1143">
        <v>30304.517514538838</v>
      </c>
      <c r="T28" s="1143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40" t="s">
        <v>670</v>
      </c>
      <c r="Q29" s="1140">
        <v>1751.3817529766175</v>
      </c>
      <c r="R29" s="1129">
        <v>12508.441600918088</v>
      </c>
      <c r="S29" s="1144">
        <v>20891.382011189213</v>
      </c>
      <c r="T29" s="1144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9" t="s">
        <v>671</v>
      </c>
      <c r="Q30" s="1139">
        <v>1434.9997251520253</v>
      </c>
      <c r="R30" s="1128">
        <v>11510.58391452228</v>
      </c>
      <c r="S30" s="1143">
        <v>16295.614216511489</v>
      </c>
      <c r="T30" s="1143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40" t="s">
        <v>672</v>
      </c>
      <c r="Q31" s="1140">
        <v>543.02409251525864</v>
      </c>
      <c r="R31" s="1129">
        <v>2737.7793125602311</v>
      </c>
      <c r="S31" s="1144">
        <v>9101.1608576935432</v>
      </c>
      <c r="T31" s="1144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9" t="s">
        <v>673</v>
      </c>
      <c r="Q32" s="1139">
        <v>7461.1258002920376</v>
      </c>
      <c r="R32" s="1128">
        <v>31695.949118274744</v>
      </c>
      <c r="S32" s="1143">
        <v>32750.827361563519</v>
      </c>
      <c r="T32" s="1143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40" t="s">
        <v>674</v>
      </c>
      <c r="Q33" s="1140">
        <v>691.43208570294928</v>
      </c>
      <c r="R33" s="1129">
        <v>4746.2770797513549</v>
      </c>
      <c r="S33" s="1144">
        <v>9718.9087422298653</v>
      </c>
      <c r="T33" s="1144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9" t="s">
        <v>675</v>
      </c>
      <c r="Q34" s="1139">
        <v>3038.8153054039785</v>
      </c>
      <c r="R34" s="1128">
        <v>24289.540001760251</v>
      </c>
      <c r="S34" s="1143">
        <v>18866.743201020949</v>
      </c>
      <c r="T34" s="1143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40" t="s">
        <v>676</v>
      </c>
      <c r="Q35" s="1140">
        <v>2141.3166117916521</v>
      </c>
      <c r="R35" s="1129">
        <v>12519.701036831018</v>
      </c>
      <c r="S35" s="1144">
        <v>34699.30894292317</v>
      </c>
      <c r="T35" s="1144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9" t="s">
        <v>677</v>
      </c>
      <c r="Q36" s="1139">
        <v>5411.4225176697691</v>
      </c>
      <c r="R36" s="1128">
        <v>27103.374443441171</v>
      </c>
      <c r="S36" s="1143">
        <v>34324.09820344366</v>
      </c>
      <c r="T36" s="1143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40" t="s">
        <v>678</v>
      </c>
      <c r="Q37" s="1140">
        <v>1027.5356632394301</v>
      </c>
      <c r="R37" s="1129">
        <v>6619.1242565355706</v>
      </c>
      <c r="S37" s="1144">
        <v>14155.109041449583</v>
      </c>
      <c r="T37" s="1144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9" t="s">
        <v>679</v>
      </c>
      <c r="Q38" s="1139">
        <v>1175.2936766265591</v>
      </c>
      <c r="R38" s="1128">
        <v>10239.258420802398</v>
      </c>
      <c r="S38" s="1143">
        <v>15966.202026112715</v>
      </c>
      <c r="T38" s="1143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40" t="s">
        <v>680</v>
      </c>
      <c r="Q39" s="1140">
        <v>676.45175529921289</v>
      </c>
      <c r="R39" s="1129">
        <v>5372.2948402948405</v>
      </c>
      <c r="S39" s="1144">
        <v>18080.993461874819</v>
      </c>
      <c r="T39" s="1144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9" t="s">
        <v>681</v>
      </c>
      <c r="Q40" s="1139">
        <v>1676.0939551367242</v>
      </c>
      <c r="R40" s="1128">
        <v>8889.5641738149861</v>
      </c>
      <c r="S40" s="1143">
        <v>14494.215013491199</v>
      </c>
      <c r="T40" s="1143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40" t="s">
        <v>682</v>
      </c>
      <c r="Q41" s="1140">
        <v>2382.2341251096568</v>
      </c>
      <c r="R41" s="1129">
        <v>21954.232438086234</v>
      </c>
      <c r="S41" s="1144">
        <v>34965.040184897764</v>
      </c>
      <c r="T41" s="1144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9" t="s">
        <v>683</v>
      </c>
      <c r="Q42" s="1139">
        <v>3199.1719442467102</v>
      </c>
      <c r="R42" s="1128">
        <v>21769.226916806354</v>
      </c>
      <c r="S42" s="1143">
        <v>19142.703253806059</v>
      </c>
      <c r="T42" s="1143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40" t="s">
        <v>684</v>
      </c>
      <c r="Q43" s="1140">
        <v>2888.9605821519499</v>
      </c>
      <c r="R43" s="1129">
        <v>12264.197780781444</v>
      </c>
      <c r="S43" s="1144">
        <v>16822.932669034672</v>
      </c>
      <c r="T43" s="1144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9" t="s">
        <v>685</v>
      </c>
      <c r="Q44" s="1139">
        <v>2668.9797196485479</v>
      </c>
      <c r="R44" s="1128">
        <v>18385.501077566361</v>
      </c>
      <c r="S44" s="1143">
        <v>33878.287885206948</v>
      </c>
      <c r="T44" s="1143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91" t="s">
        <v>686</v>
      </c>
      <c r="Q45" s="1191">
        <v>4513.1911767694201</v>
      </c>
      <c r="R45" s="1192">
        <v>23167.339151815657</v>
      </c>
      <c r="S45" s="1193">
        <v>22529.580764463226</v>
      </c>
      <c r="T45" s="1193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J1" workbookViewId="0">
      <selection activeCell="L7" sqref="L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IE,National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IE,National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IE,National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IE,National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IE,National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IE,National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IE,National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IE,National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IE,National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IE,National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IE,National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IE,National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IE,National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IE,National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IE,National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IE,National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F1" zoomScale="55" zoomScaleNormal="55" workbookViewId="0">
      <selection activeCell="AX72" sqref="AX72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75" t="s">
        <v>635</v>
      </c>
      <c r="X16" s="1275"/>
      <c r="Y16" s="1275"/>
      <c r="Z16" s="1275" t="s">
        <v>636</v>
      </c>
      <c r="AA16" s="1275"/>
      <c r="AB16" s="1275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75" t="s">
        <v>1109</v>
      </c>
      <c r="I17" s="1275"/>
      <c r="J17" s="1275"/>
      <c r="K17" s="1275"/>
      <c r="L17" s="1275"/>
      <c r="M17" s="460"/>
      <c r="N17" s="1292" t="s">
        <v>1108</v>
      </c>
      <c r="O17" s="1293"/>
      <c r="P17" s="1293"/>
      <c r="Q17" s="1293"/>
      <c r="R17" s="1294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6" t="s">
        <v>286</v>
      </c>
      <c r="O18" s="258" t="s">
        <v>295</v>
      </c>
      <c r="P18" s="258" t="s">
        <v>44</v>
      </c>
      <c r="Q18" s="258" t="s">
        <v>46</v>
      </c>
      <c r="R18" s="1177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8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9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80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81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2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3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80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81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2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3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80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81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2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3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80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81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2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3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4" t="s">
        <v>218</v>
      </c>
      <c r="O28" s="1185">
        <f>SUM(O19:O27)</f>
        <v>211739.48952455298</v>
      </c>
      <c r="P28" s="1185">
        <f>SUM(P19:P27)</f>
        <v>776104.35365928081</v>
      </c>
      <c r="Q28" s="1186">
        <f>SUM(Q19:Q27)</f>
        <v>729499.43220136687</v>
      </c>
      <c r="R28" s="1187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1" t="s">
        <v>1110</v>
      </c>
      <c r="J31" s="1291"/>
      <c r="K31" s="1291"/>
      <c r="L31" s="1291"/>
      <c r="M31" s="1291"/>
      <c r="N31" s="1291"/>
      <c r="O31" s="1291"/>
      <c r="P31" s="1291"/>
      <c r="Q31" s="1291"/>
      <c r="R31" s="1291"/>
      <c r="S31" s="1291"/>
      <c r="T31" s="1291"/>
      <c r="U31" s="1291"/>
      <c r="V31" s="1291"/>
      <c r="W31" s="1291"/>
      <c r="X31" s="1291"/>
      <c r="Y31" s="1291"/>
      <c r="Z31" s="1291"/>
      <c r="AA31" s="1291"/>
      <c r="AB31" s="1291"/>
      <c r="AC31" s="1291"/>
      <c r="AD31" s="1291"/>
      <c r="AE31" s="1291"/>
      <c r="AF31" s="1291"/>
      <c r="AG31" s="1291"/>
      <c r="AH31" s="1291"/>
      <c r="AI31" s="1291"/>
      <c r="AJ31" s="1291"/>
      <c r="AK31" s="1291"/>
      <c r="AL31" s="1291"/>
      <c r="AM31" s="1291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291"/>
      <c r="BL31" s="1291"/>
      <c r="BM31" s="1291"/>
      <c r="BN31" s="1291"/>
      <c r="BO31" s="1291"/>
      <c r="BP31" s="1291"/>
      <c r="BQ31" s="1291"/>
      <c r="BR31" s="1291"/>
      <c r="BS31" s="1291"/>
      <c r="BT31" s="1291"/>
      <c r="BU31" s="1291"/>
      <c r="BV31" s="1291"/>
      <c r="BW31" s="1291"/>
      <c r="BX31" s="1291"/>
      <c r="BY31" s="1291"/>
      <c r="BZ31" s="1291"/>
      <c r="CA31" s="1291"/>
      <c r="CB31" s="1291"/>
      <c r="CC31" s="1291"/>
      <c r="CD31" s="1291"/>
      <c r="CE31" s="1291"/>
      <c r="CF31" s="1291"/>
      <c r="CG31" s="1291"/>
      <c r="CH31" s="1291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85" t="s">
        <v>287</v>
      </c>
      <c r="C48" s="1286"/>
      <c r="D48" s="1286"/>
      <c r="E48" s="1286"/>
      <c r="F48" s="1286"/>
      <c r="G48" s="1286"/>
      <c r="H48" s="1286"/>
      <c r="I48" s="1286"/>
      <c r="J48" s="1286"/>
      <c r="K48" s="1286"/>
      <c r="L48" s="1287"/>
      <c r="M48" s="1278" t="s">
        <v>1111</v>
      </c>
      <c r="N48" s="1279"/>
      <c r="O48" s="128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48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</row>
    <row r="50" spans="1:48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75" t="s">
        <v>1105</v>
      </c>
      <c r="AN50" s="1275"/>
      <c r="AO50" s="1275"/>
      <c r="AP50" s="1275"/>
      <c r="AQ50" s="1275"/>
      <c r="AR50" s="1275"/>
      <c r="AS50" s="460"/>
      <c r="AV50" s="473"/>
    </row>
    <row r="51" spans="1:48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460"/>
    </row>
    <row r="52" spans="1:48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</row>
    <row r="53" spans="1:48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</row>
    <row r="54" spans="1:48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</row>
    <row r="55" spans="1:48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</row>
    <row r="56" spans="1:48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4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</row>
    <row r="57" spans="1:48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4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</row>
    <row r="58" spans="1:48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4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</row>
    <row r="59" spans="1:48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4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</row>
    <row r="60" spans="1:48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4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</row>
    <row r="61" spans="1:48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4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</row>
    <row r="62" spans="1:48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4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</row>
    <row r="63" spans="1:48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4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</row>
    <row r="64" spans="1:48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4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</row>
    <row r="65" spans="1:59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4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</row>
    <row r="66" spans="1:59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4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</row>
    <row r="67" spans="1:59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4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</row>
    <row r="68" spans="1:59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4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</row>
    <row r="69" spans="1:59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4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</row>
    <row r="70" spans="1:59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4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</row>
    <row r="71" spans="1:59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4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</row>
    <row r="72" spans="1:59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4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Y72" s="460"/>
      <c r="AZ72" s="460"/>
      <c r="BA72" s="460"/>
      <c r="BB72" s="460"/>
      <c r="BC72" s="460"/>
      <c r="BD72" s="460"/>
      <c r="BE72" s="460"/>
      <c r="BF72" s="460"/>
      <c r="BG72" s="460"/>
    </row>
    <row r="73" spans="1:59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4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X73" s="460"/>
      <c r="AY73" s="460"/>
      <c r="AZ73" s="460"/>
      <c r="BA73" s="460"/>
      <c r="BB73" s="460"/>
      <c r="BC73" s="460"/>
      <c r="BD73" s="460"/>
      <c r="BE73" s="460"/>
      <c r="BF73" s="460"/>
      <c r="BG73" s="460"/>
    </row>
    <row r="74" spans="1:59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4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X74" s="460"/>
      <c r="AY74" s="460"/>
      <c r="AZ74" s="460"/>
      <c r="BA74" s="460"/>
      <c r="BB74" s="460"/>
      <c r="BC74" s="460"/>
      <c r="BD74" s="460"/>
      <c r="BE74" s="460"/>
      <c r="BF74" s="460"/>
      <c r="BG74" s="460"/>
    </row>
    <row r="75" spans="1:59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4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U75" s="460"/>
      <c r="AX75" s="460"/>
      <c r="AY75" s="460"/>
      <c r="AZ75" s="460"/>
      <c r="BA75" s="460"/>
      <c r="BB75" s="460"/>
      <c r="BC75" s="460"/>
      <c r="BD75" s="460"/>
      <c r="BE75" s="460"/>
      <c r="BF75" s="460"/>
      <c r="BG75" s="460"/>
    </row>
    <row r="76" spans="1:59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4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X76" s="460"/>
      <c r="AY76" s="460"/>
      <c r="AZ76" s="460"/>
      <c r="BA76" s="460"/>
      <c r="BB76" s="460"/>
      <c r="BC76" s="460"/>
      <c r="BD76" s="460"/>
      <c r="BE76" s="460"/>
      <c r="BF76" s="460"/>
      <c r="BG76" s="460"/>
    </row>
    <row r="77" spans="1:59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4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</row>
    <row r="78" spans="1:59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4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T78" s="460"/>
      <c r="AU78" s="460"/>
      <c r="AV78" s="460"/>
      <c r="AW78" s="460"/>
      <c r="AX78" s="460"/>
      <c r="AY78" s="460"/>
      <c r="AZ78" s="460"/>
      <c r="BA78" s="460"/>
      <c r="BB78" s="460"/>
    </row>
    <row r="79" spans="1:59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4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T79" s="460"/>
      <c r="AU79" s="460"/>
      <c r="AV79" s="460"/>
      <c r="AW79" s="460"/>
      <c r="AX79" s="460"/>
      <c r="AY79" s="460"/>
      <c r="AZ79" s="460"/>
      <c r="BA79" s="460"/>
      <c r="BB79" s="460"/>
    </row>
    <row r="80" spans="1:59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15">SUM(S54:S79)</f>
        <v>535675</v>
      </c>
      <c r="T80" s="141">
        <f t="shared" si="15"/>
        <v>611877</v>
      </c>
      <c r="U80" s="141">
        <f t="shared" si="15"/>
        <v>309728</v>
      </c>
      <c r="V80" s="141">
        <f t="shared" si="15"/>
        <v>143178</v>
      </c>
      <c r="W80" s="141">
        <f t="shared" si="15"/>
        <v>16765</v>
      </c>
      <c r="X80" s="141">
        <f t="shared" si="15"/>
        <v>27440</v>
      </c>
      <c r="Y80" s="142">
        <f t="shared" si="15"/>
        <v>53002</v>
      </c>
      <c r="Z80" s="143">
        <f t="shared" si="15"/>
        <v>1697665</v>
      </c>
      <c r="AA80" s="144">
        <f t="shared" si="15"/>
        <v>9788</v>
      </c>
      <c r="AB80" s="141">
        <f t="shared" si="15"/>
        <v>50732</v>
      </c>
      <c r="AC80" s="141">
        <f t="shared" si="15"/>
        <v>140120</v>
      </c>
      <c r="AD80" s="141">
        <f t="shared" si="15"/>
        <v>43192</v>
      </c>
      <c r="AE80" s="142">
        <f t="shared" si="15"/>
        <v>62148</v>
      </c>
      <c r="AF80" s="145">
        <f t="shared" si="14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T80" s="460"/>
      <c r="AU80" s="460"/>
      <c r="AV80" s="460"/>
      <c r="AW80" s="460"/>
      <c r="AX80" s="460"/>
      <c r="AY80" s="460"/>
      <c r="AZ80" s="460"/>
      <c r="BA80" s="460"/>
      <c r="BB80" s="460"/>
    </row>
    <row r="81" spans="1:95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T81" s="460"/>
      <c r="AU81" s="460"/>
      <c r="AV81" s="460"/>
      <c r="AW81" s="460"/>
      <c r="AX81" s="460"/>
      <c r="AY81" s="460"/>
      <c r="AZ81" s="460"/>
      <c r="BA81" s="460"/>
      <c r="BB81" s="460"/>
    </row>
    <row r="82" spans="1:95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6">L82*N82</f>
        <v>16050.614216511489</v>
      </c>
      <c r="S82" s="1288" t="s">
        <v>348</v>
      </c>
      <c r="T82" s="1289"/>
      <c r="U82" s="1289"/>
      <c r="V82" s="1289"/>
      <c r="W82" s="1289"/>
      <c r="X82" s="1289"/>
      <c r="Y82" s="1289"/>
      <c r="Z82" s="1290"/>
      <c r="AB82" s="1276" t="s">
        <v>349</v>
      </c>
      <c r="AC82" s="1276"/>
      <c r="AD82" s="1276"/>
      <c r="AE82" s="1276"/>
      <c r="AF82" s="1277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T82" s="460"/>
      <c r="AU82" s="460"/>
      <c r="AV82" s="460"/>
      <c r="AW82" s="460"/>
      <c r="AX82" s="460"/>
      <c r="AY82" s="460"/>
      <c r="AZ82" s="460"/>
      <c r="BA82" s="460"/>
      <c r="BB82" s="460"/>
      <c r="BN82" s="460"/>
      <c r="BO82" s="460"/>
      <c r="BP82" s="460"/>
      <c r="CF82" s="32"/>
      <c r="CG82" s="32"/>
      <c r="CH82" s="32"/>
    </row>
    <row r="83" spans="1:95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6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76"/>
      <c r="AC83" s="1276"/>
      <c r="AD83" s="1276"/>
      <c r="AE83" s="1276"/>
      <c r="AF83" s="1277"/>
      <c r="AG83" s="124"/>
      <c r="AT83" s="460"/>
      <c r="AU83" s="460"/>
      <c r="AV83" s="460"/>
      <c r="AW83" s="460"/>
      <c r="AX83" s="460"/>
      <c r="AY83" s="460"/>
      <c r="AZ83" s="460"/>
      <c r="BA83" s="460"/>
      <c r="BB83" s="460"/>
      <c r="BD83" s="460"/>
      <c r="BE83" s="460"/>
      <c r="BF83" s="460"/>
    </row>
    <row r="84" spans="1:95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6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Q84" s="32"/>
      <c r="BR84" s="32"/>
      <c r="BS84" s="32"/>
      <c r="BT84" s="32"/>
      <c r="BU84" s="32"/>
      <c r="BV84" s="32"/>
      <c r="CI84" s="460"/>
      <c r="CJ84" s="460"/>
      <c r="CK84" s="460"/>
      <c r="CL84" s="460"/>
      <c r="CM84" s="460"/>
      <c r="CN84" s="460"/>
    </row>
    <row r="85" spans="1:95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6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17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8">Z85/AG85*AG85</f>
        <v>413</v>
      </c>
      <c r="AG85" s="981">
        <f t="shared" ref="AG85:AG110" si="19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0"/>
      <c r="AY85" s="460"/>
      <c r="AZ85" s="460"/>
      <c r="BA85" s="460"/>
      <c r="BB85" s="460"/>
      <c r="BC85" s="460"/>
      <c r="BD85" s="460"/>
      <c r="BE85" s="460"/>
      <c r="BF85" s="460"/>
      <c r="BH85" s="473" t="s">
        <v>932</v>
      </c>
      <c r="BI85" s="460"/>
      <c r="BJ85" s="460"/>
      <c r="BK85" s="460"/>
      <c r="BL85" s="460"/>
      <c r="BM85" s="460"/>
      <c r="BQ85" s="32"/>
      <c r="BR85" s="32"/>
      <c r="BS85" s="32"/>
      <c r="BT85" s="32"/>
      <c r="BU85" s="32"/>
      <c r="BV85" s="32"/>
      <c r="BW85" s="32"/>
      <c r="BX85" s="32"/>
      <c r="BY85" s="32"/>
      <c r="CI85" s="460"/>
      <c r="CJ85" s="460"/>
      <c r="CK85" s="460"/>
      <c r="CL85" s="460"/>
      <c r="CM85" s="460"/>
      <c r="CN85" s="460"/>
      <c r="CO85" s="460"/>
      <c r="CP85" s="460"/>
      <c r="CQ85" s="460"/>
    </row>
    <row r="86" spans="1:95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6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17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8"/>
        <v>6603</v>
      </c>
      <c r="AG86" s="982">
        <f t="shared" si="19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3" t="s">
        <v>1046</v>
      </c>
      <c r="AO86" s="460"/>
      <c r="AP86" s="460"/>
      <c r="AQ86" s="460"/>
      <c r="AR86" s="460"/>
      <c r="AX86" s="1267" t="s">
        <v>1112</v>
      </c>
      <c r="AY86" s="1268"/>
      <c r="AZ86" s="1268"/>
      <c r="BA86" s="1268"/>
      <c r="BB86" s="1268"/>
      <c r="BC86" s="1268"/>
      <c r="BD86" s="1268" t="s">
        <v>1113</v>
      </c>
      <c r="BE86" s="1268"/>
      <c r="BF86" s="1268"/>
      <c r="BH86" s="1275" t="s">
        <v>1106</v>
      </c>
      <c r="BI86" s="1275"/>
      <c r="BJ86" s="1275"/>
      <c r="BK86" s="1275"/>
      <c r="BL86" s="1275"/>
      <c r="BM86" s="1275"/>
      <c r="BN86" s="1275"/>
      <c r="BO86" s="1275"/>
      <c r="BP86" s="1275"/>
      <c r="BQ86" s="1275"/>
      <c r="BR86" s="1275"/>
      <c r="BS86" s="1275"/>
      <c r="BT86" s="1275"/>
      <c r="BU86" s="1275"/>
      <c r="BV86" s="1275"/>
      <c r="BW86" s="1275"/>
      <c r="BX86" s="1275"/>
      <c r="BY86" s="1275"/>
      <c r="BZ86" s="1275"/>
      <c r="CA86" s="1275"/>
      <c r="CB86" s="1275"/>
      <c r="CC86" s="1275"/>
      <c r="CD86" s="1275"/>
      <c r="CI86" s="460"/>
      <c r="CJ86" s="460"/>
      <c r="CK86" s="460"/>
      <c r="CL86" s="460"/>
      <c r="CM86" s="460"/>
      <c r="CN86" s="460"/>
      <c r="CO86" s="460"/>
      <c r="CP86" s="460"/>
      <c r="CQ86" s="460"/>
    </row>
    <row r="87" spans="1:95" ht="15.75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6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17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8"/>
        <v>665</v>
      </c>
      <c r="AG87" s="981">
        <f t="shared" si="19"/>
        <v>73596</v>
      </c>
      <c r="AH87" s="198">
        <v>80158</v>
      </c>
      <c r="AI87" s="216">
        <f>Table2[[#This Row],[Not Stated]]/Table2[[#This Row],[Total Residence]]</f>
        <v>9.0358171639763028E-3</v>
      </c>
      <c r="AM87" s="1112"/>
      <c r="AN87" s="1281" t="s">
        <v>1045</v>
      </c>
      <c r="AO87" s="1282"/>
      <c r="AP87" s="1282"/>
      <c r="AQ87" s="1282"/>
      <c r="AR87" s="1282"/>
      <c r="AT87" s="1113" t="s">
        <v>1076</v>
      </c>
      <c r="AU87" s="1283" t="s">
        <v>1077</v>
      </c>
      <c r="AV87" s="1284"/>
      <c r="AW87" s="1284"/>
      <c r="AX87" s="1267">
        <v>2018</v>
      </c>
      <c r="AY87" s="1268"/>
      <c r="AZ87" s="1268"/>
      <c r="BA87" s="1268">
        <v>2040</v>
      </c>
      <c r="BB87" s="1268"/>
      <c r="BC87" s="1269"/>
      <c r="BD87" s="1267">
        <v>2040</v>
      </c>
      <c r="BE87" s="1268"/>
      <c r="BF87" s="1269"/>
      <c r="BH87" s="1120" t="s">
        <v>1078</v>
      </c>
      <c r="BI87" s="1121" t="s">
        <v>1079</v>
      </c>
      <c r="BJ87" s="1121" t="s">
        <v>1080</v>
      </c>
      <c r="BK87" s="1121" t="s">
        <v>1081</v>
      </c>
      <c r="BL87" s="1120" t="s">
        <v>1082</v>
      </c>
      <c r="BM87" s="1121" t="s">
        <v>1083</v>
      </c>
      <c r="BN87" s="1121" t="s">
        <v>1084</v>
      </c>
      <c r="BO87" s="1121" t="s">
        <v>1085</v>
      </c>
      <c r="BP87" s="1120" t="s">
        <v>1086</v>
      </c>
      <c r="BQ87" s="1121" t="s">
        <v>1087</v>
      </c>
      <c r="BR87" s="1121" t="s">
        <v>1088</v>
      </c>
      <c r="BS87" s="1121" t="s">
        <v>1089</v>
      </c>
      <c r="BT87" s="1120" t="s">
        <v>1090</v>
      </c>
      <c r="BU87" s="1121" t="s">
        <v>1091</v>
      </c>
      <c r="BV87" s="1121" t="s">
        <v>1092</v>
      </c>
      <c r="BW87" s="1121" t="s">
        <v>1093</v>
      </c>
      <c r="BX87" s="1120" t="s">
        <v>1094</v>
      </c>
      <c r="BY87" s="1121" t="s">
        <v>1095</v>
      </c>
      <c r="BZ87" s="1121" t="s">
        <v>1096</v>
      </c>
      <c r="CA87" s="1121" t="s">
        <v>1097</v>
      </c>
      <c r="CB87" s="1120" t="s">
        <v>1098</v>
      </c>
      <c r="CC87" s="1121" t="s">
        <v>1099</v>
      </c>
      <c r="CD87" s="1121" t="s">
        <v>1100</v>
      </c>
      <c r="CI87" s="460"/>
      <c r="CJ87" s="460"/>
      <c r="CK87" s="460"/>
      <c r="CL87" s="460"/>
      <c r="CM87" s="460"/>
      <c r="CN87" s="460"/>
      <c r="CO87" s="460"/>
      <c r="CP87" s="460"/>
      <c r="CQ87" s="460"/>
    </row>
    <row r="88" spans="1:95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6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17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8"/>
        <v>352</v>
      </c>
      <c r="AG88" s="982">
        <f t="shared" si="19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19"/>
      <c r="AM88" s="1112"/>
      <c r="AN88" s="1113">
        <v>2017</v>
      </c>
      <c r="AO88" s="1113">
        <v>2021</v>
      </c>
      <c r="AP88" s="1113">
        <v>2026</v>
      </c>
      <c r="AQ88" s="1113">
        <v>2031</v>
      </c>
      <c r="AR88" s="1113">
        <v>2040</v>
      </c>
      <c r="AS88" s="1113" t="s">
        <v>1047</v>
      </c>
      <c r="AT88" s="1113">
        <v>2030</v>
      </c>
      <c r="AU88" s="1113" t="s">
        <v>295</v>
      </c>
      <c r="AV88" s="1113" t="s">
        <v>44</v>
      </c>
      <c r="AW88" s="1136" t="s">
        <v>46</v>
      </c>
      <c r="AX88" s="1134" t="s">
        <v>295</v>
      </c>
      <c r="AY88" s="1123" t="s">
        <v>44</v>
      </c>
      <c r="AZ88" s="1123" t="s">
        <v>46</v>
      </c>
      <c r="BA88" s="1123" t="s">
        <v>295</v>
      </c>
      <c r="BB88" s="1123" t="s">
        <v>44</v>
      </c>
      <c r="BC88" s="1135" t="s">
        <v>46</v>
      </c>
      <c r="BD88" s="1134" t="s">
        <v>295</v>
      </c>
      <c r="BE88" s="1123" t="s">
        <v>44</v>
      </c>
      <c r="BF88" s="1135" t="s">
        <v>46</v>
      </c>
      <c r="BH88" s="1273" t="s">
        <v>905</v>
      </c>
      <c r="BI88" s="1273" t="s">
        <v>42</v>
      </c>
      <c r="BJ88" s="1117" t="s">
        <v>1101</v>
      </c>
      <c r="BK88" s="1118">
        <v>0</v>
      </c>
      <c r="BL88" s="1118">
        <v>0</v>
      </c>
      <c r="BM88" s="1118">
        <v>1</v>
      </c>
      <c r="BN88" s="1118">
        <v>0</v>
      </c>
      <c r="BO88" s="1118">
        <v>6</v>
      </c>
      <c r="BP88" s="1118">
        <v>0</v>
      </c>
      <c r="BQ88" s="1118">
        <v>2</v>
      </c>
      <c r="BR88" s="1118">
        <v>5</v>
      </c>
      <c r="BS88" s="1118">
        <v>10</v>
      </c>
      <c r="BT88" s="1118">
        <v>5</v>
      </c>
      <c r="BU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</row>
    <row r="89" spans="1:95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6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17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8"/>
        <v>470.00000000000006</v>
      </c>
      <c r="AG89" s="981">
        <f t="shared" si="19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19"/>
      <c r="AM89" s="1114" t="s">
        <v>1075</v>
      </c>
      <c r="AN89" s="1115">
        <v>27721</v>
      </c>
      <c r="AO89" s="1115">
        <v>30852</v>
      </c>
      <c r="AP89" s="1115">
        <v>27398</v>
      </c>
      <c r="AQ89" s="1115">
        <v>27821</v>
      </c>
      <c r="AR89" s="1115">
        <v>24291</v>
      </c>
      <c r="AS89" s="344">
        <f>SUM(AS90:AS120)</f>
        <v>1.0000144840422065</v>
      </c>
      <c r="AT89" s="1115">
        <f>AP89+4/5*(AQ89-AP89)</f>
        <v>27736.400000000001</v>
      </c>
      <c r="AX89" s="355"/>
      <c r="AY89" s="226"/>
      <c r="AZ89" s="226"/>
      <c r="BA89" s="355"/>
      <c r="BB89" s="226"/>
      <c r="BC89" s="226"/>
      <c r="BD89" s="355"/>
      <c r="BE89" s="226"/>
      <c r="BF89" s="375"/>
      <c r="BG89" s="460"/>
      <c r="BH89" s="1274"/>
      <c r="BI89" s="1274"/>
      <c r="BJ89" s="1117" t="s">
        <v>1102</v>
      </c>
      <c r="BK89" s="460"/>
      <c r="BL89" s="460"/>
      <c r="BM89" s="460"/>
      <c r="BN89" s="460"/>
      <c r="BO89" s="460"/>
      <c r="BP89" s="460"/>
      <c r="BV89" s="1118">
        <v>3</v>
      </c>
      <c r="BW89" s="1118">
        <v>4</v>
      </c>
      <c r="BX89" s="1118">
        <v>4</v>
      </c>
      <c r="BY89" s="1118">
        <v>4</v>
      </c>
      <c r="BZ89" s="1118">
        <v>4</v>
      </c>
      <c r="CA89" s="1118">
        <v>4</v>
      </c>
      <c r="CB89" s="1118">
        <v>4</v>
      </c>
      <c r="CC89" s="1118">
        <v>4</v>
      </c>
      <c r="CD89" s="1118">
        <v>4</v>
      </c>
      <c r="CI89" s="460"/>
      <c r="CJ89" s="460"/>
      <c r="CK89" s="460"/>
      <c r="CL89" s="460"/>
      <c r="CM89" s="460"/>
      <c r="CN89" s="460"/>
      <c r="CO89" s="460"/>
      <c r="CP89" s="460"/>
      <c r="CQ89" s="460"/>
    </row>
    <row r="90" spans="1:95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6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17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8"/>
        <v>252</v>
      </c>
      <c r="AG90" s="982">
        <f t="shared" si="19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19"/>
      <c r="AL90" s="460"/>
      <c r="AM90" s="1108" t="s">
        <v>1017</v>
      </c>
      <c r="AN90" s="1108">
        <v>328</v>
      </c>
      <c r="AO90" s="1108">
        <v>395</v>
      </c>
      <c r="AP90" s="1108">
        <v>398</v>
      </c>
      <c r="AQ90" s="1108">
        <v>423</v>
      </c>
      <c r="AR90" s="1108">
        <v>392</v>
      </c>
      <c r="AS90" s="1126">
        <f t="shared" ref="AS90:AS120" si="20">SUM(AN90:AR90)/SUM($AN$89:$AR$89)</f>
        <v>1.4020552855891022E-2</v>
      </c>
      <c r="AT90" s="1108">
        <f t="shared" ref="AT90:AT120" si="21">AP90+4/5*(AQ90-AP90)</f>
        <v>418</v>
      </c>
      <c r="AU90" s="1124">
        <f>SUM(BV89:CD89)/SUM(BV89:CD93)</f>
        <v>1.2199372603694667E-2</v>
      </c>
      <c r="AV90" s="1124">
        <f>SUM(BV91:CD91)/SUM(BV89:CD93)</f>
        <v>0.77100034855350297</v>
      </c>
      <c r="AW90" s="1137">
        <f>SUM(BV93:CD93)/SUM(BV89:CD93)</f>
        <v>0.21680027884280237</v>
      </c>
      <c r="AX90" s="1139" cm="1">
        <f t="array" ref="AX90">INDEX($I$43:$CH$43,MATCH(AX$88&amp;AM90,$I$33:$CH$33&amp;$I$32:$CH$32,0))</f>
        <v>1272.084432974631</v>
      </c>
      <c r="AY90" s="1128" cm="1">
        <f t="array" ref="AY90">INDEX($I$43:$CH$43,MATCH(AY$88&amp;AM90,$I$33:$CH$33&amp;$I$32:$CH$32,0))</f>
        <v>9017.3696255538798</v>
      </c>
      <c r="AZ90" s="1128" cm="1">
        <f t="array" ref="AZ90">INDEX($I$43:$CH$43,MATCH(AZ$88&amp;AM90,$I$33:$CH$33&amp;$I$32:$CH$32,0))</f>
        <v>10817.00516141598</v>
      </c>
      <c r="BA90" s="1139">
        <f>(AX90*(1+AU90))</f>
        <v>1287.6030649558481</v>
      </c>
      <c r="BB90" s="1128">
        <f t="shared" ref="BB90:BC90" si="22">(AY90*(1+AV90))</f>
        <v>15969.76474989169</v>
      </c>
      <c r="BC90" s="1128">
        <f t="shared" si="22"/>
        <v>13162.134896654996</v>
      </c>
      <c r="BD90" s="1139">
        <f>BA90*(BD123/$BA$122)</f>
        <v>1898.0243486562481</v>
      </c>
      <c r="BE90" s="1128">
        <f t="shared" ref="BE90:BE96" si="23">BB90*($BE$123/$BB$122)</f>
        <v>14882.562334288119</v>
      </c>
      <c r="BF90" s="1143">
        <f t="shared" ref="BF90:BF96" si="24">BC90*($BF$123/$BC$122)</f>
        <v>11699.4764723349</v>
      </c>
      <c r="BG90" s="460"/>
      <c r="BH90" s="1274"/>
      <c r="BI90" s="1273" t="s">
        <v>1103</v>
      </c>
      <c r="BJ90" s="1117" t="s">
        <v>1101</v>
      </c>
      <c r="BK90" s="1118">
        <v>15</v>
      </c>
      <c r="BL90" s="1118">
        <v>3</v>
      </c>
      <c r="BM90" s="1118">
        <v>2</v>
      </c>
      <c r="BN90" s="1118">
        <v>32</v>
      </c>
      <c r="BO90" s="1118">
        <v>33</v>
      </c>
      <c r="BP90" s="1118">
        <v>33</v>
      </c>
      <c r="BQ90" s="1118">
        <v>47</v>
      </c>
      <c r="BR90" s="1118">
        <v>161</v>
      </c>
      <c r="BS90" s="1118">
        <v>127</v>
      </c>
      <c r="BT90" s="1118">
        <v>117</v>
      </c>
      <c r="BU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</row>
    <row r="91" spans="1:95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6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17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8"/>
        <v>681</v>
      </c>
      <c r="AG91" s="981">
        <f t="shared" si="19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19"/>
      <c r="AM91" s="1109" t="s">
        <v>1018</v>
      </c>
      <c r="AN91" s="1109">
        <v>364</v>
      </c>
      <c r="AO91" s="1109">
        <v>451</v>
      </c>
      <c r="AP91" s="1109">
        <v>454</v>
      </c>
      <c r="AQ91" s="1109">
        <v>496</v>
      </c>
      <c r="AR91" s="1109">
        <v>448</v>
      </c>
      <c r="AS91" s="1127">
        <f t="shared" si="20"/>
        <v>1.6026592701491132E-2</v>
      </c>
      <c r="AT91" s="1109">
        <f t="shared" si="21"/>
        <v>487.6</v>
      </c>
      <c r="AU91" s="1125">
        <f>SUM(BV95:CD95)/SUM(BV95:CD99)</f>
        <v>3.993154592127781E-2</v>
      </c>
      <c r="AV91" s="1125">
        <f>SUM(BV97:CD97)/SUM(BV95:CD99)</f>
        <v>0.34569309754706218</v>
      </c>
      <c r="AW91" s="1138">
        <f>SUM(BV99:CD99)/SUM(BV95:CD99)</f>
        <v>0.61437535653165998</v>
      </c>
      <c r="AX91" s="1140" cm="1">
        <f t="array" ref="AX91">INDEX($I$43:$CH$43,MATCH(AX$88&amp;AM91,$I$33:$CH$33&amp;$I$32:$CH$32,0))</f>
        <v>1271.052567009926</v>
      </c>
      <c r="AY91" s="1129" cm="1">
        <f t="array" ref="AY91">INDEX($I$43:$CH$43,MATCH(AY$88&amp;AM91,$I$33:$CH$33&amp;$I$32:$CH$32,0))</f>
        <v>7706.8792520168045</v>
      </c>
      <c r="AZ91" s="1129" cm="1">
        <f t="array" ref="AZ91">INDEX($I$43:$CH$43,MATCH(AZ$88&amp;AM91,$I$33:$CH$33&amp;$I$32:$CH$32,0))</f>
        <v>18119.875348525962</v>
      </c>
      <c r="BA91" s="1140">
        <f t="shared" ref="BA91:BA120" si="25">(AX91*(1+AU91))</f>
        <v>1321.8076609578409</v>
      </c>
      <c r="BB91" s="1129">
        <f t="shared" ref="BB91:BB120" si="26">(AY91*(1+AV91))</f>
        <v>10371.094213067679</v>
      </c>
      <c r="BC91" s="1129">
        <f t="shared" ref="BC91:BC120" si="27">(AZ91*(1+AW91))</f>
        <v>29252.280226085837</v>
      </c>
      <c r="BD91" s="1140">
        <f t="shared" ref="BD91:BD96" si="28">BA91*($BD$123/$BA$122)</f>
        <v>1948.444511371501</v>
      </c>
      <c r="BE91" s="1129">
        <f t="shared" si="23"/>
        <v>9665.0425675056576</v>
      </c>
      <c r="BF91" s="1144">
        <f t="shared" si="24"/>
        <v>26001.584617873359</v>
      </c>
      <c r="BG91" s="460"/>
      <c r="BH91" s="1274"/>
      <c r="BI91" s="1274"/>
      <c r="BJ91" s="1117" t="s">
        <v>1102</v>
      </c>
      <c r="BK91" s="460"/>
      <c r="BL91" s="460"/>
      <c r="BM91" s="460"/>
      <c r="BN91" s="460"/>
      <c r="BO91" s="460"/>
      <c r="BP91" s="460"/>
      <c r="BV91" s="1118">
        <v>182</v>
      </c>
      <c r="BW91" s="1118">
        <v>200</v>
      </c>
      <c r="BX91" s="1118">
        <v>216</v>
      </c>
      <c r="BY91" s="1118">
        <v>231</v>
      </c>
      <c r="BZ91" s="1118">
        <v>246</v>
      </c>
      <c r="CA91" s="1118">
        <v>261</v>
      </c>
      <c r="CB91" s="1118">
        <v>277</v>
      </c>
      <c r="CC91" s="1118">
        <v>292</v>
      </c>
      <c r="CD91" s="1118">
        <v>307</v>
      </c>
      <c r="CI91" s="460"/>
      <c r="CJ91" s="460"/>
      <c r="CK91" s="460"/>
      <c r="CL91" s="460"/>
      <c r="CM91" s="460"/>
      <c r="CN91" s="460"/>
      <c r="CO91" s="460"/>
      <c r="CP91" s="460"/>
      <c r="CQ91" s="460"/>
    </row>
    <row r="92" spans="1:95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6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17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8"/>
        <v>724</v>
      </c>
      <c r="AG92" s="982">
        <f t="shared" si="19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19"/>
      <c r="AM92" s="1108" t="s">
        <v>1019</v>
      </c>
      <c r="AN92" s="1108">
        <v>482</v>
      </c>
      <c r="AO92" s="1108">
        <v>591</v>
      </c>
      <c r="AP92" s="1108">
        <v>567</v>
      </c>
      <c r="AQ92" s="1108">
        <v>583</v>
      </c>
      <c r="AR92" s="1108">
        <v>458</v>
      </c>
      <c r="AS92" s="1126">
        <f t="shared" si="20"/>
        <v>1.9415858577811897E-2</v>
      </c>
      <c r="AT92" s="1108">
        <f t="shared" si="21"/>
        <v>579.79999999999995</v>
      </c>
      <c r="AU92" s="1124">
        <f>SUM(BV101:CD101)/SUM(BV101:CD105)</f>
        <v>2.0195838433292534E-2</v>
      </c>
      <c r="AV92" s="1124">
        <f>SUM(BV103:CD103)/SUM(BV101:CD105)</f>
        <v>0.7048653610771114</v>
      </c>
      <c r="AW92" s="1137">
        <f>SUM(BV105:CD105)/SUM(BV101:CD105)</f>
        <v>0.27493880048959607</v>
      </c>
      <c r="AX92" s="1139" cm="1">
        <f t="array" ref="AX92">INDEX($I$43:$CH$43,MATCH(AX$88&amp;AM92,$I$33:$CH$33&amp;$I$32:$CH$32,0))</f>
        <v>2491.2235846235253</v>
      </c>
      <c r="AY92" s="1128" cm="1">
        <f t="array" ref="AY92">INDEX($I$43:$CH$43,MATCH(AY$88&amp;AM92,$I$33:$CH$33&amp;$I$32:$CH$32,0))</f>
        <v>15118.989670799881</v>
      </c>
      <c r="AZ92" s="1128" cm="1">
        <f t="array" ref="AZ92">INDEX($I$43:$CH$43,MATCH(AZ$88&amp;AM92,$I$33:$CH$33&amp;$I$32:$CH$32,0))</f>
        <v>26221.499459384846</v>
      </c>
      <c r="BA92" s="1139">
        <f t="shared" si="25"/>
        <v>2541.5359336397901</v>
      </c>
      <c r="BB92" s="1128">
        <f t="shared" si="26"/>
        <v>25775.841784229357</v>
      </c>
      <c r="BC92" s="1128">
        <f t="shared" si="27"/>
        <v>33430.807067786707</v>
      </c>
      <c r="BD92" s="1139">
        <f t="shared" si="28"/>
        <v>3746.4162802365827</v>
      </c>
      <c r="BE92" s="1128">
        <f t="shared" si="23"/>
        <v>24021.053414399445</v>
      </c>
      <c r="BF92" s="1143">
        <f t="shared" si="24"/>
        <v>29715.767526447191</v>
      </c>
      <c r="BG92" s="460"/>
      <c r="BH92" s="1274"/>
      <c r="BI92" s="1273" t="s">
        <v>1104</v>
      </c>
      <c r="BJ92" s="1117" t="s">
        <v>1101</v>
      </c>
      <c r="BK92" s="1118">
        <v>88</v>
      </c>
      <c r="BL92" s="1118">
        <v>52</v>
      </c>
      <c r="BM92" s="1118">
        <v>39</v>
      </c>
      <c r="BN92" s="1118">
        <v>41</v>
      </c>
      <c r="BO92" s="1118">
        <v>60</v>
      </c>
      <c r="BP92" s="1118">
        <v>50</v>
      </c>
      <c r="BQ92" s="1118">
        <v>51</v>
      </c>
      <c r="BR92" s="1118">
        <v>62</v>
      </c>
      <c r="BS92" s="1118">
        <v>53</v>
      </c>
      <c r="BT92" s="1118">
        <v>73</v>
      </c>
      <c r="BU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</row>
    <row r="93" spans="1:95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6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17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8"/>
        <v>419</v>
      </c>
      <c r="AG93" s="981">
        <f t="shared" si="19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19"/>
      <c r="AM93" s="1109" t="s">
        <v>328</v>
      </c>
      <c r="AN93" s="1109">
        <v>833</v>
      </c>
      <c r="AO93" s="1109">
        <v>962</v>
      </c>
      <c r="AP93" s="1109">
        <v>900</v>
      </c>
      <c r="AQ93" s="1109">
        <v>998</v>
      </c>
      <c r="AR93" s="1109">
        <v>696</v>
      </c>
      <c r="AS93" s="1127">
        <f t="shared" si="20"/>
        <v>3.1785230622162035E-2</v>
      </c>
      <c r="AT93" s="1109">
        <f t="shared" si="21"/>
        <v>978.4</v>
      </c>
      <c r="AU93" s="1125">
        <f>SUM(BV107:CD107)/SUM(BV107:CD111)</f>
        <v>5.7091520315307481E-2</v>
      </c>
      <c r="AV93" s="1125">
        <f>SUM(BV109:CD109)/SUM(BV107:CD111)</f>
        <v>0.63525184025966497</v>
      </c>
      <c r="AW93" s="1138">
        <f>SUM(BV111:CD111)/SUM(BV107:CD111)</f>
        <v>0.30765663942502752</v>
      </c>
      <c r="AX93" s="1140" cm="1">
        <f t="array" ref="AX93">INDEX($I$43:$CH$43,MATCH(AX$88&amp;AM93,$I$33:$CH$33&amp;$I$32:$CH$32,0))</f>
        <v>18164.569738528382</v>
      </c>
      <c r="AY93" s="1129" cm="1">
        <f t="array" ref="AY93">INDEX($I$43:$CH$43,MATCH(AY$88&amp;AM93,$I$33:$CH$33&amp;$I$32:$CH$32,0))</f>
        <v>91446.903647123108</v>
      </c>
      <c r="AZ93" s="1129" cm="1">
        <f t="array" ref="AZ93">INDEX($I$43:$CH$43,MATCH(AZ$88&amp;AM93,$I$33:$CH$33&amp;$I$32:$CH$32,0))</f>
        <v>88706.618668082694</v>
      </c>
      <c r="BA93" s="1140">
        <f t="shared" si="25"/>
        <v>19201.612640774394</v>
      </c>
      <c r="BB93" s="1129">
        <f t="shared" si="26"/>
        <v>149538.71747500633</v>
      </c>
      <c r="BC93" s="1129">
        <f t="shared" si="27"/>
        <v>115997.79886226243</v>
      </c>
      <c r="BD93" s="1140">
        <f t="shared" si="28"/>
        <v>28304.629988516765</v>
      </c>
      <c r="BE93" s="1129">
        <f t="shared" si="23"/>
        <v>139358.30108119632</v>
      </c>
      <c r="BF93" s="1144">
        <f t="shared" si="24"/>
        <v>103107.40083484253</v>
      </c>
      <c r="BG93" s="460"/>
      <c r="BH93" s="1274"/>
      <c r="BI93" s="1274"/>
      <c r="BJ93" s="1117" t="s">
        <v>1102</v>
      </c>
      <c r="BK93" s="460"/>
      <c r="BL93" s="460"/>
      <c r="BM93" s="460"/>
      <c r="BN93" s="460"/>
      <c r="BO93" s="460"/>
      <c r="BP93" s="460"/>
      <c r="BV93" s="1118">
        <v>70</v>
      </c>
      <c r="BW93" s="1118">
        <v>69</v>
      </c>
      <c r="BX93" s="1118">
        <v>69</v>
      </c>
      <c r="BY93" s="1118">
        <v>69</v>
      </c>
      <c r="BZ93" s="1118">
        <v>69</v>
      </c>
      <c r="CA93" s="1118">
        <v>69</v>
      </c>
      <c r="CB93" s="1118">
        <v>69</v>
      </c>
      <c r="CC93" s="1118">
        <v>69</v>
      </c>
      <c r="CD93" s="1118">
        <v>69</v>
      </c>
      <c r="CI93" s="460"/>
      <c r="CJ93" s="460"/>
      <c r="CK93" s="460"/>
      <c r="CL93" s="460"/>
      <c r="CM93" s="460"/>
      <c r="CN93" s="460"/>
      <c r="CO93" s="460"/>
      <c r="CP93" s="460"/>
      <c r="CQ93" s="460"/>
    </row>
    <row r="94" spans="1:95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6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17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8"/>
        <v>382</v>
      </c>
      <c r="AG94" s="982">
        <f t="shared" si="19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19"/>
      <c r="AM94" s="1108" t="s">
        <v>1020</v>
      </c>
      <c r="AN94" s="1110">
        <v>2320</v>
      </c>
      <c r="AO94" s="1110">
        <v>2583</v>
      </c>
      <c r="AP94" s="1110">
        <v>2259</v>
      </c>
      <c r="AQ94" s="1110">
        <v>2206</v>
      </c>
      <c r="AR94" s="1110">
        <v>2040</v>
      </c>
      <c r="AS94" s="1126">
        <f t="shared" si="20"/>
        <v>8.2616976745870235E-2</v>
      </c>
      <c r="AT94" s="1110">
        <f t="shared" si="21"/>
        <v>2216.6</v>
      </c>
      <c r="AU94" s="1124"/>
      <c r="AV94" s="1124"/>
      <c r="AW94" s="1137"/>
      <c r="AX94" s="1139"/>
      <c r="AY94" s="1128"/>
      <c r="AZ94" s="1128"/>
      <c r="BA94" s="1139">
        <f t="shared" si="25"/>
        <v>0</v>
      </c>
      <c r="BB94" s="1128">
        <f t="shared" si="26"/>
        <v>0</v>
      </c>
      <c r="BC94" s="1128">
        <f t="shared" si="27"/>
        <v>0</v>
      </c>
      <c r="BD94" s="1139">
        <f t="shared" si="28"/>
        <v>0</v>
      </c>
      <c r="BE94" s="1128">
        <f t="shared" si="23"/>
        <v>0</v>
      </c>
      <c r="BF94" s="1143">
        <f t="shared" si="24"/>
        <v>0</v>
      </c>
      <c r="BG94" s="460"/>
      <c r="BH94" s="1273" t="s">
        <v>903</v>
      </c>
      <c r="BI94" s="1273" t="s">
        <v>42</v>
      </c>
      <c r="BJ94" s="1117" t="s">
        <v>1101</v>
      </c>
      <c r="BK94" s="1118">
        <v>1</v>
      </c>
      <c r="BL94" s="1118">
        <v>2</v>
      </c>
      <c r="BM94" s="1118">
        <v>0</v>
      </c>
      <c r="BN94" s="1118">
        <v>2</v>
      </c>
      <c r="BO94" s="1118">
        <v>5</v>
      </c>
      <c r="BP94" s="1118">
        <v>6</v>
      </c>
      <c r="BQ94" s="1118">
        <v>27</v>
      </c>
      <c r="BR94" s="1118">
        <v>5</v>
      </c>
      <c r="BS94" s="1118">
        <v>9</v>
      </c>
      <c r="BT94" s="1118">
        <v>10</v>
      </c>
      <c r="BU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</row>
    <row r="95" spans="1:95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6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17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8"/>
        <v>629</v>
      </c>
      <c r="AG95" s="981">
        <f t="shared" si="19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19"/>
      <c r="AM95" s="1109" t="s">
        <v>1021</v>
      </c>
      <c r="AN95" s="1109">
        <v>668</v>
      </c>
      <c r="AO95" s="1109">
        <v>875</v>
      </c>
      <c r="AP95" s="1109">
        <v>892</v>
      </c>
      <c r="AQ95" s="1109">
        <v>979</v>
      </c>
      <c r="AR95" s="1109">
        <v>827</v>
      </c>
      <c r="AS95" s="1127">
        <f t="shared" si="20"/>
        <v>3.0713411498881106E-2</v>
      </c>
      <c r="AT95" s="1109">
        <f t="shared" si="21"/>
        <v>961.6</v>
      </c>
      <c r="AU95" s="1125">
        <f>SUM(BV113:CD113)/SUM(BV113:CD117)</f>
        <v>7.150302272253492E-2</v>
      </c>
      <c r="AV95" s="1125">
        <f>SUM(BV115:CD115)/SUM(BV113:CD117)</f>
        <v>0.32291015217844488</v>
      </c>
      <c r="AW95" s="1138">
        <f>SUM(BV117:CD117)/SUM(BV113:CD117)</f>
        <v>0.60558682509902018</v>
      </c>
      <c r="AX95" s="1140" cm="1">
        <f t="array" ref="AX95">INDEX($I$43:$CH$43,MATCH(AX$88&amp;AM95,$I$33:$CH$33&amp;$I$32:$CH$32,0))</f>
        <v>2392.9923596273825</v>
      </c>
      <c r="AY95" s="1129" cm="1">
        <f t="array" ref="AY95">INDEX($I$43:$CH$43,MATCH(AY$88&amp;AM95,$I$33:$CH$33&amp;$I$32:$CH$32,0))</f>
        <v>15881.582138278784</v>
      </c>
      <c r="AZ95" s="1129" cm="1">
        <f t="array" ref="AZ95">INDEX($I$43:$CH$43,MATCH(AZ$88&amp;AM95,$I$33:$CH$33&amp;$I$32:$CH$32,0))</f>
        <v>40738.467908725754</v>
      </c>
      <c r="BA95" s="1140">
        <f t="shared" si="25"/>
        <v>2564.0985466926713</v>
      </c>
      <c r="BB95" s="1129">
        <f t="shared" si="26"/>
        <v>21009.906243384856</v>
      </c>
      <c r="BC95" s="1129">
        <f t="shared" si="27"/>
        <v>65409.147348969302</v>
      </c>
      <c r="BD95" s="1140">
        <f t="shared" si="28"/>
        <v>3779.675279154193</v>
      </c>
      <c r="BE95" s="1129">
        <f t="shared" si="23"/>
        <v>19579.577044605176</v>
      </c>
      <c r="BF95" s="1144">
        <f t="shared" si="24"/>
        <v>58140.475423879237</v>
      </c>
      <c r="BG95" s="460"/>
      <c r="BH95" s="1274"/>
      <c r="BI95" s="1274"/>
      <c r="BJ95" s="1117" t="s">
        <v>1102</v>
      </c>
      <c r="BK95" s="460"/>
      <c r="BL95" s="460"/>
      <c r="BM95" s="460"/>
      <c r="BN95" s="460"/>
      <c r="BO95" s="460"/>
      <c r="BP95" s="460"/>
      <c r="BV95" s="1118">
        <v>6</v>
      </c>
      <c r="BW95" s="1118">
        <v>8</v>
      </c>
      <c r="BX95" s="1118">
        <v>8</v>
      </c>
      <c r="BY95" s="1118">
        <v>8</v>
      </c>
      <c r="BZ95" s="1118">
        <v>8</v>
      </c>
      <c r="CA95" s="1118">
        <v>8</v>
      </c>
      <c r="CB95" s="1118">
        <v>8</v>
      </c>
      <c r="CC95" s="1118">
        <v>8</v>
      </c>
      <c r="CD95" s="1118">
        <v>8</v>
      </c>
      <c r="CI95" s="460"/>
      <c r="CJ95" s="460"/>
      <c r="CK95" s="460"/>
      <c r="CL95" s="460"/>
      <c r="CM95" s="460"/>
      <c r="CN95" s="460"/>
      <c r="CO95" s="460"/>
      <c r="CP95" s="460"/>
      <c r="CQ95" s="460"/>
    </row>
    <row r="96" spans="1:95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6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17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8"/>
        <v>555</v>
      </c>
      <c r="AG96" s="982">
        <f t="shared" si="19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19"/>
      <c r="AM96" s="1108" t="s">
        <v>336</v>
      </c>
      <c r="AN96" s="1110">
        <v>4190</v>
      </c>
      <c r="AO96" s="1110">
        <v>4333</v>
      </c>
      <c r="AP96" s="1110">
        <v>3278</v>
      </c>
      <c r="AQ96" s="1110">
        <v>3415</v>
      </c>
      <c r="AR96" s="1110">
        <v>3293</v>
      </c>
      <c r="AS96" s="1126">
        <f t="shared" si="20"/>
        <v>0.1340425686000449</v>
      </c>
      <c r="AT96" s="1110">
        <f t="shared" si="21"/>
        <v>3387.6</v>
      </c>
      <c r="AU96" s="1124">
        <f>SUM(BV119:CD119)/SUM(BV119:CD123)</f>
        <v>0.93943704527649063</v>
      </c>
      <c r="AV96" s="1124">
        <f>SUM(BV121:CD121)/SUM(BV119:CD123)</f>
        <v>5.4752654475642461E-2</v>
      </c>
      <c r="AW96" s="1137">
        <f>SUM(BV123:CD123)/SUM(BV119:CD123)</f>
        <v>5.8103002478669275E-3</v>
      </c>
      <c r="AX96" s="1139" cm="1">
        <f t="array" ref="AX96">INDEX($I$43:$CH$43,MATCH(AX$88&amp;AM96,$I$33:$CH$33&amp;$I$32:$CH$32,0))</f>
        <v>123314.67820831671</v>
      </c>
      <c r="AY96" s="1128" cm="1">
        <f t="array" ref="AY96">INDEX($I$43:$CH$43,MATCH(AY$88&amp;AM96,$I$33:$CH$33&amp;$I$32:$CH$32,0))</f>
        <v>299739.87494657928</v>
      </c>
      <c r="AZ96" s="1128" cm="1">
        <f t="array" ref="AZ96">INDEX($I$43:$CH$43,MATCH(AZ$88&amp;AM96,$I$33:$CH$33&amp;$I$32:$CH$32,0))</f>
        <v>56159.174425610254</v>
      </c>
      <c r="BA96" s="1139">
        <f t="shared" si="25"/>
        <v>239161.055143559</v>
      </c>
      <c r="BB96" s="1128">
        <f t="shared" si="26"/>
        <v>316151.42875210161</v>
      </c>
      <c r="BC96" s="1128">
        <f t="shared" si="27"/>
        <v>56485.476090695374</v>
      </c>
      <c r="BD96" s="1139">
        <f t="shared" si="28"/>
        <v>352541.49222482624</v>
      </c>
      <c r="BE96" s="1128">
        <f t="shared" si="23"/>
        <v>294628.2189604147</v>
      </c>
      <c r="BF96" s="1143">
        <f t="shared" si="24"/>
        <v>50208.458106570048</v>
      </c>
      <c r="BG96" s="460"/>
      <c r="BH96" s="1274"/>
      <c r="BI96" s="1273" t="s">
        <v>1103</v>
      </c>
      <c r="BJ96" s="1117" t="s">
        <v>1101</v>
      </c>
      <c r="BK96" s="1118">
        <v>56</v>
      </c>
      <c r="BL96" s="1118">
        <v>1</v>
      </c>
      <c r="BM96" s="1118">
        <v>4</v>
      </c>
      <c r="BN96" s="1118">
        <v>13</v>
      </c>
      <c r="BO96" s="1118">
        <v>15</v>
      </c>
      <c r="BP96" s="1118">
        <v>30</v>
      </c>
      <c r="BQ96" s="1118">
        <v>24</v>
      </c>
      <c r="BR96" s="1118">
        <v>49</v>
      </c>
      <c r="BS96" s="1118">
        <v>21</v>
      </c>
      <c r="BT96" s="1118">
        <v>68</v>
      </c>
      <c r="BU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</row>
    <row r="97" spans="1:95" ht="25.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6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17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8"/>
        <v>547</v>
      </c>
      <c r="AG97" s="981">
        <f t="shared" si="19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19"/>
      <c r="AM97" s="1109" t="s">
        <v>1022</v>
      </c>
      <c r="AN97" s="1111">
        <v>1756</v>
      </c>
      <c r="AO97" s="1111">
        <v>1930</v>
      </c>
      <c r="AP97" s="1111">
        <v>1636</v>
      </c>
      <c r="AQ97" s="1111">
        <v>1550</v>
      </c>
      <c r="AR97" s="1111">
        <v>1296</v>
      </c>
      <c r="AS97" s="1127">
        <f t="shared" si="20"/>
        <v>5.9152828371341871E-2</v>
      </c>
      <c r="AT97" s="1111">
        <f t="shared" si="21"/>
        <v>1567.2</v>
      </c>
      <c r="AU97" s="1125"/>
      <c r="AV97" s="1125"/>
      <c r="AW97" s="1138"/>
      <c r="AX97" s="1140"/>
      <c r="AY97" s="1129"/>
      <c r="AZ97" s="1129"/>
      <c r="BA97" s="1140"/>
      <c r="BB97" s="1129"/>
      <c r="BC97" s="1129"/>
      <c r="BD97" s="1140"/>
      <c r="BE97" s="1129"/>
      <c r="BF97" s="1144"/>
      <c r="BG97" s="460"/>
      <c r="BH97" s="1274"/>
      <c r="BI97" s="1274"/>
      <c r="BJ97" s="1117" t="s">
        <v>1102</v>
      </c>
      <c r="BK97" s="460"/>
      <c r="BL97" s="460"/>
      <c r="BM97" s="460"/>
      <c r="BN97" s="460"/>
      <c r="BO97" s="460"/>
      <c r="BP97" s="460"/>
      <c r="BV97" s="1118">
        <v>70</v>
      </c>
      <c r="BW97" s="1118">
        <v>67</v>
      </c>
      <c r="BX97" s="1118">
        <v>67</v>
      </c>
      <c r="BY97" s="1118">
        <v>67</v>
      </c>
      <c r="BZ97" s="1118">
        <v>67</v>
      </c>
      <c r="CA97" s="1118">
        <v>67</v>
      </c>
      <c r="CB97" s="1118">
        <v>67</v>
      </c>
      <c r="CC97" s="1118">
        <v>67</v>
      </c>
      <c r="CD97" s="1118">
        <v>67</v>
      </c>
      <c r="CI97" s="460"/>
      <c r="CJ97" s="460"/>
      <c r="CK97" s="460"/>
      <c r="CL97" s="460"/>
      <c r="CM97" s="460"/>
      <c r="CN97" s="460"/>
      <c r="CO97" s="460"/>
      <c r="CP97" s="460"/>
      <c r="CQ97" s="460"/>
    </row>
    <row r="98" spans="1:95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6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17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8"/>
        <v>2266</v>
      </c>
      <c r="AG98" s="982">
        <f t="shared" si="19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19"/>
      <c r="AM98" s="1108" t="s">
        <v>1023</v>
      </c>
      <c r="AN98" s="1110">
        <v>2034</v>
      </c>
      <c r="AO98" s="1110">
        <v>2152</v>
      </c>
      <c r="AP98" s="1110">
        <v>1381</v>
      </c>
      <c r="AQ98" s="1108">
        <v>977</v>
      </c>
      <c r="AR98" s="1108">
        <v>743</v>
      </c>
      <c r="AS98" s="1126">
        <f t="shared" si="20"/>
        <v>5.2772607779379067E-2</v>
      </c>
      <c r="AT98" s="1110">
        <f t="shared" si="21"/>
        <v>1057.8</v>
      </c>
      <c r="AU98" s="1124"/>
      <c r="AV98" s="1124"/>
      <c r="AW98" s="1137"/>
      <c r="AX98" s="1139"/>
      <c r="AY98" s="1128"/>
      <c r="AZ98" s="1128"/>
      <c r="BA98" s="1139"/>
      <c r="BB98" s="1128"/>
      <c r="BC98" s="1128"/>
      <c r="BD98" s="1139"/>
      <c r="BE98" s="1128"/>
      <c r="BF98" s="1143"/>
      <c r="BG98" s="460"/>
      <c r="BH98" s="1274"/>
      <c r="BI98" s="1273" t="s">
        <v>1104</v>
      </c>
      <c r="BJ98" s="1117" t="s">
        <v>1101</v>
      </c>
      <c r="BK98" s="1118">
        <v>114</v>
      </c>
      <c r="BL98" s="1118">
        <v>96</v>
      </c>
      <c r="BM98" s="1118">
        <v>65</v>
      </c>
      <c r="BN98" s="1118">
        <v>87</v>
      </c>
      <c r="BO98" s="1118">
        <v>71</v>
      </c>
      <c r="BP98" s="1118">
        <v>109</v>
      </c>
      <c r="BQ98" s="1118">
        <v>93</v>
      </c>
      <c r="BR98" s="1118">
        <v>106</v>
      </c>
      <c r="BS98" s="1118">
        <v>109</v>
      </c>
      <c r="BT98" s="1118">
        <v>120</v>
      </c>
      <c r="BU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</row>
    <row r="99" spans="1:95" ht="25.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6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17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8"/>
        <v>720</v>
      </c>
      <c r="AG99" s="981">
        <f t="shared" si="19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19"/>
      <c r="AM99" s="1109" t="s">
        <v>1024</v>
      </c>
      <c r="AN99" s="1111">
        <v>1952</v>
      </c>
      <c r="AO99" s="1111">
        <v>2058</v>
      </c>
      <c r="AP99" s="1111">
        <v>1491</v>
      </c>
      <c r="AQ99" s="1111">
        <v>1233</v>
      </c>
      <c r="AR99" s="1111">
        <v>1087</v>
      </c>
      <c r="AS99" s="1127">
        <f t="shared" si="20"/>
        <v>5.6639847048514297E-2</v>
      </c>
      <c r="AT99" s="1111">
        <f t="shared" si="21"/>
        <v>1284.5999999999999</v>
      </c>
      <c r="AU99" s="1125"/>
      <c r="AV99" s="1125"/>
      <c r="AW99" s="1138"/>
      <c r="AX99" s="1140"/>
      <c r="AY99" s="1129"/>
      <c r="AZ99" s="1129"/>
      <c r="BA99" s="1140"/>
      <c r="BB99" s="1129"/>
      <c r="BC99" s="1129"/>
      <c r="BD99" s="1140"/>
      <c r="BE99" s="1129"/>
      <c r="BF99" s="1144"/>
      <c r="BG99" s="460"/>
      <c r="BH99" s="1274"/>
      <c r="BI99" s="1274"/>
      <c r="BJ99" s="1117" t="s">
        <v>1102</v>
      </c>
      <c r="BK99" s="460"/>
      <c r="BL99" s="460"/>
      <c r="BM99" s="460"/>
      <c r="BN99" s="460"/>
      <c r="BO99" s="460"/>
      <c r="BP99" s="460"/>
      <c r="BV99" s="1118">
        <v>117</v>
      </c>
      <c r="BW99" s="1118">
        <v>120</v>
      </c>
      <c r="BX99" s="1118">
        <v>120</v>
      </c>
      <c r="BY99" s="1118">
        <v>120</v>
      </c>
      <c r="BZ99" s="1118">
        <v>120</v>
      </c>
      <c r="CA99" s="1118">
        <v>120</v>
      </c>
      <c r="CB99" s="1118">
        <v>120</v>
      </c>
      <c r="CC99" s="1118">
        <v>120</v>
      </c>
      <c r="CD99" s="1118">
        <v>120</v>
      </c>
      <c r="CI99" s="460"/>
      <c r="CJ99" s="460"/>
      <c r="CK99" s="460"/>
      <c r="CL99" s="460"/>
      <c r="CM99" s="460"/>
      <c r="CN99" s="460"/>
      <c r="CO99" s="460"/>
      <c r="CP99" s="460"/>
      <c r="CQ99" s="460"/>
    </row>
    <row r="100" spans="1:95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6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17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8"/>
        <v>932</v>
      </c>
      <c r="AG100" s="982">
        <f t="shared" si="19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19"/>
      <c r="AM100" s="1108" t="s">
        <v>338</v>
      </c>
      <c r="AN100" s="1108">
        <v>296</v>
      </c>
      <c r="AO100" s="1108">
        <v>297</v>
      </c>
      <c r="AP100" s="1108">
        <v>284</v>
      </c>
      <c r="AQ100" s="1108">
        <v>341</v>
      </c>
      <c r="AR100" s="1108">
        <v>185</v>
      </c>
      <c r="AS100" s="1126">
        <f t="shared" si="20"/>
        <v>1.0160555607859041E-2</v>
      </c>
      <c r="AT100" s="1108">
        <f t="shared" si="21"/>
        <v>329.6</v>
      </c>
      <c r="AU100" s="1124">
        <f>SUM(BV125:CD125)/SUM(BV125:CD129)</f>
        <v>0.15717138494067895</v>
      </c>
      <c r="AV100" s="1124">
        <f>SUM(BV127:CD127)/SUM(BV125:CD129)</f>
        <v>0.36285680723599201</v>
      </c>
      <c r="AW100" s="1137">
        <f>SUM(BV129:CD129)/SUM(BV125:CD129)</f>
        <v>0.47997180782332904</v>
      </c>
      <c r="AX100" s="1139" cm="1">
        <f t="array" ref="AX100">INDEX($I$43:$CH$43,MATCH(AX$88&amp;AM100,$I$33:$CH$33&amp;$I$32:$CH$32,0))</f>
        <v>9881.5892011882625</v>
      </c>
      <c r="AY100" s="1128" cm="1">
        <f t="array" ref="AY100">INDEX($I$43:$CH$43,MATCH(AY$88&amp;AM100,$I$33:$CH$33&amp;$I$32:$CH$32,0))</f>
        <v>27589.465054026703</v>
      </c>
      <c r="AZ100" s="1128" cm="1">
        <f t="array" ref="AZ100">INDEX($I$43:$CH$43,MATCH(AZ$88&amp;AM100,$I$33:$CH$33&amp;$I$32:$CH$32,0))</f>
        <v>55372.585087977008</v>
      </c>
      <c r="BA100" s="1139">
        <f t="shared" si="25"/>
        <v>11434.692261353877</v>
      </c>
      <c r="BB100" s="1128">
        <f t="shared" si="26"/>
        <v>37600.490256879813</v>
      </c>
      <c r="BC100" s="1128">
        <f t="shared" si="27"/>
        <v>81949.864856504442</v>
      </c>
      <c r="BD100" s="1139">
        <f t="shared" ref="BD100:BD120" si="29">BA100*($BD$123/$BA$122)</f>
        <v>16855.601638525954</v>
      </c>
      <c r="BE100" s="1128">
        <f t="shared" ref="BE100:BE120" si="30">BB100*($BE$123/$BB$122)</f>
        <v>35040.694012202162</v>
      </c>
      <c r="BF100" s="1143">
        <f t="shared" ref="BF100:BF120" si="31">BC100*($BF$123/$BC$122)</f>
        <v>72843.085360214536</v>
      </c>
      <c r="BG100" s="460"/>
      <c r="BH100" s="1273" t="s">
        <v>902</v>
      </c>
      <c r="BI100" s="1273" t="s">
        <v>42</v>
      </c>
      <c r="BJ100" s="1117" t="s">
        <v>1101</v>
      </c>
      <c r="BK100" s="1118">
        <v>7</v>
      </c>
      <c r="BL100" s="1118">
        <v>2</v>
      </c>
      <c r="BM100" s="1118">
        <v>2</v>
      </c>
      <c r="BN100" s="1118">
        <v>3</v>
      </c>
      <c r="BO100" s="1118">
        <v>2</v>
      </c>
      <c r="BP100" s="1118">
        <v>6</v>
      </c>
      <c r="BQ100" s="1118">
        <v>12</v>
      </c>
      <c r="BR100" s="1118">
        <v>2</v>
      </c>
      <c r="BS100" s="1118">
        <v>16</v>
      </c>
      <c r="BT100" s="1118">
        <v>20</v>
      </c>
      <c r="BU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</row>
    <row r="101" spans="1:95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6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17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8"/>
        <v>814</v>
      </c>
      <c r="AG101" s="981">
        <f t="shared" si="19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19"/>
      <c r="AM101" s="1109" t="s">
        <v>1025</v>
      </c>
      <c r="AN101" s="1111">
        <v>1030</v>
      </c>
      <c r="AO101" s="1111">
        <v>1144</v>
      </c>
      <c r="AP101" s="1111">
        <v>1021</v>
      </c>
      <c r="AQ101" s="1109">
        <v>953</v>
      </c>
      <c r="AR101" s="1109">
        <v>843</v>
      </c>
      <c r="AS101" s="1127">
        <f t="shared" si="20"/>
        <v>3.614492732631823E-2</v>
      </c>
      <c r="AT101" s="1111">
        <f t="shared" si="21"/>
        <v>966.6</v>
      </c>
      <c r="AU101" s="1125"/>
      <c r="AV101" s="1125"/>
      <c r="AW101" s="1138"/>
      <c r="AX101" s="1140"/>
      <c r="AY101" s="1129"/>
      <c r="AZ101" s="1129"/>
      <c r="BA101" s="1140">
        <f t="shared" si="25"/>
        <v>0</v>
      </c>
      <c r="BB101" s="1129">
        <f t="shared" si="26"/>
        <v>0</v>
      </c>
      <c r="BC101" s="1129">
        <f t="shared" si="27"/>
        <v>0</v>
      </c>
      <c r="BD101" s="1140">
        <f t="shared" si="29"/>
        <v>0</v>
      </c>
      <c r="BE101" s="1129">
        <f t="shared" si="30"/>
        <v>0</v>
      </c>
      <c r="BF101" s="1144">
        <f t="shared" si="31"/>
        <v>0</v>
      </c>
      <c r="BG101" s="460"/>
      <c r="BH101" s="1274"/>
      <c r="BI101" s="1274"/>
      <c r="BJ101" s="1117" t="s">
        <v>1102</v>
      </c>
      <c r="BK101" s="460"/>
      <c r="BL101" s="460"/>
      <c r="BM101" s="460"/>
      <c r="BN101" s="460"/>
      <c r="BO101" s="460"/>
      <c r="BP101" s="460"/>
      <c r="BV101" s="1118">
        <v>20</v>
      </c>
      <c r="BW101" s="1118">
        <v>14</v>
      </c>
      <c r="BX101" s="1118">
        <v>14</v>
      </c>
      <c r="BY101" s="1118">
        <v>14</v>
      </c>
      <c r="BZ101" s="1118">
        <v>14</v>
      </c>
      <c r="CA101" s="1118">
        <v>14</v>
      </c>
      <c r="CB101" s="1118">
        <v>14</v>
      </c>
      <c r="CC101" s="1118">
        <v>14</v>
      </c>
      <c r="CD101" s="1118">
        <v>14</v>
      </c>
      <c r="CI101" s="460"/>
      <c r="CJ101" s="460"/>
      <c r="CK101" s="460"/>
      <c r="CL101" s="460"/>
      <c r="CM101" s="460"/>
      <c r="CN101" s="460"/>
      <c r="CO101" s="460"/>
      <c r="CP101" s="460"/>
      <c r="CQ101" s="460"/>
    </row>
    <row r="102" spans="1:95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6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17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8"/>
        <v>588</v>
      </c>
      <c r="AG102" s="982">
        <f t="shared" si="19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19"/>
      <c r="AM102" s="1108" t="s">
        <v>1026</v>
      </c>
      <c r="AN102" s="1108">
        <v>779</v>
      </c>
      <c r="AO102" s="1108">
        <v>929</v>
      </c>
      <c r="AP102" s="1108">
        <v>879</v>
      </c>
      <c r="AQ102" s="1108">
        <v>926</v>
      </c>
      <c r="AR102" s="1108">
        <v>833</v>
      </c>
      <c r="AS102" s="1126">
        <f t="shared" si="20"/>
        <v>3.1473823714722307E-2</v>
      </c>
      <c r="AT102" s="1108">
        <f t="shared" si="21"/>
        <v>916.6</v>
      </c>
      <c r="AU102" s="1124">
        <f>SUM(BV131:CD131)/SUM(BV131:CD135)</f>
        <v>7.0301937809824244E-2</v>
      </c>
      <c r="AV102" s="1124">
        <f>SUM(BV133:CD133)/SUM(BV131:CD135)</f>
        <v>0.5085624155024786</v>
      </c>
      <c r="AW102" s="1137">
        <f>SUM(BV135:CD135)/SUM(BV131:CD135)</f>
        <v>0.42113564668769715</v>
      </c>
      <c r="AX102" s="1139" cm="1">
        <f t="array" ref="AX102">INDEX($I$43:$CH$43,MATCH(AX$88&amp;AM102,$I$33:$CH$33&amp;$I$32:$CH$32,0))</f>
        <v>2906.0721193547802</v>
      </c>
      <c r="AY102" s="1128" cm="1">
        <f t="array" ref="AY102">INDEX($I$43:$CH$43,MATCH(AY$88&amp;AM102,$I$33:$CH$33&amp;$I$32:$CH$32,0))</f>
        <v>15686.699374231552</v>
      </c>
      <c r="AZ102" s="1128" cm="1">
        <f t="array" ref="AZ102">INDEX($I$43:$CH$43,MATCH(AZ$88&amp;AM102,$I$33:$CH$33&amp;$I$32:$CH$32,0))</f>
        <v>36376.580790193235</v>
      </c>
      <c r="BA102" s="1139">
        <f t="shared" si="25"/>
        <v>3110.3746207605241</v>
      </c>
      <c r="BB102" s="1128">
        <f t="shared" si="26"/>
        <v>23664.365099251969</v>
      </c>
      <c r="BC102" s="1128">
        <f t="shared" si="27"/>
        <v>51696.055665558524</v>
      </c>
      <c r="BD102" s="1139">
        <f t="shared" si="29"/>
        <v>4584.9275481868717</v>
      </c>
      <c r="BE102" s="1128">
        <f t="shared" si="30"/>
        <v>22053.323527721863</v>
      </c>
      <c r="BF102" s="1143">
        <f t="shared" si="31"/>
        <v>45951.267915163553</v>
      </c>
      <c r="BG102" s="460"/>
      <c r="BH102" s="1274"/>
      <c r="BI102" s="1273" t="s">
        <v>1103</v>
      </c>
      <c r="BJ102" s="1117" t="s">
        <v>1101</v>
      </c>
      <c r="BK102" s="1118">
        <v>15</v>
      </c>
      <c r="BL102" s="1118">
        <v>12</v>
      </c>
      <c r="BM102" s="1118">
        <v>9</v>
      </c>
      <c r="BN102" s="1118">
        <v>42</v>
      </c>
      <c r="BO102" s="1118">
        <v>29</v>
      </c>
      <c r="BP102" s="1118">
        <v>73</v>
      </c>
      <c r="BQ102" s="1118">
        <v>102</v>
      </c>
      <c r="BR102" s="1118">
        <v>71</v>
      </c>
      <c r="BS102" s="1118">
        <v>158</v>
      </c>
      <c r="BT102" s="1118">
        <v>156</v>
      </c>
      <c r="BU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</row>
    <row r="103" spans="1:95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6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17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8"/>
        <v>1275</v>
      </c>
      <c r="AG103" s="981">
        <f t="shared" si="19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19"/>
      <c r="AM103" s="1109" t="s">
        <v>1027</v>
      </c>
      <c r="AN103" s="1111">
        <v>1397</v>
      </c>
      <c r="AO103" s="1111">
        <v>1494</v>
      </c>
      <c r="AP103" s="1111">
        <v>1464</v>
      </c>
      <c r="AQ103" s="1111">
        <v>1517</v>
      </c>
      <c r="AR103" s="1111">
        <v>1281</v>
      </c>
      <c r="AS103" s="1127">
        <f t="shared" si="20"/>
        <v>5.1802176951543634E-2</v>
      </c>
      <c r="AT103" s="1111">
        <f t="shared" si="21"/>
        <v>1506.4</v>
      </c>
      <c r="AU103" s="1125">
        <f>SUM(BV137:CD137)/SUM(BV137:CD141)</f>
        <v>6.2385080115576572E-2</v>
      </c>
      <c r="AV103" s="1125">
        <f>SUM(BV139:CD139)/SUM(BV137:CD141)</f>
        <v>0.87098327642062867</v>
      </c>
      <c r="AW103" s="1138">
        <f>SUM(BV141:CD141)/SUM(BV137:CD141)</f>
        <v>6.6631643463794771E-2</v>
      </c>
      <c r="AX103" s="1140" cm="1">
        <f t="array" ref="AX103">INDEX($I$43:$CH$43,MATCH(AX$88&amp;AM103,$I$33:$CH$33&amp;$I$32:$CH$32,0))</f>
        <v>7363.7968231969135</v>
      </c>
      <c r="AY103" s="1129" cm="1">
        <f t="array" ref="AY103">INDEX($I$43:$CH$43,MATCH(AY$88&amp;AM103,$I$33:$CH$33&amp;$I$32:$CH$32,0))</f>
        <v>38144.204386107944</v>
      </c>
      <c r="AZ103" s="1129" cm="1">
        <f t="array" ref="AZ103">INDEX($I$43:$CH$43,MATCH(AZ$88&amp;AM103,$I$33:$CH$33&amp;$I$32:$CH$32,0))</f>
        <v>30304.517514538838</v>
      </c>
      <c r="BA103" s="1140">
        <f t="shared" si="25"/>
        <v>7823.1878779668805</v>
      </c>
      <c r="BB103" s="1129">
        <f t="shared" si="26"/>
        <v>71367.168498778352</v>
      </c>
      <c r="BC103" s="1129">
        <f t="shared" si="27"/>
        <v>32323.757320909914</v>
      </c>
      <c r="BD103" s="1140">
        <f t="shared" si="29"/>
        <v>11531.970900521817</v>
      </c>
      <c r="BE103" s="1129">
        <f t="shared" si="30"/>
        <v>66508.577329663909</v>
      </c>
      <c r="BF103" s="1144">
        <f t="shared" si="31"/>
        <v>28731.740043900958</v>
      </c>
      <c r="BG103" s="460"/>
      <c r="BH103" s="1274"/>
      <c r="BI103" s="1274"/>
      <c r="BJ103" s="1117" t="s">
        <v>1102</v>
      </c>
      <c r="BK103" s="460"/>
      <c r="BL103" s="460"/>
      <c r="BM103" s="460"/>
      <c r="BN103" s="460"/>
      <c r="BO103" s="460"/>
      <c r="BP103" s="460"/>
      <c r="BV103" s="1118">
        <v>291</v>
      </c>
      <c r="BW103" s="1118">
        <v>326</v>
      </c>
      <c r="BX103" s="1118">
        <v>387</v>
      </c>
      <c r="BY103" s="1118">
        <v>448</v>
      </c>
      <c r="BZ103" s="1118">
        <v>509</v>
      </c>
      <c r="CA103" s="1118">
        <v>570</v>
      </c>
      <c r="CB103" s="1118">
        <v>631</v>
      </c>
      <c r="CC103" s="1118">
        <v>692</v>
      </c>
      <c r="CD103" s="1118">
        <v>753</v>
      </c>
      <c r="CI103" s="460"/>
      <c r="CJ103" s="460"/>
      <c r="CK103" s="460"/>
      <c r="CL103" s="460"/>
      <c r="CM103" s="460"/>
      <c r="CN103" s="460"/>
      <c r="CO103" s="460"/>
      <c r="CP103" s="460"/>
      <c r="CQ103" s="460"/>
    </row>
    <row r="104" spans="1:95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6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17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8"/>
        <v>141</v>
      </c>
      <c r="AG104" s="982">
        <f t="shared" si="19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19"/>
      <c r="AM104" s="1108" t="s">
        <v>1028</v>
      </c>
      <c r="AN104" s="1108">
        <v>529</v>
      </c>
      <c r="AO104" s="1108">
        <v>574</v>
      </c>
      <c r="AP104" s="1108">
        <v>600</v>
      </c>
      <c r="AQ104" s="1108">
        <v>663</v>
      </c>
      <c r="AR104" s="1108">
        <v>675</v>
      </c>
      <c r="AS104" s="1126">
        <f t="shared" si="20"/>
        <v>2.2022986174981714E-2</v>
      </c>
      <c r="AT104" s="1108">
        <f t="shared" si="21"/>
        <v>650.4</v>
      </c>
      <c r="AU104" s="1124">
        <f>SUM(BV143:CD143)/SUM(BV143:CD147)</f>
        <v>9.2057761732851989E-2</v>
      </c>
      <c r="AV104" s="1124">
        <f>SUM(BV145:CD145)/SUM(BV143:CD147)</f>
        <v>0.39494584837545127</v>
      </c>
      <c r="AW104" s="1137">
        <f>SUM(BV147:CD147)/SUM(BV143:CD147)</f>
        <v>0.51299638989169671</v>
      </c>
      <c r="AX104" s="1139" cm="1">
        <f t="array" ref="AX104">INDEX($I$43:$CH$43,MATCH(AX$88&amp;AM104,$I$33:$CH$33&amp;$I$32:$CH$32,0))</f>
        <v>1751.3817529766175</v>
      </c>
      <c r="AY104" s="1128" cm="1">
        <f t="array" ref="AY104">INDEX($I$43:$CH$43,MATCH(AY$88&amp;AM104,$I$33:$CH$33&amp;$I$32:$CH$32,0))</f>
        <v>12508.441600918088</v>
      </c>
      <c r="AZ104" s="1128" cm="1">
        <f t="array" ref="AZ104">INDEX($I$43:$CH$43,MATCH(AZ$88&amp;AM104,$I$33:$CH$33&amp;$I$32:$CH$32,0))</f>
        <v>20891.382011189213</v>
      </c>
      <c r="BA104" s="1139">
        <f t="shared" si="25"/>
        <v>1912.6100370954034</v>
      </c>
      <c r="BB104" s="1128">
        <f t="shared" si="26"/>
        <v>17448.59868084747</v>
      </c>
      <c r="BC104" s="1128">
        <f t="shared" si="27"/>
        <v>31608.585562777615</v>
      </c>
      <c r="BD104" s="1139">
        <f t="shared" si="29"/>
        <v>2819.3319188906125</v>
      </c>
      <c r="BE104" s="1128">
        <f t="shared" si="30"/>
        <v>16260.719026274393</v>
      </c>
      <c r="BF104" s="1143">
        <f t="shared" si="31"/>
        <v>28096.042626753711</v>
      </c>
      <c r="BG104" s="460"/>
      <c r="BH104" s="1274"/>
      <c r="BI104" s="1273" t="s">
        <v>1104</v>
      </c>
      <c r="BJ104" s="1117" t="s">
        <v>1101</v>
      </c>
      <c r="BK104" s="1118">
        <v>183</v>
      </c>
      <c r="BL104" s="1118">
        <v>146</v>
      </c>
      <c r="BM104" s="1118">
        <v>112</v>
      </c>
      <c r="BN104" s="1118">
        <v>116</v>
      </c>
      <c r="BO104" s="1118">
        <v>115</v>
      </c>
      <c r="BP104" s="1118">
        <v>147</v>
      </c>
      <c r="BQ104" s="1118">
        <v>142</v>
      </c>
      <c r="BR104" s="1118">
        <v>170</v>
      </c>
      <c r="BS104" s="1118">
        <v>209</v>
      </c>
      <c r="BT104" s="1118">
        <v>218</v>
      </c>
      <c r="BU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</row>
    <row r="105" spans="1:95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6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17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8"/>
        <v>454</v>
      </c>
      <c r="AG105" s="981">
        <f t="shared" si="19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19"/>
      <c r="AM105" s="1109" t="s">
        <v>1029</v>
      </c>
      <c r="AN105" s="1109">
        <v>548</v>
      </c>
      <c r="AO105" s="1109">
        <v>613</v>
      </c>
      <c r="AP105" s="1109">
        <v>611</v>
      </c>
      <c r="AQ105" s="1109">
        <v>659</v>
      </c>
      <c r="AR105" s="1109">
        <v>631</v>
      </c>
      <c r="AS105" s="1127">
        <f t="shared" si="20"/>
        <v>2.2175068618149954E-2</v>
      </c>
      <c r="AT105" s="1109">
        <f t="shared" si="21"/>
        <v>649.4</v>
      </c>
      <c r="AU105" s="1125">
        <f>SUM(BV149:CD149)/SUM(BV149:CD153)</f>
        <v>3.553299492385787E-2</v>
      </c>
      <c r="AV105" s="1125">
        <f>SUM(BV151:CD151)/SUM(BV149:CD153)</f>
        <v>0.57326565143824026</v>
      </c>
      <c r="AW105" s="1138">
        <f>SUM(BV153:CD153)/SUM(BV149:CD153)</f>
        <v>0.39120135363790187</v>
      </c>
      <c r="AX105" s="1140" cm="1">
        <f t="array" ref="AX105">INDEX($I$43:$CH$43,MATCH(AX$88&amp;AM105,$I$33:$CH$33&amp;$I$32:$CH$32,0))</f>
        <v>1434.9997251520253</v>
      </c>
      <c r="AY105" s="1129" cm="1">
        <f t="array" ref="AY105">INDEX($I$43:$CH$43,MATCH(AY$88&amp;AM105,$I$33:$CH$33&amp;$I$32:$CH$32,0))</f>
        <v>11510.58391452228</v>
      </c>
      <c r="AZ105" s="1129" cm="1">
        <f t="array" ref="AZ105">INDEX($I$43:$CH$43,MATCH(AZ$88&amp;AM105,$I$33:$CH$33&amp;$I$32:$CH$32,0))</f>
        <v>16295.614216511489</v>
      </c>
      <c r="BA105" s="1140">
        <f t="shared" si="25"/>
        <v>1485.9895631015897</v>
      </c>
      <c r="BB105" s="1129">
        <f t="shared" si="26"/>
        <v>18109.206300715425</v>
      </c>
      <c r="BC105" s="1129">
        <f t="shared" si="27"/>
        <v>22670.480556371818</v>
      </c>
      <c r="BD105" s="1140">
        <f t="shared" si="29"/>
        <v>2190.4610585192963</v>
      </c>
      <c r="BE105" s="1129">
        <f t="shared" si="30"/>
        <v>16876.353272311564</v>
      </c>
      <c r="BF105" s="1144">
        <f t="shared" si="31"/>
        <v>20151.195529321292</v>
      </c>
      <c r="BG105" s="460"/>
      <c r="BH105" s="1274"/>
      <c r="BI105" s="1274"/>
      <c r="BJ105" s="1117" t="s">
        <v>1102</v>
      </c>
      <c r="BK105" s="460"/>
      <c r="BL105" s="460"/>
      <c r="BM105" s="460"/>
      <c r="BN105" s="460"/>
      <c r="BO105" s="460"/>
      <c r="BP105" s="460"/>
      <c r="BV105" s="1118">
        <v>197</v>
      </c>
      <c r="BW105" s="1118">
        <v>200</v>
      </c>
      <c r="BX105" s="1118">
        <v>200</v>
      </c>
      <c r="BY105" s="1118">
        <v>200</v>
      </c>
      <c r="BZ105" s="1118">
        <v>200</v>
      </c>
      <c r="CA105" s="1118">
        <v>200</v>
      </c>
      <c r="CB105" s="1118">
        <v>200</v>
      </c>
      <c r="CC105" s="1118">
        <v>200</v>
      </c>
      <c r="CD105" s="1118">
        <v>200</v>
      </c>
      <c r="CI105" s="460"/>
      <c r="CJ105" s="460"/>
      <c r="CK105" s="460"/>
      <c r="CL105" s="460"/>
      <c r="CM105" s="460"/>
      <c r="CN105" s="460"/>
      <c r="CO105" s="460"/>
      <c r="CP105" s="460"/>
      <c r="CQ105" s="460"/>
    </row>
    <row r="106" spans="1:95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6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17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8"/>
        <v>302</v>
      </c>
      <c r="AG106" s="982">
        <f t="shared" si="19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19"/>
      <c r="AM106" s="1108" t="s">
        <v>1030</v>
      </c>
      <c r="AN106" s="1108">
        <v>113</v>
      </c>
      <c r="AO106" s="1108">
        <v>161</v>
      </c>
      <c r="AP106" s="1108">
        <v>171</v>
      </c>
      <c r="AQ106" s="1108">
        <v>192</v>
      </c>
      <c r="AR106" s="1108">
        <v>173</v>
      </c>
      <c r="AS106" s="1126">
        <f t="shared" si="20"/>
        <v>5.866037093632091E-3</v>
      </c>
      <c r="AT106" s="1108">
        <f t="shared" si="21"/>
        <v>187.8</v>
      </c>
      <c r="AU106" s="1124">
        <f>SUM(BV155:CD155)/SUM(BV155:CD159)</f>
        <v>4.2345276872964167E-2</v>
      </c>
      <c r="AV106" s="1124">
        <f>SUM(BV157:CD157)/SUM(BV155:CD159)</f>
        <v>0.38762214983713356</v>
      </c>
      <c r="AW106" s="1137">
        <f>SUM(BV159:CD159)/SUM(BV155:CD159)</f>
        <v>0.57003257328990231</v>
      </c>
      <c r="AX106" s="1139" cm="1">
        <f t="array" ref="AX106">INDEX($I$43:$CH$43,MATCH(AX$88&amp;AM106,$I$33:$CH$33&amp;$I$32:$CH$32,0))</f>
        <v>543.02409251525864</v>
      </c>
      <c r="AY106" s="1128" cm="1">
        <f t="array" ref="AY106">INDEX($I$43:$CH$43,MATCH(AY$88&amp;AM106,$I$33:$CH$33&amp;$I$32:$CH$32,0))</f>
        <v>2737.7793125602311</v>
      </c>
      <c r="AZ106" s="1128" cm="1">
        <f t="array" ref="AZ106">INDEX($I$43:$CH$43,MATCH(AZ$88&amp;AM106,$I$33:$CH$33&amp;$I$32:$CH$32,0))</f>
        <v>9101.1608576935432</v>
      </c>
      <c r="BA106" s="1139">
        <f t="shared" si="25"/>
        <v>566.01859806150742</v>
      </c>
      <c r="BB106" s="1128">
        <f t="shared" si="26"/>
        <v>3799.0032154744572</v>
      </c>
      <c r="BC106" s="1128">
        <f t="shared" si="27"/>
        <v>14289.119001329927</v>
      </c>
      <c r="BD106" s="1139">
        <f t="shared" si="29"/>
        <v>834.35424328525778</v>
      </c>
      <c r="BE106" s="1128">
        <f t="shared" si="30"/>
        <v>3540.3716365228902</v>
      </c>
      <c r="BF106" s="1143">
        <f t="shared" si="31"/>
        <v>12701.22308265802</v>
      </c>
      <c r="BG106" s="460"/>
      <c r="BH106" s="1273" t="s">
        <v>328</v>
      </c>
      <c r="BI106" s="1273" t="s">
        <v>42</v>
      </c>
      <c r="BJ106" s="1117" t="s">
        <v>1101</v>
      </c>
      <c r="BK106" s="1118">
        <v>78</v>
      </c>
      <c r="BL106" s="1118">
        <v>20</v>
      </c>
      <c r="BM106" s="1118">
        <v>13</v>
      </c>
      <c r="BN106" s="1118">
        <v>26</v>
      </c>
      <c r="BO106" s="1118">
        <v>48</v>
      </c>
      <c r="BP106" s="1118">
        <v>79</v>
      </c>
      <c r="BQ106" s="1118">
        <v>82</v>
      </c>
      <c r="BR106" s="1118">
        <v>168</v>
      </c>
      <c r="BS106" s="1118">
        <v>110</v>
      </c>
      <c r="BT106" s="1118">
        <v>210</v>
      </c>
      <c r="BU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</row>
    <row r="107" spans="1:95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6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17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8"/>
        <v>253</v>
      </c>
      <c r="AG107" s="981">
        <f t="shared" si="19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19"/>
      <c r="AM107" s="1109" t="s">
        <v>1031</v>
      </c>
      <c r="AN107" s="1111">
        <v>1231</v>
      </c>
      <c r="AO107" s="1111">
        <v>1263</v>
      </c>
      <c r="AP107" s="1111">
        <v>1110</v>
      </c>
      <c r="AQ107" s="1111">
        <v>1101</v>
      </c>
      <c r="AR107" s="1109">
        <v>892</v>
      </c>
      <c r="AS107" s="1127">
        <f t="shared" si="20"/>
        <v>4.0533592114887426E-2</v>
      </c>
      <c r="AT107" s="1111">
        <f t="shared" si="21"/>
        <v>1102.8</v>
      </c>
      <c r="AU107" s="1125">
        <f>SUM(BV161:CD161)/SUM(BV161:CD165)</f>
        <v>6.747687284600036E-2</v>
      </c>
      <c r="AV107" s="1125">
        <f>SUM(BV163:CD163)/SUM(BV161:CD165)</f>
        <v>0.62833303101759475</v>
      </c>
      <c r="AW107" s="1138">
        <f>SUM(BV165:CD165)/SUM(BV161:CD165)</f>
        <v>0.30419009613640485</v>
      </c>
      <c r="AX107" s="1140" cm="1">
        <f t="array" ref="AX107">INDEX($I$43:$CH$43,MATCH(AX$88&amp;AM107,$I$33:$CH$33&amp;$I$32:$CH$32,0))</f>
        <v>7461.1258002920376</v>
      </c>
      <c r="AY107" s="1129" cm="1">
        <f t="array" ref="AY107">INDEX($I$43:$CH$43,MATCH(AY$88&amp;AM107,$I$33:$CH$33&amp;$I$32:$CH$32,0))</f>
        <v>31695.949118274744</v>
      </c>
      <c r="AZ107" s="1129" cm="1">
        <f t="array" ref="AZ107">INDEX($I$43:$CH$43,MATCH(AZ$88&amp;AM107,$I$33:$CH$33&amp;$I$32:$CH$32,0))</f>
        <v>32750.827361563519</v>
      </c>
      <c r="BA107" s="1140">
        <f t="shared" si="25"/>
        <v>7964.579237206357</v>
      </c>
      <c r="BB107" s="1129">
        <f t="shared" si="26"/>
        <v>51611.560898739772</v>
      </c>
      <c r="BC107" s="1129">
        <f t="shared" si="27"/>
        <v>42713.304685224321</v>
      </c>
      <c r="BD107" s="1140">
        <f t="shared" si="29"/>
        <v>11740.392462903956</v>
      </c>
      <c r="BE107" s="1129">
        <f t="shared" si="30"/>
        <v>48097.907782305403</v>
      </c>
      <c r="BF107" s="1144">
        <f t="shared" si="31"/>
        <v>37966.736182551424</v>
      </c>
      <c r="BG107" s="460"/>
      <c r="BH107" s="1274"/>
      <c r="BI107" s="1274"/>
      <c r="BJ107" s="1117" t="s">
        <v>1102</v>
      </c>
      <c r="BK107" s="460"/>
      <c r="BL107" s="460"/>
      <c r="BM107" s="460"/>
      <c r="BN107" s="460"/>
      <c r="BO107" s="460"/>
      <c r="BP107" s="460"/>
      <c r="BV107" s="1118">
        <v>105</v>
      </c>
      <c r="BW107" s="1118">
        <v>110</v>
      </c>
      <c r="BX107" s="1118">
        <v>110</v>
      </c>
      <c r="BY107" s="1118">
        <v>110</v>
      </c>
      <c r="BZ107" s="1118">
        <v>110</v>
      </c>
      <c r="CA107" s="1118">
        <v>110</v>
      </c>
      <c r="CB107" s="1118">
        <v>110</v>
      </c>
      <c r="CC107" s="1118">
        <v>110</v>
      </c>
      <c r="CD107" s="1118">
        <v>110</v>
      </c>
      <c r="CI107" s="460"/>
      <c r="CJ107" s="460"/>
      <c r="CK107" s="460"/>
      <c r="CL107" s="460"/>
      <c r="CM107" s="460"/>
      <c r="CN107" s="460"/>
      <c r="CO107" s="460"/>
      <c r="CP107" s="460"/>
      <c r="CQ107" s="460"/>
    </row>
    <row r="108" spans="1:95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6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17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8"/>
        <v>339</v>
      </c>
      <c r="AG108" s="982">
        <f t="shared" si="19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19"/>
      <c r="AM108" s="1108" t="s">
        <v>1032</v>
      </c>
      <c r="AN108" s="1108">
        <v>269</v>
      </c>
      <c r="AO108" s="1108">
        <v>306</v>
      </c>
      <c r="AP108" s="1108">
        <v>312</v>
      </c>
      <c r="AQ108" s="1108">
        <v>332</v>
      </c>
      <c r="AR108" s="1108">
        <v>302</v>
      </c>
      <c r="AS108" s="1126">
        <f t="shared" si="20"/>
        <v>1.1015114098042482E-2</v>
      </c>
      <c r="AT108" s="1108">
        <f t="shared" si="21"/>
        <v>328</v>
      </c>
      <c r="AU108" s="1124">
        <f>SUM(BV167:CD167)/SUM(BV167:CD171)</f>
        <v>4.3604651162790699E-2</v>
      </c>
      <c r="AV108" s="1124">
        <f>SUM(BV169:CD169)/SUM(BV167:CD171)</f>
        <v>0.40310077519379844</v>
      </c>
      <c r="AW108" s="1137">
        <f>SUM(BV171:CD171)/SUM(BV167:CD171)</f>
        <v>0.55329457364341084</v>
      </c>
      <c r="AX108" s="1139" cm="1">
        <f t="array" ref="AX108">INDEX($I$43:$CH$43,MATCH(AX$88&amp;AM108,$I$33:$CH$33&amp;$I$32:$CH$32,0))</f>
        <v>691.43208570294928</v>
      </c>
      <c r="AY108" s="1128" cm="1">
        <f t="array" ref="AY108">INDEX($I$43:$CH$43,MATCH(AY$88&amp;AM108,$I$33:$CH$33&amp;$I$32:$CH$32,0))</f>
        <v>4746.2770797513549</v>
      </c>
      <c r="AZ108" s="1128" cm="1">
        <f t="array" ref="AZ108">INDEX($I$43:$CH$43,MATCH(AZ$88&amp;AM108,$I$33:$CH$33&amp;$I$32:$CH$32,0))</f>
        <v>9718.9087422298653</v>
      </c>
      <c r="BA108" s="1139">
        <f t="shared" si="25"/>
        <v>721.58174060278725</v>
      </c>
      <c r="BB108" s="1128">
        <f t="shared" si="26"/>
        <v>6659.5050498836845</v>
      </c>
      <c r="BC108" s="1128">
        <f t="shared" si="27"/>
        <v>15096.328211041156</v>
      </c>
      <c r="BD108" s="1139">
        <f t="shared" si="29"/>
        <v>1063.6660866109462</v>
      </c>
      <c r="BE108" s="1128">
        <f t="shared" si="30"/>
        <v>6206.1339395167124</v>
      </c>
      <c r="BF108" s="1143">
        <f t="shared" si="31"/>
        <v>13418.730176409857</v>
      </c>
      <c r="BG108" s="460"/>
      <c r="BH108" s="1274"/>
      <c r="BI108" s="1273" t="s">
        <v>1103</v>
      </c>
      <c r="BJ108" s="1117" t="s">
        <v>1101</v>
      </c>
      <c r="BK108" s="1118">
        <v>133</v>
      </c>
      <c r="BL108" s="1118">
        <v>122</v>
      </c>
      <c r="BM108" s="1118">
        <v>186</v>
      </c>
      <c r="BN108" s="1118">
        <v>140</v>
      </c>
      <c r="BO108" s="1118">
        <v>304</v>
      </c>
      <c r="BP108" s="1118">
        <v>425</v>
      </c>
      <c r="BQ108" s="1118">
        <v>756</v>
      </c>
      <c r="BR108" s="1118">
        <v>943</v>
      </c>
      <c r="BS108" s="1118">
        <v>1391</v>
      </c>
      <c r="BT108" s="1118">
        <v>1619</v>
      </c>
      <c r="BU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</row>
    <row r="109" spans="1:95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6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17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8"/>
        <v>764</v>
      </c>
      <c r="AG109" s="981">
        <f t="shared" si="19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19"/>
      <c r="AM109" s="1109" t="s">
        <v>1033</v>
      </c>
      <c r="AN109" s="1109">
        <v>743</v>
      </c>
      <c r="AO109" s="1109">
        <v>841</v>
      </c>
      <c r="AP109" s="1109">
        <v>812</v>
      </c>
      <c r="AQ109" s="1109">
        <v>853</v>
      </c>
      <c r="AR109" s="1109">
        <v>744</v>
      </c>
      <c r="AS109" s="1127">
        <f t="shared" si="20"/>
        <v>2.8917390265275233E-2</v>
      </c>
      <c r="AT109" s="1109">
        <f t="shared" si="21"/>
        <v>844.8</v>
      </c>
      <c r="AU109" s="1125">
        <f>SUM(BV173:CD173)/SUM(BV173:CD177)</f>
        <v>7.858910891089109E-2</v>
      </c>
      <c r="AV109" s="1125">
        <f>SUM(BV175:CD175)/SUM(BV173:CD177)</f>
        <v>0.74922648514851486</v>
      </c>
      <c r="AW109" s="1138">
        <f>SUM(BV177:CD177)/SUM(BV173:CD177)</f>
        <v>0.17218440594059406</v>
      </c>
      <c r="AX109" s="1140" cm="1">
        <f t="array" ref="AX109">INDEX($I$43:$CH$43,MATCH(AX$88&amp;AM109,$I$33:$CH$33&amp;$I$32:$CH$32,0))</f>
        <v>3038.8153054039785</v>
      </c>
      <c r="AY109" s="1129" cm="1">
        <f t="array" ref="AY109">INDEX($I$43:$CH$43,MATCH(AY$88&amp;AM109,$I$33:$CH$33&amp;$I$32:$CH$32,0))</f>
        <v>24289.540001760251</v>
      </c>
      <c r="AZ109" s="1129" cm="1">
        <f t="array" ref="AZ109">INDEX($I$43:$CH$43,MATCH(AZ$88&amp;AM109,$I$33:$CH$33&amp;$I$32:$CH$32,0))</f>
        <v>18866.743201020949</v>
      </c>
      <c r="BA109" s="1140">
        <f t="shared" si="25"/>
        <v>3277.6330924004542</v>
      </c>
      <c r="BB109" s="1129">
        <f t="shared" si="26"/>
        <v>42487.906683153335</v>
      </c>
      <c r="BC109" s="1129">
        <f t="shared" si="27"/>
        <v>22115.302171122483</v>
      </c>
      <c r="BD109" s="1140">
        <f t="shared" si="29"/>
        <v>4831.4791915712431</v>
      </c>
      <c r="BE109" s="1129">
        <f t="shared" si="30"/>
        <v>39595.380994559411</v>
      </c>
      <c r="BF109" s="1144">
        <f t="shared" si="31"/>
        <v>19657.712024770353</v>
      </c>
      <c r="BG109" s="460"/>
      <c r="BH109" s="1274"/>
      <c r="BI109" s="1274"/>
      <c r="BJ109" s="1117" t="s">
        <v>1102</v>
      </c>
      <c r="BK109" s="460"/>
      <c r="BL109" s="460"/>
      <c r="BM109" s="460"/>
      <c r="BN109" s="460"/>
      <c r="BO109" s="460"/>
      <c r="BP109" s="460"/>
      <c r="BV109" s="1118">
        <v>1605</v>
      </c>
      <c r="BW109" s="1118">
        <v>1592</v>
      </c>
      <c r="BX109" s="1118">
        <v>1472</v>
      </c>
      <c r="BY109" s="1118">
        <v>1351</v>
      </c>
      <c r="BZ109" s="1118">
        <v>1230</v>
      </c>
      <c r="CA109" s="1118">
        <v>1109</v>
      </c>
      <c r="CB109" s="1118">
        <v>988</v>
      </c>
      <c r="CC109" s="1118">
        <v>867</v>
      </c>
      <c r="CD109" s="1118">
        <v>746</v>
      </c>
      <c r="CI109" s="460"/>
      <c r="CJ109" s="460"/>
      <c r="CK109" s="460"/>
      <c r="CL109" s="460"/>
      <c r="CM109" s="460"/>
      <c r="CN109" s="460"/>
      <c r="CO109" s="460"/>
      <c r="CP109" s="460"/>
      <c r="CQ109" s="460"/>
    </row>
    <row r="110" spans="1:95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6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17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8"/>
        <v>330</v>
      </c>
      <c r="AG110" s="982">
        <f t="shared" si="19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19"/>
      <c r="AM110" s="1108" t="s">
        <v>1034</v>
      </c>
      <c r="AN110" s="1108">
        <v>296</v>
      </c>
      <c r="AO110" s="1108">
        <v>429</v>
      </c>
      <c r="AP110" s="1108">
        <v>412</v>
      </c>
      <c r="AQ110" s="1108">
        <v>449</v>
      </c>
      <c r="AR110" s="1108">
        <v>325</v>
      </c>
      <c r="AS110" s="1126">
        <f t="shared" si="20"/>
        <v>1.3839502328309784E-2</v>
      </c>
      <c r="AT110" s="1108">
        <f t="shared" si="21"/>
        <v>441.6</v>
      </c>
      <c r="AU110" s="1124">
        <f>SUM(BV179:CD179)/SUM(BV179:CD183)</f>
        <v>8.9178901576943997E-2</v>
      </c>
      <c r="AV110" s="1124">
        <f>SUM(BV181:CD181)/SUM(BV179:CD183)</f>
        <v>0.36541598694942906</v>
      </c>
      <c r="AW110" s="1137">
        <f>SUM(BV183:CD183)/SUM(BV179:CD183)</f>
        <v>0.54540511147362702</v>
      </c>
      <c r="AX110" s="1139" cm="1">
        <f t="array" ref="AX110">INDEX($I$43:$CH$43,MATCH(AX$88&amp;AM110,$I$33:$CH$33&amp;$I$32:$CH$32,0))</f>
        <v>2141.3166117916521</v>
      </c>
      <c r="AY110" s="1128" cm="1">
        <f t="array" ref="AY110">INDEX($I$43:$CH$43,MATCH(AY$88&amp;AM110,$I$33:$CH$33&amp;$I$32:$CH$32,0))</f>
        <v>12519.701036831018</v>
      </c>
      <c r="AZ110" s="1128" cm="1">
        <f t="array" ref="AZ110">INDEX($I$43:$CH$43,MATCH(AZ$88&amp;AM110,$I$33:$CH$33&amp;$I$32:$CH$32,0))</f>
        <v>34699.30894292317</v>
      </c>
      <c r="BA110" s="1139">
        <f t="shared" si="25"/>
        <v>2332.276875159695</v>
      </c>
      <c r="BB110" s="1128">
        <f t="shared" si="26"/>
        <v>17094.599947516417</v>
      </c>
      <c r="BC110" s="1128">
        <f t="shared" si="27"/>
        <v>53624.489404995998</v>
      </c>
      <c r="BD110" s="1139">
        <f t="shared" si="29"/>
        <v>3437.9525937310514</v>
      </c>
      <c r="BE110" s="1128">
        <f t="shared" si="30"/>
        <v>15930.820101802499</v>
      </c>
      <c r="BF110" s="1143">
        <f t="shared" si="31"/>
        <v>47665.402084137866</v>
      </c>
      <c r="BG110" s="460"/>
      <c r="BH110" s="1274"/>
      <c r="BI110" s="1273" t="s">
        <v>1104</v>
      </c>
      <c r="BJ110" s="1117" t="s">
        <v>1101</v>
      </c>
      <c r="BK110" s="1118">
        <v>666</v>
      </c>
      <c r="BL110" s="1118">
        <v>467</v>
      </c>
      <c r="BM110" s="1118">
        <v>370</v>
      </c>
      <c r="BN110" s="1118">
        <v>395</v>
      </c>
      <c r="BO110" s="1118">
        <v>426</v>
      </c>
      <c r="BP110" s="1118">
        <v>460</v>
      </c>
      <c r="BQ110" s="1118">
        <v>553</v>
      </c>
      <c r="BR110" s="1118">
        <v>628</v>
      </c>
      <c r="BS110" s="1118">
        <v>638</v>
      </c>
      <c r="BT110" s="1118">
        <v>617</v>
      </c>
      <c r="BU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</row>
    <row r="111" spans="1:95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6"/>
        <v>8787.564173814988</v>
      </c>
      <c r="R111" s="189" t="s">
        <v>302</v>
      </c>
      <c r="S111" s="93">
        <f t="shared" ref="S111:Z111" si="32">SUM(S85:S110)</f>
        <v>715133</v>
      </c>
      <c r="T111" s="174">
        <f t="shared" si="32"/>
        <v>471948</v>
      </c>
      <c r="U111" s="176">
        <f t="shared" si="32"/>
        <v>284569</v>
      </c>
      <c r="V111" s="174">
        <f t="shared" si="32"/>
        <v>172096</v>
      </c>
      <c r="W111" s="175">
        <f t="shared" si="32"/>
        <v>28783</v>
      </c>
      <c r="X111" s="175">
        <f t="shared" si="32"/>
        <v>3266</v>
      </c>
      <c r="Y111" s="176">
        <f t="shared" si="32"/>
        <v>4624</v>
      </c>
      <c r="Z111" s="93">
        <f t="shared" si="3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19"/>
      <c r="AM111" s="1109" t="s">
        <v>1035</v>
      </c>
      <c r="AN111" s="1111">
        <v>1090</v>
      </c>
      <c r="AO111" s="1111">
        <v>1207</v>
      </c>
      <c r="AP111" s="1111">
        <v>1230</v>
      </c>
      <c r="AQ111" s="1111">
        <v>1371</v>
      </c>
      <c r="AR111" s="1111">
        <v>1266</v>
      </c>
      <c r="AS111" s="1127">
        <f t="shared" si="20"/>
        <v>4.463981808042989E-2</v>
      </c>
      <c r="AT111" s="1111">
        <f t="shared" si="21"/>
        <v>1342.8</v>
      </c>
      <c r="AU111" s="1125">
        <f>SUM(BV185:CD185)/SUM(BV185:CD189)</f>
        <v>3.7618069815195075E-2</v>
      </c>
      <c r="AV111" s="1125">
        <f>SUM(BV187:CD187)/SUM(BV185:CD189)</f>
        <v>0.74127310061601648</v>
      </c>
      <c r="AW111" s="1138">
        <f>SUM(BV189:CD189)/SUM(BV185:CD189)</f>
        <v>0.2211088295687885</v>
      </c>
      <c r="AX111" s="1140" cm="1">
        <f t="array" ref="AX111">INDEX($I$43:$CH$43,MATCH(AX$88&amp;AM111,$I$33:$CH$33&amp;$I$32:$CH$32,0))</f>
        <v>5411.4225176697691</v>
      </c>
      <c r="AY111" s="1129" cm="1">
        <f t="array" ref="AY111">INDEX($I$43:$CH$43,MATCH(AY$88&amp;AM111,$I$33:$CH$33&amp;$I$32:$CH$32,0))</f>
        <v>27103.374443441171</v>
      </c>
      <c r="AZ111" s="1129" cm="1">
        <f t="array" ref="AZ111">INDEX($I$43:$CH$43,MATCH(AZ$88&amp;AM111,$I$33:$CH$33&amp;$I$32:$CH$32,0))</f>
        <v>34324.09820344366</v>
      </c>
      <c r="BA111" s="1140">
        <f t="shared" si="25"/>
        <v>5614.9897877389894</v>
      </c>
      <c r="BB111" s="1129">
        <f t="shared" si="26"/>
        <v>47194.376854287708</v>
      </c>
      <c r="BC111" s="1129">
        <f t="shared" si="27"/>
        <v>41913.459383211244</v>
      </c>
      <c r="BD111" s="1140">
        <f t="shared" si="29"/>
        <v>8276.9198246279575</v>
      </c>
      <c r="BE111" s="1129">
        <f t="shared" si="30"/>
        <v>43981.440325636911</v>
      </c>
      <c r="BF111" s="1144">
        <f t="shared" si="31"/>
        <v>37255.774673200249</v>
      </c>
      <c r="BG111" s="460"/>
      <c r="BH111" s="1274"/>
      <c r="BI111" s="1274"/>
      <c r="BJ111" s="1117" t="s">
        <v>1102</v>
      </c>
      <c r="BK111" s="460"/>
      <c r="BL111" s="460"/>
      <c r="BM111" s="460"/>
      <c r="BN111" s="460"/>
      <c r="BO111" s="460"/>
      <c r="BP111" s="460"/>
      <c r="BV111" s="1118">
        <v>588</v>
      </c>
      <c r="BW111" s="1118">
        <v>590</v>
      </c>
      <c r="BX111" s="1118">
        <v>590</v>
      </c>
      <c r="BY111" s="1118">
        <v>590</v>
      </c>
      <c r="BZ111" s="1118">
        <v>590</v>
      </c>
      <c r="CA111" s="1118">
        <v>590</v>
      </c>
      <c r="CB111" s="1118">
        <v>590</v>
      </c>
      <c r="CC111" s="1118">
        <v>590</v>
      </c>
      <c r="CD111" s="1118">
        <v>590</v>
      </c>
      <c r="CI111" s="460"/>
      <c r="CJ111" s="460"/>
      <c r="CK111" s="460"/>
      <c r="CL111" s="460"/>
      <c r="CM111" s="460"/>
      <c r="CN111" s="460"/>
      <c r="CO111" s="460"/>
      <c r="CP111" s="460"/>
      <c r="CQ111" s="460"/>
    </row>
    <row r="112" spans="1:95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6"/>
        <v>14278.215013491201</v>
      </c>
      <c r="Y112" t="s">
        <v>40</v>
      </c>
      <c r="Z112" t="s">
        <v>40</v>
      </c>
      <c r="AA112" t="s">
        <v>40</v>
      </c>
      <c r="AJ112" s="1119"/>
      <c r="AK112" s="1119"/>
      <c r="AM112" s="1108" t="s">
        <v>1036</v>
      </c>
      <c r="AN112" s="1108">
        <v>264</v>
      </c>
      <c r="AO112" s="1108">
        <v>320</v>
      </c>
      <c r="AP112" s="1108">
        <v>309</v>
      </c>
      <c r="AQ112" s="1108">
        <v>344</v>
      </c>
      <c r="AR112" s="1108">
        <v>324</v>
      </c>
      <c r="AS112" s="1126">
        <f t="shared" si="20"/>
        <v>1.1304794942172462E-2</v>
      </c>
      <c r="AT112" s="1108">
        <f t="shared" si="21"/>
        <v>337</v>
      </c>
      <c r="AU112" s="1124">
        <f>SUM(BV191:CD191)/SUM(BV191:CD195)</f>
        <v>6.8714211348256116E-2</v>
      </c>
      <c r="AV112" s="1124">
        <f>SUM(BV193:CD193)/SUM(BV191:CD195)</f>
        <v>0.36647579385736595</v>
      </c>
      <c r="AW112" s="1137">
        <f>SUM(BV195:CD195)/SUM(BV191:CD195)</f>
        <v>0.56480999479437788</v>
      </c>
      <c r="AX112" s="1139" cm="1">
        <f t="array" ref="AX112">INDEX($I$43:$CH$43,MATCH(AX$88&amp;AM112,$I$33:$CH$33&amp;$I$32:$CH$32,0))</f>
        <v>1027.5356632394301</v>
      </c>
      <c r="AY112" s="1128" cm="1">
        <f t="array" ref="AY112">INDEX($I$43:$CH$43,MATCH(AY$88&amp;AM112,$I$33:$CH$33&amp;$I$32:$CH$32,0))</f>
        <v>6619.1242565355706</v>
      </c>
      <c r="AZ112" s="1128" cm="1">
        <f t="array" ref="AZ112">INDEX($I$43:$CH$43,MATCH(AZ$88&amp;AM112,$I$33:$CH$33&amp;$I$32:$CH$32,0))</f>
        <v>14155.109041449583</v>
      </c>
      <c r="BA112" s="1139">
        <f t="shared" si="25"/>
        <v>1098.1419659711348</v>
      </c>
      <c r="BB112" s="1128">
        <f t="shared" si="26"/>
        <v>9044.8730730899915</v>
      </c>
      <c r="BC112" s="1128">
        <f t="shared" si="27"/>
        <v>22150.056105464573</v>
      </c>
      <c r="BD112" s="1139">
        <f t="shared" si="29"/>
        <v>1618.7443525275589</v>
      </c>
      <c r="BE112" s="1128">
        <f t="shared" si="30"/>
        <v>8429.108970869398</v>
      </c>
      <c r="BF112" s="1143">
        <f t="shared" si="31"/>
        <v>19688.603885425855</v>
      </c>
      <c r="BG112" s="460"/>
      <c r="BH112" s="1273" t="s">
        <v>908</v>
      </c>
      <c r="BI112" s="1273" t="s">
        <v>42</v>
      </c>
      <c r="BJ112" s="1117" t="s">
        <v>1101</v>
      </c>
      <c r="BK112" s="1118">
        <v>20</v>
      </c>
      <c r="BL112" s="1118">
        <v>17</v>
      </c>
      <c r="BM112" s="1118">
        <v>6</v>
      </c>
      <c r="BN112" s="1118">
        <v>0</v>
      </c>
      <c r="BO112" s="1118">
        <v>6</v>
      </c>
      <c r="BP112" s="1118">
        <v>4</v>
      </c>
      <c r="BQ112" s="1118">
        <v>10</v>
      </c>
      <c r="BR112" s="1118">
        <v>19</v>
      </c>
      <c r="BS112" s="1118">
        <v>62</v>
      </c>
      <c r="BT112" s="1118">
        <v>68</v>
      </c>
      <c r="BU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</row>
    <row r="113" spans="1:95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6"/>
        <v>2350.2341251096568</v>
      </c>
      <c r="AJ113" s="1119"/>
      <c r="AK113" s="1119"/>
      <c r="AM113" s="1109" t="s">
        <v>1037</v>
      </c>
      <c r="AN113" s="1109">
        <v>462</v>
      </c>
      <c r="AO113" s="1109">
        <v>506</v>
      </c>
      <c r="AP113" s="1109">
        <v>518</v>
      </c>
      <c r="AQ113" s="1109">
        <v>561</v>
      </c>
      <c r="AR113" s="1109">
        <v>519</v>
      </c>
      <c r="AS113" s="1127">
        <f t="shared" si="20"/>
        <v>1.8583026150938205E-2</v>
      </c>
      <c r="AT113" s="1109">
        <f t="shared" si="21"/>
        <v>552.4</v>
      </c>
      <c r="AU113" s="1125">
        <f>SUM(BV197:CD197)/SUM(BV197:CD201)</f>
        <v>2.4008632317237658E-2</v>
      </c>
      <c r="AV113" s="1125">
        <f>SUM(BV199:CD199)/SUM(BV197:CD201)</f>
        <v>0.71486377124359324</v>
      </c>
      <c r="AW113" s="1138">
        <f>SUM(BV201:CD201)/SUM(BV197:CD201)</f>
        <v>0.26112759643916916</v>
      </c>
      <c r="AX113" s="1140" cm="1">
        <f t="array" ref="AX113">INDEX($I$43:$CH$43,MATCH(AX$88&amp;AM113,$I$33:$CH$33&amp;$I$32:$CH$32,0))</f>
        <v>1175.2936766265591</v>
      </c>
      <c r="AY113" s="1129" cm="1">
        <f t="array" ref="AY113">INDEX($I$43:$CH$43,MATCH(AY$88&amp;AM113,$I$33:$CH$33&amp;$I$32:$CH$32,0))</f>
        <v>10239.258420802398</v>
      </c>
      <c r="AZ113" s="1129" cm="1">
        <f t="array" ref="AZ113">INDEX($I$43:$CH$43,MATCH(AZ$88&amp;AM113,$I$33:$CH$33&amp;$I$32:$CH$32,0))</f>
        <v>15966.202026112715</v>
      </c>
      <c r="BA113" s="1140">
        <f t="shared" si="25"/>
        <v>1203.5108703734606</v>
      </c>
      <c r="BB113" s="1129">
        <f t="shared" si="26"/>
        <v>17558.933310234919</v>
      </c>
      <c r="BC113" s="1129">
        <f t="shared" si="27"/>
        <v>20135.417985453721</v>
      </c>
      <c r="BD113" s="1140">
        <f t="shared" si="29"/>
        <v>1774.0660907168858</v>
      </c>
      <c r="BE113" s="1129">
        <f t="shared" si="30"/>
        <v>16363.542206528218</v>
      </c>
      <c r="BF113" s="1144">
        <f t="shared" si="31"/>
        <v>17897.844903664769</v>
      </c>
      <c r="BG113" s="460"/>
      <c r="BH113" s="1274"/>
      <c r="BI113" s="1274"/>
      <c r="BJ113" s="1117" t="s">
        <v>1102</v>
      </c>
      <c r="BK113" s="460"/>
      <c r="BL113" s="460"/>
      <c r="BM113" s="460"/>
      <c r="BN113" s="460"/>
      <c r="BO113" s="460"/>
      <c r="BP113" s="460"/>
      <c r="BV113" s="1118">
        <v>31</v>
      </c>
      <c r="BW113" s="1118">
        <v>39</v>
      </c>
      <c r="BX113" s="1118">
        <v>39</v>
      </c>
      <c r="BY113" s="1118">
        <v>39</v>
      </c>
      <c r="BZ113" s="1118">
        <v>39</v>
      </c>
      <c r="CA113" s="1118">
        <v>39</v>
      </c>
      <c r="CB113" s="1118">
        <v>39</v>
      </c>
      <c r="CC113" s="1118">
        <v>39</v>
      </c>
      <c r="CD113" s="1118">
        <v>39</v>
      </c>
      <c r="CI113" s="460"/>
      <c r="CJ113" s="460"/>
      <c r="CK113" s="460"/>
      <c r="CL113" s="460"/>
      <c r="CM113" s="460"/>
      <c r="CN113" s="460"/>
      <c r="CO113" s="460"/>
      <c r="CP113" s="460"/>
      <c r="CQ113" s="460"/>
    </row>
    <row r="114" spans="1:95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33">L114*N114</f>
        <v>21903.232438086237</v>
      </c>
      <c r="AJ114" s="1119"/>
      <c r="AK114" s="1119"/>
      <c r="AM114" s="1108" t="s">
        <v>1038</v>
      </c>
      <c r="AN114" s="1108">
        <v>305</v>
      </c>
      <c r="AO114" s="1108">
        <v>372</v>
      </c>
      <c r="AP114" s="1108">
        <v>404</v>
      </c>
      <c r="AQ114" s="1108">
        <v>457</v>
      </c>
      <c r="AR114" s="1108">
        <v>410</v>
      </c>
      <c r="AS114" s="1126">
        <f t="shared" si="20"/>
        <v>1.4107457109130016E-2</v>
      </c>
      <c r="AT114" s="1108">
        <f t="shared" si="21"/>
        <v>446.4</v>
      </c>
      <c r="AU114" s="1124">
        <f>SUM(BV203:CD203)/SUM(BV203:CD207)</f>
        <v>6.7383918459796147E-2</v>
      </c>
      <c r="AV114" s="1124">
        <f>SUM(BV205:CD205)/SUM(BV203:CD207)</f>
        <v>0.41902604756511891</v>
      </c>
      <c r="AW114" s="1137">
        <f>SUM(BV207:CD207)/SUM(BV203:CD207)</f>
        <v>0.51359003397508496</v>
      </c>
      <c r="AX114" s="1139" cm="1">
        <f t="array" ref="AX114">INDEX($I$43:$CH$43,MATCH(AX$88&amp;AM114,$I$33:$CH$33&amp;$I$32:$CH$32,0))</f>
        <v>676.45175529921289</v>
      </c>
      <c r="AY114" s="1128" cm="1">
        <f t="array" ref="AY114">INDEX($I$43:$CH$43,MATCH(AY$88&amp;AM114,$I$33:$CH$33&amp;$I$32:$CH$32,0))</f>
        <v>5372.2948402948405</v>
      </c>
      <c r="AZ114" s="1128" cm="1">
        <f t="array" ref="AZ114">INDEX($I$43:$CH$43,MATCH(AZ$88&amp;AM114,$I$33:$CH$33&amp;$I$32:$CH$32,0))</f>
        <v>18080.993461874819</v>
      </c>
      <c r="BA114" s="1139">
        <f t="shared" si="25"/>
        <v>722.0337252202811</v>
      </c>
      <c r="BB114" s="1128">
        <f t="shared" si="26"/>
        <v>7623.4263135780693</v>
      </c>
      <c r="BC114" s="1128">
        <f t="shared" si="27"/>
        <v>27367.211508262397</v>
      </c>
      <c r="BD114" s="1139">
        <f t="shared" si="29"/>
        <v>1064.3323461381017</v>
      </c>
      <c r="BE114" s="1128">
        <f t="shared" si="30"/>
        <v>7104.4326005771236</v>
      </c>
      <c r="BF114" s="1143">
        <f t="shared" si="31"/>
        <v>24325.996479165351</v>
      </c>
      <c r="BG114" s="460"/>
      <c r="BH114" s="1274"/>
      <c r="BI114" s="1273" t="s">
        <v>1103</v>
      </c>
      <c r="BJ114" s="1117" t="s">
        <v>1101</v>
      </c>
      <c r="BK114" s="1118">
        <v>75</v>
      </c>
      <c r="BL114" s="1118">
        <v>48</v>
      </c>
      <c r="BM114" s="1118">
        <v>22</v>
      </c>
      <c r="BN114" s="1118">
        <v>27</v>
      </c>
      <c r="BO114" s="1118">
        <v>42</v>
      </c>
      <c r="BP114" s="1118">
        <v>44</v>
      </c>
      <c r="BQ114" s="1118">
        <v>90</v>
      </c>
      <c r="BR114" s="1118">
        <v>97</v>
      </c>
      <c r="BS114" s="1118">
        <v>58</v>
      </c>
      <c r="BT114" s="1118">
        <v>218</v>
      </c>
      <c r="BU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</row>
    <row r="115" spans="1:95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33"/>
        <v>34582.040184897764</v>
      </c>
      <c r="AJ115" s="1119"/>
      <c r="AK115" s="1119"/>
      <c r="AM115" s="1109" t="s">
        <v>1039</v>
      </c>
      <c r="AN115" s="1109">
        <v>378</v>
      </c>
      <c r="AO115" s="1109">
        <v>463</v>
      </c>
      <c r="AP115" s="1109">
        <v>441</v>
      </c>
      <c r="AQ115" s="1109">
        <v>461</v>
      </c>
      <c r="AR115" s="1109">
        <v>402</v>
      </c>
      <c r="AS115" s="1127">
        <f t="shared" si="20"/>
        <v>1.5534135266470166E-2</v>
      </c>
      <c r="AT115" s="1109">
        <f t="shared" si="21"/>
        <v>457</v>
      </c>
      <c r="AU115" s="1125">
        <f>SUM(BV209:CD209)/SUM(BV209:CD213)</f>
        <v>8.2084225553176307E-2</v>
      </c>
      <c r="AV115" s="1125">
        <f>SUM(BV211:CD211)/SUM(BV209:CD213)</f>
        <v>0.44325481798715205</v>
      </c>
      <c r="AW115" s="1138">
        <f>SUM(BV213:CD213)/SUM(BV209:CD213)</f>
        <v>0.47466095645967166</v>
      </c>
      <c r="AX115" s="1140" cm="1">
        <f t="array" ref="AX115">INDEX($I$43:$CH$43,MATCH(AX$88&amp;AM115,$I$33:$CH$33&amp;$I$32:$CH$32,0))</f>
        <v>1676.0939551367242</v>
      </c>
      <c r="AY115" s="1129" cm="1">
        <f t="array" ref="AY115">INDEX($I$43:$CH$43,MATCH(AY$88&amp;AM115,$I$33:$CH$33&amp;$I$32:$CH$32,0))</f>
        <v>8889.5641738149861</v>
      </c>
      <c r="AZ115" s="1129" cm="1">
        <f t="array" ref="AZ115">INDEX($I$43:$CH$43,MATCH(AZ$88&amp;AM115,$I$33:$CH$33&amp;$I$32:$CH$32,0))</f>
        <v>14494.215013491199</v>
      </c>
      <c r="BA115" s="1140">
        <f t="shared" si="25"/>
        <v>1813.6748293984826</v>
      </c>
      <c r="BB115" s="1129">
        <f t="shared" si="26"/>
        <v>12829.906323664456</v>
      </c>
      <c r="BC115" s="1129">
        <f t="shared" si="27"/>
        <v>21374.052974927061</v>
      </c>
      <c r="BD115" s="1140">
        <f t="shared" si="29"/>
        <v>2673.4939364728261</v>
      </c>
      <c r="BE115" s="1129">
        <f t="shared" si="30"/>
        <v>11956.461700934486</v>
      </c>
      <c r="BF115" s="1144">
        <f t="shared" si="31"/>
        <v>18998.835056929111</v>
      </c>
      <c r="BG115" s="460"/>
      <c r="BH115" s="1274"/>
      <c r="BI115" s="1274"/>
      <c r="BJ115" s="1117" t="s">
        <v>1102</v>
      </c>
      <c r="BK115" s="460"/>
      <c r="BL115" s="460"/>
      <c r="BM115" s="460"/>
      <c r="BN115" s="460"/>
      <c r="BO115" s="460"/>
      <c r="BP115" s="460"/>
      <c r="BV115" s="1118">
        <v>189</v>
      </c>
      <c r="BW115" s="1118">
        <v>170</v>
      </c>
      <c r="BX115" s="1118">
        <v>170</v>
      </c>
      <c r="BY115" s="1118">
        <v>170</v>
      </c>
      <c r="BZ115" s="1118">
        <v>170</v>
      </c>
      <c r="CA115" s="1118">
        <v>170</v>
      </c>
      <c r="CB115" s="1118">
        <v>170</v>
      </c>
      <c r="CC115" s="1118">
        <v>170</v>
      </c>
      <c r="CD115" s="1118">
        <v>170</v>
      </c>
      <c r="CI115" s="460"/>
      <c r="CJ115" s="460"/>
      <c r="CK115" s="460"/>
      <c r="CL115" s="460"/>
      <c r="CM115" s="460"/>
      <c r="CN115" s="460"/>
      <c r="CO115" s="460"/>
      <c r="CP115" s="460"/>
      <c r="CQ115" s="460"/>
    </row>
    <row r="116" spans="1:95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3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19"/>
      <c r="AM116" s="1108" t="s">
        <v>1040</v>
      </c>
      <c r="AN116" s="1108">
        <v>667</v>
      </c>
      <c r="AO116" s="1108">
        <v>812</v>
      </c>
      <c r="AP116" s="1108">
        <v>792</v>
      </c>
      <c r="AQ116" s="1108">
        <v>837</v>
      </c>
      <c r="AR116" s="1108">
        <v>694</v>
      </c>
      <c r="AS116" s="1126">
        <f t="shared" si="20"/>
        <v>2.753416423455458E-2</v>
      </c>
      <c r="AT116" s="1108">
        <f t="shared" si="21"/>
        <v>828</v>
      </c>
      <c r="AU116" s="1124">
        <f>SUM(BV215:CD215)/SUM(BV215:CD219)</f>
        <v>8.8096839273705443E-2</v>
      </c>
      <c r="AV116" s="1124">
        <f>SUM(BV217:CD217)/SUM(BV215:CD219)</f>
        <v>0.36449226630800269</v>
      </c>
      <c r="AW116" s="1137">
        <f>SUM(BV219:CD219)/SUM(BV215:CD219)</f>
        <v>0.54741089441829183</v>
      </c>
      <c r="AX116" s="1139" cm="1">
        <f t="array" ref="AX116">INDEX($I$43:$CH$43,MATCH(AX$88&amp;AM116,$I$33:$CH$33&amp;$I$32:$CH$32,0))</f>
        <v>2382.2341251096568</v>
      </c>
      <c r="AY116" s="1128" cm="1">
        <f t="array" ref="AY116">INDEX($I$43:$CH$43,MATCH(AY$88&amp;AM116,$I$33:$CH$33&amp;$I$32:$CH$32,0))</f>
        <v>21954.232438086234</v>
      </c>
      <c r="AZ116" s="1128" cm="1">
        <f t="array" ref="AZ116">INDEX($I$43:$CH$43,MATCH(AZ$88&amp;AM116,$I$33:$CH$33&amp;$I$32:$CH$32,0))</f>
        <v>34965.040184897764</v>
      </c>
      <c r="BA116" s="1139">
        <f t="shared" si="25"/>
        <v>2592.1014219417784</v>
      </c>
      <c r="BB116" s="1128">
        <f t="shared" si="26"/>
        <v>29956.380374496948</v>
      </c>
      <c r="BC116" s="1128">
        <f t="shared" si="27"/>
        <v>54105.284105884166</v>
      </c>
      <c r="BD116" s="1139">
        <f t="shared" si="29"/>
        <v>3820.9536362051767</v>
      </c>
      <c r="BE116" s="1128">
        <f t="shared" si="30"/>
        <v>27916.985955357908</v>
      </c>
      <c r="BF116" s="1143">
        <f t="shared" si="31"/>
        <v>48092.767882713139</v>
      </c>
      <c r="BG116" s="460"/>
      <c r="BH116" s="1274"/>
      <c r="BI116" s="1273" t="s">
        <v>1104</v>
      </c>
      <c r="BJ116" s="1117" t="s">
        <v>1101</v>
      </c>
      <c r="BK116" s="1118">
        <v>365</v>
      </c>
      <c r="BL116" s="1118">
        <v>293</v>
      </c>
      <c r="BM116" s="1118">
        <v>222</v>
      </c>
      <c r="BN116" s="1118">
        <v>229</v>
      </c>
      <c r="BO116" s="1118">
        <v>197</v>
      </c>
      <c r="BP116" s="1118">
        <v>242</v>
      </c>
      <c r="BQ116" s="1118">
        <v>263</v>
      </c>
      <c r="BR116" s="1118">
        <v>317</v>
      </c>
      <c r="BS116" s="1118">
        <v>310</v>
      </c>
      <c r="BT116" s="1118">
        <v>289</v>
      </c>
      <c r="BU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</row>
    <row r="117" spans="1:95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3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19"/>
      <c r="AM117" s="1109" t="s">
        <v>1041</v>
      </c>
      <c r="AN117" s="1109">
        <v>510</v>
      </c>
      <c r="AO117" s="1109">
        <v>573</v>
      </c>
      <c r="AP117" s="1109">
        <v>571</v>
      </c>
      <c r="AQ117" s="1109">
        <v>615</v>
      </c>
      <c r="AR117" s="1109">
        <v>500</v>
      </c>
      <c r="AS117" s="1127">
        <f t="shared" si="20"/>
        <v>2.0053156434897853E-2</v>
      </c>
      <c r="AT117" s="1109">
        <f t="shared" si="21"/>
        <v>606.20000000000005</v>
      </c>
      <c r="AU117" s="1125">
        <f>SUM(BV221:CD221)/SUM(BV221:CD225)</f>
        <v>6.497341996455995E-2</v>
      </c>
      <c r="AV117" s="1125">
        <f>SUM(BV223:CD223)/SUM(BV221:CD225)</f>
        <v>0.69482181531797593</v>
      </c>
      <c r="AW117" s="1138">
        <f>SUM(BV225:CD225)/SUM(BV221:CD225)</f>
        <v>0.24020476471746408</v>
      </c>
      <c r="AX117" s="1140" cm="1">
        <f t="array" ref="AX117">INDEX($I$43:$CH$43,MATCH(AX$88&amp;AM117,$I$33:$CH$33&amp;$I$32:$CH$32,0))</f>
        <v>3199.1719442467102</v>
      </c>
      <c r="AY117" s="1129" cm="1">
        <f t="array" ref="AY117">INDEX($I$43:$CH$43,MATCH(AY$88&amp;AM117,$I$33:$CH$33&amp;$I$32:$CH$32,0))</f>
        <v>21769.226916806354</v>
      </c>
      <c r="AZ117" s="1129" cm="1">
        <f t="array" ref="AZ117">INDEX($I$43:$CH$43,MATCH(AZ$88&amp;AM117,$I$33:$CH$33&amp;$I$32:$CH$32,0))</f>
        <v>19142.703253806059</v>
      </c>
      <c r="BA117" s="1140">
        <f t="shared" si="25"/>
        <v>3407.0330865190895</v>
      </c>
      <c r="BB117" s="1129">
        <f t="shared" si="26"/>
        <v>36894.960681210687</v>
      </c>
      <c r="BC117" s="1129">
        <f t="shared" si="27"/>
        <v>23740.871784942778</v>
      </c>
      <c r="BD117" s="1140">
        <f t="shared" si="29"/>
        <v>5022.2245743974072</v>
      </c>
      <c r="BE117" s="1129">
        <f t="shared" si="30"/>
        <v>34383.196043194774</v>
      </c>
      <c r="BF117" s="1144">
        <f t="shared" si="31"/>
        <v>21102.638216483094</v>
      </c>
      <c r="BG117" s="460"/>
      <c r="BH117" s="1274"/>
      <c r="BI117" s="1274"/>
      <c r="BJ117" s="1117" t="s">
        <v>1102</v>
      </c>
      <c r="BK117" s="460"/>
      <c r="BL117" s="460"/>
      <c r="BM117" s="460"/>
      <c r="BN117" s="460"/>
      <c r="BO117" s="460"/>
      <c r="BP117" s="460"/>
      <c r="BV117" s="1118">
        <v>313</v>
      </c>
      <c r="BW117" s="1118">
        <v>324</v>
      </c>
      <c r="BX117" s="1118">
        <v>324</v>
      </c>
      <c r="BY117" s="1118">
        <v>324</v>
      </c>
      <c r="BZ117" s="1118">
        <v>324</v>
      </c>
      <c r="CA117" s="1118">
        <v>324</v>
      </c>
      <c r="CB117" s="1118">
        <v>324</v>
      </c>
      <c r="CC117" s="1118">
        <v>324</v>
      </c>
      <c r="CD117" s="1118">
        <v>324</v>
      </c>
      <c r="CI117" s="460"/>
      <c r="CJ117" s="460"/>
      <c r="CK117" s="460"/>
      <c r="CL117" s="460"/>
      <c r="CM117" s="460"/>
      <c r="CN117" s="460"/>
      <c r="CO117" s="460"/>
      <c r="CP117" s="460"/>
      <c r="CQ117" s="460"/>
    </row>
    <row r="118" spans="1:95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3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19"/>
      <c r="AM118" s="1108" t="s">
        <v>1042</v>
      </c>
      <c r="AN118" s="1108">
        <v>507</v>
      </c>
      <c r="AO118" s="1108">
        <v>574</v>
      </c>
      <c r="AP118" s="1108">
        <v>530</v>
      </c>
      <c r="AQ118" s="1108">
        <v>535</v>
      </c>
      <c r="AR118" s="1108">
        <v>426</v>
      </c>
      <c r="AS118" s="1126">
        <f t="shared" si="20"/>
        <v>1.8626478277557701E-2</v>
      </c>
      <c r="AT118" s="1108">
        <f t="shared" si="21"/>
        <v>534</v>
      </c>
      <c r="AU118" s="1124">
        <f>SUM(BV227:CD227)/SUM(BV227:CD231)</f>
        <v>9.1346153846153841E-2</v>
      </c>
      <c r="AV118" s="1124">
        <f>SUM(BV229:CD229)/SUM(BV227:CD231)</f>
        <v>0.37788461538461537</v>
      </c>
      <c r="AW118" s="1137">
        <f>SUM(BV231:CD231)/SUM(BV227:CD231)</f>
        <v>0.53076923076923077</v>
      </c>
      <c r="AX118" s="1139" cm="1">
        <f t="array" ref="AX118">INDEX($I$43:$CH$43,MATCH(AX$88&amp;AM118,$I$33:$CH$33&amp;$I$32:$CH$32,0))</f>
        <v>2888.9605821519499</v>
      </c>
      <c r="AY118" s="1128" cm="1">
        <f t="array" ref="AY118">INDEX($I$43:$CH$43,MATCH(AY$88&amp;AM118,$I$33:$CH$33&amp;$I$32:$CH$32,0))</f>
        <v>12264.197780781444</v>
      </c>
      <c r="AZ118" s="1128" cm="1">
        <f t="array" ref="AZ118">INDEX($I$43:$CH$43,MATCH(AZ$88&amp;AM118,$I$33:$CH$33&amp;$I$32:$CH$32,0))</f>
        <v>16822.932669034672</v>
      </c>
      <c r="BA118" s="1139">
        <f t="shared" si="25"/>
        <v>3152.8560199446756</v>
      </c>
      <c r="BB118" s="1128">
        <f t="shared" si="26"/>
        <v>16898.649442172893</v>
      </c>
      <c r="BC118" s="1128">
        <f t="shared" si="27"/>
        <v>25752.027701060764</v>
      </c>
      <c r="BD118" s="1139">
        <f t="shared" si="29"/>
        <v>4647.5483450853862</v>
      </c>
      <c r="BE118" s="1128">
        <f t="shared" si="30"/>
        <v>15748.209671662629</v>
      </c>
      <c r="BF118" s="1143">
        <f t="shared" si="31"/>
        <v>22890.301958540567</v>
      </c>
      <c r="BG118" s="460"/>
      <c r="BH118" s="1117" t="s">
        <v>336</v>
      </c>
      <c r="BI118" s="1273" t="s">
        <v>42</v>
      </c>
      <c r="BJ118" s="1117" t="s">
        <v>1101</v>
      </c>
      <c r="BK118" s="1118">
        <v>447</v>
      </c>
      <c r="BL118" s="1118">
        <v>201</v>
      </c>
      <c r="BM118" s="1118">
        <v>283</v>
      </c>
      <c r="BN118" s="1118">
        <v>605</v>
      </c>
      <c r="BO118" s="1118">
        <v>347</v>
      </c>
      <c r="BP118" s="1118">
        <v>839</v>
      </c>
      <c r="BQ118" s="1118">
        <v>1775</v>
      </c>
      <c r="BR118" s="1118">
        <v>1698</v>
      </c>
      <c r="BS118" s="1118">
        <v>2572</v>
      </c>
      <c r="BT118" s="1118">
        <v>2945</v>
      </c>
      <c r="BU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</row>
    <row r="119" spans="1:95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3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19"/>
      <c r="AM119" s="1109" t="s">
        <v>1043</v>
      </c>
      <c r="AN119" s="1109">
        <v>701</v>
      </c>
      <c r="AO119" s="1109">
        <v>805</v>
      </c>
      <c r="AP119" s="1109">
        <v>844</v>
      </c>
      <c r="AQ119" s="1109">
        <v>911</v>
      </c>
      <c r="AR119" s="1109">
        <v>814</v>
      </c>
      <c r="AS119" s="1127">
        <f t="shared" si="20"/>
        <v>2.9511235995741691E-2</v>
      </c>
      <c r="AT119" s="1109">
        <f t="shared" si="21"/>
        <v>897.6</v>
      </c>
      <c r="AU119" s="1125">
        <f>SUM(BV233:CD233)/SUM(BV233:CD237)</f>
        <v>0.13193866634969689</v>
      </c>
      <c r="AV119" s="1125">
        <f>SUM(BV235:CD235)/SUM(BV233:CD237)</f>
        <v>0.58171876857244742</v>
      </c>
      <c r="AW119" s="1138">
        <f>SUM(BV237:CD237)/SUM(BV233:CD237)</f>
        <v>0.28634256507785572</v>
      </c>
      <c r="AX119" s="1140" cm="1">
        <f t="array" ref="AX119">INDEX($I$43:$CH$43,MATCH(AX$88&amp;AM119,$I$33:$CH$33&amp;$I$32:$CH$32,0))</f>
        <v>2668.9797196485479</v>
      </c>
      <c r="AY119" s="1129" cm="1">
        <f t="array" ref="AY119">INDEX($I$43:$CH$43,MATCH(AY$88&amp;AM119,$I$33:$CH$33&amp;$I$32:$CH$32,0))</f>
        <v>18385.501077566361</v>
      </c>
      <c r="AZ119" s="1129" cm="1">
        <f t="array" ref="AZ119">INDEX($I$43:$CH$43,MATCH(AZ$88&amp;AM119,$I$33:$CH$33&amp;$I$32:$CH$32,0))</f>
        <v>33878.287885206948</v>
      </c>
      <c r="BA119" s="1140">
        <f t="shared" si="25"/>
        <v>3021.121344373365</v>
      </c>
      <c r="BB119" s="1129">
        <f t="shared" si="26"/>
        <v>29080.692123995672</v>
      </c>
      <c r="BC119" s="1129">
        <f t="shared" si="27"/>
        <v>43579.08373870315</v>
      </c>
      <c r="BD119" s="1140">
        <f t="shared" si="29"/>
        <v>4453.3614651362832</v>
      </c>
      <c r="BE119" s="1129">
        <f t="shared" si="30"/>
        <v>27100.913509858838</v>
      </c>
      <c r="BF119" s="1144">
        <f t="shared" si="31"/>
        <v>38736.304474165743</v>
      </c>
      <c r="BG119" s="460"/>
      <c r="BH119" s="460"/>
      <c r="BI119" s="1274"/>
      <c r="BJ119" s="1117" t="s">
        <v>1102</v>
      </c>
      <c r="BK119" s="460"/>
      <c r="BL119" s="460"/>
      <c r="BM119" s="460"/>
      <c r="BN119" s="460"/>
      <c r="BO119" s="460"/>
      <c r="BP119" s="460"/>
      <c r="BV119" s="1118">
        <v>6424</v>
      </c>
      <c r="BW119" s="1118">
        <v>9014</v>
      </c>
      <c r="BX119" s="1118">
        <v>12885</v>
      </c>
      <c r="BY119" s="1118">
        <v>18419</v>
      </c>
      <c r="BZ119" s="1118">
        <v>26329</v>
      </c>
      <c r="CA119" s="1118">
        <v>37636</v>
      </c>
      <c r="CB119" s="1118">
        <v>53799</v>
      </c>
      <c r="CC119" s="1118">
        <v>76904</v>
      </c>
      <c r="CD119" s="1118">
        <v>109931</v>
      </c>
      <c r="CI119" s="460"/>
      <c r="CJ119" s="460"/>
      <c r="CK119" s="460"/>
      <c r="CL119" s="460"/>
      <c r="CM119" s="460"/>
      <c r="CN119" s="460"/>
      <c r="CO119" s="460"/>
      <c r="CP119" s="460"/>
      <c r="CQ119" s="460"/>
    </row>
    <row r="120" spans="1:95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3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M120" s="1108" t="s">
        <v>1044</v>
      </c>
      <c r="AN120" s="1108">
        <v>682</v>
      </c>
      <c r="AO120" s="1108">
        <v>839</v>
      </c>
      <c r="AP120" s="1108">
        <v>827</v>
      </c>
      <c r="AQ120" s="1108">
        <v>881</v>
      </c>
      <c r="AR120" s="1108">
        <v>773</v>
      </c>
      <c r="AS120" s="1126">
        <f t="shared" si="20"/>
        <v>2.8982568455204478E-2</v>
      </c>
      <c r="AT120" s="1108">
        <f t="shared" si="21"/>
        <v>870.2</v>
      </c>
      <c r="AU120" s="1124">
        <f>SUM(BV239:CD239)/SUM(BV239:CD243)</f>
        <v>0.1074361820199778</v>
      </c>
      <c r="AV120" s="1124">
        <f>SUM(BV241:CD241)/SUM(BV239:CD243)</f>
        <v>0.76958934517203104</v>
      </c>
      <c r="AW120" s="1137">
        <f>SUM(BV243:CD243)/SUM(BV239:CD243)</f>
        <v>0.12297447280799112</v>
      </c>
      <c r="AX120" s="1141" cm="1">
        <f t="array" ref="AX120">INDEX($I$43:$CH$43,MATCH(AX$88&amp;AM120,$I$33:$CH$33&amp;$I$32:$CH$32,0))</f>
        <v>4513.1911767694201</v>
      </c>
      <c r="AY120" s="1142" cm="1">
        <f t="array" ref="AY120">INDEX($I$43:$CH$43,MATCH(AY$88&amp;AM120,$I$33:$CH$33&amp;$I$32:$CH$32,0))</f>
        <v>23167.339151815657</v>
      </c>
      <c r="AZ120" s="1142" cm="1">
        <f t="array" ref="AZ120">INDEX($I$43:$CH$43,MATCH(AZ$88&amp;AM120,$I$33:$CH$33&amp;$I$32:$CH$32,0))</f>
        <v>22529.580764463226</v>
      </c>
      <c r="BA120" s="1141">
        <f t="shared" si="25"/>
        <v>4998.0712055277772</v>
      </c>
      <c r="BB120" s="1142">
        <f t="shared" si="26"/>
        <v>40996.676519039822</v>
      </c>
      <c r="BC120" s="1142">
        <f t="shared" si="27"/>
        <v>25300.144081558148</v>
      </c>
      <c r="BD120" s="1141">
        <f t="shared" si="29"/>
        <v>7367.5351531837941</v>
      </c>
      <c r="BE120" s="1142">
        <f t="shared" si="30"/>
        <v>38205.67199008954</v>
      </c>
      <c r="BF120" s="1145">
        <f t="shared" si="31"/>
        <v>22488.634461883325</v>
      </c>
      <c r="BG120" s="460"/>
      <c r="BH120" s="460"/>
      <c r="BI120" s="1273" t="s">
        <v>1103</v>
      </c>
      <c r="BJ120" s="1117" t="s">
        <v>1101</v>
      </c>
      <c r="BK120" s="1118">
        <v>318</v>
      </c>
      <c r="BL120" s="1118">
        <v>226</v>
      </c>
      <c r="BM120" s="1118">
        <v>412</v>
      </c>
      <c r="BN120" s="1118">
        <v>949</v>
      </c>
      <c r="BO120" s="1118">
        <v>1577</v>
      </c>
      <c r="BP120" s="1118">
        <v>2487</v>
      </c>
      <c r="BQ120" s="1118">
        <v>3492</v>
      </c>
      <c r="BR120" s="1118">
        <v>4884</v>
      </c>
      <c r="BS120" s="1118">
        <v>4036</v>
      </c>
      <c r="BT120" s="1118">
        <v>2845</v>
      </c>
      <c r="BU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</row>
    <row r="121" spans="1:95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3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X121" s="460"/>
      <c r="AY121" s="46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274"/>
      <c r="BJ121" s="1117" t="s">
        <v>1102</v>
      </c>
      <c r="BK121" s="460"/>
      <c r="BL121" s="460"/>
      <c r="BM121" s="460"/>
      <c r="BN121" s="460"/>
      <c r="BO121" s="460"/>
      <c r="BP121" s="460"/>
      <c r="BV121" s="1118">
        <v>2301</v>
      </c>
      <c r="BW121" s="1118">
        <v>2272</v>
      </c>
      <c r="BX121" s="1118">
        <v>2272</v>
      </c>
      <c r="BY121" s="1118">
        <v>2272</v>
      </c>
      <c r="BZ121" s="1118">
        <v>2272</v>
      </c>
      <c r="CA121" s="1118">
        <v>2272</v>
      </c>
      <c r="CB121" s="1118">
        <v>2272</v>
      </c>
      <c r="CC121" s="1118">
        <v>2272</v>
      </c>
      <c r="CD121" s="1118">
        <v>2272</v>
      </c>
      <c r="CI121" s="460"/>
      <c r="CJ121" s="460"/>
      <c r="CK121" s="460"/>
      <c r="CL121" s="460"/>
      <c r="CM121" s="460"/>
      <c r="CN121" s="460"/>
      <c r="CO121" s="460"/>
      <c r="CP121" s="460"/>
      <c r="CQ121" s="460"/>
    </row>
    <row r="122" spans="1:95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3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X122" s="460"/>
      <c r="AY122" s="460"/>
      <c r="AZ122" s="1147" t="s">
        <v>218</v>
      </c>
      <c r="BA122" s="1148">
        <f>SUM(BA90:BA120)</f>
        <v>334330.19115129771</v>
      </c>
      <c r="BB122" s="1148">
        <f>SUM(BB90:BB120)</f>
        <v>1076738.0328646933</v>
      </c>
      <c r="BC122" s="1148">
        <f t="shared" ref="BC122:BF122" si="34">SUM(BC90:BC120)</f>
        <v>987242.54129775881</v>
      </c>
      <c r="BD122" s="1148">
        <f>SUM(BD90:BD120)</f>
        <v>492827.99999999994</v>
      </c>
      <c r="BE122" s="1148">
        <f>SUM(BE90:BE120)</f>
        <v>1003435.0000000002</v>
      </c>
      <c r="BF122" s="1148">
        <f t="shared" si="34"/>
        <v>877534</v>
      </c>
      <c r="BG122" s="460"/>
      <c r="BH122" s="460"/>
      <c r="BI122" s="1117" t="s">
        <v>1104</v>
      </c>
      <c r="BJ122" s="1117" t="s">
        <v>1101</v>
      </c>
      <c r="BK122" s="1118">
        <v>199</v>
      </c>
      <c r="BL122" s="1118">
        <v>157</v>
      </c>
      <c r="BM122" s="1118">
        <v>134</v>
      </c>
      <c r="BN122" s="1118">
        <v>154</v>
      </c>
      <c r="BO122" s="1118">
        <v>193</v>
      </c>
      <c r="BP122" s="1118">
        <v>241</v>
      </c>
      <c r="BQ122" s="1118">
        <v>298</v>
      </c>
      <c r="BR122" s="1118">
        <v>272</v>
      </c>
      <c r="BS122" s="1118">
        <v>297</v>
      </c>
      <c r="BT122" s="1118">
        <v>248</v>
      </c>
      <c r="BU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</row>
    <row r="123" spans="1:95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3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U123" s="460"/>
      <c r="AW123" s="460"/>
      <c r="AX123" s="460"/>
      <c r="AY123" s="1146" t="s">
        <v>1107</v>
      </c>
      <c r="BA123" s="460"/>
      <c r="BB123" s="460"/>
      <c r="BC123" s="460"/>
      <c r="BD123" s="1044">
        <v>492828</v>
      </c>
      <c r="BE123" s="1044">
        <v>1003435</v>
      </c>
      <c r="BF123" s="1044">
        <v>877534</v>
      </c>
      <c r="BG123" s="460"/>
      <c r="BH123" s="460"/>
      <c r="BI123" s="460"/>
      <c r="BJ123" s="1117" t="s">
        <v>1102</v>
      </c>
      <c r="BK123" s="460"/>
      <c r="BL123" s="460"/>
      <c r="BM123" s="460"/>
      <c r="BN123" s="460"/>
      <c r="BO123" s="460"/>
      <c r="BP123" s="460"/>
      <c r="BV123" s="1118">
        <v>237</v>
      </c>
      <c r="BW123" s="1118">
        <v>242</v>
      </c>
      <c r="BX123" s="1118">
        <v>242</v>
      </c>
      <c r="BY123" s="1118">
        <v>242</v>
      </c>
      <c r="BZ123" s="1118">
        <v>242</v>
      </c>
      <c r="CA123" s="1118">
        <v>242</v>
      </c>
      <c r="CB123" s="1118">
        <v>242</v>
      </c>
      <c r="CC123" s="1118">
        <v>242</v>
      </c>
      <c r="CD123" s="1118">
        <v>242</v>
      </c>
      <c r="CI123" s="460"/>
      <c r="CJ123" s="460"/>
      <c r="CK123" s="460"/>
      <c r="CL123" s="460"/>
      <c r="CM123" s="460"/>
      <c r="CN123" s="460"/>
      <c r="CO123" s="460"/>
      <c r="CP123" s="460"/>
      <c r="CQ123" s="460"/>
    </row>
    <row r="124" spans="1:95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3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P124" s="460"/>
      <c r="AQ124" s="460"/>
      <c r="AR124" s="460"/>
      <c r="AX124" s="460"/>
      <c r="AY124" s="460"/>
      <c r="AZ124" s="460"/>
      <c r="BA124" s="460"/>
      <c r="BB124" s="460"/>
      <c r="BC124" s="460"/>
      <c r="BD124" s="460"/>
      <c r="BE124" s="460"/>
      <c r="BF124" s="460"/>
      <c r="BH124" s="1273" t="s">
        <v>338</v>
      </c>
      <c r="BI124" s="1273" t="s">
        <v>42</v>
      </c>
      <c r="BJ124" s="1117" t="s">
        <v>1101</v>
      </c>
      <c r="BK124" s="1118">
        <v>18</v>
      </c>
      <c r="BL124" s="1118">
        <v>24</v>
      </c>
      <c r="BM124" s="1118">
        <v>30</v>
      </c>
      <c r="BN124" s="1118">
        <v>34</v>
      </c>
      <c r="BO124" s="1118">
        <v>33</v>
      </c>
      <c r="BP124" s="1118">
        <v>48</v>
      </c>
      <c r="BQ124" s="1118">
        <v>65</v>
      </c>
      <c r="BR124" s="1118">
        <v>31</v>
      </c>
      <c r="BS124" s="1118">
        <v>103</v>
      </c>
      <c r="BT124" s="1118">
        <v>63</v>
      </c>
      <c r="BU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</row>
    <row r="125" spans="1:95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3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P125" s="460"/>
      <c r="AQ125" s="460"/>
      <c r="AR125" s="460"/>
      <c r="AX125" s="460"/>
      <c r="AY125" s="460"/>
      <c r="AZ125" s="460"/>
      <c r="BA125" s="460"/>
      <c r="BB125" s="460"/>
      <c r="BC125" s="460"/>
      <c r="BD125" s="460"/>
      <c r="BE125" s="460"/>
      <c r="BF125" s="460"/>
      <c r="BH125" s="1274"/>
      <c r="BI125" s="1274"/>
      <c r="BJ125" s="1117" t="s">
        <v>1102</v>
      </c>
      <c r="BK125" s="460"/>
      <c r="BL125" s="460"/>
      <c r="BM125" s="460"/>
      <c r="BN125" s="460"/>
      <c r="BO125" s="460"/>
      <c r="BP125" s="460"/>
      <c r="BV125" s="1118">
        <v>88</v>
      </c>
      <c r="BW125" s="1118">
        <v>109</v>
      </c>
      <c r="BX125" s="1118">
        <v>123</v>
      </c>
      <c r="BY125" s="1118">
        <v>136</v>
      </c>
      <c r="BZ125" s="1118">
        <v>150</v>
      </c>
      <c r="CA125" s="1118">
        <v>163</v>
      </c>
      <c r="CB125" s="1118">
        <v>176</v>
      </c>
      <c r="CC125" s="1118">
        <v>190</v>
      </c>
      <c r="CD125" s="1118">
        <v>203</v>
      </c>
      <c r="CI125" s="460"/>
      <c r="CJ125" s="460"/>
      <c r="CK125" s="460"/>
      <c r="CL125" s="460"/>
      <c r="CM125" s="460"/>
      <c r="CN125" s="460"/>
      <c r="CO125" s="460"/>
      <c r="CP125" s="460"/>
      <c r="CQ125" s="460"/>
    </row>
    <row r="126" spans="1:95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3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P126" s="460"/>
      <c r="AQ126" s="460"/>
      <c r="AR126" s="460"/>
      <c r="AX126" s="460"/>
      <c r="AY126" s="460"/>
      <c r="AZ126" s="460"/>
      <c r="BA126" s="460"/>
      <c r="BB126" s="460"/>
      <c r="BC126" s="460"/>
      <c r="BD126" s="460"/>
      <c r="BE126" s="460"/>
      <c r="BF126" s="460"/>
      <c r="BH126" s="1274"/>
      <c r="BI126" s="1273" t="s">
        <v>1103</v>
      </c>
      <c r="BJ126" s="1117" t="s">
        <v>1101</v>
      </c>
      <c r="BK126" s="1118">
        <v>35</v>
      </c>
      <c r="BL126" s="1118">
        <v>9</v>
      </c>
      <c r="BM126" s="1118">
        <v>14</v>
      </c>
      <c r="BN126" s="1118">
        <v>23</v>
      </c>
      <c r="BO126" s="1118">
        <v>59</v>
      </c>
      <c r="BP126" s="1118">
        <v>128</v>
      </c>
      <c r="BQ126" s="1118">
        <v>192</v>
      </c>
      <c r="BR126" s="1118">
        <v>219</v>
      </c>
      <c r="BS126" s="1118">
        <v>477</v>
      </c>
      <c r="BT126" s="1118">
        <v>540</v>
      </c>
      <c r="BU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</row>
    <row r="127" spans="1:95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3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P127" s="460"/>
      <c r="AQ127" s="460"/>
      <c r="AR127" s="460"/>
      <c r="AX127" s="460"/>
      <c r="AY127" s="460"/>
      <c r="AZ127" s="460"/>
      <c r="BA127" s="460"/>
      <c r="BB127" s="460"/>
      <c r="BC127" s="460"/>
      <c r="BD127" s="460"/>
      <c r="BE127" s="460"/>
      <c r="BF127" s="460"/>
      <c r="BH127" s="1274"/>
      <c r="BI127" s="1274"/>
      <c r="BJ127" s="1117" t="s">
        <v>1102</v>
      </c>
      <c r="BK127" s="460"/>
      <c r="BL127" s="460"/>
      <c r="BM127" s="460"/>
      <c r="BN127" s="460"/>
      <c r="BO127" s="460"/>
      <c r="BP127" s="460"/>
      <c r="BV127" s="1118">
        <v>321</v>
      </c>
      <c r="BW127" s="1118">
        <v>346</v>
      </c>
      <c r="BX127" s="1118">
        <v>346</v>
      </c>
      <c r="BY127" s="1118">
        <v>346</v>
      </c>
      <c r="BZ127" s="1118">
        <v>346</v>
      </c>
      <c r="CA127" s="1118">
        <v>346</v>
      </c>
      <c r="CB127" s="1118">
        <v>346</v>
      </c>
      <c r="CC127" s="1118">
        <v>346</v>
      </c>
      <c r="CD127" s="1118">
        <v>346</v>
      </c>
      <c r="CI127" s="460"/>
      <c r="CJ127" s="460"/>
      <c r="CK127" s="460"/>
      <c r="CL127" s="460"/>
      <c r="CM127" s="460"/>
      <c r="CN127" s="460"/>
      <c r="CO127" s="460"/>
      <c r="CP127" s="460"/>
      <c r="CQ127" s="460"/>
    </row>
    <row r="128" spans="1:95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H128" s="1274"/>
      <c r="BI128" s="1273" t="s">
        <v>1104</v>
      </c>
      <c r="BJ128" s="1117" t="s">
        <v>1101</v>
      </c>
      <c r="BK128" s="1118">
        <v>419</v>
      </c>
      <c r="BL128" s="1118">
        <v>300</v>
      </c>
      <c r="BM128" s="1118">
        <v>267</v>
      </c>
      <c r="BN128" s="1118">
        <v>253</v>
      </c>
      <c r="BO128" s="1118">
        <v>297</v>
      </c>
      <c r="BP128" s="1118">
        <v>333</v>
      </c>
      <c r="BQ128" s="1118">
        <v>383</v>
      </c>
      <c r="BR128" s="1118">
        <v>424</v>
      </c>
      <c r="BS128" s="1118">
        <v>463</v>
      </c>
      <c r="BT128" s="1118">
        <v>449</v>
      </c>
      <c r="BU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</row>
    <row r="129" spans="2:95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X129" s="460"/>
      <c r="AY129" s="460"/>
      <c r="AZ129" s="460"/>
      <c r="BA129" s="460"/>
      <c r="BB129" s="460"/>
      <c r="BC129" s="460"/>
      <c r="BD129" s="460"/>
      <c r="BE129" s="460"/>
      <c r="BF129" s="460"/>
      <c r="BH129" s="1274"/>
      <c r="BI129" s="1274"/>
      <c r="BJ129" s="1117" t="s">
        <v>1102</v>
      </c>
      <c r="BK129" s="460"/>
      <c r="BL129" s="460"/>
      <c r="BM129" s="460"/>
      <c r="BN129" s="460"/>
      <c r="BO129" s="460"/>
      <c r="BP129" s="460"/>
      <c r="BV129" s="1118">
        <v>454</v>
      </c>
      <c r="BW129" s="1118">
        <v>454</v>
      </c>
      <c r="BX129" s="1118">
        <v>454</v>
      </c>
      <c r="BY129" s="1118">
        <v>454</v>
      </c>
      <c r="BZ129" s="1118">
        <v>454</v>
      </c>
      <c r="CA129" s="1118">
        <v>454</v>
      </c>
      <c r="CB129" s="1118">
        <v>454</v>
      </c>
      <c r="CC129" s="1118">
        <v>454</v>
      </c>
      <c r="CD129" s="1118">
        <v>454</v>
      </c>
      <c r="CI129" s="460"/>
      <c r="CJ129" s="460"/>
      <c r="CK129" s="460"/>
      <c r="CL129" s="460"/>
      <c r="CM129" s="460"/>
      <c r="CN129" s="460"/>
      <c r="CO129" s="460"/>
      <c r="CP129" s="460"/>
      <c r="CQ129" s="460"/>
    </row>
    <row r="130" spans="2:95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X130" s="460"/>
      <c r="AY130" s="460"/>
      <c r="AZ130" s="460"/>
      <c r="BA130" s="460"/>
      <c r="BB130" s="460"/>
      <c r="BC130" s="460"/>
      <c r="BD130" s="460"/>
      <c r="BE130" s="460"/>
      <c r="BF130" s="460"/>
      <c r="BH130" s="1273" t="s">
        <v>914</v>
      </c>
      <c r="BI130" s="1273" t="s">
        <v>42</v>
      </c>
      <c r="BJ130" s="1117" t="s">
        <v>1101</v>
      </c>
      <c r="BK130" s="1118">
        <v>12</v>
      </c>
      <c r="BL130" s="1118">
        <v>26</v>
      </c>
      <c r="BM130" s="1118">
        <v>6</v>
      </c>
      <c r="BN130" s="1118">
        <v>2</v>
      </c>
      <c r="BO130" s="1118">
        <v>0</v>
      </c>
      <c r="BP130" s="1118">
        <v>11</v>
      </c>
      <c r="BQ130" s="1118">
        <v>27</v>
      </c>
      <c r="BR130" s="1118">
        <v>26</v>
      </c>
      <c r="BS130" s="1118">
        <v>17</v>
      </c>
      <c r="BT130" s="1118">
        <v>55</v>
      </c>
      <c r="BU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</row>
    <row r="131" spans="2:95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X131" s="460"/>
      <c r="AY131" s="460"/>
      <c r="AZ131" s="460"/>
      <c r="BA131" s="460"/>
      <c r="BB131" s="460"/>
      <c r="BC131" s="460"/>
      <c r="BD131" s="460"/>
      <c r="BE131" s="460"/>
      <c r="BF131" s="460"/>
      <c r="BH131" s="1274"/>
      <c r="BI131" s="1274"/>
      <c r="BJ131" s="1117" t="s">
        <v>1102</v>
      </c>
      <c r="BK131" s="460"/>
      <c r="BL131" s="460"/>
      <c r="BM131" s="460"/>
      <c r="BN131" s="460"/>
      <c r="BO131" s="460"/>
      <c r="BP131" s="460"/>
      <c r="BV131" s="1118">
        <v>40</v>
      </c>
      <c r="BW131" s="1118">
        <v>34</v>
      </c>
      <c r="BX131" s="1118">
        <v>34</v>
      </c>
      <c r="BY131" s="1118">
        <v>34</v>
      </c>
      <c r="BZ131" s="1118">
        <v>34</v>
      </c>
      <c r="CA131" s="1118">
        <v>34</v>
      </c>
      <c r="CB131" s="1118">
        <v>34</v>
      </c>
      <c r="CC131" s="1118">
        <v>34</v>
      </c>
      <c r="CD131" s="1118">
        <v>34</v>
      </c>
      <c r="CI131" s="460"/>
      <c r="CJ131" s="460"/>
      <c r="CK131" s="460"/>
      <c r="CL131" s="460"/>
      <c r="CM131" s="460"/>
      <c r="CN131" s="460"/>
      <c r="CO131" s="460"/>
      <c r="CP131" s="460"/>
      <c r="CQ131" s="460"/>
    </row>
    <row r="132" spans="2:95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X132" s="460"/>
      <c r="AY132" s="460"/>
      <c r="AZ132" s="460"/>
      <c r="BA132" s="460"/>
      <c r="BB132" s="460"/>
      <c r="BC132" s="460"/>
      <c r="BD132" s="460"/>
      <c r="BE132" s="460"/>
      <c r="BF132" s="460"/>
      <c r="BH132" s="1274"/>
      <c r="BI132" s="1273" t="s">
        <v>1103</v>
      </c>
      <c r="BJ132" s="1117" t="s">
        <v>1101</v>
      </c>
      <c r="BK132" s="1118">
        <v>33</v>
      </c>
      <c r="BL132" s="1118">
        <v>7</v>
      </c>
      <c r="BM132" s="1118">
        <v>16</v>
      </c>
      <c r="BN132" s="1118">
        <v>29</v>
      </c>
      <c r="BO132" s="1118">
        <v>34</v>
      </c>
      <c r="BP132" s="1118">
        <v>53</v>
      </c>
      <c r="BQ132" s="1118">
        <v>68</v>
      </c>
      <c r="BR132" s="1118">
        <v>170</v>
      </c>
      <c r="BS132" s="1118">
        <v>190</v>
      </c>
      <c r="BT132" s="1118">
        <v>289</v>
      </c>
      <c r="BU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</row>
    <row r="133" spans="2:95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X133" s="460"/>
      <c r="AY133" s="460"/>
      <c r="AZ133" s="460"/>
      <c r="BA133" s="460"/>
      <c r="BB133" s="460"/>
      <c r="BC133" s="460"/>
      <c r="BD133" s="460"/>
      <c r="BE133" s="460"/>
      <c r="BF133" s="460"/>
      <c r="BH133" s="1274"/>
      <c r="BI133" s="1274"/>
      <c r="BJ133" s="1117" t="s">
        <v>1102</v>
      </c>
      <c r="BK133" s="460"/>
      <c r="BL133" s="460"/>
      <c r="BM133" s="460"/>
      <c r="BN133" s="460"/>
      <c r="BO133" s="460"/>
      <c r="BP133" s="460"/>
      <c r="BV133" s="1118">
        <v>265</v>
      </c>
      <c r="BW133" s="1118">
        <v>249</v>
      </c>
      <c r="BX133" s="1118">
        <v>249</v>
      </c>
      <c r="BY133" s="1118">
        <v>249</v>
      </c>
      <c r="BZ133" s="1118">
        <v>249</v>
      </c>
      <c r="CA133" s="1118">
        <v>249</v>
      </c>
      <c r="CB133" s="1118">
        <v>249</v>
      </c>
      <c r="CC133" s="1118">
        <v>249</v>
      </c>
      <c r="CD133" s="1118">
        <v>249</v>
      </c>
      <c r="CI133" s="460"/>
      <c r="CJ133" s="460"/>
      <c r="CK133" s="460"/>
      <c r="CL133" s="460"/>
      <c r="CM133" s="460"/>
      <c r="CN133" s="460"/>
      <c r="CO133" s="460"/>
      <c r="CP133" s="460"/>
      <c r="CQ133" s="460"/>
    </row>
    <row r="134" spans="2:95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X134" s="460"/>
      <c r="AY134" s="460"/>
      <c r="AZ134" s="460"/>
      <c r="BA134" s="460"/>
      <c r="BB134" s="460"/>
      <c r="BC134" s="460"/>
      <c r="BD134" s="460"/>
      <c r="BE134" s="460"/>
      <c r="BF134" s="460"/>
      <c r="BH134" s="1274"/>
      <c r="BI134" s="1273" t="s">
        <v>1104</v>
      </c>
      <c r="BJ134" s="1117" t="s">
        <v>1101</v>
      </c>
      <c r="BK134" s="1118">
        <v>240</v>
      </c>
      <c r="BL134" s="1118">
        <v>185</v>
      </c>
      <c r="BM134" s="1118">
        <v>172</v>
      </c>
      <c r="BN134" s="1118">
        <v>147</v>
      </c>
      <c r="BO134" s="1118">
        <v>158</v>
      </c>
      <c r="BP134" s="1118">
        <v>188</v>
      </c>
      <c r="BQ134" s="1118">
        <v>211</v>
      </c>
      <c r="BR134" s="1118">
        <v>200</v>
      </c>
      <c r="BS134" s="1118">
        <v>230</v>
      </c>
      <c r="BT134" s="1118">
        <v>229</v>
      </c>
      <c r="BU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</row>
    <row r="135" spans="2:95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X135" s="460"/>
      <c r="AY135" s="460"/>
      <c r="AZ135" s="460"/>
      <c r="BA135" s="460"/>
      <c r="BB135" s="460"/>
      <c r="BC135" s="460"/>
      <c r="BD135" s="460"/>
      <c r="BE135" s="460"/>
      <c r="BF135" s="460"/>
      <c r="BH135" s="1274"/>
      <c r="BI135" s="1274"/>
      <c r="BJ135" s="1117" t="s">
        <v>1102</v>
      </c>
      <c r="BK135" s="460"/>
      <c r="BL135" s="460"/>
      <c r="BM135" s="460"/>
      <c r="BN135" s="460"/>
      <c r="BO135" s="460"/>
      <c r="BP135" s="460"/>
      <c r="BV135" s="1118">
        <v>197</v>
      </c>
      <c r="BW135" s="1118">
        <v>209</v>
      </c>
      <c r="BX135" s="1118">
        <v>209</v>
      </c>
      <c r="BY135" s="1118">
        <v>209</v>
      </c>
      <c r="BZ135" s="1118">
        <v>209</v>
      </c>
      <c r="CA135" s="1118">
        <v>209</v>
      </c>
      <c r="CB135" s="1118">
        <v>209</v>
      </c>
      <c r="CC135" s="1118">
        <v>209</v>
      </c>
      <c r="CD135" s="1118">
        <v>209</v>
      </c>
      <c r="CI135" s="460"/>
      <c r="CJ135" s="460"/>
      <c r="CK135" s="460"/>
      <c r="CL135" s="460"/>
      <c r="CM135" s="460"/>
      <c r="CN135" s="460"/>
      <c r="CO135" s="460"/>
      <c r="CP135" s="460"/>
      <c r="CQ135" s="460"/>
    </row>
    <row r="136" spans="2:95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X136" s="460"/>
      <c r="AY136" s="460"/>
      <c r="AZ136" s="460"/>
      <c r="BA136" s="460"/>
      <c r="BB136" s="460"/>
      <c r="BC136" s="460"/>
      <c r="BD136" s="460"/>
      <c r="BE136" s="460"/>
      <c r="BF136" s="460"/>
      <c r="BH136" s="1273" t="s">
        <v>912</v>
      </c>
      <c r="BI136" s="1273" t="s">
        <v>42</v>
      </c>
      <c r="BJ136" s="1117" t="s">
        <v>1101</v>
      </c>
      <c r="BK136" s="1118">
        <v>75</v>
      </c>
      <c r="BL136" s="1118">
        <v>12</v>
      </c>
      <c r="BM136" s="1118">
        <v>1</v>
      </c>
      <c r="BN136" s="1118">
        <v>0</v>
      </c>
      <c r="BO136" s="1118">
        <v>17</v>
      </c>
      <c r="BP136" s="1118">
        <v>8</v>
      </c>
      <c r="BQ136" s="1118">
        <v>25</v>
      </c>
      <c r="BR136" s="1118">
        <v>30</v>
      </c>
      <c r="BS136" s="1118">
        <v>62</v>
      </c>
      <c r="BT136" s="1118">
        <v>16</v>
      </c>
      <c r="BU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</row>
    <row r="137" spans="2:95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X137" s="460"/>
      <c r="AY137" s="460"/>
      <c r="AZ137" s="460"/>
      <c r="BA137" s="460"/>
      <c r="BB137" s="460"/>
      <c r="BC137" s="460"/>
      <c r="BD137" s="460"/>
      <c r="BE137" s="460"/>
      <c r="BF137" s="460"/>
      <c r="BH137" s="1274"/>
      <c r="BI137" s="1274"/>
      <c r="BJ137" s="1117" t="s">
        <v>1102</v>
      </c>
      <c r="BK137" s="460"/>
      <c r="BL137" s="460"/>
      <c r="BM137" s="460"/>
      <c r="BN137" s="460"/>
      <c r="BO137" s="460"/>
      <c r="BP137" s="460"/>
      <c r="BV137" s="1118">
        <v>137</v>
      </c>
      <c r="BW137" s="1118">
        <v>161</v>
      </c>
      <c r="BX137" s="1118">
        <v>161</v>
      </c>
      <c r="BY137" s="1118">
        <v>161</v>
      </c>
      <c r="BZ137" s="1118">
        <v>161</v>
      </c>
      <c r="CA137" s="1118">
        <v>161</v>
      </c>
      <c r="CB137" s="1118">
        <v>161</v>
      </c>
      <c r="CC137" s="1118">
        <v>161</v>
      </c>
      <c r="CD137" s="1118">
        <v>161</v>
      </c>
      <c r="CI137" s="460"/>
      <c r="CJ137" s="460"/>
      <c r="CK137" s="460"/>
      <c r="CL137" s="460"/>
      <c r="CM137" s="460"/>
      <c r="CN137" s="460"/>
      <c r="CO137" s="460"/>
      <c r="CP137" s="460"/>
      <c r="CQ137" s="460"/>
    </row>
    <row r="138" spans="2:95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X138" s="460"/>
      <c r="AY138" s="460"/>
      <c r="AZ138" s="460"/>
      <c r="BA138" s="460"/>
      <c r="BB138" s="460"/>
      <c r="BC138" s="460"/>
      <c r="BD138" s="460"/>
      <c r="BE138" s="460"/>
      <c r="BF138" s="460"/>
      <c r="BH138" s="1274"/>
      <c r="BI138" s="1273" t="s">
        <v>1103</v>
      </c>
      <c r="BJ138" s="1117" t="s">
        <v>1101</v>
      </c>
      <c r="BK138" s="1118">
        <v>52</v>
      </c>
      <c r="BL138" s="1118">
        <v>74</v>
      </c>
      <c r="BM138" s="1118">
        <v>104</v>
      </c>
      <c r="BN138" s="1118">
        <v>204</v>
      </c>
      <c r="BO138" s="1118">
        <v>436</v>
      </c>
      <c r="BP138" s="1118">
        <v>496</v>
      </c>
      <c r="BQ138" s="1118">
        <v>792</v>
      </c>
      <c r="BR138" s="1118">
        <v>1032</v>
      </c>
      <c r="BS138" s="1118">
        <v>1632</v>
      </c>
      <c r="BT138" s="1118">
        <v>1477</v>
      </c>
      <c r="BU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</row>
    <row r="139" spans="2:95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X139" s="460"/>
      <c r="AY139" s="460"/>
      <c r="AZ139" s="460"/>
      <c r="BA139" s="460"/>
      <c r="BB139" s="460"/>
      <c r="BC139" s="460"/>
      <c r="BD139" s="460"/>
      <c r="BE139" s="460"/>
      <c r="BF139" s="460"/>
      <c r="BH139" s="1274"/>
      <c r="BI139" s="1274"/>
      <c r="BJ139" s="1117" t="s">
        <v>1102</v>
      </c>
      <c r="BK139" s="460"/>
      <c r="BL139" s="460"/>
      <c r="BM139" s="460"/>
      <c r="BN139" s="460"/>
      <c r="BO139" s="460"/>
      <c r="BP139" s="460"/>
      <c r="BV139" s="1118">
        <v>1533</v>
      </c>
      <c r="BW139" s="1118">
        <v>1822</v>
      </c>
      <c r="BX139" s="1118">
        <v>1957</v>
      </c>
      <c r="BY139" s="1118">
        <v>2093</v>
      </c>
      <c r="BZ139" s="1118">
        <v>2228</v>
      </c>
      <c r="CA139" s="1118">
        <v>2363</v>
      </c>
      <c r="CB139" s="1118">
        <v>2498</v>
      </c>
      <c r="CC139" s="1118">
        <v>2633</v>
      </c>
      <c r="CD139" s="1118">
        <v>2768</v>
      </c>
      <c r="CI139" s="460"/>
      <c r="CJ139" s="460"/>
      <c r="CK139" s="460"/>
      <c r="CL139" s="460"/>
      <c r="CM139" s="460"/>
      <c r="CN139" s="460"/>
      <c r="CO139" s="460"/>
      <c r="CP139" s="460"/>
      <c r="CQ139" s="460"/>
    </row>
    <row r="140" spans="2:95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X140" s="460"/>
      <c r="AY140" s="460"/>
      <c r="AZ140" s="460"/>
      <c r="BA140" s="460"/>
      <c r="BB140" s="460"/>
      <c r="BC140" s="460"/>
      <c r="BD140" s="460"/>
      <c r="BE140" s="460"/>
      <c r="BF140" s="460"/>
      <c r="BH140" s="1274"/>
      <c r="BI140" s="1273" t="s">
        <v>1104</v>
      </c>
      <c r="BJ140" s="1117" t="s">
        <v>1101</v>
      </c>
      <c r="BK140" s="1118">
        <v>159</v>
      </c>
      <c r="BL140" s="1118">
        <v>121</v>
      </c>
      <c r="BM140" s="1118">
        <v>89</v>
      </c>
      <c r="BN140" s="1118">
        <v>96</v>
      </c>
      <c r="BO140" s="1118">
        <v>124</v>
      </c>
      <c r="BP140" s="1118">
        <v>132</v>
      </c>
      <c r="BQ140" s="1118">
        <v>168</v>
      </c>
      <c r="BR140" s="1118">
        <v>159</v>
      </c>
      <c r="BS140" s="1118">
        <v>203</v>
      </c>
      <c r="BT140" s="1118">
        <v>168</v>
      </c>
      <c r="BU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</row>
    <row r="141" spans="2:95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X141" s="460"/>
      <c r="AY141" s="460"/>
      <c r="AZ141" s="460"/>
      <c r="BA141" s="460"/>
      <c r="BB141" s="460"/>
      <c r="BC141" s="460"/>
      <c r="BD141" s="460"/>
      <c r="BE141" s="460"/>
      <c r="BF141" s="460"/>
      <c r="BH141" s="1274"/>
      <c r="BI141" s="1274"/>
      <c r="BJ141" s="1117" t="s">
        <v>1102</v>
      </c>
      <c r="BK141" s="460"/>
      <c r="BL141" s="460"/>
      <c r="BM141" s="460"/>
      <c r="BN141" s="460"/>
      <c r="BO141" s="460"/>
      <c r="BP141" s="460"/>
      <c r="BV141" s="1118">
        <v>162</v>
      </c>
      <c r="BW141" s="1118">
        <v>170</v>
      </c>
      <c r="BX141" s="1118">
        <v>170</v>
      </c>
      <c r="BY141" s="1118">
        <v>170</v>
      </c>
      <c r="BZ141" s="1118">
        <v>170</v>
      </c>
      <c r="CA141" s="1118">
        <v>170</v>
      </c>
      <c r="CB141" s="1118">
        <v>170</v>
      </c>
      <c r="CC141" s="1118">
        <v>170</v>
      </c>
      <c r="CD141" s="1118">
        <v>170</v>
      </c>
      <c r="CI141" s="460"/>
      <c r="CJ141" s="460"/>
      <c r="CK141" s="460"/>
      <c r="CL141" s="460"/>
      <c r="CM141" s="460"/>
      <c r="CN141" s="460"/>
      <c r="CO141" s="460"/>
      <c r="CP141" s="460"/>
      <c r="CQ141" s="460"/>
    </row>
    <row r="142" spans="2:95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X142" s="460"/>
      <c r="AY142" s="460"/>
      <c r="AZ142" s="460"/>
      <c r="BA142" s="460"/>
      <c r="BB142" s="460"/>
      <c r="BC142" s="460"/>
      <c r="BD142" s="460"/>
      <c r="BE142" s="460"/>
      <c r="BF142" s="460"/>
      <c r="BH142" s="1273" t="s">
        <v>913</v>
      </c>
      <c r="BI142" s="1273" t="s">
        <v>42</v>
      </c>
      <c r="BJ142" s="1117" t="s">
        <v>1101</v>
      </c>
      <c r="BK142" s="1118">
        <v>11</v>
      </c>
      <c r="BL142" s="1118">
        <v>0</v>
      </c>
      <c r="BM142" s="1118">
        <v>12</v>
      </c>
      <c r="BN142" s="1118">
        <v>1</v>
      </c>
      <c r="BO142" s="1118">
        <v>2</v>
      </c>
      <c r="BP142" s="1118">
        <v>7</v>
      </c>
      <c r="BQ142" s="1118">
        <v>13</v>
      </c>
      <c r="BR142" s="1118">
        <v>32</v>
      </c>
      <c r="BS142" s="1118">
        <v>35</v>
      </c>
      <c r="BT142" s="1118">
        <v>38</v>
      </c>
      <c r="BU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</row>
    <row r="143" spans="2:95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X143" s="460"/>
      <c r="AY143" s="460"/>
      <c r="AZ143" s="460"/>
      <c r="BA143" s="460"/>
      <c r="BB143" s="460"/>
      <c r="BC143" s="460"/>
      <c r="BD143" s="460"/>
      <c r="BE143" s="460"/>
      <c r="BF143" s="460"/>
      <c r="BH143" s="1274"/>
      <c r="BI143" s="1274"/>
      <c r="BJ143" s="1117" t="s">
        <v>1102</v>
      </c>
      <c r="BK143" s="460"/>
      <c r="BL143" s="460"/>
      <c r="BM143" s="460"/>
      <c r="BN143" s="460"/>
      <c r="BO143" s="460"/>
      <c r="BP143" s="460"/>
      <c r="BV143" s="1118">
        <v>23</v>
      </c>
      <c r="BW143" s="1118">
        <v>29</v>
      </c>
      <c r="BX143" s="1118">
        <v>29</v>
      </c>
      <c r="BY143" s="1118">
        <v>29</v>
      </c>
      <c r="BZ143" s="1118">
        <v>29</v>
      </c>
      <c r="CA143" s="1118">
        <v>29</v>
      </c>
      <c r="CB143" s="1118">
        <v>29</v>
      </c>
      <c r="CC143" s="1118">
        <v>29</v>
      </c>
      <c r="CD143" s="1118">
        <v>29</v>
      </c>
      <c r="CI143" s="460"/>
      <c r="CJ143" s="460"/>
      <c r="CK143" s="460"/>
      <c r="CL143" s="460"/>
      <c r="CM143" s="460"/>
      <c r="CN143" s="460"/>
      <c r="CO143" s="460"/>
      <c r="CP143" s="460"/>
      <c r="CQ143" s="460"/>
    </row>
    <row r="144" spans="2:95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X144" s="460"/>
      <c r="AY144" s="460"/>
      <c r="AZ144" s="460"/>
      <c r="BA144" s="460"/>
      <c r="BB144" s="460"/>
      <c r="BC144" s="460"/>
      <c r="BD144" s="460"/>
      <c r="BE144" s="460"/>
      <c r="BF144" s="460"/>
      <c r="BH144" s="1274"/>
      <c r="BI144" s="1273" t="s">
        <v>1103</v>
      </c>
      <c r="BJ144" s="1117" t="s">
        <v>1101</v>
      </c>
      <c r="BK144" s="1118">
        <v>49</v>
      </c>
      <c r="BL144" s="1118">
        <v>22</v>
      </c>
      <c r="BM144" s="1118">
        <v>6</v>
      </c>
      <c r="BN144" s="1118">
        <v>8</v>
      </c>
      <c r="BO144" s="1118">
        <v>14</v>
      </c>
      <c r="BP144" s="1118">
        <v>36</v>
      </c>
      <c r="BQ144" s="1118">
        <v>24</v>
      </c>
      <c r="BR144" s="1118">
        <v>39</v>
      </c>
      <c r="BS144" s="1118">
        <v>99</v>
      </c>
      <c r="BT144" s="1118">
        <v>197</v>
      </c>
      <c r="BU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</row>
    <row r="145" spans="2:95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X145" s="460"/>
      <c r="AY145" s="460"/>
      <c r="AZ145" s="460"/>
      <c r="BA145" s="460"/>
      <c r="BB145" s="460"/>
      <c r="BC145" s="460"/>
      <c r="BD145" s="460"/>
      <c r="BE145" s="460"/>
      <c r="BF145" s="460"/>
      <c r="BH145" s="1274"/>
      <c r="BI145" s="1274"/>
      <c r="BJ145" s="1117" t="s">
        <v>1102</v>
      </c>
      <c r="BK145" s="460"/>
      <c r="BL145" s="460"/>
      <c r="BM145" s="460"/>
      <c r="BN145" s="460"/>
      <c r="BO145" s="460"/>
      <c r="BP145" s="460"/>
      <c r="BV145" s="1118">
        <v>110</v>
      </c>
      <c r="BW145" s="1118">
        <v>123</v>
      </c>
      <c r="BX145" s="1118">
        <v>123</v>
      </c>
      <c r="BY145" s="1118">
        <v>123</v>
      </c>
      <c r="BZ145" s="1118">
        <v>123</v>
      </c>
      <c r="CA145" s="1118">
        <v>123</v>
      </c>
      <c r="CB145" s="1118">
        <v>123</v>
      </c>
      <c r="CC145" s="1118">
        <v>123</v>
      </c>
      <c r="CD145" s="1118">
        <v>123</v>
      </c>
      <c r="CI145" s="460"/>
      <c r="CJ145" s="460"/>
      <c r="CK145" s="460"/>
      <c r="CL145" s="460"/>
      <c r="CM145" s="460"/>
      <c r="CN145" s="460"/>
      <c r="CO145" s="460"/>
      <c r="CP145" s="460"/>
      <c r="CQ145" s="460"/>
    </row>
    <row r="146" spans="2:95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X146" s="460"/>
      <c r="AY146" s="460"/>
      <c r="AZ146" s="460"/>
      <c r="BA146" s="460"/>
      <c r="BB146" s="460"/>
      <c r="BC146" s="460"/>
      <c r="BD146" s="460"/>
      <c r="BE146" s="460"/>
      <c r="BF146" s="460"/>
      <c r="BH146" s="1274"/>
      <c r="BI146" s="1273" t="s">
        <v>1104</v>
      </c>
      <c r="BJ146" s="1117" t="s">
        <v>1101</v>
      </c>
      <c r="BK146" s="1118">
        <v>168</v>
      </c>
      <c r="BL146" s="1118">
        <v>87</v>
      </c>
      <c r="BM146" s="1118">
        <v>94</v>
      </c>
      <c r="BN146" s="1118">
        <v>94</v>
      </c>
      <c r="BO146" s="1118">
        <v>94</v>
      </c>
      <c r="BP146" s="1118">
        <v>116</v>
      </c>
      <c r="BQ146" s="1118">
        <v>158</v>
      </c>
      <c r="BR146" s="1118">
        <v>151</v>
      </c>
      <c r="BS146" s="1118">
        <v>153</v>
      </c>
      <c r="BT146" s="1118">
        <v>145</v>
      </c>
      <c r="BU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</row>
    <row r="147" spans="2:95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H147" s="1274"/>
      <c r="BI147" s="1274"/>
      <c r="BJ147" s="1117" t="s">
        <v>1102</v>
      </c>
      <c r="BK147" s="460"/>
      <c r="BL147" s="460"/>
      <c r="BM147" s="460"/>
      <c r="BN147" s="460"/>
      <c r="BO147" s="460"/>
      <c r="BP147" s="460"/>
      <c r="BV147" s="1118">
        <v>157</v>
      </c>
      <c r="BW147" s="1118">
        <v>158</v>
      </c>
      <c r="BX147" s="1118">
        <v>158</v>
      </c>
      <c r="BY147" s="1118">
        <v>158</v>
      </c>
      <c r="BZ147" s="1118">
        <v>158</v>
      </c>
      <c r="CA147" s="1118">
        <v>158</v>
      </c>
      <c r="CB147" s="1118">
        <v>158</v>
      </c>
      <c r="CC147" s="1118">
        <v>158</v>
      </c>
      <c r="CD147" s="1118">
        <v>158</v>
      </c>
      <c r="CI147" s="460"/>
      <c r="CJ147" s="460"/>
      <c r="CK147" s="460"/>
      <c r="CL147" s="460"/>
      <c r="CM147" s="460"/>
      <c r="CN147" s="460"/>
      <c r="CO147" s="460"/>
      <c r="CP147" s="460"/>
      <c r="CQ147" s="460"/>
    </row>
    <row r="148" spans="2:95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X148" s="460"/>
      <c r="AY148" s="460"/>
      <c r="AZ148" s="460"/>
      <c r="BA148" s="460"/>
      <c r="BB148" s="460"/>
      <c r="BC148" s="460"/>
      <c r="BD148" s="460"/>
      <c r="BE148" s="460"/>
      <c r="BF148" s="460"/>
      <c r="BH148" s="1273" t="s">
        <v>919</v>
      </c>
      <c r="BI148" s="1273" t="s">
        <v>42</v>
      </c>
      <c r="BJ148" s="1117" t="s">
        <v>1101</v>
      </c>
      <c r="BK148" s="1118">
        <v>5</v>
      </c>
      <c r="BL148" s="1118">
        <v>2</v>
      </c>
      <c r="BM148" s="1118">
        <v>2</v>
      </c>
      <c r="BN148" s="1118">
        <v>12</v>
      </c>
      <c r="BO148" s="1118">
        <v>7</v>
      </c>
      <c r="BP148" s="1118">
        <v>3</v>
      </c>
      <c r="BQ148" s="1118">
        <v>2</v>
      </c>
      <c r="BR148" s="1118">
        <v>12</v>
      </c>
      <c r="BS148" s="1118">
        <v>2</v>
      </c>
      <c r="BT148" s="1118">
        <v>26</v>
      </c>
      <c r="BU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</row>
    <row r="149" spans="2:95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X149" s="460"/>
      <c r="AY149" s="460"/>
      <c r="AZ149" s="460"/>
      <c r="BA149" s="460"/>
      <c r="BB149" s="460"/>
      <c r="BC149" s="460"/>
      <c r="BD149" s="460"/>
      <c r="BE149" s="460"/>
      <c r="BF149" s="460"/>
      <c r="BH149" s="1274"/>
      <c r="BI149" s="1274"/>
      <c r="BJ149" s="1117" t="s">
        <v>1102</v>
      </c>
      <c r="BK149" s="460"/>
      <c r="BL149" s="460"/>
      <c r="BM149" s="460"/>
      <c r="BN149" s="460"/>
      <c r="BO149" s="460"/>
      <c r="BP149" s="460"/>
      <c r="BV149" s="1118">
        <v>9</v>
      </c>
      <c r="BW149" s="1118">
        <v>12</v>
      </c>
      <c r="BX149" s="1118">
        <v>12</v>
      </c>
      <c r="BY149" s="1118">
        <v>12</v>
      </c>
      <c r="BZ149" s="1118">
        <v>12</v>
      </c>
      <c r="CA149" s="1118">
        <v>12</v>
      </c>
      <c r="CB149" s="1118">
        <v>12</v>
      </c>
      <c r="CC149" s="1118">
        <v>12</v>
      </c>
      <c r="CD149" s="1118">
        <v>12</v>
      </c>
      <c r="CI149" s="460"/>
      <c r="CJ149" s="460"/>
      <c r="CK149" s="460"/>
      <c r="CL149" s="460"/>
      <c r="CM149" s="460"/>
      <c r="CN149" s="460"/>
      <c r="CO149" s="460"/>
      <c r="CP149" s="460"/>
      <c r="CQ149" s="460"/>
    </row>
    <row r="150" spans="2:95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X150" s="460"/>
      <c r="AY150" s="460"/>
      <c r="AZ150" s="460"/>
      <c r="BA150" s="460"/>
      <c r="BB150" s="460"/>
      <c r="BC150" s="460"/>
      <c r="BD150" s="460"/>
      <c r="BE150" s="460"/>
      <c r="BF150" s="460"/>
      <c r="BH150" s="1274"/>
      <c r="BI150" s="1273" t="s">
        <v>1103</v>
      </c>
      <c r="BJ150" s="1117" t="s">
        <v>1101</v>
      </c>
      <c r="BK150" s="1118">
        <v>31</v>
      </c>
      <c r="BL150" s="1118">
        <v>32</v>
      </c>
      <c r="BM150" s="1118">
        <v>20</v>
      </c>
      <c r="BN150" s="1118">
        <v>11</v>
      </c>
      <c r="BO150" s="1118">
        <v>21</v>
      </c>
      <c r="BP150" s="1118">
        <v>33</v>
      </c>
      <c r="BQ150" s="1118">
        <v>18</v>
      </c>
      <c r="BR150" s="1118">
        <v>105</v>
      </c>
      <c r="BS150" s="1118">
        <v>97</v>
      </c>
      <c r="BT150" s="1118">
        <v>189</v>
      </c>
      <c r="BU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</row>
    <row r="151" spans="2:95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X151" s="460"/>
      <c r="AY151" s="460"/>
      <c r="AZ151" s="460"/>
      <c r="BA151" s="460"/>
      <c r="BB151" s="460"/>
      <c r="BC151" s="460"/>
      <c r="BD151" s="460"/>
      <c r="BE151" s="460"/>
      <c r="BF151" s="460"/>
      <c r="BH151" s="1274"/>
      <c r="BI151" s="1274"/>
      <c r="BJ151" s="1117" t="s">
        <v>1102</v>
      </c>
      <c r="BK151" s="460"/>
      <c r="BL151" s="460"/>
      <c r="BM151" s="460"/>
      <c r="BN151" s="460"/>
      <c r="BO151" s="460"/>
      <c r="BP151" s="460"/>
      <c r="BV151" s="1118">
        <v>182</v>
      </c>
      <c r="BW151" s="1118">
        <v>189</v>
      </c>
      <c r="BX151" s="1118">
        <v>189</v>
      </c>
      <c r="BY151" s="1118">
        <v>189</v>
      </c>
      <c r="BZ151" s="1118">
        <v>189</v>
      </c>
      <c r="CA151" s="1118">
        <v>189</v>
      </c>
      <c r="CB151" s="1118">
        <v>189</v>
      </c>
      <c r="CC151" s="1118">
        <v>189</v>
      </c>
      <c r="CD151" s="1118">
        <v>189</v>
      </c>
      <c r="CI151" s="460"/>
      <c r="CJ151" s="460"/>
      <c r="CK151" s="460"/>
      <c r="CL151" s="460"/>
      <c r="CM151" s="460"/>
      <c r="CN151" s="460"/>
      <c r="CO151" s="460"/>
      <c r="CP151" s="460"/>
      <c r="CQ151" s="460"/>
    </row>
    <row r="152" spans="2:95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X152" s="460"/>
      <c r="AY152" s="460"/>
      <c r="AZ152" s="460"/>
      <c r="BA152" s="460"/>
      <c r="BB152" s="460"/>
      <c r="BC152" s="460"/>
      <c r="BD152" s="460"/>
      <c r="BE152" s="460"/>
      <c r="BF152" s="460"/>
      <c r="BH152" s="1274"/>
      <c r="BI152" s="1273" t="s">
        <v>1104</v>
      </c>
      <c r="BJ152" s="1117" t="s">
        <v>1101</v>
      </c>
      <c r="BK152" s="1118">
        <v>89</v>
      </c>
      <c r="BL152" s="1118">
        <v>90</v>
      </c>
      <c r="BM152" s="1118">
        <v>63</v>
      </c>
      <c r="BN152" s="1118">
        <v>56</v>
      </c>
      <c r="BO152" s="1118">
        <v>56</v>
      </c>
      <c r="BP152" s="1118">
        <v>66</v>
      </c>
      <c r="BQ152" s="1118">
        <v>98</v>
      </c>
      <c r="BR152" s="1118">
        <v>118</v>
      </c>
      <c r="BS152" s="1118">
        <v>139</v>
      </c>
      <c r="BT152" s="1118">
        <v>119</v>
      </c>
      <c r="BU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</row>
    <row r="153" spans="2:95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H153" s="1274"/>
      <c r="BI153" s="1274"/>
      <c r="BJ153" s="1117" t="s">
        <v>1102</v>
      </c>
      <c r="BK153" s="460"/>
      <c r="BL153" s="460"/>
      <c r="BM153" s="460"/>
      <c r="BN153" s="460"/>
      <c r="BO153" s="460"/>
      <c r="BP153" s="460"/>
      <c r="BV153" s="1118">
        <v>132</v>
      </c>
      <c r="BW153" s="1118">
        <v>128</v>
      </c>
      <c r="BX153" s="1118">
        <v>128</v>
      </c>
      <c r="BY153" s="1118">
        <v>128</v>
      </c>
      <c r="BZ153" s="1118">
        <v>128</v>
      </c>
      <c r="CA153" s="1118">
        <v>128</v>
      </c>
      <c r="CB153" s="1118">
        <v>128</v>
      </c>
      <c r="CC153" s="1118">
        <v>128</v>
      </c>
      <c r="CD153" s="1118">
        <v>128</v>
      </c>
      <c r="CI153" s="460"/>
      <c r="CJ153" s="460"/>
      <c r="CK153" s="460"/>
      <c r="CL153" s="460"/>
      <c r="CM153" s="460"/>
      <c r="CN153" s="460"/>
      <c r="CO153" s="460"/>
      <c r="CP153" s="460"/>
      <c r="CQ153" s="460"/>
    </row>
    <row r="154" spans="2:95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X154" s="460"/>
      <c r="AY154" s="460"/>
      <c r="AZ154" s="460"/>
      <c r="BA154" s="460"/>
      <c r="BB154" s="460"/>
      <c r="BC154" s="460"/>
      <c r="BD154" s="460"/>
      <c r="BE154" s="460"/>
      <c r="BF154" s="460"/>
      <c r="BH154" s="1273" t="s">
        <v>918</v>
      </c>
      <c r="BI154" s="1273" t="s">
        <v>42</v>
      </c>
      <c r="BJ154" s="1117" t="s">
        <v>1101</v>
      </c>
      <c r="BK154" s="1118">
        <v>22</v>
      </c>
      <c r="BL154" s="1118">
        <v>1</v>
      </c>
      <c r="BM154" s="1118">
        <v>4</v>
      </c>
      <c r="BN154" s="1118">
        <v>0</v>
      </c>
      <c r="BO154" s="1118">
        <v>0</v>
      </c>
      <c r="BP154" s="1118">
        <v>9</v>
      </c>
      <c r="BQ154" s="1118">
        <v>9</v>
      </c>
      <c r="BR154" s="1118">
        <v>2</v>
      </c>
      <c r="BS154" s="1118">
        <v>8</v>
      </c>
      <c r="BT154" s="1118">
        <v>0</v>
      </c>
      <c r="BU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</row>
    <row r="155" spans="2:95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X155" s="460"/>
      <c r="AY155" s="460"/>
      <c r="AZ155" s="460"/>
      <c r="BA155" s="460"/>
      <c r="BB155" s="460"/>
      <c r="BC155" s="460"/>
      <c r="BD155" s="460"/>
      <c r="BE155" s="460"/>
      <c r="BF155" s="460"/>
      <c r="BH155" s="1274"/>
      <c r="BI155" s="1274"/>
      <c r="BJ155" s="1117" t="s">
        <v>1102</v>
      </c>
      <c r="BK155" s="460"/>
      <c r="BL155" s="460"/>
      <c r="BM155" s="460"/>
      <c r="BN155" s="460"/>
      <c r="BO155" s="460"/>
      <c r="BP155" s="460"/>
      <c r="BV155" s="1118">
        <v>2</v>
      </c>
      <c r="BW155" s="1118">
        <v>3</v>
      </c>
      <c r="BX155" s="1118">
        <v>3</v>
      </c>
      <c r="BY155" s="1118">
        <v>3</v>
      </c>
      <c r="BZ155" s="1118">
        <v>3</v>
      </c>
      <c r="CA155" s="1118">
        <v>3</v>
      </c>
      <c r="CB155" s="1118">
        <v>3</v>
      </c>
      <c r="CC155" s="1118">
        <v>3</v>
      </c>
      <c r="CD155" s="1118">
        <v>3</v>
      </c>
      <c r="CI155" s="460"/>
      <c r="CJ155" s="460"/>
      <c r="CK155" s="460"/>
      <c r="CL155" s="460"/>
      <c r="CM155" s="460"/>
      <c r="CN155" s="460"/>
      <c r="CO155" s="460"/>
      <c r="CP155" s="460"/>
      <c r="CQ155" s="460"/>
    </row>
    <row r="156" spans="2:95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X156" s="460"/>
      <c r="AY156" s="460"/>
      <c r="AZ156" s="460"/>
      <c r="BA156" s="460"/>
      <c r="BB156" s="460"/>
      <c r="BC156" s="460"/>
      <c r="BD156" s="460"/>
      <c r="BE156" s="460"/>
      <c r="BF156" s="460"/>
      <c r="BH156" s="1274"/>
      <c r="BI156" s="1273" t="s">
        <v>1103</v>
      </c>
      <c r="BJ156" s="1117" t="s">
        <v>1101</v>
      </c>
      <c r="BK156" s="1118">
        <v>1</v>
      </c>
      <c r="BL156" s="1118">
        <v>3</v>
      </c>
      <c r="BM156" s="1118">
        <v>0</v>
      </c>
      <c r="BN156" s="1118">
        <v>1</v>
      </c>
      <c r="BO156" s="1118">
        <v>8</v>
      </c>
      <c r="BP156" s="1118">
        <v>8</v>
      </c>
      <c r="BQ156" s="1118">
        <v>26</v>
      </c>
      <c r="BR156" s="1118">
        <v>22</v>
      </c>
      <c r="BS156" s="1118">
        <v>1</v>
      </c>
      <c r="BT156" s="1118">
        <v>1</v>
      </c>
      <c r="BU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</row>
    <row r="157" spans="2:95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X157" s="460"/>
      <c r="AY157" s="460"/>
      <c r="AZ157" s="460"/>
      <c r="BA157" s="460"/>
      <c r="BB157" s="460"/>
      <c r="BC157" s="460"/>
      <c r="BD157" s="460"/>
      <c r="BE157" s="460"/>
      <c r="BF157" s="460"/>
      <c r="BH157" s="1274"/>
      <c r="BI157" s="1274"/>
      <c r="BJ157" s="1117" t="s">
        <v>1102</v>
      </c>
      <c r="BK157" s="460"/>
      <c r="BL157" s="460"/>
      <c r="BM157" s="460"/>
      <c r="BN157" s="460"/>
      <c r="BO157" s="460"/>
      <c r="BP157" s="460"/>
      <c r="BV157" s="1118">
        <v>22</v>
      </c>
      <c r="BW157" s="1118">
        <v>27</v>
      </c>
      <c r="BX157" s="1118">
        <v>27</v>
      </c>
      <c r="BY157" s="1118">
        <v>27</v>
      </c>
      <c r="BZ157" s="1118">
        <v>27</v>
      </c>
      <c r="CA157" s="1118">
        <v>27</v>
      </c>
      <c r="CB157" s="1118">
        <v>27</v>
      </c>
      <c r="CC157" s="1118">
        <v>27</v>
      </c>
      <c r="CD157" s="1118">
        <v>27</v>
      </c>
      <c r="CI157" s="460"/>
      <c r="CJ157" s="460"/>
      <c r="CK157" s="460"/>
      <c r="CL157" s="460"/>
      <c r="CM157" s="460"/>
      <c r="CN157" s="460"/>
      <c r="CO157" s="460"/>
      <c r="CP157" s="460"/>
      <c r="CQ157" s="460"/>
    </row>
    <row r="158" spans="2:95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X158" s="460"/>
      <c r="AY158" s="460"/>
      <c r="AZ158" s="460"/>
      <c r="BA158" s="460"/>
      <c r="BB158" s="460"/>
      <c r="BC158" s="460"/>
      <c r="BD158" s="460"/>
      <c r="BE158" s="460"/>
      <c r="BF158" s="460"/>
      <c r="BH158" s="1274"/>
      <c r="BI158" s="1273" t="s">
        <v>1104</v>
      </c>
      <c r="BJ158" s="1117" t="s">
        <v>1101</v>
      </c>
      <c r="BK158" s="1118">
        <v>62</v>
      </c>
      <c r="BL158" s="1118">
        <v>40</v>
      </c>
      <c r="BM158" s="1118">
        <v>37</v>
      </c>
      <c r="BN158" s="1118">
        <v>35</v>
      </c>
      <c r="BO158" s="1118">
        <v>47</v>
      </c>
      <c r="BP158" s="1118">
        <v>42</v>
      </c>
      <c r="BQ158" s="1118">
        <v>43</v>
      </c>
      <c r="BR158" s="1118">
        <v>38</v>
      </c>
      <c r="BS158" s="1118">
        <v>31</v>
      </c>
      <c r="BT158" s="1118">
        <v>36</v>
      </c>
      <c r="BU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</row>
    <row r="159" spans="2:95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X159" s="460"/>
      <c r="AY159" s="460"/>
      <c r="AZ159" s="460"/>
      <c r="BA159" s="460"/>
      <c r="BB159" s="460"/>
      <c r="BC159" s="460"/>
      <c r="BD159" s="460"/>
      <c r="BE159" s="460"/>
      <c r="BF159" s="460"/>
      <c r="BH159" s="1274"/>
      <c r="BI159" s="1274"/>
      <c r="BJ159" s="1117" t="s">
        <v>1102</v>
      </c>
      <c r="BK159" s="460"/>
      <c r="BL159" s="460"/>
      <c r="BM159" s="460"/>
      <c r="BN159" s="460"/>
      <c r="BO159" s="460"/>
      <c r="BP159" s="460"/>
      <c r="BV159" s="1118">
        <v>38</v>
      </c>
      <c r="BW159" s="1118">
        <v>39</v>
      </c>
      <c r="BX159" s="1118">
        <v>39</v>
      </c>
      <c r="BY159" s="1118">
        <v>39</v>
      </c>
      <c r="BZ159" s="1118">
        <v>39</v>
      </c>
      <c r="CA159" s="1118">
        <v>39</v>
      </c>
      <c r="CB159" s="1118">
        <v>39</v>
      </c>
      <c r="CC159" s="1118">
        <v>39</v>
      </c>
      <c r="CD159" s="1118">
        <v>39</v>
      </c>
      <c r="CI159" s="460"/>
      <c r="CJ159" s="460"/>
      <c r="CK159" s="460"/>
      <c r="CL159" s="460"/>
      <c r="CM159" s="460"/>
      <c r="CN159" s="460"/>
      <c r="CO159" s="460"/>
      <c r="CP159" s="460"/>
      <c r="CQ159" s="460"/>
    </row>
    <row r="160" spans="2:95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X160" s="460"/>
      <c r="AY160" s="460"/>
      <c r="AZ160" s="460"/>
      <c r="BA160" s="460"/>
      <c r="BB160" s="460"/>
      <c r="BC160" s="460"/>
      <c r="BD160" s="460"/>
      <c r="BE160" s="460"/>
      <c r="BF160" s="460"/>
      <c r="BH160" s="1273" t="s">
        <v>917</v>
      </c>
      <c r="BI160" s="1273" t="s">
        <v>42</v>
      </c>
      <c r="BJ160" s="1117" t="s">
        <v>1101</v>
      </c>
      <c r="BK160" s="1118">
        <v>12</v>
      </c>
      <c r="BL160" s="1118">
        <v>56</v>
      </c>
      <c r="BM160" s="1118">
        <v>76</v>
      </c>
      <c r="BN160" s="1118">
        <v>7</v>
      </c>
      <c r="BO160" s="1118">
        <v>37</v>
      </c>
      <c r="BP160" s="1118">
        <v>12</v>
      </c>
      <c r="BQ160" s="1118">
        <v>15</v>
      </c>
      <c r="BR160" s="1118">
        <v>29</v>
      </c>
      <c r="BS160" s="1118">
        <v>13</v>
      </c>
      <c r="BT160" s="1118">
        <v>30</v>
      </c>
      <c r="BU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</row>
    <row r="161" spans="2:95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X161" s="460"/>
      <c r="AY161" s="460"/>
      <c r="AZ161" s="460"/>
      <c r="BA161" s="460"/>
      <c r="BB161" s="460"/>
      <c r="BC161" s="460"/>
      <c r="BD161" s="460"/>
      <c r="BE161" s="460"/>
      <c r="BF161" s="460"/>
      <c r="BH161" s="1274"/>
      <c r="BI161" s="1274"/>
      <c r="BJ161" s="1117" t="s">
        <v>1102</v>
      </c>
      <c r="BK161" s="460"/>
      <c r="BL161" s="460"/>
      <c r="BM161" s="460"/>
      <c r="BN161" s="460"/>
      <c r="BO161" s="460"/>
      <c r="BP161" s="460"/>
      <c r="BV161" s="1118">
        <v>52</v>
      </c>
      <c r="BW161" s="1118">
        <v>40</v>
      </c>
      <c r="BX161" s="1118">
        <v>40</v>
      </c>
      <c r="BY161" s="1118">
        <v>40</v>
      </c>
      <c r="BZ161" s="1118">
        <v>40</v>
      </c>
      <c r="CA161" s="1118">
        <v>40</v>
      </c>
      <c r="CB161" s="1118">
        <v>40</v>
      </c>
      <c r="CC161" s="1118">
        <v>40</v>
      </c>
      <c r="CD161" s="1118">
        <v>40</v>
      </c>
      <c r="CI161" s="460"/>
      <c r="CJ161" s="460"/>
      <c r="CK161" s="460"/>
      <c r="CL161" s="460"/>
      <c r="CM161" s="460"/>
      <c r="CN161" s="460"/>
      <c r="CO161" s="460"/>
      <c r="CP161" s="460"/>
      <c r="CQ161" s="460"/>
    </row>
    <row r="162" spans="2:95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X162" s="460"/>
      <c r="AY162" s="460"/>
      <c r="AZ162" s="460"/>
      <c r="BA162" s="460"/>
      <c r="BB162" s="460"/>
      <c r="BC162" s="460"/>
      <c r="BD162" s="460"/>
      <c r="BE162" s="460"/>
      <c r="BF162" s="460"/>
      <c r="BH162" s="1274"/>
      <c r="BI162" s="1273" t="s">
        <v>1103</v>
      </c>
      <c r="BJ162" s="1117" t="s">
        <v>1101</v>
      </c>
      <c r="BK162" s="1118">
        <v>31</v>
      </c>
      <c r="BL162" s="1118">
        <v>49</v>
      </c>
      <c r="BM162" s="1118">
        <v>18</v>
      </c>
      <c r="BN162" s="1118">
        <v>22</v>
      </c>
      <c r="BO162" s="1118">
        <v>54</v>
      </c>
      <c r="BP162" s="1118">
        <v>140</v>
      </c>
      <c r="BQ162" s="1118">
        <v>294</v>
      </c>
      <c r="BR162" s="1118">
        <v>307</v>
      </c>
      <c r="BS162" s="1118">
        <v>375</v>
      </c>
      <c r="BT162" s="1118">
        <v>278</v>
      </c>
      <c r="BU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</row>
    <row r="163" spans="2:95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X163" s="460"/>
      <c r="AY163" s="460"/>
      <c r="AZ163" s="460"/>
      <c r="BA163" s="460"/>
      <c r="BB163" s="460"/>
      <c r="BC163" s="460"/>
      <c r="BD163" s="460"/>
      <c r="BE163" s="460"/>
      <c r="BF163" s="460"/>
      <c r="BH163" s="1274"/>
      <c r="BI163" s="1274"/>
      <c r="BJ163" s="1117" t="s">
        <v>1102</v>
      </c>
      <c r="BK163" s="460"/>
      <c r="BL163" s="460"/>
      <c r="BM163" s="460"/>
      <c r="BN163" s="460"/>
      <c r="BO163" s="460"/>
      <c r="BP163" s="460"/>
      <c r="BV163" s="1118">
        <v>384</v>
      </c>
      <c r="BW163" s="1118">
        <v>385</v>
      </c>
      <c r="BX163" s="1118">
        <v>385</v>
      </c>
      <c r="BY163" s="1118">
        <v>385</v>
      </c>
      <c r="BZ163" s="1118">
        <v>385</v>
      </c>
      <c r="CA163" s="1118">
        <v>385</v>
      </c>
      <c r="CB163" s="1118">
        <v>385</v>
      </c>
      <c r="CC163" s="1118">
        <v>385</v>
      </c>
      <c r="CD163" s="1118">
        <v>385</v>
      </c>
      <c r="CI163" s="460"/>
      <c r="CJ163" s="460"/>
      <c r="CK163" s="460"/>
      <c r="CL163" s="460"/>
      <c r="CM163" s="460"/>
      <c r="CN163" s="460"/>
      <c r="CO163" s="460"/>
      <c r="CP163" s="460"/>
      <c r="CQ163" s="460"/>
    </row>
    <row r="164" spans="2:95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X164" s="460"/>
      <c r="AY164" s="460"/>
      <c r="AZ164" s="460"/>
      <c r="BA164" s="460"/>
      <c r="BB164" s="460"/>
      <c r="BC164" s="460"/>
      <c r="BD164" s="460"/>
      <c r="BE164" s="460"/>
      <c r="BF164" s="460"/>
      <c r="BH164" s="1274"/>
      <c r="BI164" s="1273" t="s">
        <v>1104</v>
      </c>
      <c r="BJ164" s="1117" t="s">
        <v>1101</v>
      </c>
      <c r="BK164" s="1118">
        <v>210</v>
      </c>
      <c r="BL164" s="1118">
        <v>132</v>
      </c>
      <c r="BM164" s="1118">
        <v>120</v>
      </c>
      <c r="BN164" s="1118">
        <v>103</v>
      </c>
      <c r="BO164" s="1118">
        <v>121</v>
      </c>
      <c r="BP164" s="1118">
        <v>126</v>
      </c>
      <c r="BQ164" s="1118">
        <v>166</v>
      </c>
      <c r="BR164" s="1118">
        <v>175</v>
      </c>
      <c r="BS164" s="1118">
        <v>164</v>
      </c>
      <c r="BT164" s="1118">
        <v>201</v>
      </c>
      <c r="BU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</row>
    <row r="165" spans="2:95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X165" s="460"/>
      <c r="AY165" s="460"/>
      <c r="AZ165" s="460"/>
      <c r="BA165" s="460"/>
      <c r="BB165" s="460"/>
      <c r="BC165" s="460"/>
      <c r="BD165" s="460"/>
      <c r="BE165" s="460"/>
      <c r="BF165" s="460"/>
      <c r="BH165" s="1274"/>
      <c r="BI165" s="1274"/>
      <c r="BJ165" s="1117" t="s">
        <v>1102</v>
      </c>
      <c r="BK165" s="460"/>
      <c r="BL165" s="460"/>
      <c r="BM165" s="460"/>
      <c r="BN165" s="460"/>
      <c r="BO165" s="460"/>
      <c r="BP165" s="460"/>
      <c r="BV165" s="1118">
        <v>189</v>
      </c>
      <c r="BW165" s="1118">
        <v>186</v>
      </c>
      <c r="BX165" s="1118">
        <v>186</v>
      </c>
      <c r="BY165" s="1118">
        <v>186</v>
      </c>
      <c r="BZ165" s="1118">
        <v>186</v>
      </c>
      <c r="CA165" s="1118">
        <v>186</v>
      </c>
      <c r="CB165" s="1118">
        <v>186</v>
      </c>
      <c r="CC165" s="1118">
        <v>186</v>
      </c>
      <c r="CD165" s="1118">
        <v>186</v>
      </c>
      <c r="CI165" s="460"/>
      <c r="CJ165" s="460"/>
      <c r="CK165" s="460"/>
      <c r="CL165" s="460"/>
      <c r="CM165" s="460"/>
      <c r="CN165" s="460"/>
      <c r="CO165" s="460"/>
      <c r="CP165" s="460"/>
      <c r="CQ165" s="460"/>
    </row>
    <row r="166" spans="2:95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X166" s="460"/>
      <c r="AY166" s="460"/>
      <c r="AZ166" s="460"/>
      <c r="BA166" s="460"/>
      <c r="BB166" s="460"/>
      <c r="BC166" s="460"/>
      <c r="BD166" s="460"/>
      <c r="BE166" s="460"/>
      <c r="BF166" s="460"/>
      <c r="BH166" s="1273" t="s">
        <v>915</v>
      </c>
      <c r="BI166" s="1273" t="s">
        <v>42</v>
      </c>
      <c r="BJ166" s="1117" t="s">
        <v>1101</v>
      </c>
      <c r="BK166" s="1118">
        <v>2</v>
      </c>
      <c r="BL166" s="1118">
        <v>0</v>
      </c>
      <c r="BM166" s="1118">
        <v>0</v>
      </c>
      <c r="BN166" s="1118">
        <v>2</v>
      </c>
      <c r="BO166" s="1118">
        <v>7</v>
      </c>
      <c r="BP166" s="1118">
        <v>10</v>
      </c>
      <c r="BQ166" s="1118">
        <v>11</v>
      </c>
      <c r="BR166" s="1118">
        <v>1</v>
      </c>
      <c r="BS166" s="1118">
        <v>3</v>
      </c>
      <c r="BT166" s="1118">
        <v>9</v>
      </c>
      <c r="BU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</row>
    <row r="167" spans="2:95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X167" s="460"/>
      <c r="AY167" s="460"/>
      <c r="AZ167" s="460"/>
      <c r="BA167" s="460"/>
      <c r="BB167" s="460"/>
      <c r="BC167" s="460"/>
      <c r="BD167" s="460"/>
      <c r="BE167" s="460"/>
      <c r="BF167" s="460"/>
      <c r="BH167" s="1274"/>
      <c r="BI167" s="1274"/>
      <c r="BJ167" s="1117" t="s">
        <v>1102</v>
      </c>
      <c r="BK167" s="460"/>
      <c r="BL167" s="460"/>
      <c r="BM167" s="460"/>
      <c r="BN167" s="460"/>
      <c r="BO167" s="460"/>
      <c r="BP167" s="460"/>
      <c r="BV167" s="1118">
        <v>5</v>
      </c>
      <c r="BW167" s="1118">
        <v>5</v>
      </c>
      <c r="BX167" s="1118">
        <v>5</v>
      </c>
      <c r="BY167" s="1118">
        <v>5</v>
      </c>
      <c r="BZ167" s="1118">
        <v>5</v>
      </c>
      <c r="CA167" s="1118">
        <v>5</v>
      </c>
      <c r="CB167" s="1118">
        <v>5</v>
      </c>
      <c r="CC167" s="1118">
        <v>5</v>
      </c>
      <c r="CD167" s="1118">
        <v>5</v>
      </c>
      <c r="CI167" s="460"/>
      <c r="CJ167" s="460"/>
      <c r="CK167" s="460"/>
      <c r="CL167" s="460"/>
      <c r="CM167" s="460"/>
      <c r="CN167" s="460"/>
      <c r="CO167" s="460"/>
      <c r="CP167" s="460"/>
      <c r="CQ167" s="460"/>
    </row>
    <row r="168" spans="2:95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H168" s="1274"/>
      <c r="BI168" s="1273" t="s">
        <v>1103</v>
      </c>
      <c r="BJ168" s="1117" t="s">
        <v>1101</v>
      </c>
      <c r="BK168" s="1118">
        <v>6</v>
      </c>
      <c r="BL168" s="1118">
        <v>36</v>
      </c>
      <c r="BM168" s="1118">
        <v>4</v>
      </c>
      <c r="BN168" s="1118">
        <v>16</v>
      </c>
      <c r="BO168" s="1118">
        <v>17</v>
      </c>
      <c r="BP168" s="1118">
        <v>8</v>
      </c>
      <c r="BQ168" s="1118">
        <v>21</v>
      </c>
      <c r="BR168" s="1118">
        <v>15</v>
      </c>
      <c r="BS168" s="1118">
        <v>82</v>
      </c>
      <c r="BT168" s="1118">
        <v>33</v>
      </c>
      <c r="BU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</row>
    <row r="169" spans="2:95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X169" s="460"/>
      <c r="AY169" s="460"/>
      <c r="AZ169" s="460"/>
      <c r="BA169" s="460"/>
      <c r="BB169" s="460"/>
      <c r="BC169" s="460"/>
      <c r="BD169" s="460"/>
      <c r="BE169" s="460"/>
      <c r="BF169" s="460"/>
      <c r="BH169" s="1274"/>
      <c r="BI169" s="1274"/>
      <c r="BJ169" s="1117" t="s">
        <v>1102</v>
      </c>
      <c r="BK169" s="460"/>
      <c r="BL169" s="460"/>
      <c r="BM169" s="460"/>
      <c r="BN169" s="460"/>
      <c r="BO169" s="460"/>
      <c r="BP169" s="460"/>
      <c r="BV169" s="1118">
        <v>40</v>
      </c>
      <c r="BW169" s="1118">
        <v>47</v>
      </c>
      <c r="BX169" s="1118">
        <v>47</v>
      </c>
      <c r="BY169" s="1118">
        <v>47</v>
      </c>
      <c r="BZ169" s="1118">
        <v>47</v>
      </c>
      <c r="CA169" s="1118">
        <v>47</v>
      </c>
      <c r="CB169" s="1118">
        <v>47</v>
      </c>
      <c r="CC169" s="1118">
        <v>47</v>
      </c>
      <c r="CD169" s="1118">
        <v>47</v>
      </c>
      <c r="CI169" s="460"/>
      <c r="CJ169" s="460"/>
      <c r="CK169" s="460"/>
      <c r="CL169" s="460"/>
      <c r="CM169" s="460"/>
      <c r="CN169" s="460"/>
      <c r="CO169" s="460"/>
      <c r="CP169" s="460"/>
      <c r="CQ169" s="460"/>
    </row>
    <row r="170" spans="2:95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X170" s="460"/>
      <c r="AY170" s="460"/>
      <c r="AZ170" s="460"/>
      <c r="BA170" s="460"/>
      <c r="BB170" s="460"/>
      <c r="BC170" s="460"/>
      <c r="BD170" s="460"/>
      <c r="BE170" s="460"/>
      <c r="BF170" s="460"/>
      <c r="BH170" s="1274"/>
      <c r="BI170" s="1273" t="s">
        <v>1104</v>
      </c>
      <c r="BJ170" s="1117" t="s">
        <v>1101</v>
      </c>
      <c r="BK170" s="1118">
        <v>42</v>
      </c>
      <c r="BL170" s="1118">
        <v>41</v>
      </c>
      <c r="BM170" s="1118">
        <v>31</v>
      </c>
      <c r="BN170" s="1118">
        <v>36</v>
      </c>
      <c r="BO170" s="1118">
        <v>26</v>
      </c>
      <c r="BP170" s="1118">
        <v>42</v>
      </c>
      <c r="BQ170" s="1118">
        <v>43</v>
      </c>
      <c r="BR170" s="1118">
        <v>50</v>
      </c>
      <c r="BS170" s="1118">
        <v>46</v>
      </c>
      <c r="BT170" s="1118">
        <v>59</v>
      </c>
      <c r="BU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</row>
    <row r="171" spans="2:95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X171" s="460"/>
      <c r="AY171" s="460"/>
      <c r="AZ171" s="460"/>
      <c r="BA171" s="460"/>
      <c r="BB171" s="460"/>
      <c r="BC171" s="460"/>
      <c r="BD171" s="460"/>
      <c r="BE171" s="460"/>
      <c r="BF171" s="460"/>
      <c r="BH171" s="1274"/>
      <c r="BI171" s="1274"/>
      <c r="BJ171" s="1117" t="s">
        <v>1102</v>
      </c>
      <c r="BK171" s="460"/>
      <c r="BL171" s="460"/>
      <c r="BM171" s="460"/>
      <c r="BN171" s="460"/>
      <c r="BO171" s="460"/>
      <c r="BP171" s="460"/>
      <c r="BV171" s="1118">
        <v>67</v>
      </c>
      <c r="BW171" s="1118">
        <v>63</v>
      </c>
      <c r="BX171" s="1118">
        <v>63</v>
      </c>
      <c r="BY171" s="1118">
        <v>63</v>
      </c>
      <c r="BZ171" s="1118">
        <v>63</v>
      </c>
      <c r="CA171" s="1118">
        <v>63</v>
      </c>
      <c r="CB171" s="1118">
        <v>63</v>
      </c>
      <c r="CC171" s="1118">
        <v>63</v>
      </c>
      <c r="CD171" s="1118">
        <v>63</v>
      </c>
      <c r="CI171" s="460"/>
      <c r="CJ171" s="460"/>
      <c r="CK171" s="460"/>
      <c r="CL171" s="460"/>
      <c r="CM171" s="460"/>
      <c r="CN171" s="460"/>
      <c r="CO171" s="460"/>
      <c r="CP171" s="460"/>
      <c r="CQ171" s="460"/>
    </row>
    <row r="172" spans="2:95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X172" s="460"/>
      <c r="AY172" s="460"/>
      <c r="AZ172" s="460"/>
      <c r="BA172" s="460"/>
      <c r="BB172" s="460"/>
      <c r="BC172" s="460"/>
      <c r="BD172" s="460"/>
      <c r="BE172" s="460"/>
      <c r="BF172" s="460"/>
      <c r="BH172" s="1273" t="s">
        <v>916</v>
      </c>
      <c r="BI172" s="1273" t="s">
        <v>42</v>
      </c>
      <c r="BJ172" s="1117" t="s">
        <v>1101</v>
      </c>
      <c r="BK172" s="1118">
        <v>9</v>
      </c>
      <c r="BL172" s="1118">
        <v>9</v>
      </c>
      <c r="BM172" s="1118">
        <v>2</v>
      </c>
      <c r="BN172" s="1118">
        <v>20</v>
      </c>
      <c r="BO172" s="1118">
        <v>5</v>
      </c>
      <c r="BP172" s="1118">
        <v>12</v>
      </c>
      <c r="BQ172" s="1118">
        <v>7</v>
      </c>
      <c r="BR172" s="1118">
        <v>36</v>
      </c>
      <c r="BS172" s="1118">
        <v>91</v>
      </c>
      <c r="BT172" s="1118">
        <v>26</v>
      </c>
      <c r="BU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</row>
    <row r="173" spans="2:95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X173" s="460"/>
      <c r="AY173" s="460"/>
      <c r="AZ173" s="460"/>
      <c r="BA173" s="460"/>
      <c r="BB173" s="460"/>
      <c r="BC173" s="460"/>
      <c r="BD173" s="460"/>
      <c r="BE173" s="460"/>
      <c r="BF173" s="460"/>
      <c r="BH173" s="1274"/>
      <c r="BI173" s="1274"/>
      <c r="BJ173" s="1117" t="s">
        <v>1102</v>
      </c>
      <c r="BK173" s="460"/>
      <c r="BL173" s="460"/>
      <c r="BM173" s="460"/>
      <c r="BN173" s="460"/>
      <c r="BO173" s="460"/>
      <c r="BP173" s="460"/>
      <c r="BV173" s="1118">
        <v>60</v>
      </c>
      <c r="BW173" s="1118">
        <v>56</v>
      </c>
      <c r="BX173" s="1118">
        <v>56</v>
      </c>
      <c r="BY173" s="1118">
        <v>56</v>
      </c>
      <c r="BZ173" s="1118">
        <v>56</v>
      </c>
      <c r="CA173" s="1118">
        <v>56</v>
      </c>
      <c r="CB173" s="1118">
        <v>56</v>
      </c>
      <c r="CC173" s="1118">
        <v>56</v>
      </c>
      <c r="CD173" s="1118">
        <v>56</v>
      </c>
      <c r="CI173" s="460"/>
      <c r="CJ173" s="460"/>
      <c r="CK173" s="460"/>
      <c r="CL173" s="460"/>
      <c r="CM173" s="460"/>
      <c r="CN173" s="460"/>
      <c r="CO173" s="460"/>
      <c r="CP173" s="460"/>
      <c r="CQ173" s="460"/>
    </row>
    <row r="174" spans="2:95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H174" s="1274"/>
      <c r="BI174" s="1273" t="s">
        <v>1103</v>
      </c>
      <c r="BJ174" s="1117" t="s">
        <v>1101</v>
      </c>
      <c r="BK174" s="1118">
        <v>44</v>
      </c>
      <c r="BL174" s="1118">
        <v>93</v>
      </c>
      <c r="BM174" s="1118">
        <v>127</v>
      </c>
      <c r="BN174" s="1118">
        <v>49</v>
      </c>
      <c r="BO174" s="1118">
        <v>91</v>
      </c>
      <c r="BP174" s="1118">
        <v>119</v>
      </c>
      <c r="BQ174" s="1118">
        <v>265</v>
      </c>
      <c r="BR174" s="1118">
        <v>424</v>
      </c>
      <c r="BS174" s="1118">
        <v>450</v>
      </c>
      <c r="BT174" s="1118">
        <v>479</v>
      </c>
      <c r="BU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</row>
    <row r="175" spans="2:95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X175" s="460"/>
      <c r="AY175" s="460"/>
      <c r="AZ175" s="460"/>
      <c r="BA175" s="460"/>
      <c r="BB175" s="460"/>
      <c r="BC175" s="460"/>
      <c r="BD175" s="460"/>
      <c r="BE175" s="460"/>
      <c r="BF175" s="460"/>
      <c r="BH175" s="1274"/>
      <c r="BI175" s="1274"/>
      <c r="BJ175" s="1117" t="s">
        <v>1102</v>
      </c>
      <c r="BK175" s="460"/>
      <c r="BL175" s="460"/>
      <c r="BM175" s="460"/>
      <c r="BN175" s="460"/>
      <c r="BO175" s="460"/>
      <c r="BP175" s="460"/>
      <c r="BV175" s="1118">
        <v>555</v>
      </c>
      <c r="BW175" s="1118">
        <v>536</v>
      </c>
      <c r="BX175" s="1118">
        <v>536</v>
      </c>
      <c r="BY175" s="1118">
        <v>536</v>
      </c>
      <c r="BZ175" s="1118">
        <v>536</v>
      </c>
      <c r="CA175" s="1118">
        <v>536</v>
      </c>
      <c r="CB175" s="1118">
        <v>536</v>
      </c>
      <c r="CC175" s="1118">
        <v>536</v>
      </c>
      <c r="CD175" s="1118">
        <v>536</v>
      </c>
      <c r="CI175" s="460"/>
      <c r="CJ175" s="460"/>
      <c r="CK175" s="460"/>
      <c r="CL175" s="460"/>
      <c r="CM175" s="460"/>
      <c r="CN175" s="460"/>
      <c r="CO175" s="460"/>
      <c r="CP175" s="460"/>
      <c r="CQ175" s="460"/>
    </row>
    <row r="176" spans="2:95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X176" s="460"/>
      <c r="AY176" s="460"/>
      <c r="AZ176" s="460"/>
      <c r="BA176" s="460"/>
      <c r="BB176" s="460"/>
      <c r="BC176" s="460"/>
      <c r="BD176" s="460"/>
      <c r="BE176" s="460"/>
      <c r="BF176" s="460"/>
      <c r="BH176" s="1274"/>
      <c r="BI176" s="1273" t="s">
        <v>1104</v>
      </c>
      <c r="BJ176" s="1117" t="s">
        <v>1101</v>
      </c>
      <c r="BK176" s="1118">
        <v>116</v>
      </c>
      <c r="BL176" s="1118">
        <v>89</v>
      </c>
      <c r="BM176" s="1118">
        <v>76</v>
      </c>
      <c r="BN176" s="1118">
        <v>77</v>
      </c>
      <c r="BO176" s="1118">
        <v>75</v>
      </c>
      <c r="BP176" s="1118">
        <v>69</v>
      </c>
      <c r="BQ176" s="1118">
        <v>99</v>
      </c>
      <c r="BR176" s="1118">
        <v>137</v>
      </c>
      <c r="BS176" s="1118">
        <v>127</v>
      </c>
      <c r="BT176" s="1118">
        <v>114</v>
      </c>
      <c r="BU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</row>
    <row r="177" spans="2:95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X177" s="460"/>
      <c r="AY177" s="460"/>
      <c r="AZ177" s="460"/>
      <c r="BA177" s="460"/>
      <c r="BB177" s="460"/>
      <c r="BC177" s="460"/>
      <c r="BD177" s="460"/>
      <c r="BE177" s="460"/>
      <c r="BF177" s="460"/>
      <c r="BH177" s="1274"/>
      <c r="BI177" s="1274"/>
      <c r="BJ177" s="1117" t="s">
        <v>1102</v>
      </c>
      <c r="BK177" s="460"/>
      <c r="BL177" s="460"/>
      <c r="BM177" s="460"/>
      <c r="BN177" s="460"/>
      <c r="BO177" s="460"/>
      <c r="BP177" s="460"/>
      <c r="BV177" s="1118">
        <v>121</v>
      </c>
      <c r="BW177" s="1118">
        <v>124</v>
      </c>
      <c r="BX177" s="1118">
        <v>124</v>
      </c>
      <c r="BY177" s="1118">
        <v>124</v>
      </c>
      <c r="BZ177" s="1118">
        <v>124</v>
      </c>
      <c r="CA177" s="1118">
        <v>124</v>
      </c>
      <c r="CB177" s="1118">
        <v>124</v>
      </c>
      <c r="CC177" s="1118">
        <v>124</v>
      </c>
      <c r="CD177" s="1118">
        <v>124</v>
      </c>
      <c r="CI177" s="460"/>
      <c r="CJ177" s="460"/>
      <c r="CK177" s="460"/>
      <c r="CL177" s="460"/>
      <c r="CM177" s="460"/>
      <c r="CN177" s="460"/>
      <c r="CO177" s="460"/>
      <c r="CP177" s="460"/>
      <c r="CQ177" s="460"/>
    </row>
    <row r="178" spans="2:95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X178" s="460"/>
      <c r="AY178" s="460"/>
      <c r="AZ178" s="460"/>
      <c r="BA178" s="460"/>
      <c r="BB178" s="460"/>
      <c r="BC178" s="460"/>
      <c r="BD178" s="460"/>
      <c r="BE178" s="460"/>
      <c r="BF178" s="460"/>
      <c r="BH178" s="1273" t="s">
        <v>922</v>
      </c>
      <c r="BI178" s="1273" t="s">
        <v>42</v>
      </c>
      <c r="BJ178" s="1117" t="s">
        <v>1101</v>
      </c>
      <c r="BK178" s="1118">
        <v>14</v>
      </c>
      <c r="BL178" s="1118">
        <v>1</v>
      </c>
      <c r="BM178" s="1118">
        <v>6</v>
      </c>
      <c r="BN178" s="1118">
        <v>4</v>
      </c>
      <c r="BO178" s="1118">
        <v>10</v>
      </c>
      <c r="BP178" s="1118">
        <v>0</v>
      </c>
      <c r="BQ178" s="1118">
        <v>15</v>
      </c>
      <c r="BR178" s="1118">
        <v>3</v>
      </c>
      <c r="BS178" s="1118">
        <v>9</v>
      </c>
      <c r="BT178" s="1118">
        <v>16</v>
      </c>
      <c r="BU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</row>
    <row r="179" spans="2:95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H179" s="1274"/>
      <c r="BI179" s="1274"/>
      <c r="BJ179" s="1117" t="s">
        <v>1102</v>
      </c>
      <c r="BK179" s="460"/>
      <c r="BL179" s="460"/>
      <c r="BM179" s="460"/>
      <c r="BN179" s="460"/>
      <c r="BO179" s="460"/>
      <c r="BP179" s="460"/>
      <c r="BV179" s="1118">
        <v>40</v>
      </c>
      <c r="BW179" s="1118">
        <v>36</v>
      </c>
      <c r="BX179" s="1118">
        <v>36</v>
      </c>
      <c r="BY179" s="1118">
        <v>36</v>
      </c>
      <c r="BZ179" s="1118">
        <v>36</v>
      </c>
      <c r="CA179" s="1118">
        <v>36</v>
      </c>
      <c r="CB179" s="1118">
        <v>36</v>
      </c>
      <c r="CC179" s="1118">
        <v>36</v>
      </c>
      <c r="CD179" s="1118">
        <v>36</v>
      </c>
      <c r="CI179" s="460"/>
      <c r="CJ179" s="460"/>
      <c r="CK179" s="460"/>
      <c r="CL179" s="460"/>
      <c r="CM179" s="460"/>
      <c r="CN179" s="460"/>
      <c r="CO179" s="460"/>
      <c r="CP179" s="460"/>
      <c r="CQ179" s="460"/>
    </row>
    <row r="180" spans="2:95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X180" s="460"/>
      <c r="AY180" s="460"/>
      <c r="AZ180" s="460"/>
      <c r="BA180" s="460"/>
      <c r="BB180" s="460"/>
      <c r="BC180" s="460"/>
      <c r="BD180" s="460"/>
      <c r="BE180" s="460"/>
      <c r="BF180" s="460"/>
      <c r="BH180" s="1274"/>
      <c r="BI180" s="1273" t="s">
        <v>1103</v>
      </c>
      <c r="BJ180" s="1117" t="s">
        <v>1101</v>
      </c>
      <c r="BK180" s="1118">
        <v>65</v>
      </c>
      <c r="BL180" s="1118">
        <v>12</v>
      </c>
      <c r="BM180" s="1118">
        <v>43</v>
      </c>
      <c r="BN180" s="1118">
        <v>5</v>
      </c>
      <c r="BO180" s="1118">
        <v>18</v>
      </c>
      <c r="BP180" s="1118">
        <v>36</v>
      </c>
      <c r="BQ180" s="1118">
        <v>34</v>
      </c>
      <c r="BR180" s="1118">
        <v>75</v>
      </c>
      <c r="BS180" s="1118">
        <v>174</v>
      </c>
      <c r="BT180" s="1118">
        <v>158</v>
      </c>
      <c r="BU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</row>
    <row r="181" spans="2:95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X181" s="460"/>
      <c r="AY181" s="460"/>
      <c r="AZ181" s="460"/>
      <c r="BA181" s="460"/>
      <c r="BB181" s="460"/>
      <c r="BC181" s="460"/>
      <c r="BD181" s="460"/>
      <c r="BE181" s="460"/>
      <c r="BF181" s="460"/>
      <c r="BH181" s="1274"/>
      <c r="BI181" s="1274"/>
      <c r="BJ181" s="1117" t="s">
        <v>1102</v>
      </c>
      <c r="BK181" s="460"/>
      <c r="BL181" s="460"/>
      <c r="BM181" s="460"/>
      <c r="BN181" s="460"/>
      <c r="BO181" s="460"/>
      <c r="BP181" s="460"/>
      <c r="BV181" s="1118">
        <v>160</v>
      </c>
      <c r="BW181" s="1118">
        <v>148</v>
      </c>
      <c r="BX181" s="1118">
        <v>148</v>
      </c>
      <c r="BY181" s="1118">
        <v>148</v>
      </c>
      <c r="BZ181" s="1118">
        <v>148</v>
      </c>
      <c r="CA181" s="1118">
        <v>148</v>
      </c>
      <c r="CB181" s="1118">
        <v>148</v>
      </c>
      <c r="CC181" s="1118">
        <v>148</v>
      </c>
      <c r="CD181" s="1118">
        <v>148</v>
      </c>
      <c r="CI181" s="460"/>
      <c r="CJ181" s="460"/>
      <c r="CK181" s="460"/>
      <c r="CL181" s="460"/>
      <c r="CM181" s="460"/>
      <c r="CN181" s="460"/>
      <c r="CO181" s="460"/>
      <c r="CP181" s="460"/>
      <c r="CQ181" s="460"/>
    </row>
    <row r="182" spans="2:95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X182" s="460"/>
      <c r="AY182" s="460"/>
      <c r="AZ182" s="460"/>
      <c r="BA182" s="460"/>
      <c r="BB182" s="460"/>
      <c r="BC182" s="460"/>
      <c r="BD182" s="460"/>
      <c r="BE182" s="460"/>
      <c r="BF182" s="460"/>
      <c r="BH182" s="1274"/>
      <c r="BI182" s="1273" t="s">
        <v>1104</v>
      </c>
      <c r="BJ182" s="1117" t="s">
        <v>1101</v>
      </c>
      <c r="BK182" s="1118">
        <v>259</v>
      </c>
      <c r="BL182" s="1118">
        <v>183</v>
      </c>
      <c r="BM182" s="1118">
        <v>165</v>
      </c>
      <c r="BN182" s="1118">
        <v>172</v>
      </c>
      <c r="BO182" s="1118">
        <v>168</v>
      </c>
      <c r="BP182" s="1118">
        <v>213</v>
      </c>
      <c r="BQ182" s="1118">
        <v>191</v>
      </c>
      <c r="BR182" s="1118">
        <v>237</v>
      </c>
      <c r="BS182" s="1118">
        <v>256</v>
      </c>
      <c r="BT182" s="1118">
        <v>243</v>
      </c>
      <c r="BU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</row>
    <row r="183" spans="2:95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X183" s="460"/>
      <c r="AY183" s="460"/>
      <c r="AZ183" s="460"/>
      <c r="BA183" s="460"/>
      <c r="BB183" s="460"/>
      <c r="BC183" s="460"/>
      <c r="BD183" s="460"/>
      <c r="BE183" s="460"/>
      <c r="BF183" s="460"/>
      <c r="BH183" s="1274"/>
      <c r="BI183" s="1274"/>
      <c r="BJ183" s="1117" t="s">
        <v>1102</v>
      </c>
      <c r="BK183" s="460"/>
      <c r="BL183" s="460"/>
      <c r="BM183" s="460"/>
      <c r="BN183" s="460"/>
      <c r="BO183" s="460"/>
      <c r="BP183" s="460"/>
      <c r="BV183" s="1118">
        <v>206</v>
      </c>
      <c r="BW183" s="1118">
        <v>225</v>
      </c>
      <c r="BX183" s="1118">
        <v>225</v>
      </c>
      <c r="BY183" s="1118">
        <v>225</v>
      </c>
      <c r="BZ183" s="1118">
        <v>225</v>
      </c>
      <c r="CA183" s="1118">
        <v>225</v>
      </c>
      <c r="CB183" s="1118">
        <v>225</v>
      </c>
      <c r="CC183" s="1118">
        <v>225</v>
      </c>
      <c r="CD183" s="1118">
        <v>225</v>
      </c>
      <c r="CI183" s="460"/>
      <c r="CJ183" s="460"/>
      <c r="CK183" s="460"/>
      <c r="CL183" s="460"/>
      <c r="CM183" s="460"/>
      <c r="CN183" s="460"/>
      <c r="CO183" s="460"/>
      <c r="CP183" s="460"/>
      <c r="CQ183" s="460"/>
    </row>
    <row r="184" spans="2:95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X184" s="460"/>
      <c r="AY184" s="460"/>
      <c r="AZ184" s="460"/>
      <c r="BA184" s="460"/>
      <c r="BB184" s="460"/>
      <c r="BC184" s="460"/>
      <c r="BD184" s="460"/>
      <c r="BE184" s="460"/>
      <c r="BF184" s="460"/>
      <c r="BH184" s="1273" t="s">
        <v>920</v>
      </c>
      <c r="BI184" s="1273" t="s">
        <v>42</v>
      </c>
      <c r="BJ184" s="1117" t="s">
        <v>1101</v>
      </c>
      <c r="BK184" s="1118">
        <v>8</v>
      </c>
      <c r="BL184" s="1118">
        <v>4</v>
      </c>
      <c r="BM184" s="1118">
        <v>5</v>
      </c>
      <c r="BN184" s="1118">
        <v>4</v>
      </c>
      <c r="BO184" s="1118">
        <v>9</v>
      </c>
      <c r="BP184" s="1118">
        <v>33</v>
      </c>
      <c r="BQ184" s="1118">
        <v>17</v>
      </c>
      <c r="BR184" s="1118">
        <v>23</v>
      </c>
      <c r="BS184" s="1118">
        <v>44</v>
      </c>
      <c r="BT184" s="1118">
        <v>51</v>
      </c>
      <c r="BU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</row>
    <row r="185" spans="2:95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X185" s="460"/>
      <c r="AY185" s="460"/>
      <c r="AZ185" s="460"/>
      <c r="BA185" s="460"/>
      <c r="BB185" s="460"/>
      <c r="BC185" s="460"/>
      <c r="BD185" s="460"/>
      <c r="BE185" s="460"/>
      <c r="BF185" s="460"/>
      <c r="BH185" s="1274"/>
      <c r="BI185" s="1274"/>
      <c r="BJ185" s="1117" t="s">
        <v>1102</v>
      </c>
      <c r="BK185" s="460"/>
      <c r="BL185" s="460"/>
      <c r="BM185" s="460"/>
      <c r="BN185" s="460"/>
      <c r="BO185" s="460"/>
      <c r="BP185" s="460"/>
      <c r="BV185" s="1118">
        <v>50</v>
      </c>
      <c r="BW185" s="1118">
        <v>51</v>
      </c>
      <c r="BX185" s="1118">
        <v>51</v>
      </c>
      <c r="BY185" s="1118">
        <v>51</v>
      </c>
      <c r="BZ185" s="1118">
        <v>51</v>
      </c>
      <c r="CA185" s="1118">
        <v>51</v>
      </c>
      <c r="CB185" s="1118">
        <v>51</v>
      </c>
      <c r="CC185" s="1118">
        <v>51</v>
      </c>
      <c r="CD185" s="1118">
        <v>51</v>
      </c>
      <c r="CI185" s="460"/>
      <c r="CJ185" s="460"/>
      <c r="CK185" s="460"/>
      <c r="CL185" s="460"/>
      <c r="CM185" s="460"/>
      <c r="CN185" s="460"/>
      <c r="CO185" s="460"/>
      <c r="CP185" s="460"/>
      <c r="CQ185" s="460"/>
    </row>
    <row r="186" spans="2:95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X186" s="460"/>
      <c r="AY186" s="460"/>
      <c r="AZ186" s="460"/>
      <c r="BA186" s="460"/>
      <c r="BB186" s="460"/>
      <c r="BC186" s="460"/>
      <c r="BD186" s="460"/>
      <c r="BE186" s="460"/>
      <c r="BF186" s="460"/>
      <c r="BH186" s="1274"/>
      <c r="BI186" s="1273" t="s">
        <v>1103</v>
      </c>
      <c r="BJ186" s="1117" t="s">
        <v>1101</v>
      </c>
      <c r="BK186" s="1118">
        <v>51</v>
      </c>
      <c r="BL186" s="1118">
        <v>33</v>
      </c>
      <c r="BM186" s="1118">
        <v>40</v>
      </c>
      <c r="BN186" s="1118">
        <v>76</v>
      </c>
      <c r="BO186" s="1118">
        <v>146</v>
      </c>
      <c r="BP186" s="1118">
        <v>372</v>
      </c>
      <c r="BQ186" s="1118">
        <v>823</v>
      </c>
      <c r="BR186" s="1118">
        <v>1221</v>
      </c>
      <c r="BS186" s="1118">
        <v>1316</v>
      </c>
      <c r="BT186" s="1118">
        <v>1134</v>
      </c>
      <c r="BU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</row>
    <row r="187" spans="2:95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X187" s="460"/>
      <c r="AY187" s="460"/>
      <c r="AZ187" s="460"/>
      <c r="BA187" s="460"/>
      <c r="BB187" s="460"/>
      <c r="BC187" s="460"/>
      <c r="BD187" s="460"/>
      <c r="BE187" s="460"/>
      <c r="BF187" s="460"/>
      <c r="BH187" s="1274"/>
      <c r="BI187" s="1274"/>
      <c r="BJ187" s="1117" t="s">
        <v>1102</v>
      </c>
      <c r="BK187" s="460"/>
      <c r="BL187" s="460"/>
      <c r="BM187" s="460"/>
      <c r="BN187" s="460"/>
      <c r="BO187" s="460"/>
      <c r="BP187" s="460"/>
      <c r="BV187" s="1118">
        <v>961</v>
      </c>
      <c r="BW187" s="1118">
        <v>1008</v>
      </c>
      <c r="BX187" s="1118">
        <v>1008</v>
      </c>
      <c r="BY187" s="1118">
        <v>1008</v>
      </c>
      <c r="BZ187" s="1118">
        <v>1008</v>
      </c>
      <c r="CA187" s="1118">
        <v>1008</v>
      </c>
      <c r="CB187" s="1118">
        <v>1008</v>
      </c>
      <c r="CC187" s="1118">
        <v>1008</v>
      </c>
      <c r="CD187" s="1118">
        <v>1008</v>
      </c>
      <c r="CI187" s="460"/>
      <c r="CJ187" s="460"/>
      <c r="CK187" s="460"/>
      <c r="CL187" s="460"/>
      <c r="CM187" s="460"/>
      <c r="CN187" s="460"/>
      <c r="CO187" s="460"/>
      <c r="CP187" s="460"/>
      <c r="CQ187" s="460"/>
    </row>
    <row r="188" spans="2:95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X188" s="460"/>
      <c r="AY188" s="460"/>
      <c r="AZ188" s="460"/>
      <c r="BA188" s="460"/>
      <c r="BB188" s="460"/>
      <c r="BC188" s="460"/>
      <c r="BD188" s="460"/>
      <c r="BE188" s="460"/>
      <c r="BF188" s="460"/>
      <c r="BH188" s="1274"/>
      <c r="BI188" s="1273" t="s">
        <v>1104</v>
      </c>
      <c r="BJ188" s="1117" t="s">
        <v>1101</v>
      </c>
      <c r="BK188" s="1118">
        <v>219</v>
      </c>
      <c r="BL188" s="1118">
        <v>156</v>
      </c>
      <c r="BM188" s="1118">
        <v>115</v>
      </c>
      <c r="BN188" s="1118">
        <v>144</v>
      </c>
      <c r="BO188" s="1118">
        <v>170</v>
      </c>
      <c r="BP188" s="1118">
        <v>210</v>
      </c>
      <c r="BQ188" s="1118">
        <v>250</v>
      </c>
      <c r="BR188" s="1118">
        <v>268</v>
      </c>
      <c r="BS188" s="1118">
        <v>273</v>
      </c>
      <c r="BT188" s="1118">
        <v>325</v>
      </c>
      <c r="BU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</row>
    <row r="189" spans="2:95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X189" s="460"/>
      <c r="AY189" s="460"/>
      <c r="AZ189" s="460"/>
      <c r="BA189" s="460"/>
      <c r="BB189" s="460"/>
      <c r="BC189" s="460"/>
      <c r="BD189" s="460"/>
      <c r="BE189" s="460"/>
      <c r="BF189" s="460"/>
      <c r="BH189" s="1274"/>
      <c r="BI189" s="1274"/>
      <c r="BJ189" s="1117" t="s">
        <v>1102</v>
      </c>
      <c r="BK189" s="460"/>
      <c r="BL189" s="460"/>
      <c r="BM189" s="460"/>
      <c r="BN189" s="460"/>
      <c r="BO189" s="460"/>
      <c r="BP189" s="460"/>
      <c r="BV189" s="1118">
        <v>292</v>
      </c>
      <c r="BW189" s="1118">
        <v>300</v>
      </c>
      <c r="BX189" s="1118">
        <v>300</v>
      </c>
      <c r="BY189" s="1118">
        <v>300</v>
      </c>
      <c r="BZ189" s="1118">
        <v>300</v>
      </c>
      <c r="CA189" s="1118">
        <v>300</v>
      </c>
      <c r="CB189" s="1118">
        <v>300</v>
      </c>
      <c r="CC189" s="1118">
        <v>300</v>
      </c>
      <c r="CD189" s="1118">
        <v>300</v>
      </c>
      <c r="CI189" s="460"/>
      <c r="CJ189" s="460"/>
      <c r="CK189" s="460"/>
      <c r="CL189" s="460"/>
      <c r="CM189" s="460"/>
      <c r="CN189" s="460"/>
      <c r="CO189" s="460"/>
      <c r="CP189" s="460"/>
      <c r="CQ189" s="460"/>
    </row>
    <row r="190" spans="2:95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X190" s="460"/>
      <c r="AY190" s="460"/>
      <c r="AZ190" s="460"/>
      <c r="BA190" s="460"/>
      <c r="BB190" s="460"/>
      <c r="BC190" s="460"/>
      <c r="BD190" s="460"/>
      <c r="BE190" s="460"/>
      <c r="BF190" s="460"/>
      <c r="BH190" s="1273" t="s">
        <v>921</v>
      </c>
      <c r="BI190" s="1273" t="s">
        <v>42</v>
      </c>
      <c r="BJ190" s="1117" t="s">
        <v>1101</v>
      </c>
      <c r="BK190" s="1118">
        <v>4</v>
      </c>
      <c r="BL190" s="1118">
        <v>1</v>
      </c>
      <c r="BM190" s="1118">
        <v>0</v>
      </c>
      <c r="BN190" s="1118">
        <v>2</v>
      </c>
      <c r="BO190" s="1118">
        <v>0</v>
      </c>
      <c r="BP190" s="1118">
        <v>8</v>
      </c>
      <c r="BQ190" s="1118">
        <v>8</v>
      </c>
      <c r="BR190" s="1118">
        <v>4</v>
      </c>
      <c r="BS190" s="1118">
        <v>12</v>
      </c>
      <c r="BT190" s="1118">
        <v>16</v>
      </c>
      <c r="BU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</row>
    <row r="191" spans="2:95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X191" s="460"/>
      <c r="AY191" s="460"/>
      <c r="AZ191" s="460"/>
      <c r="BA191" s="460"/>
      <c r="BB191" s="460"/>
      <c r="BC191" s="460"/>
      <c r="BD191" s="460"/>
      <c r="BE191" s="460"/>
      <c r="BF191" s="460"/>
      <c r="BH191" s="1274"/>
      <c r="BI191" s="1274"/>
      <c r="BJ191" s="1117" t="s">
        <v>1102</v>
      </c>
      <c r="BK191" s="460"/>
      <c r="BL191" s="460"/>
      <c r="BM191" s="460"/>
      <c r="BN191" s="460"/>
      <c r="BO191" s="460"/>
      <c r="BP191" s="460"/>
      <c r="BV191" s="1118">
        <v>12</v>
      </c>
      <c r="BW191" s="1118">
        <v>15</v>
      </c>
      <c r="BX191" s="1118">
        <v>15</v>
      </c>
      <c r="BY191" s="1118">
        <v>15</v>
      </c>
      <c r="BZ191" s="1118">
        <v>15</v>
      </c>
      <c r="CA191" s="1118">
        <v>15</v>
      </c>
      <c r="CB191" s="1118">
        <v>15</v>
      </c>
      <c r="CC191" s="1118">
        <v>15</v>
      </c>
      <c r="CD191" s="1118">
        <v>15</v>
      </c>
      <c r="CI191" s="460"/>
      <c r="CJ191" s="460"/>
      <c r="CK191" s="460"/>
      <c r="CL191" s="460"/>
      <c r="CM191" s="460"/>
      <c r="CN191" s="460"/>
      <c r="CO191" s="460"/>
      <c r="CP191" s="460"/>
      <c r="CQ191" s="460"/>
    </row>
    <row r="192" spans="2:95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X192" s="460"/>
      <c r="AY192" s="460"/>
      <c r="AZ192" s="460"/>
      <c r="BA192" s="460"/>
      <c r="BB192" s="460"/>
      <c r="BC192" s="460"/>
      <c r="BD192" s="460"/>
      <c r="BE192" s="460"/>
      <c r="BF192" s="460"/>
      <c r="BH192" s="1274"/>
      <c r="BI192" s="1273" t="s">
        <v>1103</v>
      </c>
      <c r="BJ192" s="1117" t="s">
        <v>1101</v>
      </c>
      <c r="BK192" s="1118">
        <v>9</v>
      </c>
      <c r="BL192" s="1118">
        <v>22</v>
      </c>
      <c r="BM192" s="1118">
        <v>12</v>
      </c>
      <c r="BN192" s="1118">
        <v>7</v>
      </c>
      <c r="BO192" s="1118">
        <v>30</v>
      </c>
      <c r="BP192" s="1118">
        <v>9</v>
      </c>
      <c r="BQ192" s="1118">
        <v>46</v>
      </c>
      <c r="BR192" s="1118">
        <v>14</v>
      </c>
      <c r="BS192" s="1118">
        <v>129</v>
      </c>
      <c r="BT192" s="1118">
        <v>69</v>
      </c>
      <c r="BU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</row>
    <row r="193" spans="2:95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X193" s="460"/>
      <c r="AY193" s="460"/>
      <c r="AZ193" s="460"/>
      <c r="BA193" s="460"/>
      <c r="BB193" s="460"/>
      <c r="BC193" s="460"/>
      <c r="BD193" s="460"/>
      <c r="BE193" s="460"/>
      <c r="BF193" s="460"/>
      <c r="BH193" s="1274"/>
      <c r="BI193" s="1274"/>
      <c r="BJ193" s="1117" t="s">
        <v>1102</v>
      </c>
      <c r="BK193" s="460"/>
      <c r="BL193" s="460"/>
      <c r="BM193" s="460"/>
      <c r="BN193" s="460"/>
      <c r="BO193" s="460"/>
      <c r="BP193" s="460"/>
      <c r="BV193" s="1118">
        <v>96</v>
      </c>
      <c r="BW193" s="1118">
        <v>76</v>
      </c>
      <c r="BX193" s="1118">
        <v>76</v>
      </c>
      <c r="BY193" s="1118">
        <v>76</v>
      </c>
      <c r="BZ193" s="1118">
        <v>76</v>
      </c>
      <c r="CA193" s="1118">
        <v>76</v>
      </c>
      <c r="CB193" s="1118">
        <v>76</v>
      </c>
      <c r="CC193" s="1118">
        <v>76</v>
      </c>
      <c r="CD193" s="1118">
        <v>76</v>
      </c>
      <c r="CI193" s="460"/>
      <c r="CJ193" s="460"/>
      <c r="CK193" s="460"/>
      <c r="CL193" s="460"/>
      <c r="CM193" s="460"/>
      <c r="CN193" s="460"/>
      <c r="CO193" s="460"/>
      <c r="CP193" s="460"/>
      <c r="CQ193" s="460"/>
    </row>
    <row r="194" spans="2:95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X194" s="460"/>
      <c r="AY194" s="460"/>
      <c r="AZ194" s="460"/>
      <c r="BA194" s="460"/>
      <c r="BB194" s="460"/>
      <c r="BC194" s="460"/>
      <c r="BD194" s="460"/>
      <c r="BE194" s="460"/>
      <c r="BF194" s="460"/>
      <c r="BH194" s="1274"/>
      <c r="BI194" s="1273" t="s">
        <v>1104</v>
      </c>
      <c r="BJ194" s="1117" t="s">
        <v>1101</v>
      </c>
      <c r="BK194" s="1118">
        <v>99</v>
      </c>
      <c r="BL194" s="1118">
        <v>79</v>
      </c>
      <c r="BM194" s="1118">
        <v>73</v>
      </c>
      <c r="BN194" s="1118">
        <v>63</v>
      </c>
      <c r="BO194" s="1118">
        <v>89</v>
      </c>
      <c r="BP194" s="1118">
        <v>70</v>
      </c>
      <c r="BQ194" s="1118">
        <v>94</v>
      </c>
      <c r="BR194" s="1118">
        <v>111</v>
      </c>
      <c r="BS194" s="1118">
        <v>140</v>
      </c>
      <c r="BT194" s="1118">
        <v>127</v>
      </c>
      <c r="BU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</row>
    <row r="195" spans="2:95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X195" s="460"/>
      <c r="AY195" s="460"/>
      <c r="AZ195" s="460"/>
      <c r="BA195" s="460"/>
      <c r="BB195" s="460"/>
      <c r="BC195" s="460"/>
      <c r="BD195" s="460"/>
      <c r="BE195" s="460"/>
      <c r="BF195" s="460"/>
      <c r="BH195" s="1274"/>
      <c r="BI195" s="1274"/>
      <c r="BJ195" s="1117" t="s">
        <v>1102</v>
      </c>
      <c r="BK195" s="460"/>
      <c r="BL195" s="460"/>
      <c r="BM195" s="460"/>
      <c r="BN195" s="460"/>
      <c r="BO195" s="460"/>
      <c r="BP195" s="460"/>
      <c r="BV195" s="1118">
        <v>109</v>
      </c>
      <c r="BW195" s="1118">
        <v>122</v>
      </c>
      <c r="BX195" s="1118">
        <v>122</v>
      </c>
      <c r="BY195" s="1118">
        <v>122</v>
      </c>
      <c r="BZ195" s="1118">
        <v>122</v>
      </c>
      <c r="CA195" s="1118">
        <v>122</v>
      </c>
      <c r="CB195" s="1118">
        <v>122</v>
      </c>
      <c r="CC195" s="1118">
        <v>122</v>
      </c>
      <c r="CD195" s="1118">
        <v>122</v>
      </c>
      <c r="CI195" s="460"/>
      <c r="CJ195" s="460"/>
      <c r="CK195" s="460"/>
      <c r="CL195" s="460"/>
      <c r="CM195" s="460"/>
      <c r="CN195" s="460"/>
      <c r="CO195" s="460"/>
      <c r="CP195" s="460"/>
      <c r="CQ195" s="460"/>
    </row>
    <row r="196" spans="2:95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X196" s="460"/>
      <c r="AY196" s="460"/>
      <c r="AZ196" s="460"/>
      <c r="BA196" s="460"/>
      <c r="BB196" s="460"/>
      <c r="BC196" s="460"/>
      <c r="BD196" s="460"/>
      <c r="BE196" s="460"/>
      <c r="BF196" s="460"/>
      <c r="BH196" s="1273" t="s">
        <v>923</v>
      </c>
      <c r="BI196" s="1273" t="s">
        <v>42</v>
      </c>
      <c r="BJ196" s="1117" t="s">
        <v>1101</v>
      </c>
      <c r="BK196" s="1118">
        <v>4</v>
      </c>
      <c r="BL196" s="1118">
        <v>3</v>
      </c>
      <c r="BM196" s="1118">
        <v>1</v>
      </c>
      <c r="BN196" s="1118">
        <v>1</v>
      </c>
      <c r="BO196" s="1118">
        <v>6</v>
      </c>
      <c r="BP196" s="1118">
        <v>5</v>
      </c>
      <c r="BQ196" s="1118">
        <v>1</v>
      </c>
      <c r="BR196" s="1118">
        <v>11</v>
      </c>
      <c r="BS196" s="1118">
        <v>11</v>
      </c>
      <c r="BT196" s="1118">
        <v>2</v>
      </c>
      <c r="BU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</row>
    <row r="197" spans="2:95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X197" s="460"/>
      <c r="AY197" s="460"/>
      <c r="AZ197" s="460"/>
      <c r="BA197" s="460"/>
      <c r="BB197" s="460"/>
      <c r="BC197" s="460"/>
      <c r="BD197" s="460"/>
      <c r="BE197" s="460"/>
      <c r="BF197" s="460"/>
      <c r="BH197" s="1274"/>
      <c r="BI197" s="1274"/>
      <c r="BJ197" s="1117" t="s">
        <v>1102</v>
      </c>
      <c r="BK197" s="460"/>
      <c r="BL197" s="460"/>
      <c r="BM197" s="460"/>
      <c r="BN197" s="460"/>
      <c r="BO197" s="460"/>
      <c r="BP197" s="460"/>
      <c r="BV197" s="1118">
        <v>25</v>
      </c>
      <c r="BW197" s="1118">
        <v>8</v>
      </c>
      <c r="BX197" s="1118">
        <v>8</v>
      </c>
      <c r="BY197" s="1118">
        <v>8</v>
      </c>
      <c r="BZ197" s="1118">
        <v>8</v>
      </c>
      <c r="CA197" s="1118">
        <v>8</v>
      </c>
      <c r="CB197" s="1118">
        <v>8</v>
      </c>
      <c r="CC197" s="1118">
        <v>8</v>
      </c>
      <c r="CD197" s="1118">
        <v>8</v>
      </c>
      <c r="CI197" s="460"/>
      <c r="CJ197" s="460"/>
      <c r="CK197" s="460"/>
      <c r="CL197" s="460"/>
      <c r="CM197" s="460"/>
      <c r="CN197" s="460"/>
      <c r="CO197" s="460"/>
      <c r="CP197" s="460"/>
      <c r="CQ197" s="460"/>
    </row>
    <row r="198" spans="2:95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X198" s="460"/>
      <c r="AY198" s="460"/>
      <c r="AZ198" s="460"/>
      <c r="BA198" s="460"/>
      <c r="BB198" s="460"/>
      <c r="BC198" s="460"/>
      <c r="BD198" s="460"/>
      <c r="BE198" s="460"/>
      <c r="BF198" s="460"/>
      <c r="BH198" s="1274"/>
      <c r="BI198" s="1273" t="s">
        <v>1103</v>
      </c>
      <c r="BJ198" s="1117" t="s">
        <v>1101</v>
      </c>
      <c r="BK198" s="1118">
        <v>15</v>
      </c>
      <c r="BL198" s="1118">
        <v>4</v>
      </c>
      <c r="BM198" s="1118">
        <v>3</v>
      </c>
      <c r="BN198" s="1118">
        <v>11</v>
      </c>
      <c r="BO198" s="1118">
        <v>27</v>
      </c>
      <c r="BP198" s="1118">
        <v>13</v>
      </c>
      <c r="BQ198" s="1118">
        <v>54</v>
      </c>
      <c r="BR198" s="1118">
        <v>19</v>
      </c>
      <c r="BS198" s="1118">
        <v>108</v>
      </c>
      <c r="BT198" s="1118">
        <v>72</v>
      </c>
      <c r="BU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</row>
    <row r="199" spans="2:95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X199" s="460"/>
      <c r="AY199" s="460"/>
      <c r="AZ199" s="460"/>
      <c r="BA199" s="460"/>
      <c r="BB199" s="460"/>
      <c r="BC199" s="460"/>
      <c r="BD199" s="460"/>
      <c r="BE199" s="460"/>
      <c r="BF199" s="460"/>
      <c r="BH199" s="1274"/>
      <c r="BI199" s="1274"/>
      <c r="BJ199" s="1117" t="s">
        <v>1102</v>
      </c>
      <c r="BK199" s="460"/>
      <c r="BL199" s="460"/>
      <c r="BM199" s="460"/>
      <c r="BN199" s="460"/>
      <c r="BO199" s="460"/>
      <c r="BP199" s="460"/>
      <c r="BV199" s="1118">
        <v>322</v>
      </c>
      <c r="BW199" s="1118">
        <v>291</v>
      </c>
      <c r="BX199" s="1118">
        <v>291</v>
      </c>
      <c r="BY199" s="1118">
        <v>291</v>
      </c>
      <c r="BZ199" s="1118">
        <v>291</v>
      </c>
      <c r="CA199" s="1118">
        <v>291</v>
      </c>
      <c r="CB199" s="1118">
        <v>291</v>
      </c>
      <c r="CC199" s="1118">
        <v>291</v>
      </c>
      <c r="CD199" s="1118">
        <v>291</v>
      </c>
      <c r="CI199" s="460"/>
      <c r="CJ199" s="460"/>
      <c r="CK199" s="460"/>
      <c r="CL199" s="460"/>
      <c r="CM199" s="460"/>
      <c r="CN199" s="460"/>
      <c r="CO199" s="460"/>
      <c r="CP199" s="460"/>
      <c r="CQ199" s="460"/>
    </row>
    <row r="200" spans="2:95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X200" s="460"/>
      <c r="AY200" s="460"/>
      <c r="AZ200" s="460"/>
      <c r="BA200" s="460"/>
      <c r="BB200" s="460"/>
      <c r="BC200" s="460"/>
      <c r="BD200" s="460"/>
      <c r="BE200" s="460"/>
      <c r="BF200" s="460"/>
      <c r="BH200" s="1274"/>
      <c r="BI200" s="1273" t="s">
        <v>1104</v>
      </c>
      <c r="BJ200" s="1117" t="s">
        <v>1101</v>
      </c>
      <c r="BK200" s="1118">
        <v>98</v>
      </c>
      <c r="BL200" s="1118">
        <v>75</v>
      </c>
      <c r="BM200" s="1118">
        <v>51</v>
      </c>
      <c r="BN200" s="1118">
        <v>55</v>
      </c>
      <c r="BO200" s="1118">
        <v>79</v>
      </c>
      <c r="BP200" s="1118">
        <v>67</v>
      </c>
      <c r="BQ200" s="1118">
        <v>79</v>
      </c>
      <c r="BR200" s="1118">
        <v>77</v>
      </c>
      <c r="BS200" s="1118">
        <v>111</v>
      </c>
      <c r="BT200" s="1118">
        <v>123</v>
      </c>
      <c r="BU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</row>
    <row r="201" spans="2:95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X201" s="460"/>
      <c r="AY201" s="460"/>
      <c r="AZ201" s="460"/>
      <c r="BA201" s="460"/>
      <c r="BB201" s="460"/>
      <c r="BC201" s="460"/>
      <c r="BD201" s="460"/>
      <c r="BE201" s="460"/>
      <c r="BF201" s="460"/>
      <c r="BH201" s="1274"/>
      <c r="BI201" s="1274"/>
      <c r="BJ201" s="1117" t="s">
        <v>1102</v>
      </c>
      <c r="BK201" s="460"/>
      <c r="BL201" s="460"/>
      <c r="BM201" s="460"/>
      <c r="BN201" s="460"/>
      <c r="BO201" s="460"/>
      <c r="BP201" s="460"/>
      <c r="BV201" s="1118">
        <v>104</v>
      </c>
      <c r="BW201" s="1118">
        <v>108</v>
      </c>
      <c r="BX201" s="1118">
        <v>108</v>
      </c>
      <c r="BY201" s="1118">
        <v>108</v>
      </c>
      <c r="BZ201" s="1118">
        <v>108</v>
      </c>
      <c r="CA201" s="1118">
        <v>108</v>
      </c>
      <c r="CB201" s="1118">
        <v>108</v>
      </c>
      <c r="CC201" s="1118">
        <v>108</v>
      </c>
      <c r="CD201" s="1118">
        <v>108</v>
      </c>
      <c r="CI201" s="460"/>
      <c r="CJ201" s="460"/>
      <c r="CK201" s="460"/>
      <c r="CL201" s="460"/>
      <c r="CM201" s="460"/>
      <c r="CN201" s="460"/>
      <c r="CO201" s="460"/>
      <c r="CP201" s="460"/>
      <c r="CQ201" s="460"/>
    </row>
    <row r="202" spans="2:95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X202" s="460"/>
      <c r="AY202" s="460"/>
      <c r="AZ202" s="460"/>
      <c r="BA202" s="460"/>
      <c r="BB202" s="460"/>
      <c r="BC202" s="460"/>
      <c r="BD202" s="460"/>
      <c r="BE202" s="460"/>
      <c r="BF202" s="460"/>
      <c r="BH202" s="1273" t="s">
        <v>924</v>
      </c>
      <c r="BI202" s="1273" t="s">
        <v>42</v>
      </c>
      <c r="BJ202" s="1117" t="s">
        <v>1101</v>
      </c>
      <c r="BK202" s="1118">
        <v>2</v>
      </c>
      <c r="BL202" s="1118">
        <v>1</v>
      </c>
      <c r="BM202" s="1118">
        <v>1</v>
      </c>
      <c r="BN202" s="1118">
        <v>0</v>
      </c>
      <c r="BO202" s="1118">
        <v>10</v>
      </c>
      <c r="BP202" s="1118">
        <v>4</v>
      </c>
      <c r="BQ202" s="1118">
        <v>4</v>
      </c>
      <c r="BR202" s="1118">
        <v>13</v>
      </c>
      <c r="BS202" s="1118">
        <v>9</v>
      </c>
      <c r="BT202" s="1118">
        <v>5</v>
      </c>
      <c r="BU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</row>
    <row r="203" spans="2:95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X203" s="460"/>
      <c r="AY203" s="460"/>
      <c r="AZ203" s="460"/>
      <c r="BA203" s="460"/>
      <c r="BB203" s="460"/>
      <c r="BC203" s="460"/>
      <c r="BD203" s="460"/>
      <c r="BE203" s="460"/>
      <c r="BF203" s="460"/>
      <c r="BH203" s="1274"/>
      <c r="BI203" s="1274"/>
      <c r="BJ203" s="1117" t="s">
        <v>1102</v>
      </c>
      <c r="BK203" s="460"/>
      <c r="BL203" s="460"/>
      <c r="BM203" s="460"/>
      <c r="BN203" s="460"/>
      <c r="BO203" s="460"/>
      <c r="BP203" s="460"/>
      <c r="BV203" s="1118">
        <v>10</v>
      </c>
      <c r="BW203" s="1118">
        <v>11</v>
      </c>
      <c r="BX203" s="1118">
        <v>12</v>
      </c>
      <c r="BY203" s="1118">
        <v>13</v>
      </c>
      <c r="BZ203" s="1118">
        <v>13</v>
      </c>
      <c r="CA203" s="1118">
        <v>14</v>
      </c>
      <c r="CB203" s="1118">
        <v>15</v>
      </c>
      <c r="CC203" s="1118">
        <v>15</v>
      </c>
      <c r="CD203" s="1118">
        <v>16</v>
      </c>
      <c r="CI203" s="460"/>
      <c r="CJ203" s="460"/>
      <c r="CK203" s="460"/>
      <c r="CL203" s="460"/>
      <c r="CM203" s="460"/>
      <c r="CN203" s="460"/>
      <c r="CO203" s="460"/>
      <c r="CP203" s="460"/>
      <c r="CQ203" s="460"/>
    </row>
    <row r="204" spans="2:95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X204" s="460"/>
      <c r="AY204" s="460"/>
      <c r="AZ204" s="460"/>
      <c r="BA204" s="460"/>
      <c r="BB204" s="460"/>
      <c r="BC204" s="460"/>
      <c r="BD204" s="460"/>
      <c r="BE204" s="460"/>
      <c r="BF204" s="460"/>
      <c r="BH204" s="1274"/>
      <c r="BI204" s="1273" t="s">
        <v>1103</v>
      </c>
      <c r="BJ204" s="1117" t="s">
        <v>1101</v>
      </c>
      <c r="BK204" s="1118">
        <v>31</v>
      </c>
      <c r="BL204" s="1118">
        <v>4</v>
      </c>
      <c r="BM204" s="1118">
        <v>8</v>
      </c>
      <c r="BN204" s="1118">
        <v>4</v>
      </c>
      <c r="BO204" s="1118">
        <v>1</v>
      </c>
      <c r="BP204" s="1118">
        <v>19</v>
      </c>
      <c r="BQ204" s="1118">
        <v>26</v>
      </c>
      <c r="BR204" s="1118">
        <v>44</v>
      </c>
      <c r="BS204" s="1118">
        <v>26</v>
      </c>
      <c r="BT204" s="1118">
        <v>47</v>
      </c>
      <c r="BU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</row>
    <row r="205" spans="2:95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X205" s="460"/>
      <c r="AY205" s="460"/>
      <c r="AZ205" s="460"/>
      <c r="BA205" s="460"/>
      <c r="BB205" s="460"/>
      <c r="BC205" s="460"/>
      <c r="BD205" s="460"/>
      <c r="BE205" s="460"/>
      <c r="BF205" s="460"/>
      <c r="BH205" s="1274"/>
      <c r="BI205" s="1274"/>
      <c r="BJ205" s="1117" t="s">
        <v>1102</v>
      </c>
      <c r="BK205" s="460"/>
      <c r="BL205" s="460"/>
      <c r="BM205" s="460"/>
      <c r="BN205" s="460"/>
      <c r="BO205" s="460"/>
      <c r="BP205" s="460"/>
      <c r="BV205" s="1118">
        <v>84</v>
      </c>
      <c r="BW205" s="1118">
        <v>82</v>
      </c>
      <c r="BX205" s="1118">
        <v>82</v>
      </c>
      <c r="BY205" s="1118">
        <v>82</v>
      </c>
      <c r="BZ205" s="1118">
        <v>82</v>
      </c>
      <c r="CA205" s="1118">
        <v>82</v>
      </c>
      <c r="CB205" s="1118">
        <v>82</v>
      </c>
      <c r="CC205" s="1118">
        <v>82</v>
      </c>
      <c r="CD205" s="1118">
        <v>82</v>
      </c>
      <c r="CI205" s="460"/>
      <c r="CJ205" s="460"/>
      <c r="CK205" s="460"/>
      <c r="CL205" s="460"/>
      <c r="CM205" s="460"/>
      <c r="CN205" s="460"/>
      <c r="CO205" s="460"/>
      <c r="CP205" s="460"/>
      <c r="CQ205" s="460"/>
    </row>
    <row r="206" spans="2:95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X206" s="460"/>
      <c r="AY206" s="460"/>
      <c r="AZ206" s="460"/>
      <c r="BA206" s="460"/>
      <c r="BB206" s="460"/>
      <c r="BC206" s="460"/>
      <c r="BD206" s="460"/>
      <c r="BE206" s="460"/>
      <c r="BF206" s="460"/>
      <c r="BH206" s="1274"/>
      <c r="BI206" s="1273" t="s">
        <v>1104</v>
      </c>
      <c r="BJ206" s="1117" t="s">
        <v>1101</v>
      </c>
      <c r="BK206" s="1118">
        <v>116</v>
      </c>
      <c r="BL206" s="1118">
        <v>71</v>
      </c>
      <c r="BM206" s="1118">
        <v>71</v>
      </c>
      <c r="BN206" s="1118">
        <v>63</v>
      </c>
      <c r="BO206" s="1118">
        <v>59</v>
      </c>
      <c r="BP206" s="1118">
        <v>62</v>
      </c>
      <c r="BQ206" s="1118">
        <v>74</v>
      </c>
      <c r="BR206" s="1118">
        <v>90</v>
      </c>
      <c r="BS206" s="1118">
        <v>126</v>
      </c>
      <c r="BT206" s="1118">
        <v>118</v>
      </c>
      <c r="BU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</row>
    <row r="207" spans="2:95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X207" s="460"/>
      <c r="AY207" s="460"/>
      <c r="AZ207" s="460"/>
      <c r="BA207" s="460"/>
      <c r="BB207" s="460"/>
      <c r="BC207" s="460"/>
      <c r="BD207" s="460"/>
      <c r="BE207" s="460"/>
      <c r="BF207" s="460"/>
      <c r="BH207" s="1274"/>
      <c r="BI207" s="1274"/>
      <c r="BJ207" s="1117" t="s">
        <v>1102</v>
      </c>
      <c r="BK207" s="460"/>
      <c r="BL207" s="460"/>
      <c r="BM207" s="460"/>
      <c r="BN207" s="460"/>
      <c r="BO207" s="460"/>
      <c r="BP207" s="460"/>
      <c r="BV207" s="1118">
        <v>99</v>
      </c>
      <c r="BW207" s="1118">
        <v>101</v>
      </c>
      <c r="BX207" s="1118">
        <v>101</v>
      </c>
      <c r="BY207" s="1118">
        <v>101</v>
      </c>
      <c r="BZ207" s="1118">
        <v>101</v>
      </c>
      <c r="CA207" s="1118">
        <v>101</v>
      </c>
      <c r="CB207" s="1118">
        <v>101</v>
      </c>
      <c r="CC207" s="1118">
        <v>101</v>
      </c>
      <c r="CD207" s="1118">
        <v>101</v>
      </c>
      <c r="CI207" s="460"/>
      <c r="CJ207" s="460"/>
      <c r="CK207" s="460"/>
      <c r="CL207" s="460"/>
      <c r="CM207" s="460"/>
      <c r="CN207" s="460"/>
      <c r="CO207" s="460"/>
      <c r="CP207" s="460"/>
      <c r="CQ207" s="460"/>
    </row>
    <row r="208" spans="2:95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X208" s="460"/>
      <c r="AY208" s="460"/>
      <c r="AZ208" s="460"/>
      <c r="BA208" s="460"/>
      <c r="BB208" s="460"/>
      <c r="BC208" s="460"/>
      <c r="BD208" s="460"/>
      <c r="BE208" s="460"/>
      <c r="BF208" s="460"/>
      <c r="BH208" s="1273" t="s">
        <v>926</v>
      </c>
      <c r="BI208" s="1273" t="s">
        <v>42</v>
      </c>
      <c r="BJ208" s="1117" t="s">
        <v>1101</v>
      </c>
      <c r="BK208" s="1118">
        <v>10</v>
      </c>
      <c r="BL208" s="1118">
        <v>32</v>
      </c>
      <c r="BM208" s="1118">
        <v>6</v>
      </c>
      <c r="BN208" s="1118">
        <v>1</v>
      </c>
      <c r="BO208" s="1118">
        <v>5</v>
      </c>
      <c r="BP208" s="1118">
        <v>12</v>
      </c>
      <c r="BQ208" s="1118">
        <v>3</v>
      </c>
      <c r="BR208" s="1118">
        <v>16</v>
      </c>
      <c r="BS208" s="1118">
        <v>21</v>
      </c>
      <c r="BT208" s="1118">
        <v>56</v>
      </c>
      <c r="BU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</row>
    <row r="209" spans="2:95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X209" s="460"/>
      <c r="AY209" s="460"/>
      <c r="AZ209" s="460"/>
      <c r="BA209" s="460"/>
      <c r="BB209" s="460"/>
      <c r="BC209" s="460"/>
      <c r="BD209" s="460"/>
      <c r="BE209" s="460"/>
      <c r="BF209" s="460"/>
      <c r="BH209" s="1274"/>
      <c r="BI209" s="1274"/>
      <c r="BJ209" s="1117" t="s">
        <v>1102</v>
      </c>
      <c r="BK209" s="460"/>
      <c r="BL209" s="460"/>
      <c r="BM209" s="460"/>
      <c r="BN209" s="460"/>
      <c r="BO209" s="460"/>
      <c r="BP209" s="460"/>
      <c r="BV209" s="1118">
        <v>11</v>
      </c>
      <c r="BW209" s="1118">
        <v>13</v>
      </c>
      <c r="BX209" s="1118">
        <v>13</v>
      </c>
      <c r="BY209" s="1118">
        <v>13</v>
      </c>
      <c r="BZ209" s="1118">
        <v>13</v>
      </c>
      <c r="CA209" s="1118">
        <v>13</v>
      </c>
      <c r="CB209" s="1118">
        <v>13</v>
      </c>
      <c r="CC209" s="1118">
        <v>13</v>
      </c>
      <c r="CD209" s="1118">
        <v>13</v>
      </c>
      <c r="CI209" s="460"/>
      <c r="CJ209" s="460"/>
      <c r="CK209" s="460"/>
      <c r="CL209" s="460"/>
      <c r="CM209" s="460"/>
      <c r="CN209" s="460"/>
      <c r="CO209" s="460"/>
      <c r="CP209" s="460"/>
      <c r="CQ209" s="460"/>
    </row>
    <row r="210" spans="2:95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X210" s="460"/>
      <c r="AY210" s="460"/>
      <c r="AZ210" s="460"/>
      <c r="BA210" s="460"/>
      <c r="BB210" s="460"/>
      <c r="BC210" s="460"/>
      <c r="BD210" s="460"/>
      <c r="BE210" s="460"/>
      <c r="BF210" s="460"/>
      <c r="BH210" s="1274"/>
      <c r="BI210" s="1273" t="s">
        <v>1103</v>
      </c>
      <c r="BJ210" s="1117" t="s">
        <v>1101</v>
      </c>
      <c r="BK210" s="1118">
        <v>22</v>
      </c>
      <c r="BL210" s="1118">
        <v>52</v>
      </c>
      <c r="BM210" s="1118">
        <v>2</v>
      </c>
      <c r="BN210" s="1118">
        <v>0</v>
      </c>
      <c r="BO210" s="1118">
        <v>11</v>
      </c>
      <c r="BP210" s="1118">
        <v>6</v>
      </c>
      <c r="BQ210" s="1118">
        <v>36</v>
      </c>
      <c r="BR210" s="1118">
        <v>60</v>
      </c>
      <c r="BS210" s="1118">
        <v>13</v>
      </c>
      <c r="BT210" s="1118">
        <v>42</v>
      </c>
      <c r="BU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</row>
    <row r="211" spans="2:95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X211" s="460"/>
      <c r="AY211" s="460"/>
      <c r="AZ211" s="460"/>
      <c r="BA211" s="460"/>
      <c r="BB211" s="460"/>
      <c r="BC211" s="460"/>
      <c r="BD211" s="460"/>
      <c r="BE211" s="460"/>
      <c r="BF211" s="460"/>
      <c r="BH211" s="1274"/>
      <c r="BI211" s="1274"/>
      <c r="BJ211" s="1117" t="s">
        <v>1102</v>
      </c>
      <c r="BK211" s="460"/>
      <c r="BL211" s="460"/>
      <c r="BM211" s="460"/>
      <c r="BN211" s="460"/>
      <c r="BO211" s="460"/>
      <c r="BP211" s="460"/>
      <c r="BV211" s="1118">
        <v>69</v>
      </c>
      <c r="BW211" s="1118">
        <v>69</v>
      </c>
      <c r="BX211" s="1118">
        <v>69</v>
      </c>
      <c r="BY211" s="1118">
        <v>69</v>
      </c>
      <c r="BZ211" s="1118">
        <v>69</v>
      </c>
      <c r="CA211" s="1118">
        <v>69</v>
      </c>
      <c r="CB211" s="1118">
        <v>69</v>
      </c>
      <c r="CC211" s="1118">
        <v>69</v>
      </c>
      <c r="CD211" s="1118">
        <v>69</v>
      </c>
      <c r="CI211" s="460"/>
      <c r="CJ211" s="460"/>
      <c r="CK211" s="460"/>
      <c r="CL211" s="460"/>
      <c r="CM211" s="460"/>
      <c r="CN211" s="460"/>
      <c r="CO211" s="460"/>
      <c r="CP211" s="460"/>
      <c r="CQ211" s="460"/>
    </row>
    <row r="212" spans="2:95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X212" s="460"/>
      <c r="AY212" s="460"/>
      <c r="AZ212" s="460"/>
      <c r="BA212" s="460"/>
      <c r="BB212" s="460"/>
      <c r="BC212" s="460"/>
      <c r="BD212" s="460"/>
      <c r="BE212" s="460"/>
      <c r="BF212" s="460"/>
      <c r="BH212" s="1274"/>
      <c r="BI212" s="1273" t="s">
        <v>1104</v>
      </c>
      <c r="BJ212" s="1117" t="s">
        <v>1101</v>
      </c>
      <c r="BK212" s="1118">
        <v>113</v>
      </c>
      <c r="BL212" s="1118">
        <v>85</v>
      </c>
      <c r="BM212" s="1118">
        <v>82</v>
      </c>
      <c r="BN212" s="1118">
        <v>59</v>
      </c>
      <c r="BO212" s="1118">
        <v>58</v>
      </c>
      <c r="BP212" s="1118">
        <v>67</v>
      </c>
      <c r="BQ212" s="1118">
        <v>87</v>
      </c>
      <c r="BR212" s="1118">
        <v>96</v>
      </c>
      <c r="BS212" s="1118">
        <v>84</v>
      </c>
      <c r="BT212" s="1118">
        <v>80</v>
      </c>
      <c r="BU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</row>
    <row r="213" spans="2:95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X213" s="460"/>
      <c r="AY213" s="460"/>
      <c r="AZ213" s="460"/>
      <c r="BA213" s="460"/>
      <c r="BB213" s="460"/>
      <c r="BC213" s="460"/>
      <c r="BD213" s="460"/>
      <c r="BE213" s="460"/>
      <c r="BF213" s="460"/>
      <c r="BH213" s="1274"/>
      <c r="BI213" s="1274"/>
      <c r="BJ213" s="1117" t="s">
        <v>1102</v>
      </c>
      <c r="BK213" s="460"/>
      <c r="BL213" s="460"/>
      <c r="BM213" s="460"/>
      <c r="BN213" s="460"/>
      <c r="BO213" s="460"/>
      <c r="BP213" s="460"/>
      <c r="BV213" s="1118">
        <v>73</v>
      </c>
      <c r="BW213" s="1118">
        <v>74</v>
      </c>
      <c r="BX213" s="1118">
        <v>74</v>
      </c>
      <c r="BY213" s="1118">
        <v>74</v>
      </c>
      <c r="BZ213" s="1118">
        <v>74</v>
      </c>
      <c r="CA213" s="1118">
        <v>74</v>
      </c>
      <c r="CB213" s="1118">
        <v>74</v>
      </c>
      <c r="CC213" s="1118">
        <v>74</v>
      </c>
      <c r="CD213" s="1118">
        <v>74</v>
      </c>
      <c r="CI213" s="460"/>
      <c r="CJ213" s="460"/>
      <c r="CK213" s="460"/>
      <c r="CL213" s="460"/>
      <c r="CM213" s="460"/>
      <c r="CN213" s="460"/>
      <c r="CO213" s="460"/>
      <c r="CP213" s="460"/>
      <c r="CQ213" s="460"/>
    </row>
    <row r="214" spans="2:95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X214" s="460"/>
      <c r="AY214" s="460"/>
      <c r="AZ214" s="460"/>
      <c r="BA214" s="460"/>
      <c r="BB214" s="460"/>
      <c r="BC214" s="460"/>
      <c r="BD214" s="460"/>
      <c r="BE214" s="460"/>
      <c r="BF214" s="460"/>
      <c r="BH214" s="1273" t="s">
        <v>927</v>
      </c>
      <c r="BI214" s="1273" t="s">
        <v>42</v>
      </c>
      <c r="BJ214" s="1117" t="s">
        <v>1101</v>
      </c>
      <c r="BK214" s="1118">
        <v>12</v>
      </c>
      <c r="BL214" s="1118">
        <v>0</v>
      </c>
      <c r="BM214" s="1118">
        <v>4</v>
      </c>
      <c r="BN214" s="1118">
        <v>6</v>
      </c>
      <c r="BO214" s="1118">
        <v>12</v>
      </c>
      <c r="BP214" s="1118">
        <v>14</v>
      </c>
      <c r="BQ214" s="1118">
        <v>13</v>
      </c>
      <c r="BR214" s="1118">
        <v>11</v>
      </c>
      <c r="BS214" s="1118">
        <v>44</v>
      </c>
      <c r="BT214" s="1118">
        <v>21</v>
      </c>
      <c r="BU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</row>
    <row r="215" spans="2:95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X215" s="460"/>
      <c r="AY215" s="460"/>
      <c r="AZ215" s="460"/>
      <c r="BA215" s="460"/>
      <c r="BB215" s="460"/>
      <c r="BC215" s="460"/>
      <c r="BD215" s="460"/>
      <c r="BE215" s="460"/>
      <c r="BF215" s="460"/>
      <c r="BH215" s="1274"/>
      <c r="BI215" s="1274"/>
      <c r="BJ215" s="1117" t="s">
        <v>1102</v>
      </c>
      <c r="BK215" s="460"/>
      <c r="BL215" s="460"/>
      <c r="BM215" s="460"/>
      <c r="BN215" s="460"/>
      <c r="BO215" s="460"/>
      <c r="BP215" s="460"/>
      <c r="BV215" s="1118">
        <v>38</v>
      </c>
      <c r="BW215" s="1118">
        <v>28</v>
      </c>
      <c r="BX215" s="1118">
        <v>28</v>
      </c>
      <c r="BY215" s="1118">
        <v>28</v>
      </c>
      <c r="BZ215" s="1118">
        <v>28</v>
      </c>
      <c r="CA215" s="1118">
        <v>28</v>
      </c>
      <c r="CB215" s="1118">
        <v>28</v>
      </c>
      <c r="CC215" s="1118">
        <v>28</v>
      </c>
      <c r="CD215" s="1118">
        <v>28</v>
      </c>
      <c r="CI215" s="460"/>
      <c r="CJ215" s="460"/>
      <c r="CK215" s="460"/>
      <c r="CL215" s="460"/>
      <c r="CM215" s="460"/>
      <c r="CN215" s="460"/>
      <c r="CO215" s="460"/>
      <c r="CP215" s="460"/>
      <c r="CQ215" s="460"/>
    </row>
    <row r="216" spans="2:95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X216" s="460"/>
      <c r="AY216" s="460"/>
      <c r="AZ216" s="460"/>
      <c r="BA216" s="460"/>
      <c r="BB216" s="460"/>
      <c r="BC216" s="460"/>
      <c r="BD216" s="460"/>
      <c r="BE216" s="460"/>
      <c r="BF216" s="460"/>
      <c r="BH216" s="1274"/>
      <c r="BI216" s="1273" t="s">
        <v>1103</v>
      </c>
      <c r="BJ216" s="1117" t="s">
        <v>1101</v>
      </c>
      <c r="BK216" s="1118">
        <v>82</v>
      </c>
      <c r="BL216" s="1118">
        <v>22</v>
      </c>
      <c r="BM216" s="1118">
        <v>12</v>
      </c>
      <c r="BN216" s="1118">
        <v>6</v>
      </c>
      <c r="BO216" s="1118">
        <v>20</v>
      </c>
      <c r="BP216" s="1118">
        <v>17</v>
      </c>
      <c r="BQ216" s="1118">
        <v>23</v>
      </c>
      <c r="BR216" s="1118">
        <v>21</v>
      </c>
      <c r="BS216" s="1118">
        <v>73</v>
      </c>
      <c r="BT216" s="1118">
        <v>94</v>
      </c>
      <c r="BU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</row>
    <row r="217" spans="2:95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X217" s="460"/>
      <c r="AY217" s="460"/>
      <c r="AZ217" s="460"/>
      <c r="BA217" s="460"/>
      <c r="BB217" s="460"/>
      <c r="BC217" s="460"/>
      <c r="BD217" s="460"/>
      <c r="BE217" s="460"/>
      <c r="BF217" s="460"/>
      <c r="BH217" s="1274"/>
      <c r="BI217" s="1274"/>
      <c r="BJ217" s="1117" t="s">
        <v>1102</v>
      </c>
      <c r="BK217" s="460"/>
      <c r="BL217" s="460"/>
      <c r="BM217" s="460"/>
      <c r="BN217" s="460"/>
      <c r="BO217" s="460"/>
      <c r="BP217" s="460"/>
      <c r="BV217" s="1118">
        <v>116</v>
      </c>
      <c r="BW217" s="1118">
        <v>121</v>
      </c>
      <c r="BX217" s="1118">
        <v>121</v>
      </c>
      <c r="BY217" s="1118">
        <v>121</v>
      </c>
      <c r="BZ217" s="1118">
        <v>121</v>
      </c>
      <c r="CA217" s="1118">
        <v>121</v>
      </c>
      <c r="CB217" s="1118">
        <v>121</v>
      </c>
      <c r="CC217" s="1118">
        <v>121</v>
      </c>
      <c r="CD217" s="1118">
        <v>121</v>
      </c>
      <c r="CI217" s="460"/>
      <c r="CJ217" s="460"/>
      <c r="CK217" s="460"/>
      <c r="CL217" s="460"/>
      <c r="CM217" s="460"/>
      <c r="CN217" s="460"/>
      <c r="CO217" s="460"/>
      <c r="CP217" s="460"/>
      <c r="CQ217" s="460"/>
    </row>
    <row r="218" spans="2:95">
      <c r="AX218" s="460"/>
      <c r="AY218" s="460"/>
      <c r="AZ218" s="460"/>
      <c r="BA218" s="460"/>
      <c r="BB218" s="460"/>
      <c r="BC218" s="460"/>
      <c r="BD218" s="460"/>
      <c r="BE218" s="460"/>
      <c r="BF218" s="460"/>
      <c r="BH218" s="1274"/>
      <c r="BI218" s="1273" t="s">
        <v>1104</v>
      </c>
      <c r="BJ218" s="1117" t="s">
        <v>1101</v>
      </c>
      <c r="BK218" s="1118">
        <v>204</v>
      </c>
      <c r="BL218" s="1118">
        <v>146</v>
      </c>
      <c r="BM218" s="1118">
        <v>118</v>
      </c>
      <c r="BN218" s="1118">
        <v>121</v>
      </c>
      <c r="BO218" s="1118">
        <v>139</v>
      </c>
      <c r="BP218" s="1118">
        <v>131</v>
      </c>
      <c r="BQ218" s="1118">
        <v>146</v>
      </c>
      <c r="BR218" s="1118">
        <v>169</v>
      </c>
      <c r="BS218" s="1118">
        <v>206</v>
      </c>
      <c r="BT218" s="1118">
        <v>185</v>
      </c>
      <c r="BU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</row>
    <row r="219" spans="2:95">
      <c r="AX219" s="460"/>
      <c r="AY219" s="460"/>
      <c r="AZ219" s="460"/>
      <c r="BA219" s="460"/>
      <c r="BB219" s="460"/>
      <c r="BC219" s="460"/>
      <c r="BD219" s="460"/>
      <c r="BE219" s="460"/>
      <c r="BF219" s="460"/>
      <c r="BH219" s="1274"/>
      <c r="BI219" s="1274"/>
      <c r="BJ219" s="1117" t="s">
        <v>1102</v>
      </c>
      <c r="BK219" s="460"/>
      <c r="BL219" s="460"/>
      <c r="BM219" s="460"/>
      <c r="BN219" s="460"/>
      <c r="BO219" s="460"/>
      <c r="BP219" s="460"/>
      <c r="BV219" s="1118">
        <v>180</v>
      </c>
      <c r="BW219" s="1118">
        <v>181</v>
      </c>
      <c r="BX219" s="1118">
        <v>181</v>
      </c>
      <c r="BY219" s="1118">
        <v>181</v>
      </c>
      <c r="BZ219" s="1118">
        <v>181</v>
      </c>
      <c r="CA219" s="1118">
        <v>181</v>
      </c>
      <c r="CB219" s="1118">
        <v>181</v>
      </c>
      <c r="CC219" s="1118">
        <v>181</v>
      </c>
      <c r="CD219" s="1118">
        <v>181</v>
      </c>
      <c r="CI219" s="460"/>
      <c r="CJ219" s="460"/>
      <c r="CK219" s="460"/>
      <c r="CL219" s="460"/>
      <c r="CM219" s="460"/>
      <c r="CN219" s="460"/>
      <c r="CO219" s="460"/>
      <c r="CP219" s="460"/>
      <c r="CQ219" s="460"/>
    </row>
    <row r="220" spans="2:95">
      <c r="AX220" s="460"/>
      <c r="AY220" s="460"/>
      <c r="AZ220" s="460"/>
      <c r="BA220" s="460"/>
      <c r="BB220" s="460"/>
      <c r="BC220" s="460"/>
      <c r="BD220" s="460"/>
      <c r="BE220" s="460"/>
      <c r="BF220" s="460"/>
      <c r="BH220" s="1273" t="s">
        <v>928</v>
      </c>
      <c r="BI220" s="1273" t="s">
        <v>42</v>
      </c>
      <c r="BJ220" s="1117" t="s">
        <v>1101</v>
      </c>
      <c r="BK220" s="1118">
        <v>3</v>
      </c>
      <c r="BL220" s="1118">
        <v>7</v>
      </c>
      <c r="BM220" s="1118">
        <v>1</v>
      </c>
      <c r="BN220" s="1118">
        <v>3</v>
      </c>
      <c r="BO220" s="1118">
        <v>70</v>
      </c>
      <c r="BP220" s="1118">
        <v>8</v>
      </c>
      <c r="BQ220" s="1118">
        <v>25</v>
      </c>
      <c r="BR220" s="1118">
        <v>39</v>
      </c>
      <c r="BS220" s="1118">
        <v>19</v>
      </c>
      <c r="BT220" s="1118">
        <v>43</v>
      </c>
      <c r="BU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</row>
    <row r="221" spans="2:95">
      <c r="AX221" s="460"/>
      <c r="AY221" s="460"/>
      <c r="AZ221" s="460"/>
      <c r="BA221" s="460"/>
      <c r="BB221" s="460"/>
      <c r="BC221" s="460"/>
      <c r="BD221" s="460"/>
      <c r="BE221" s="460"/>
      <c r="BF221" s="460"/>
      <c r="BH221" s="1274"/>
      <c r="BI221" s="1274"/>
      <c r="BJ221" s="1117" t="s">
        <v>1102</v>
      </c>
      <c r="BK221" s="460"/>
      <c r="BL221" s="460"/>
      <c r="BM221" s="460"/>
      <c r="BN221" s="460"/>
      <c r="BO221" s="460"/>
      <c r="BP221" s="460"/>
      <c r="BV221" s="1118">
        <v>58</v>
      </c>
      <c r="BW221" s="1118">
        <v>34</v>
      </c>
      <c r="BX221" s="1118">
        <v>34</v>
      </c>
      <c r="BY221" s="1118">
        <v>34</v>
      </c>
      <c r="BZ221" s="1118">
        <v>34</v>
      </c>
      <c r="CA221" s="1118">
        <v>34</v>
      </c>
      <c r="CB221" s="1118">
        <v>34</v>
      </c>
      <c r="CC221" s="1118">
        <v>34</v>
      </c>
      <c r="CD221" s="1118">
        <v>34</v>
      </c>
      <c r="CI221" s="460"/>
      <c r="CJ221" s="460"/>
      <c r="CK221" s="460"/>
      <c r="CL221" s="460"/>
      <c r="CM221" s="460"/>
      <c r="CN221" s="460"/>
      <c r="CO221" s="460"/>
      <c r="CP221" s="460"/>
      <c r="CQ221" s="460"/>
    </row>
    <row r="222" spans="2:95">
      <c r="AX222" s="460"/>
      <c r="AY222" s="460"/>
      <c r="AZ222" s="460"/>
      <c r="BA222" s="460"/>
      <c r="BB222" s="460"/>
      <c r="BC222" s="460"/>
      <c r="BD222" s="460"/>
      <c r="BE222" s="460"/>
      <c r="BF222" s="460"/>
      <c r="BH222" s="1274"/>
      <c r="BI222" s="1273" t="s">
        <v>1103</v>
      </c>
      <c r="BJ222" s="1117" t="s">
        <v>1101</v>
      </c>
      <c r="BK222" s="1118">
        <v>71</v>
      </c>
      <c r="BL222" s="1118">
        <v>19</v>
      </c>
      <c r="BM222" s="1118">
        <v>24</v>
      </c>
      <c r="BN222" s="1118">
        <v>16</v>
      </c>
      <c r="BO222" s="1118">
        <v>46</v>
      </c>
      <c r="BP222" s="1118">
        <v>145</v>
      </c>
      <c r="BQ222" s="1118">
        <v>150</v>
      </c>
      <c r="BR222" s="1118">
        <v>272</v>
      </c>
      <c r="BS222" s="1118">
        <v>296</v>
      </c>
      <c r="BT222" s="1118">
        <v>295</v>
      </c>
      <c r="BU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</row>
    <row r="223" spans="2:95">
      <c r="AX223" s="460"/>
      <c r="AY223" s="460"/>
      <c r="AZ223" s="460"/>
      <c r="BA223" s="460"/>
      <c r="BB223" s="460"/>
      <c r="BC223" s="460"/>
      <c r="BD223" s="460"/>
      <c r="BE223" s="460"/>
      <c r="BF223" s="460"/>
      <c r="BH223" s="1274"/>
      <c r="BI223" s="1274"/>
      <c r="BJ223" s="1117" t="s">
        <v>1102</v>
      </c>
      <c r="BK223" s="460"/>
      <c r="BL223" s="460"/>
      <c r="BM223" s="460"/>
      <c r="BN223" s="460"/>
      <c r="BO223" s="460"/>
      <c r="BP223" s="460"/>
      <c r="BV223" s="1118">
        <v>393</v>
      </c>
      <c r="BW223" s="1118">
        <v>392</v>
      </c>
      <c r="BX223" s="1118">
        <v>392</v>
      </c>
      <c r="BY223" s="1118">
        <v>392</v>
      </c>
      <c r="BZ223" s="1118">
        <v>392</v>
      </c>
      <c r="CA223" s="1118">
        <v>392</v>
      </c>
      <c r="CB223" s="1118">
        <v>392</v>
      </c>
      <c r="CC223" s="1118">
        <v>392</v>
      </c>
      <c r="CD223" s="1118">
        <v>392</v>
      </c>
      <c r="CI223" s="460"/>
      <c r="CJ223" s="460"/>
      <c r="CK223" s="460"/>
      <c r="CL223" s="460"/>
      <c r="CM223" s="460"/>
      <c r="CN223" s="460"/>
      <c r="CO223" s="460"/>
      <c r="CP223" s="460"/>
      <c r="CQ223" s="460"/>
    </row>
    <row r="224" spans="2:95">
      <c r="AX224" s="460"/>
      <c r="AY224" s="460"/>
      <c r="AZ224" s="460"/>
      <c r="BA224" s="460"/>
      <c r="BB224" s="460"/>
      <c r="BC224" s="460"/>
      <c r="BD224" s="460"/>
      <c r="BE224" s="460"/>
      <c r="BF224" s="460"/>
      <c r="BH224" s="1274"/>
      <c r="BI224" s="1273" t="s">
        <v>1104</v>
      </c>
      <c r="BJ224" s="1117" t="s">
        <v>1101</v>
      </c>
      <c r="BK224" s="1118">
        <v>116</v>
      </c>
      <c r="BL224" s="1118">
        <v>72</v>
      </c>
      <c r="BM224" s="1118">
        <v>66</v>
      </c>
      <c r="BN224" s="1118">
        <v>62</v>
      </c>
      <c r="BO224" s="1118">
        <v>81</v>
      </c>
      <c r="BP224" s="1118">
        <v>70</v>
      </c>
      <c r="BQ224" s="1118">
        <v>105</v>
      </c>
      <c r="BR224" s="1118">
        <v>115</v>
      </c>
      <c r="BS224" s="1118">
        <v>123</v>
      </c>
      <c r="BT224" s="1118">
        <v>126</v>
      </c>
      <c r="BU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</row>
    <row r="225" spans="50:95">
      <c r="AX225" s="460"/>
      <c r="AY225" s="460"/>
      <c r="AZ225" s="460"/>
      <c r="BA225" s="460"/>
      <c r="BB225" s="460"/>
      <c r="BC225" s="460"/>
      <c r="BD225" s="460"/>
      <c r="BE225" s="460"/>
      <c r="BF225" s="460"/>
      <c r="BH225" s="1274"/>
      <c r="BI225" s="1274"/>
      <c r="BJ225" s="1117" t="s">
        <v>1102</v>
      </c>
      <c r="BK225" s="460"/>
      <c r="BL225" s="460"/>
      <c r="BM225" s="460"/>
      <c r="BN225" s="460"/>
      <c r="BO225" s="460"/>
      <c r="BP225" s="460"/>
      <c r="BV225" s="1118">
        <v>132</v>
      </c>
      <c r="BW225" s="1118">
        <v>136</v>
      </c>
      <c r="BX225" s="1118">
        <v>136</v>
      </c>
      <c r="BY225" s="1118">
        <v>136</v>
      </c>
      <c r="BZ225" s="1118">
        <v>136</v>
      </c>
      <c r="CA225" s="1118">
        <v>136</v>
      </c>
      <c r="CB225" s="1118">
        <v>136</v>
      </c>
      <c r="CC225" s="1118">
        <v>136</v>
      </c>
      <c r="CD225" s="1118">
        <v>136</v>
      </c>
      <c r="CI225" s="460"/>
      <c r="CJ225" s="460"/>
      <c r="CK225" s="460"/>
      <c r="CL225" s="460"/>
      <c r="CM225" s="460"/>
      <c r="CN225" s="460"/>
      <c r="CO225" s="460"/>
      <c r="CP225" s="460"/>
      <c r="CQ225" s="460"/>
    </row>
    <row r="226" spans="50:95">
      <c r="AX226" s="460"/>
      <c r="AY226" s="460"/>
      <c r="AZ226" s="460"/>
      <c r="BA226" s="460"/>
      <c r="BB226" s="460"/>
      <c r="BC226" s="460"/>
      <c r="BD226" s="460"/>
      <c r="BE226" s="460"/>
      <c r="BF226" s="460"/>
      <c r="BH226" s="1273" t="s">
        <v>929</v>
      </c>
      <c r="BI226" s="1273" t="s">
        <v>42</v>
      </c>
      <c r="BJ226" s="1117" t="s">
        <v>1101</v>
      </c>
      <c r="BK226" s="1118">
        <v>5</v>
      </c>
      <c r="BL226" s="1118">
        <v>1</v>
      </c>
      <c r="BM226" s="1118">
        <v>3</v>
      </c>
      <c r="BN226" s="1118">
        <v>10</v>
      </c>
      <c r="BO226" s="1118">
        <v>9</v>
      </c>
      <c r="BP226" s="1118">
        <v>5</v>
      </c>
      <c r="BQ226" s="1118">
        <v>4</v>
      </c>
      <c r="BR226" s="1118">
        <v>10</v>
      </c>
      <c r="BS226" s="1118">
        <v>13</v>
      </c>
      <c r="BT226" s="1118">
        <v>15</v>
      </c>
      <c r="BU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</row>
    <row r="227" spans="50:95">
      <c r="AX227" s="460"/>
      <c r="AY227" s="460"/>
      <c r="AZ227" s="460"/>
      <c r="BA227" s="460"/>
      <c r="BB227" s="460"/>
      <c r="BC227" s="460"/>
      <c r="BD227" s="460"/>
      <c r="BE227" s="460"/>
      <c r="BF227" s="460"/>
      <c r="BH227" s="1274"/>
      <c r="BI227" s="1274"/>
      <c r="BJ227" s="1117" t="s">
        <v>1102</v>
      </c>
      <c r="BK227" s="460"/>
      <c r="BL227" s="460"/>
      <c r="BM227" s="460"/>
      <c r="BN227" s="460"/>
      <c r="BO227" s="460"/>
      <c r="BP227" s="460"/>
      <c r="BV227" s="1118">
        <v>38</v>
      </c>
      <c r="BW227" s="1118">
        <v>19</v>
      </c>
      <c r="BX227" s="1118">
        <v>19</v>
      </c>
      <c r="BY227" s="1118">
        <v>19</v>
      </c>
      <c r="BZ227" s="1118">
        <v>19</v>
      </c>
      <c r="CA227" s="1118">
        <v>19</v>
      </c>
      <c r="CB227" s="1118">
        <v>19</v>
      </c>
      <c r="CC227" s="1118">
        <v>19</v>
      </c>
      <c r="CD227" s="1118">
        <v>19</v>
      </c>
      <c r="CI227" s="460"/>
      <c r="CJ227" s="460"/>
      <c r="CK227" s="460"/>
      <c r="CL227" s="460"/>
      <c r="CM227" s="460"/>
      <c r="CN227" s="460"/>
      <c r="CO227" s="460"/>
      <c r="CP227" s="460"/>
      <c r="CQ227" s="460"/>
    </row>
    <row r="228" spans="50:95">
      <c r="AX228" s="460"/>
      <c r="AY228" s="460"/>
      <c r="AZ228" s="460"/>
      <c r="BA228" s="460"/>
      <c r="BB228" s="460"/>
      <c r="BC228" s="460"/>
      <c r="BD228" s="460"/>
      <c r="BE228" s="460"/>
      <c r="BF228" s="460"/>
      <c r="BH228" s="1274"/>
      <c r="BI228" s="1273" t="s">
        <v>1103</v>
      </c>
      <c r="BJ228" s="1117" t="s">
        <v>1101</v>
      </c>
      <c r="BK228" s="1118">
        <v>22</v>
      </c>
      <c r="BL228" s="1118">
        <v>2</v>
      </c>
      <c r="BM228" s="1118">
        <v>2</v>
      </c>
      <c r="BN228" s="1118">
        <v>6</v>
      </c>
      <c r="BO228" s="1118">
        <v>11</v>
      </c>
      <c r="BP228" s="1118">
        <v>22</v>
      </c>
      <c r="BQ228" s="1118">
        <v>29</v>
      </c>
      <c r="BR228" s="1118">
        <v>36</v>
      </c>
      <c r="BS228" s="1118">
        <v>89</v>
      </c>
      <c r="BT228" s="1118">
        <v>147</v>
      </c>
      <c r="BU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</row>
    <row r="229" spans="50:95">
      <c r="AX229" s="460"/>
      <c r="AY229" s="460"/>
      <c r="AZ229" s="460"/>
      <c r="BA229" s="460"/>
      <c r="BB229" s="460"/>
      <c r="BC229" s="460"/>
      <c r="BD229" s="460"/>
      <c r="BE229" s="460"/>
      <c r="BF229" s="460"/>
      <c r="BH229" s="1274"/>
      <c r="BI229" s="1274"/>
      <c r="BJ229" s="1117" t="s">
        <v>1102</v>
      </c>
      <c r="BK229" s="460"/>
      <c r="BL229" s="460"/>
      <c r="BM229" s="460"/>
      <c r="BN229" s="460"/>
      <c r="BO229" s="460"/>
      <c r="BP229" s="460"/>
      <c r="BV229" s="1118">
        <v>90</v>
      </c>
      <c r="BW229" s="1118">
        <v>87</v>
      </c>
      <c r="BX229" s="1118">
        <v>87</v>
      </c>
      <c r="BY229" s="1118">
        <v>87</v>
      </c>
      <c r="BZ229" s="1118">
        <v>87</v>
      </c>
      <c r="CA229" s="1118">
        <v>87</v>
      </c>
      <c r="CB229" s="1118">
        <v>87</v>
      </c>
      <c r="CC229" s="1118">
        <v>87</v>
      </c>
      <c r="CD229" s="1118">
        <v>87</v>
      </c>
      <c r="CI229" s="460"/>
      <c r="CJ229" s="460"/>
      <c r="CK229" s="460"/>
      <c r="CL229" s="460"/>
      <c r="CM229" s="460"/>
      <c r="CN229" s="460"/>
      <c r="CO229" s="460"/>
      <c r="CP229" s="460"/>
      <c r="CQ229" s="460"/>
    </row>
    <row r="230" spans="50:95">
      <c r="AX230" s="460"/>
      <c r="AY230" s="460"/>
      <c r="AZ230" s="460"/>
      <c r="BA230" s="460"/>
      <c r="BB230" s="460"/>
      <c r="BC230" s="460"/>
      <c r="BD230" s="460"/>
      <c r="BE230" s="460"/>
      <c r="BF230" s="460"/>
      <c r="BH230" s="1274"/>
      <c r="BI230" s="1273" t="s">
        <v>1104</v>
      </c>
      <c r="BJ230" s="1117" t="s">
        <v>1101</v>
      </c>
      <c r="BK230" s="1118">
        <v>95</v>
      </c>
      <c r="BL230" s="1118">
        <v>80</v>
      </c>
      <c r="BM230" s="1118">
        <v>61</v>
      </c>
      <c r="BN230" s="1118">
        <v>68</v>
      </c>
      <c r="BO230" s="1118">
        <v>65</v>
      </c>
      <c r="BP230" s="1118">
        <v>79</v>
      </c>
      <c r="BQ230" s="1118">
        <v>99</v>
      </c>
      <c r="BR230" s="1118">
        <v>126</v>
      </c>
      <c r="BS230" s="1118">
        <v>144</v>
      </c>
      <c r="BT230" s="1118">
        <v>126</v>
      </c>
      <c r="BU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</row>
    <row r="231" spans="50:95">
      <c r="AX231" s="460"/>
      <c r="AY231" s="460"/>
      <c r="AZ231" s="460"/>
      <c r="BA231" s="460"/>
      <c r="BB231" s="460"/>
      <c r="BC231" s="460"/>
      <c r="BD231" s="460"/>
      <c r="BE231" s="460"/>
      <c r="BF231" s="460"/>
      <c r="BH231" s="1274"/>
      <c r="BI231" s="1274"/>
      <c r="BJ231" s="1117" t="s">
        <v>1102</v>
      </c>
      <c r="BK231" s="460"/>
      <c r="BL231" s="460"/>
      <c r="BM231" s="460"/>
      <c r="BN231" s="460"/>
      <c r="BO231" s="460"/>
      <c r="BP231" s="460"/>
      <c r="BV231" s="1118">
        <v>120</v>
      </c>
      <c r="BW231" s="1118">
        <v>123</v>
      </c>
      <c r="BX231" s="1118">
        <v>123</v>
      </c>
      <c r="BY231" s="1118">
        <v>123</v>
      </c>
      <c r="BZ231" s="1118">
        <v>123</v>
      </c>
      <c r="CA231" s="1118">
        <v>123</v>
      </c>
      <c r="CB231" s="1118">
        <v>123</v>
      </c>
      <c r="CC231" s="1118">
        <v>123</v>
      </c>
      <c r="CD231" s="1118">
        <v>123</v>
      </c>
      <c r="CI231" s="460"/>
      <c r="CJ231" s="460"/>
      <c r="CK231" s="460"/>
      <c r="CL231" s="460"/>
      <c r="CM231" s="460"/>
      <c r="CN231" s="460"/>
      <c r="CO231" s="460"/>
      <c r="CP231" s="460"/>
      <c r="CQ231" s="460"/>
    </row>
    <row r="232" spans="50:95">
      <c r="AX232" s="460"/>
      <c r="AY232" s="460"/>
      <c r="AZ232" s="460"/>
      <c r="BA232" s="460"/>
      <c r="BB232" s="460"/>
      <c r="BC232" s="460"/>
      <c r="BD232" s="460"/>
      <c r="BE232" s="460"/>
      <c r="BF232" s="460"/>
      <c r="BH232" s="1273" t="s">
        <v>931</v>
      </c>
      <c r="BI232" s="1273" t="s">
        <v>42</v>
      </c>
      <c r="BJ232" s="1117" t="s">
        <v>1101</v>
      </c>
      <c r="BK232" s="1118">
        <v>9</v>
      </c>
      <c r="BL232" s="1118">
        <v>3</v>
      </c>
      <c r="BM232" s="1118">
        <v>1</v>
      </c>
      <c r="BN232" s="1118">
        <v>0</v>
      </c>
      <c r="BO232" s="1118">
        <v>3</v>
      </c>
      <c r="BP232" s="1118">
        <v>1</v>
      </c>
      <c r="BQ232" s="1118">
        <v>6</v>
      </c>
      <c r="BR232" s="1118">
        <v>11</v>
      </c>
      <c r="BS232" s="1118">
        <v>37</v>
      </c>
      <c r="BT232" s="1118">
        <v>32</v>
      </c>
      <c r="BU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</row>
    <row r="233" spans="50:95">
      <c r="AX233" s="460"/>
      <c r="AY233" s="460"/>
      <c r="AZ233" s="460"/>
      <c r="BA233" s="460"/>
      <c r="BB233" s="460"/>
      <c r="BC233" s="460"/>
      <c r="BD233" s="460"/>
      <c r="BE233" s="460"/>
      <c r="BF233" s="460"/>
      <c r="BH233" s="1274"/>
      <c r="BI233" s="1274"/>
      <c r="BJ233" s="1117" t="s">
        <v>1102</v>
      </c>
      <c r="BK233" s="460"/>
      <c r="BL233" s="460"/>
      <c r="BM233" s="460"/>
      <c r="BN233" s="460"/>
      <c r="BO233" s="460"/>
      <c r="BP233" s="460"/>
      <c r="BV233" s="1118">
        <v>58</v>
      </c>
      <c r="BW233" s="1118">
        <v>84</v>
      </c>
      <c r="BX233" s="1118">
        <v>98</v>
      </c>
      <c r="BY233" s="1118">
        <v>111</v>
      </c>
      <c r="BZ233" s="1118">
        <v>125</v>
      </c>
      <c r="CA233" s="1118">
        <v>138</v>
      </c>
      <c r="CB233" s="1118">
        <v>152</v>
      </c>
      <c r="CC233" s="1118">
        <v>165</v>
      </c>
      <c r="CD233" s="1118">
        <v>179</v>
      </c>
      <c r="CI233" s="460"/>
      <c r="CJ233" s="460"/>
      <c r="CK233" s="460"/>
      <c r="CL233" s="460"/>
      <c r="CM233" s="460"/>
      <c r="CN233" s="460"/>
      <c r="CO233" s="460"/>
      <c r="CP233" s="460"/>
      <c r="CQ233" s="460"/>
    </row>
    <row r="234" spans="50:95">
      <c r="AX234" s="460"/>
      <c r="AY234" s="460"/>
      <c r="AZ234" s="460"/>
      <c r="BA234" s="460"/>
      <c r="BB234" s="460"/>
      <c r="BC234" s="460"/>
      <c r="BD234" s="460"/>
      <c r="BE234" s="460"/>
      <c r="BF234" s="460"/>
      <c r="BH234" s="1274"/>
      <c r="BI234" s="1273" t="s">
        <v>1103</v>
      </c>
      <c r="BJ234" s="1117" t="s">
        <v>1101</v>
      </c>
      <c r="BK234" s="1118">
        <v>43</v>
      </c>
      <c r="BL234" s="1118">
        <v>14</v>
      </c>
      <c r="BM234" s="1118">
        <v>17</v>
      </c>
      <c r="BN234" s="1118">
        <v>33</v>
      </c>
      <c r="BO234" s="1118">
        <v>79</v>
      </c>
      <c r="BP234" s="1118">
        <v>61</v>
      </c>
      <c r="BQ234" s="1118">
        <v>123</v>
      </c>
      <c r="BR234" s="1118">
        <v>224</v>
      </c>
      <c r="BS234" s="1118">
        <v>274</v>
      </c>
      <c r="BT234" s="1118">
        <v>316</v>
      </c>
      <c r="BU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</row>
    <row r="235" spans="50:95">
      <c r="AX235" s="460"/>
      <c r="AY235" s="460"/>
      <c r="AZ235" s="460"/>
      <c r="BA235" s="460"/>
      <c r="BB235" s="460"/>
      <c r="BC235" s="460"/>
      <c r="BD235" s="460"/>
      <c r="BE235" s="460"/>
      <c r="BF235" s="460"/>
      <c r="BH235" s="1274"/>
      <c r="BI235" s="1274"/>
      <c r="BJ235" s="1117" t="s">
        <v>1102</v>
      </c>
      <c r="BK235" s="460"/>
      <c r="BL235" s="460"/>
      <c r="BM235" s="460"/>
      <c r="BN235" s="460"/>
      <c r="BO235" s="460"/>
      <c r="BP235" s="460"/>
      <c r="BV235" s="1118">
        <v>558</v>
      </c>
      <c r="BW235" s="1118">
        <v>542</v>
      </c>
      <c r="BX235" s="1118">
        <v>542</v>
      </c>
      <c r="BY235" s="1118">
        <v>542</v>
      </c>
      <c r="BZ235" s="1118">
        <v>542</v>
      </c>
      <c r="CA235" s="1118">
        <v>542</v>
      </c>
      <c r="CB235" s="1118">
        <v>542</v>
      </c>
      <c r="CC235" s="1118">
        <v>542</v>
      </c>
      <c r="CD235" s="1118">
        <v>542</v>
      </c>
      <c r="CI235" s="460"/>
      <c r="CJ235" s="460"/>
      <c r="CK235" s="460"/>
      <c r="CL235" s="460"/>
      <c r="CM235" s="460"/>
      <c r="CN235" s="460"/>
      <c r="CO235" s="460"/>
      <c r="CP235" s="460"/>
      <c r="CQ235" s="460"/>
    </row>
    <row r="236" spans="50:95">
      <c r="AX236" s="460"/>
      <c r="AY236" s="460"/>
      <c r="AZ236" s="460"/>
      <c r="BA236" s="460"/>
      <c r="BB236" s="460"/>
      <c r="BC236" s="460"/>
      <c r="BD236" s="460"/>
      <c r="BE236" s="460"/>
      <c r="BF236" s="460"/>
      <c r="BH236" s="1274"/>
      <c r="BI236" s="1273" t="s">
        <v>1104</v>
      </c>
      <c r="BJ236" s="1117" t="s">
        <v>1101</v>
      </c>
      <c r="BK236" s="1118">
        <v>242</v>
      </c>
      <c r="BL236" s="1118">
        <v>173</v>
      </c>
      <c r="BM236" s="1118">
        <v>171</v>
      </c>
      <c r="BN236" s="1118">
        <v>162</v>
      </c>
      <c r="BO236" s="1118">
        <v>179</v>
      </c>
      <c r="BP236" s="1118">
        <v>198</v>
      </c>
      <c r="BQ236" s="1118">
        <v>216</v>
      </c>
      <c r="BR236" s="1118">
        <v>255</v>
      </c>
      <c r="BS236" s="1118">
        <v>273</v>
      </c>
      <c r="BT236" s="1118">
        <v>275</v>
      </c>
      <c r="BU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</row>
    <row r="237" spans="50:95">
      <c r="AX237" s="460"/>
      <c r="AY237" s="460"/>
      <c r="AZ237" s="460"/>
      <c r="BA237" s="460"/>
      <c r="BB237" s="460"/>
      <c r="BC237" s="460"/>
      <c r="BD237" s="460"/>
      <c r="BE237" s="460"/>
      <c r="BF237" s="460"/>
      <c r="BH237" s="1274"/>
      <c r="BI237" s="1274"/>
      <c r="BJ237" s="1117" t="s">
        <v>1102</v>
      </c>
      <c r="BK237" s="460"/>
      <c r="BL237" s="460"/>
      <c r="BM237" s="460"/>
      <c r="BN237" s="460"/>
      <c r="BO237" s="460"/>
      <c r="BP237" s="460"/>
      <c r="BV237" s="1118">
        <v>265</v>
      </c>
      <c r="BW237" s="1118">
        <v>268</v>
      </c>
      <c r="BX237" s="1118">
        <v>268</v>
      </c>
      <c r="BY237" s="1118">
        <v>268</v>
      </c>
      <c r="BZ237" s="1118">
        <v>268</v>
      </c>
      <c r="CA237" s="1118">
        <v>268</v>
      </c>
      <c r="CB237" s="1118">
        <v>268</v>
      </c>
      <c r="CC237" s="1118">
        <v>268</v>
      </c>
      <c r="CD237" s="1118">
        <v>268</v>
      </c>
      <c r="CI237" s="460"/>
      <c r="CJ237" s="460"/>
      <c r="CK237" s="460"/>
      <c r="CL237" s="460"/>
      <c r="CM237" s="460"/>
      <c r="CN237" s="460"/>
      <c r="CO237" s="460"/>
      <c r="CP237" s="460"/>
      <c r="CQ237" s="460"/>
    </row>
    <row r="238" spans="50:95">
      <c r="AX238" s="460"/>
      <c r="AY238" s="460"/>
      <c r="AZ238" s="460"/>
      <c r="BA238" s="460"/>
      <c r="BB238" s="460"/>
      <c r="BC238" s="460"/>
      <c r="BD238" s="460"/>
      <c r="BE238" s="460"/>
      <c r="BF238" s="460"/>
      <c r="BH238" s="1273" t="s">
        <v>930</v>
      </c>
      <c r="BI238" s="1273" t="s">
        <v>42</v>
      </c>
      <c r="BJ238" s="1117" t="s">
        <v>1101</v>
      </c>
      <c r="BK238" s="1118">
        <v>32</v>
      </c>
      <c r="BL238" s="1118">
        <v>21</v>
      </c>
      <c r="BM238" s="1118">
        <v>7</v>
      </c>
      <c r="BN238" s="1118">
        <v>3</v>
      </c>
      <c r="BO238" s="1118">
        <v>17</v>
      </c>
      <c r="BP238" s="1118">
        <v>9</v>
      </c>
      <c r="BQ238" s="1118">
        <v>22</v>
      </c>
      <c r="BR238" s="1118">
        <v>19</v>
      </c>
      <c r="BS238" s="1118">
        <v>146</v>
      </c>
      <c r="BT238" s="1118">
        <v>134</v>
      </c>
      <c r="BU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</row>
    <row r="239" spans="50:95">
      <c r="AX239" s="460"/>
      <c r="AY239" s="460"/>
      <c r="AZ239" s="460"/>
      <c r="BA239" s="460"/>
      <c r="BB239" s="460"/>
      <c r="BC239" s="460"/>
      <c r="BD239" s="460"/>
      <c r="BE239" s="460"/>
      <c r="BF239" s="460"/>
      <c r="BH239" s="1274"/>
      <c r="BI239" s="1274"/>
      <c r="BJ239" s="1117" t="s">
        <v>1102</v>
      </c>
      <c r="BK239" s="460"/>
      <c r="BL239" s="460"/>
      <c r="BM239" s="460"/>
      <c r="BN239" s="460"/>
      <c r="BO239" s="460"/>
      <c r="BP239" s="460"/>
      <c r="BV239" s="1118">
        <v>88</v>
      </c>
      <c r="BW239" s="1118">
        <v>110</v>
      </c>
      <c r="BX239" s="1118">
        <v>110</v>
      </c>
      <c r="BY239" s="1118">
        <v>110</v>
      </c>
      <c r="BZ239" s="1118">
        <v>110</v>
      </c>
      <c r="CA239" s="1118">
        <v>110</v>
      </c>
      <c r="CB239" s="1118">
        <v>110</v>
      </c>
      <c r="CC239" s="1118">
        <v>110</v>
      </c>
      <c r="CD239" s="1118">
        <v>110</v>
      </c>
      <c r="CI239" s="460"/>
      <c r="CJ239" s="460"/>
      <c r="CK239" s="460"/>
      <c r="CL239" s="460"/>
      <c r="CM239" s="460"/>
      <c r="CN239" s="460"/>
      <c r="CO239" s="460"/>
      <c r="CP239" s="460"/>
      <c r="CQ239" s="460"/>
    </row>
    <row r="240" spans="50:95">
      <c r="AX240" s="460"/>
      <c r="AY240" s="460"/>
      <c r="AZ240" s="460"/>
      <c r="BA240" s="460"/>
      <c r="BB240" s="460"/>
      <c r="BC240" s="460"/>
      <c r="BD240" s="460"/>
      <c r="BE240" s="460"/>
      <c r="BF240" s="460"/>
      <c r="BH240" s="1274"/>
      <c r="BI240" s="1273" t="s">
        <v>1103</v>
      </c>
      <c r="BJ240" s="1117" t="s">
        <v>1101</v>
      </c>
      <c r="BK240" s="1118">
        <v>53</v>
      </c>
      <c r="BL240" s="1118">
        <v>43</v>
      </c>
      <c r="BM240" s="1118">
        <v>48</v>
      </c>
      <c r="BN240" s="1118">
        <v>65</v>
      </c>
      <c r="BO240" s="1118">
        <v>171</v>
      </c>
      <c r="BP240" s="1118">
        <v>239</v>
      </c>
      <c r="BQ240" s="1118">
        <v>323</v>
      </c>
      <c r="BR240" s="1118">
        <v>444</v>
      </c>
      <c r="BS240" s="1118">
        <v>818</v>
      </c>
      <c r="BT240" s="1118">
        <v>784</v>
      </c>
      <c r="BU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</row>
    <row r="241" spans="50:95">
      <c r="AX241" s="460"/>
      <c r="AY241" s="460"/>
      <c r="AZ241" s="460"/>
      <c r="BA241" s="460"/>
      <c r="BB241" s="460"/>
      <c r="BC241" s="460"/>
      <c r="BD241" s="460"/>
      <c r="BE241" s="460"/>
      <c r="BF241" s="460"/>
      <c r="BH241" s="1274"/>
      <c r="BI241" s="1274"/>
      <c r="BJ241" s="1117" t="s">
        <v>1102</v>
      </c>
      <c r="BK241" s="460"/>
      <c r="BL241" s="460"/>
      <c r="BM241" s="460"/>
      <c r="BN241" s="460"/>
      <c r="BO241" s="460"/>
      <c r="BP241" s="460"/>
      <c r="BV241" s="1118">
        <v>814</v>
      </c>
      <c r="BW241" s="1118">
        <v>765</v>
      </c>
      <c r="BX241" s="1118">
        <v>765</v>
      </c>
      <c r="BY241" s="1118">
        <v>765</v>
      </c>
      <c r="BZ241" s="1118">
        <v>765</v>
      </c>
      <c r="CA241" s="1118">
        <v>765</v>
      </c>
      <c r="CB241" s="1118">
        <v>765</v>
      </c>
      <c r="CC241" s="1118">
        <v>765</v>
      </c>
      <c r="CD241" s="1118">
        <v>765</v>
      </c>
      <c r="CI241" s="460"/>
      <c r="CJ241" s="460"/>
      <c r="CK241" s="460"/>
      <c r="CL241" s="460"/>
      <c r="CM241" s="460"/>
      <c r="CN241" s="460"/>
      <c r="CO241" s="460"/>
      <c r="CP241" s="460"/>
      <c r="CQ241" s="460"/>
    </row>
    <row r="242" spans="50:95">
      <c r="AX242" s="460"/>
      <c r="AY242" s="460"/>
      <c r="AZ242" s="460"/>
      <c r="BA242" s="460"/>
      <c r="BB242" s="460"/>
      <c r="BC242" s="460"/>
      <c r="BD242" s="460"/>
      <c r="BE242" s="460"/>
      <c r="BF242" s="460"/>
      <c r="BH242" s="1274"/>
      <c r="BI242" s="1273" t="s">
        <v>1104</v>
      </c>
      <c r="BJ242" s="1117" t="s">
        <v>1101</v>
      </c>
      <c r="BK242" s="1118">
        <v>133</v>
      </c>
      <c r="BL242" s="1118">
        <v>85</v>
      </c>
      <c r="BM242" s="1118">
        <v>83</v>
      </c>
      <c r="BN242" s="1118">
        <v>87</v>
      </c>
      <c r="BO242" s="1118">
        <v>105</v>
      </c>
      <c r="BP242" s="1118">
        <v>107</v>
      </c>
      <c r="BQ242" s="1118">
        <v>133</v>
      </c>
      <c r="BR242" s="1118">
        <v>124</v>
      </c>
      <c r="BS242" s="1118">
        <v>151</v>
      </c>
      <c r="BT242" s="1118">
        <v>125</v>
      </c>
      <c r="BU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</row>
    <row r="243" spans="50:95">
      <c r="AX243" s="460"/>
      <c r="AY243" s="460"/>
      <c r="AZ243" s="460"/>
      <c r="BA243" s="460"/>
      <c r="BB243" s="460"/>
      <c r="BC243" s="460"/>
      <c r="BD243" s="460"/>
      <c r="BE243" s="460"/>
      <c r="BF243" s="460"/>
      <c r="BH243" s="1274"/>
      <c r="BI243" s="1274"/>
      <c r="BJ243" s="1117" t="s">
        <v>1102</v>
      </c>
      <c r="BK243" s="460"/>
      <c r="BL243" s="460"/>
      <c r="BM243" s="460"/>
      <c r="BN243" s="460"/>
      <c r="BO243" s="460"/>
      <c r="BP243" s="460"/>
      <c r="BV243" s="1118">
        <v>116</v>
      </c>
      <c r="BW243" s="1118">
        <v>124</v>
      </c>
      <c r="BX243" s="1118">
        <v>124</v>
      </c>
      <c r="BY243" s="1118">
        <v>124</v>
      </c>
      <c r="BZ243" s="1118">
        <v>124</v>
      </c>
      <c r="CA243" s="1118">
        <v>124</v>
      </c>
      <c r="CB243" s="1118">
        <v>124</v>
      </c>
      <c r="CC243" s="1118">
        <v>124</v>
      </c>
      <c r="CD243" s="1118">
        <v>124</v>
      </c>
      <c r="CI243" s="460"/>
      <c r="CJ243" s="460"/>
      <c r="CK243" s="460"/>
      <c r="CL243" s="460"/>
      <c r="CM243" s="460"/>
      <c r="CN243" s="460"/>
      <c r="CO243" s="460"/>
      <c r="CP243" s="460"/>
      <c r="CQ243" s="460"/>
    </row>
    <row r="244" spans="50:95">
      <c r="AX244" s="460"/>
      <c r="AY244" s="460"/>
      <c r="AZ244" s="460"/>
      <c r="BA244" s="460"/>
      <c r="BB244" s="460"/>
      <c r="BC244" s="460"/>
      <c r="BD244" s="460"/>
      <c r="BE244" s="460"/>
      <c r="BF244" s="460"/>
      <c r="BQ244" s="32"/>
      <c r="BR244" s="32"/>
      <c r="BS244" s="32"/>
      <c r="BT244" s="32"/>
      <c r="BU244" s="32"/>
      <c r="BV244" s="32"/>
      <c r="BW244" s="32"/>
      <c r="BX244" s="32"/>
      <c r="BY244" s="32"/>
      <c r="CI244" s="460"/>
      <c r="CJ244" s="460"/>
      <c r="CK244" s="460"/>
      <c r="CL244" s="460"/>
      <c r="CM244" s="460"/>
      <c r="CN244" s="460"/>
      <c r="CO244" s="460"/>
      <c r="CP244" s="460"/>
      <c r="CQ244" s="460"/>
    </row>
    <row r="245" spans="50:95">
      <c r="AX245" s="460"/>
      <c r="AY245" s="460"/>
      <c r="AZ245" s="460"/>
      <c r="BA245" s="460"/>
      <c r="BB245" s="460"/>
      <c r="BC245" s="460"/>
      <c r="BD245" s="460"/>
      <c r="BE245" s="460"/>
      <c r="BF245" s="460"/>
      <c r="BQ245" s="32"/>
      <c r="BR245" s="32"/>
      <c r="BS245" s="32"/>
      <c r="BT245" s="32"/>
      <c r="BU245" s="32"/>
      <c r="BV245" s="32"/>
      <c r="BW245" s="32"/>
      <c r="BX245" s="32"/>
      <c r="BY245" s="32"/>
      <c r="CI245" s="460"/>
      <c r="CJ245" s="460"/>
      <c r="CK245" s="460"/>
      <c r="CL245" s="460"/>
      <c r="CM245" s="460"/>
      <c r="CN245" s="460"/>
      <c r="CO245" s="460"/>
      <c r="CP245" s="460"/>
      <c r="CQ245" s="460"/>
    </row>
    <row r="246" spans="50:95">
      <c r="AX246" s="460"/>
      <c r="AY246" s="460"/>
      <c r="AZ246" s="460"/>
      <c r="BD246" s="460"/>
      <c r="BE246" s="460"/>
      <c r="BF246" s="460"/>
      <c r="BQ246" s="32"/>
      <c r="BR246" s="32"/>
      <c r="BS246" s="32"/>
      <c r="BT246" s="32"/>
      <c r="BU246" s="32"/>
      <c r="BV246" s="32"/>
      <c r="CI246" s="460"/>
      <c r="CJ246" s="460"/>
      <c r="CK246" s="460"/>
      <c r="CL246" s="460"/>
      <c r="CM246" s="460"/>
      <c r="CN246" s="460"/>
    </row>
    <row r="247" spans="50:95">
      <c r="AX247" s="460"/>
      <c r="AY247" s="460"/>
      <c r="AZ247" s="460"/>
      <c r="BJ247" s="460"/>
      <c r="BK247" s="460"/>
      <c r="BL247" s="460"/>
      <c r="BQ247" s="32"/>
      <c r="BR247" s="32"/>
      <c r="BS247" s="32"/>
      <c r="BT247" s="32"/>
      <c r="BU247" s="32"/>
      <c r="BV247" s="32"/>
      <c r="CI247" s="460"/>
      <c r="CJ247" s="460"/>
      <c r="CK247" s="460"/>
      <c r="CL247" s="460"/>
      <c r="CM247" s="460"/>
      <c r="CN247" s="460"/>
    </row>
    <row r="248" spans="50:95">
      <c r="AX248" s="460"/>
      <c r="AY248" s="460"/>
      <c r="AZ248" s="460"/>
      <c r="BQ248" s="32"/>
      <c r="BR248" s="32"/>
      <c r="BS248" s="32"/>
      <c r="CI248" s="460"/>
      <c r="CJ248" s="460"/>
      <c r="CK248" s="460"/>
    </row>
    <row r="249" spans="50:95">
      <c r="AX249" s="460"/>
      <c r="AY249" s="460"/>
      <c r="AZ249" s="460"/>
      <c r="BQ249" s="32"/>
      <c r="BR249" s="32"/>
      <c r="BS249" s="32"/>
      <c r="CI249" s="460"/>
      <c r="CJ249" s="460"/>
      <c r="CK249" s="460"/>
    </row>
    <row r="250" spans="50:95">
      <c r="AX250" s="460"/>
      <c r="AY250" s="460"/>
      <c r="AZ250" s="460"/>
    </row>
    <row r="251" spans="50:95">
      <c r="AX251" s="460"/>
      <c r="AY251" s="460"/>
      <c r="AZ251" s="460"/>
    </row>
    <row r="252" spans="50:95">
      <c r="AX252" s="460"/>
      <c r="AY252" s="460"/>
      <c r="AZ252" s="460"/>
    </row>
    <row r="253" spans="50:95">
      <c r="AX253" s="460"/>
      <c r="AY253" s="460"/>
      <c r="AZ253" s="460"/>
    </row>
    <row r="254" spans="50:95">
      <c r="AX254" s="460"/>
      <c r="AY254" s="460"/>
      <c r="AZ254" s="460"/>
    </row>
    <row r="255" spans="50:95">
      <c r="AX255" s="460"/>
      <c r="AY255" s="460"/>
      <c r="AZ255" s="460"/>
      <c r="BQ255" s="32"/>
      <c r="BR255" s="32"/>
      <c r="BS255" s="32"/>
      <c r="CI255" s="460"/>
      <c r="CJ255" s="460"/>
      <c r="CK255" s="460"/>
    </row>
    <row r="256" spans="50:95">
      <c r="AX256" s="460"/>
      <c r="AY256" s="460"/>
      <c r="AZ256" s="460"/>
      <c r="BQ256" s="32"/>
      <c r="BR256" s="32"/>
      <c r="BS256" s="32"/>
      <c r="CI256" s="460"/>
      <c r="CJ256" s="460"/>
      <c r="CK256" s="460"/>
    </row>
    <row r="257" spans="50:89">
      <c r="AX257" s="460"/>
      <c r="AY257" s="460"/>
      <c r="AZ257" s="460"/>
      <c r="BQ257" s="32"/>
      <c r="BR257" s="32"/>
      <c r="BS257" s="32"/>
      <c r="CI257" s="460"/>
      <c r="CJ257" s="460"/>
      <c r="CK257" s="460"/>
    </row>
    <row r="258" spans="50:89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50:89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50:89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50:89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50:89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0"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  <mergeCell ref="BH86:CD86"/>
    <mergeCell ref="AX87:AZ87"/>
    <mergeCell ref="BA87:BC87"/>
    <mergeCell ref="AX86:BC86"/>
    <mergeCell ref="BD86:BF86"/>
    <mergeCell ref="BH94:BH99"/>
    <mergeCell ref="BI94:BI95"/>
    <mergeCell ref="BI96:BI97"/>
    <mergeCell ref="BI98:BI99"/>
    <mergeCell ref="BH100:BH105"/>
    <mergeCell ref="BI100:BI101"/>
    <mergeCell ref="BI102:BI103"/>
    <mergeCell ref="BI104:BI105"/>
    <mergeCell ref="BH88:BH93"/>
    <mergeCell ref="BI88:BI89"/>
    <mergeCell ref="BI90:BI91"/>
    <mergeCell ref="BI92:BI93"/>
    <mergeCell ref="BI118:BI119"/>
    <mergeCell ref="BI120:BI121"/>
    <mergeCell ref="BH124:BH129"/>
    <mergeCell ref="BI124:BI125"/>
    <mergeCell ref="BI126:BI127"/>
    <mergeCell ref="BI128:BI129"/>
    <mergeCell ref="BH106:BH111"/>
    <mergeCell ref="BI106:BI107"/>
    <mergeCell ref="BI108:BI109"/>
    <mergeCell ref="BI110:BI111"/>
    <mergeCell ref="BH112:BH117"/>
    <mergeCell ref="BI112:BI113"/>
    <mergeCell ref="BI114:BI115"/>
    <mergeCell ref="BI116:BI117"/>
    <mergeCell ref="BH142:BH147"/>
    <mergeCell ref="BI142:BI143"/>
    <mergeCell ref="BI144:BI145"/>
    <mergeCell ref="BI146:BI147"/>
    <mergeCell ref="BH148:BH153"/>
    <mergeCell ref="BI148:BI149"/>
    <mergeCell ref="BI150:BI151"/>
    <mergeCell ref="BI152:BI153"/>
    <mergeCell ref="BH130:BH135"/>
    <mergeCell ref="BI130:BI131"/>
    <mergeCell ref="BI132:BI133"/>
    <mergeCell ref="BI134:BI135"/>
    <mergeCell ref="BH136:BH141"/>
    <mergeCell ref="BI136:BI137"/>
    <mergeCell ref="BI138:BI139"/>
    <mergeCell ref="BI140:BI141"/>
    <mergeCell ref="BH166:BH171"/>
    <mergeCell ref="BI166:BI167"/>
    <mergeCell ref="BI168:BI169"/>
    <mergeCell ref="BI170:BI171"/>
    <mergeCell ref="BH172:BH177"/>
    <mergeCell ref="BI172:BI173"/>
    <mergeCell ref="BI174:BI175"/>
    <mergeCell ref="BI176:BI177"/>
    <mergeCell ref="BH154:BH159"/>
    <mergeCell ref="BI154:BI155"/>
    <mergeCell ref="BI156:BI157"/>
    <mergeCell ref="BI158:BI159"/>
    <mergeCell ref="BH160:BH165"/>
    <mergeCell ref="BI160:BI161"/>
    <mergeCell ref="BI162:BI163"/>
    <mergeCell ref="BI164:BI165"/>
    <mergeCell ref="BH190:BH195"/>
    <mergeCell ref="BI190:BI191"/>
    <mergeCell ref="BI192:BI193"/>
    <mergeCell ref="BI194:BI195"/>
    <mergeCell ref="BH196:BH201"/>
    <mergeCell ref="BI196:BI197"/>
    <mergeCell ref="BI198:BI199"/>
    <mergeCell ref="BI200:BI201"/>
    <mergeCell ref="BH178:BH183"/>
    <mergeCell ref="BI178:BI179"/>
    <mergeCell ref="BI180:BI181"/>
    <mergeCell ref="BI182:BI183"/>
    <mergeCell ref="BH184:BH189"/>
    <mergeCell ref="BI184:BI185"/>
    <mergeCell ref="BI186:BI187"/>
    <mergeCell ref="BI188:BI189"/>
    <mergeCell ref="BI224:BI225"/>
    <mergeCell ref="BH202:BH207"/>
    <mergeCell ref="BI202:BI203"/>
    <mergeCell ref="BI204:BI205"/>
    <mergeCell ref="BI206:BI207"/>
    <mergeCell ref="BH208:BH213"/>
    <mergeCell ref="BI208:BI209"/>
    <mergeCell ref="BI210:BI211"/>
    <mergeCell ref="BI212:BI213"/>
    <mergeCell ref="BH214:BH219"/>
    <mergeCell ref="BI214:BI215"/>
    <mergeCell ref="BI216:BI217"/>
    <mergeCell ref="BI218:BI219"/>
    <mergeCell ref="BH220:BH225"/>
    <mergeCell ref="BI220:BI221"/>
    <mergeCell ref="BI222:BI223"/>
    <mergeCell ref="BH238:BH243"/>
    <mergeCell ref="BI238:BI239"/>
    <mergeCell ref="BI240:BI241"/>
    <mergeCell ref="BI242:BI243"/>
    <mergeCell ref="BH226:BH231"/>
    <mergeCell ref="BI226:BI227"/>
    <mergeCell ref="BI228:BI229"/>
    <mergeCell ref="BI230:BI231"/>
    <mergeCell ref="BH232:BH237"/>
    <mergeCell ref="BI232:BI233"/>
    <mergeCell ref="BI234:BI235"/>
    <mergeCell ref="BI236:BI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5" t="s">
        <v>411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5" t="s">
        <v>478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5" t="s">
        <v>480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2022-06-13T11:29:40Z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51220118999481</vt:r8>
  </property>
</Properties>
</file>