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7C7F37E9-9DE7-4E5C-A842-33083824DED6}" xr6:coauthVersionLast="45" xr6:coauthVersionMax="47" xr10:uidLastSave="{00000000-0000-0000-0000-000000000000}"/>
  <bookViews>
    <workbookView xWindow="-120" yWindow="-1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82" i="5" l="1"/>
  <c r="D69" i="5" a="1"/>
  <c r="D69" i="5" s="1"/>
  <c r="D68" i="5" a="1"/>
  <c r="D68" i="5" s="1"/>
  <c r="D67" i="5" a="1"/>
  <c r="D67" i="5" s="1"/>
  <c r="D66" i="5" a="1"/>
  <c r="D66"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C69" i="5" s="1" a="1"/>
  <c r="AC69" i="5" s="1"/>
  <c r="AB55" i="5"/>
  <c r="AB69" i="5" s="1" a="1"/>
  <c r="AB69" i="5" s="1"/>
  <c r="AA55" i="5"/>
  <c r="AA69" i="5" s="1" a="1"/>
  <c r="AA69" i="5" s="1"/>
  <c r="Z55" i="5"/>
  <c r="Z69" i="5" s="1" a="1"/>
  <c r="Z69" i="5" s="1"/>
  <c r="Y55" i="5"/>
  <c r="Y69" i="5" s="1" a="1"/>
  <c r="Y69" i="5" s="1"/>
  <c r="X55" i="5"/>
  <c r="W55" i="5"/>
  <c r="W69" i="5" s="1" a="1"/>
  <c r="W69" i="5" s="1"/>
  <c r="V55" i="5"/>
  <c r="U55" i="5"/>
  <c r="U69" i="5" s="1" a="1"/>
  <c r="U69" i="5" s="1"/>
  <c r="T55" i="5"/>
  <c r="T69" i="5" s="1" a="1"/>
  <c r="T69" i="5" s="1"/>
  <c r="S55" i="5"/>
  <c r="S69" i="5" s="1" a="1"/>
  <c r="S69" i="5" s="1"/>
  <c r="R55" i="5"/>
  <c r="R69" i="5" s="1" a="1"/>
  <c r="R69" i="5" s="1"/>
  <c r="Q55" i="5"/>
  <c r="Q69" i="5" s="1" a="1"/>
  <c r="Q69" i="5" s="1"/>
  <c r="P55" i="5"/>
  <c r="O55" i="5"/>
  <c r="O69" i="5" s="1" a="1"/>
  <c r="O69" i="5" s="1"/>
  <c r="N55" i="5"/>
  <c r="M55" i="5"/>
  <c r="M69" i="5" s="1" a="1"/>
  <c r="M69" i="5" s="1"/>
  <c r="L55" i="5"/>
  <c r="L69" i="5" s="1" a="1"/>
  <c r="L69" i="5" s="1"/>
  <c r="K55" i="5"/>
  <c r="K69" i="5" s="1" a="1"/>
  <c r="K69" i="5" s="1"/>
  <c r="J55" i="5"/>
  <c r="J69" i="5" s="1" a="1"/>
  <c r="J69" i="5" s="1"/>
  <c r="I55" i="5"/>
  <c r="I69" i="5" s="1" a="1"/>
  <c r="I69" i="5" s="1"/>
  <c r="H55" i="5"/>
  <c r="G55" i="5"/>
  <c r="G69" i="5" s="1" a="1"/>
  <c r="G69" i="5" s="1"/>
  <c r="F55" i="5"/>
  <c r="E55" i="5"/>
  <c r="E69" i="5" s="1" a="1"/>
  <c r="E69" i="5" s="1"/>
  <c r="D55" i="5"/>
  <c r="AD54" i="5"/>
  <c r="AD68" i="5" s="1" a="1"/>
  <c r="AD68" i="5" s="1"/>
  <c r="AC54" i="5"/>
  <c r="AC68" i="5" s="1" a="1"/>
  <c r="AC68" i="5" s="1"/>
  <c r="AB54" i="5"/>
  <c r="AB68" i="5" s="1" a="1"/>
  <c r="AB68" i="5" s="1"/>
  <c r="AA54" i="5"/>
  <c r="Z54" i="5"/>
  <c r="Z68" i="5" s="1" a="1"/>
  <c r="Z68" i="5" s="1"/>
  <c r="Y54" i="5"/>
  <c r="X54" i="5"/>
  <c r="X68" i="5" s="1" a="1"/>
  <c r="X68" i="5" s="1"/>
  <c r="W54" i="5"/>
  <c r="W68" i="5" s="1" a="1"/>
  <c r="W68" i="5" s="1"/>
  <c r="V54" i="5"/>
  <c r="V68" i="5" s="1" a="1"/>
  <c r="V68" i="5" s="1"/>
  <c r="U54" i="5"/>
  <c r="U68" i="5" s="1" a="1"/>
  <c r="U68" i="5" s="1"/>
  <c r="T54" i="5"/>
  <c r="T68" i="5" s="1" a="1"/>
  <c r="T68" i="5" s="1"/>
  <c r="S54" i="5"/>
  <c r="R54" i="5"/>
  <c r="R68" i="5" s="1" a="1"/>
  <c r="R68" i="5" s="1"/>
  <c r="Q54" i="5"/>
  <c r="P54" i="5"/>
  <c r="P68" i="5" s="1" a="1"/>
  <c r="P68" i="5" s="1"/>
  <c r="O54" i="5"/>
  <c r="O68" i="5" s="1" a="1"/>
  <c r="O68" i="5" s="1"/>
  <c r="N54" i="5"/>
  <c r="N68" i="5" s="1" a="1"/>
  <c r="N68" i="5" s="1"/>
  <c r="M54" i="5"/>
  <c r="M68" i="5" s="1" a="1"/>
  <c r="M68" i="5" s="1"/>
  <c r="L54" i="5"/>
  <c r="L68" i="5" s="1" a="1"/>
  <c r="L68" i="5" s="1"/>
  <c r="K54" i="5"/>
  <c r="J54" i="5"/>
  <c r="J68" i="5" s="1" a="1"/>
  <c r="J68" i="5" s="1"/>
  <c r="I54" i="5"/>
  <c r="H54" i="5"/>
  <c r="H68" i="5" s="1" a="1"/>
  <c r="H68" i="5" s="1"/>
  <c r="G54" i="5"/>
  <c r="G68" i="5" s="1" a="1"/>
  <c r="G68" i="5" s="1"/>
  <c r="F54" i="5"/>
  <c r="F68" i="5" s="1" a="1"/>
  <c r="F68" i="5" s="1"/>
  <c r="E54" i="5"/>
  <c r="E68" i="5" s="1" a="1"/>
  <c r="E68" i="5" s="1"/>
  <c r="D54" i="5"/>
  <c r="AD53" i="5"/>
  <c r="AC53" i="5"/>
  <c r="AC67" i="5" s="1" a="1"/>
  <c r="AC67" i="5" s="1"/>
  <c r="AB53" i="5"/>
  <c r="AA53" i="5"/>
  <c r="AA67" i="5" s="1" a="1"/>
  <c r="AA67" i="5" s="1"/>
  <c r="Z53" i="5"/>
  <c r="Z67" i="5" s="1" a="1"/>
  <c r="Z67" i="5" s="1"/>
  <c r="Y53" i="5"/>
  <c r="Y67" i="5" s="1" a="1"/>
  <c r="Y67" i="5" s="1"/>
  <c r="X53" i="5"/>
  <c r="X67" i="5" s="1" a="1"/>
  <c r="X67" i="5" s="1"/>
  <c r="W53" i="5"/>
  <c r="W67" i="5" s="1" a="1"/>
  <c r="W67" i="5" s="1"/>
  <c r="V53" i="5"/>
  <c r="U53" i="5"/>
  <c r="T53" i="5"/>
  <c r="S53" i="5"/>
  <c r="S67" i="5" s="1" a="1"/>
  <c r="S67" i="5" s="1"/>
  <c r="R53" i="5"/>
  <c r="R67" i="5" s="1" a="1"/>
  <c r="R67" i="5" s="1"/>
  <c r="Q53" i="5"/>
  <c r="Q67" i="5" s="1" a="1"/>
  <c r="Q67" i="5" s="1"/>
  <c r="P53" i="5"/>
  <c r="P67" i="5" s="1" a="1"/>
  <c r="P67" i="5" s="1"/>
  <c r="O53" i="5"/>
  <c r="O67" i="5" s="1" a="1"/>
  <c r="O67" i="5" s="1"/>
  <c r="N53" i="5"/>
  <c r="M53" i="5"/>
  <c r="L53" i="5"/>
  <c r="K53" i="5"/>
  <c r="K67" i="5" s="1" a="1"/>
  <c r="K67" i="5" s="1"/>
  <c r="J53" i="5"/>
  <c r="J67" i="5" s="1" a="1"/>
  <c r="J67" i="5" s="1"/>
  <c r="I53" i="5"/>
  <c r="I67" i="5" s="1" a="1"/>
  <c r="I67" i="5" s="1"/>
  <c r="H53" i="5"/>
  <c r="H67" i="5" s="1" a="1"/>
  <c r="H67" i="5" s="1"/>
  <c r="G53" i="5"/>
  <c r="G67" i="5" s="1" a="1"/>
  <c r="G67" i="5" s="1"/>
  <c r="F53" i="5"/>
  <c r="E53" i="5"/>
  <c r="D53" i="5"/>
  <c r="AD52" i="5"/>
  <c r="AD66" i="5" s="1" a="1"/>
  <c r="AD66" i="5" s="1"/>
  <c r="AC52" i="5"/>
  <c r="AC66" i="5" s="1" a="1"/>
  <c r="AC66" i="5" s="1"/>
  <c r="AB52" i="5"/>
  <c r="AB66" i="5" s="1" a="1"/>
  <c r="AB66" i="5" s="1"/>
  <c r="AA52" i="5"/>
  <c r="AA66" i="5" s="1" a="1"/>
  <c r="AA66" i="5" s="1"/>
  <c r="Z52" i="5"/>
  <c r="Z66" i="5" s="1" a="1"/>
  <c r="Z66" i="5" s="1"/>
  <c r="Y52" i="5"/>
  <c r="X52" i="5"/>
  <c r="W52" i="5"/>
  <c r="V52" i="5"/>
  <c r="V66" i="5" s="1" a="1"/>
  <c r="V66" i="5" s="1"/>
  <c r="U52" i="5"/>
  <c r="U66" i="5" s="1" a="1"/>
  <c r="U66" i="5" s="1"/>
  <c r="T52" i="5"/>
  <c r="T66" i="5" s="1" a="1"/>
  <c r="T66" i="5" s="1"/>
  <c r="S52" i="5"/>
  <c r="S66" i="5" s="1" a="1"/>
  <c r="S66" i="5" s="1"/>
  <c r="R52" i="5"/>
  <c r="R66" i="5" s="1" a="1"/>
  <c r="R66" i="5" s="1"/>
  <c r="Q52" i="5"/>
  <c r="P52" i="5"/>
  <c r="O52" i="5"/>
  <c r="N52" i="5"/>
  <c r="N66" i="5" s="1" a="1"/>
  <c r="N66" i="5" s="1"/>
  <c r="M52" i="5"/>
  <c r="M66" i="5" s="1" a="1"/>
  <c r="M66" i="5" s="1"/>
  <c r="L52" i="5"/>
  <c r="L66" i="5" s="1" a="1"/>
  <c r="L66" i="5" s="1"/>
  <c r="K52" i="5"/>
  <c r="K66" i="5" s="1" a="1"/>
  <c r="K66" i="5" s="1"/>
  <c r="J52" i="5"/>
  <c r="J66" i="5" s="1" a="1"/>
  <c r="J66" i="5" s="1"/>
  <c r="I52" i="5"/>
  <c r="H52" i="5"/>
  <c r="G52" i="5"/>
  <c r="F52" i="5"/>
  <c r="F66" i="5" s="1" a="1"/>
  <c r="F66" i="5" s="1"/>
  <c r="E52" i="5"/>
  <c r="E66" i="5" s="1" a="1"/>
  <c r="E66" i="5" s="1"/>
  <c r="D52" i="5"/>
  <c r="O66" i="5" l="1" a="1"/>
  <c r="O66" i="5" s="1"/>
  <c r="L67" i="5" a="1"/>
  <c r="L67" i="5" s="1"/>
  <c r="T67" i="5" a="1"/>
  <c r="T67" i="5" s="1"/>
  <c r="AB67" i="5" a="1"/>
  <c r="AB67" i="5" s="1"/>
  <c r="I68" i="5" a="1"/>
  <c r="I68" i="5" s="1"/>
  <c r="Q68" i="5" a="1"/>
  <c r="Q68" i="5" s="1"/>
  <c r="Y68" i="5" a="1"/>
  <c r="Y68" i="5" s="1"/>
  <c r="F69" i="5" a="1"/>
  <c r="F69" i="5" s="1"/>
  <c r="N69" i="5" a="1"/>
  <c r="N69" i="5" s="1"/>
  <c r="V69" i="5" a="1"/>
  <c r="V69" i="5" s="1"/>
  <c r="G66" i="5" a="1"/>
  <c r="G66" i="5" s="1"/>
  <c r="W66" i="5" a="1"/>
  <c r="W66" i="5" s="1"/>
  <c r="I66" i="5" a="1"/>
  <c r="I66" i="5" s="1"/>
  <c r="Q66" i="5" a="1"/>
  <c r="Q66" i="5" s="1"/>
  <c r="Y66" i="5" a="1"/>
  <c r="Y66" i="5" s="1"/>
  <c r="F67" i="5" a="1"/>
  <c r="F67" i="5" s="1"/>
  <c r="N67" i="5" a="1"/>
  <c r="N67" i="5" s="1"/>
  <c r="V67" i="5" a="1"/>
  <c r="V67" i="5" s="1"/>
  <c r="AD67" i="5" a="1"/>
  <c r="AD67" i="5" s="1"/>
  <c r="K68" i="5" a="1"/>
  <c r="K68" i="5" s="1"/>
  <c r="S68" i="5" a="1"/>
  <c r="S68" i="5" s="1"/>
  <c r="AA68" i="5" a="1"/>
  <c r="AA68" i="5" s="1"/>
  <c r="H69" i="5" a="1"/>
  <c r="H69" i="5" s="1"/>
  <c r="P69" i="5" a="1"/>
  <c r="P69" i="5" s="1"/>
  <c r="H66" i="5" a="1"/>
  <c r="H66" i="5" s="1"/>
  <c r="P66" i="5" a="1"/>
  <c r="P66" i="5" s="1"/>
  <c r="X66" i="5" a="1"/>
  <c r="X66" i="5" s="1"/>
  <c r="E67" i="5" a="1"/>
  <c r="E67" i="5" s="1"/>
  <c r="M67" i="5" a="1"/>
  <c r="M67" i="5" s="1"/>
  <c r="U67" i="5" a="1"/>
  <c r="U67" i="5" s="1"/>
  <c r="X69" i="5" a="1"/>
  <c r="X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AE82" i="5"/>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1c/kWh price sold assumed (44MEurp/PJ)</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<sst xmlns="http://schemas.openxmlformats.org/spreadsheetml/2006/main" count="4644" uniqueCount="1329">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</sst>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1134</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workbookViewId="0">
      <selection activeCell="P20" sqref="P20"/>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1327</v>
      </c>
      <c r="Z17" s="58" t="s">
        <v>1135</v>
      </c>
      <c r="AA17" s="58" t="s">
        <v>1325</v>
      </c>
      <c r="AB17" s="58" t="s">
        <v>484</v>
      </c>
      <c r="AC17" s="58" t="s">
        <v>562</v>
      </c>
      <c r="AD17" s="58" t="s">
        <v>1157</v>
      </c>
      <c r="AE17" s="58" t="s">
        <v>1326</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1327</v>
      </c>
      <c r="Z19" s="58" t="s">
        <v>1323</v>
      </c>
      <c r="AA19" s="58" t="s">
        <v>1324</v>
      </c>
      <c r="AB19" s="58" t="s">
        <v>484</v>
      </c>
      <c r="AC19" s="58" t="s">
        <v>562</v>
      </c>
      <c r="AD19" s="58" t="s">
        <v>1322</v>
      </c>
      <c r="AE19" s="58" t="s">
        <v>1326</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6" t="s">
        <v>656</v>
      </c>
      <c r="B3" s="316"/>
      <c r="C3" s="317" t="s">
        <v>1253</v>
      </c>
      <c r="D3" s="318"/>
      <c r="E3" s="318"/>
      <c r="F3" s="318"/>
      <c r="G3" s="318"/>
      <c r="H3" s="318"/>
      <c r="I3" s="318"/>
      <c r="J3" s="318"/>
      <c r="K3" s="318"/>
      <c r="L3" s="318"/>
      <c r="M3" s="318"/>
    </row>
    <row r="4" spans="1:13" ht="12.75" customHeight="1">
      <c r="A4" s="319" t="s">
        <v>654</v>
      </c>
      <c r="B4" s="319"/>
      <c r="C4" s="273">
        <v>2020</v>
      </c>
      <c r="D4" s="273">
        <v>2025</v>
      </c>
      <c r="E4" s="273">
        <v>2030</v>
      </c>
      <c r="F4" s="273">
        <v>2040</v>
      </c>
      <c r="G4" s="273">
        <v>2050</v>
      </c>
      <c r="H4" s="273">
        <v>2025</v>
      </c>
      <c r="I4" s="273">
        <v>2025</v>
      </c>
      <c r="J4" s="273">
        <v>2050</v>
      </c>
      <c r="K4" s="273">
        <v>2050</v>
      </c>
      <c r="L4" s="273" t="s">
        <v>653</v>
      </c>
      <c r="M4" s="273" t="s">
        <v>653</v>
      </c>
    </row>
    <row r="5" spans="1:13">
      <c r="A5" s="320" t="s">
        <v>652</v>
      </c>
      <c r="B5" s="320"/>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5" t="s">
        <v>1231</v>
      </c>
      <c r="C55" s="315"/>
      <c r="D55" s="315"/>
      <c r="E55" s="315"/>
      <c r="F55" s="315"/>
      <c r="G55" s="315"/>
      <c r="H55" s="315"/>
      <c r="I55" s="315"/>
      <c r="J55" s="315"/>
      <c r="K55" s="315"/>
      <c r="L55" s="315"/>
      <c r="M55" s="315"/>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21" t="s">
        <v>994</v>
      </c>
      <c r="C15" s="104" t="s">
        <v>966</v>
      </c>
      <c r="D15" s="104" t="s">
        <v>958</v>
      </c>
      <c r="E15" s="80">
        <v>377</v>
      </c>
      <c r="F15" s="80">
        <f>3865.58537571818+4239.85897298597</f>
        <v>8105.4443487041499</v>
      </c>
      <c r="G15" s="107" t="s">
        <v>434</v>
      </c>
      <c r="I15" s="301">
        <v>1270</v>
      </c>
      <c r="J15">
        <v>5162</v>
      </c>
    </row>
    <row r="16" spans="2:30" ht="15">
      <c r="B16" s="322"/>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21" t="s">
        <v>988</v>
      </c>
      <c r="C19" s="104" t="s">
        <v>962</v>
      </c>
      <c r="D19" s="104" t="s">
        <v>958</v>
      </c>
      <c r="E19" s="128">
        <v>187</v>
      </c>
      <c r="F19" s="128">
        <f>3827.00918674286+8801.47775520002</f>
        <v>12628.48694194288</v>
      </c>
      <c r="G19" s="105" t="s">
        <v>446</v>
      </c>
      <c r="I19" s="301">
        <v>754</v>
      </c>
      <c r="J19">
        <v>32806</v>
      </c>
    </row>
    <row r="20" spans="2:18" ht="16.5" customHeight="1">
      <c r="B20" s="322"/>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3" t="s">
        <v>1309</v>
      </c>
      <c r="R21" s="323"/>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1328</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zoomScale="70" zoomScaleNormal="70" workbookViewId="0">
      <selection activeCell="A6" sqref="A6"/>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1296</v>
      </c>
      <c r="H3" s="325"/>
      <c r="I3" s="325"/>
      <c r="J3" s="325"/>
    </row>
    <row r="4" spans="1:63" ht="36" customHeight="1" thickBot="1">
      <c r="A4" s="2" t="s">
        <v>1</v>
      </c>
      <c r="C4" s="2" t="s">
        <v>464</v>
      </c>
      <c r="E4" s="2" t="s">
        <v>1294</v>
      </c>
      <c r="G4" s="2" t="s">
        <v>1295</v>
      </c>
      <c r="H4" s="2" t="s">
        <v>1297</v>
      </c>
      <c r="I4" s="2" t="s">
        <v>1298</v>
      </c>
      <c r="J4" s="2" t="s">
        <v>1299</v>
      </c>
    </row>
    <row r="5" spans="1:63">
      <c r="A5" s="22">
        <v>0.01</v>
      </c>
      <c r="C5" s="22">
        <v>0.6</v>
      </c>
      <c r="E5" s="22">
        <v>0.3</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1058</v>
      </c>
      <c r="E10" s="324"/>
      <c r="AI10" s="324" t="s">
        <v>1057</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1056</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5.7398184000000008</v>
      </c>
      <c r="E52" s="26">
        <f>SUMIFS(Table1[SumHD_TJ],Table1[Region],$E$51,Table1[Group],A52)/1000*E5*$C$5</f>
        <v>0</v>
      </c>
      <c r="F52" s="26">
        <f>SUMIFS(Table1[SumHD_TJ],Table1[Region],$F$51,Table1[Group],A52)/1000*E5*$C$5</f>
        <v>3.7782431999999999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0.82641780000000009</v>
      </c>
      <c r="S52">
        <f>SUMIFS(Table1[SumHD_TJ],Table1[Region],$S$51,Table1[Group],A52)/1000*E5*$C$5</f>
        <v>0</v>
      </c>
      <c r="T52">
        <f>SUMIFS(Table1[SumHD_TJ],Table1[Region],$T$51,Table1[Group],A52)/1000*E5*$C$5</f>
        <v>0.4207284</v>
      </c>
      <c r="U52">
        <f>SUMIFS(Table1[SumHD_TJ],Table1[Region],$U$51,Table1[Group],A52)/1000*E5*$C$5</f>
        <v>0</v>
      </c>
      <c r="V52">
        <f>SUMIFS(Table1[SumHD_TJ],Table1[Region],$V$51,Table1[Group],A52)/1000*E5*$C$5</f>
        <v>0.24957719999999994</v>
      </c>
      <c r="W52">
        <f>SUMIFS(Table1[SumHD_TJ],Table1[Region],$W$51,Table1[Group],A52)/1000*E5*$C$5</f>
        <v>0.46485179999999998</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5.7398184000000008</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4.3295057999999988</v>
      </c>
      <c r="E53" s="26">
        <f>SUMIFS(Table1[SumHD_TJ],Table1[Region],$E$51,Table1[Group],A53)/1000*E5*$C$5</f>
        <v>0</v>
      </c>
      <c r="F53" s="26">
        <f>SUMIFS(Table1[SumHD_TJ],Table1[Region],$F$51,Table1[Group],A53)/1000*E5*$C$5</f>
        <v>0.50569019999999998</v>
      </c>
      <c r="G53" s="26">
        <f>SUMIFS(Table1[SumHD_TJ],Table1[Region],$G$51,Table1[Group],A53)/1000*E5*$C$5</f>
        <v>0.48046680000000003</v>
      </c>
      <c r="H53" s="26">
        <f>SUMIFS(Table1[SumHD_TJ],Table1[Region],$H$51,Table1[Group],A53)/1000*E5*$C$5</f>
        <v>0.23572079999999995</v>
      </c>
      <c r="I53" s="26">
        <f>SUMIFS(Table1[SumHD_TJ],Table1[Region],$I$51,Table1[Group],A53)/1000*E5*$C$5</f>
        <v>0.13371839999999999</v>
      </c>
      <c r="J53" s="26">
        <f>SUMIFS(Table1[SumHD_TJ],Table1[Region],$J$51,Table1[Group],A53)/1000*E5*$C$5</f>
        <v>7.4885399999999977E-2</v>
      </c>
      <c r="K53" s="26">
        <f>SUMIFS(Table1[SumHD_TJ],Table1[Region],$K$51,Table1[Group],A53)/1000*E5*$C$5</f>
        <v>0.29080800000000001</v>
      </c>
      <c r="L53" s="26">
        <f>SUMIFS(Table1[SumHD_TJ],Table1[Region],$L$51,Table1[Group],A53)/1000*E5*$C$5</f>
        <v>0.33035399999999998</v>
      </c>
      <c r="M53" s="26">
        <f>SUMIFS(Table1[SumHD_TJ],Table1[Region],$M$51,Table1[Group],A53)/1000*E5*$C$5</f>
        <v>0.13314599999999999</v>
      </c>
      <c r="N53">
        <f>SUMIFS(Table1[SumHD_TJ],Table1[Region],$N$51,Table1[Group],A53)/1000*E5*$C$5</f>
        <v>9.0984599999999999E-2</v>
      </c>
      <c r="O53">
        <f>SUMIFS(Table1[SumHD_TJ],Table1[Region],$O$51,Table1[Group],A53)/1000*E5*$C$5</f>
        <v>0.23140799999999997</v>
      </c>
      <c r="P53">
        <f>SUMIFS(Table1[SumHD_TJ],Table1[Region],$P$51,Table1[Group],A53)/1000*E5*$C$5</f>
        <v>0.21192479999999997</v>
      </c>
      <c r="Q53">
        <f>SUMIFS(Table1[SumHD_TJ],Table1[Region],$Q$51,Table1[Group],A53)/1000*E5*$C$5</f>
        <v>0.17379360000000002</v>
      </c>
      <c r="R53">
        <f>SUMIFS(Table1[SumHD_TJ],Table1[Region],$R$51,Table1[Group],A53)/1000*E5*$C$5</f>
        <v>0.3018113999999999</v>
      </c>
      <c r="S53">
        <f>SUMIFS(Table1[SumHD_TJ],Table1[Region],$S$51,Table1[Group],A53)/1000*E5*$C$5</f>
        <v>0</v>
      </c>
      <c r="T53">
        <f>SUMIFS(Table1[SumHD_TJ],Table1[Region],$T$51,Table1[Group],A53)/1000*E5*$C$5</f>
        <v>9.5849999999999998E-3</v>
      </c>
      <c r="U53">
        <f>SUMIFS(Table1[SumHD_TJ],Table1[Region],$U$51,Table1[Group],A53)/1000*E5*$C$5</f>
        <v>0.2092068</v>
      </c>
      <c r="V53">
        <f>SUMIFS(Table1[SumHD_TJ],Table1[Region],$V$51,Table1[Group],A53)/1000*E5*$C$5</f>
        <v>5.7088799999999988E-2</v>
      </c>
      <c r="W53">
        <f>SUMIFS(Table1[SumHD_TJ],Table1[Region],$W$51,Table1[Group],A53)/1000*E5*$C$5</f>
        <v>5.7718799999999987E-2</v>
      </c>
      <c r="X53">
        <f>SUMIFS(Table1[SumHD_TJ],Table1[Region],$X$51,Table1[Group],A53)/1000*E5*$C$5</f>
        <v>3.8169000000000002E-2</v>
      </c>
      <c r="Y53">
        <f>SUMIFS(Table1[SumHD_TJ],Table1[Region],$Y$51,Table1[Group],A53)/1000*E5*$C$5</f>
        <v>0.10570499999999999</v>
      </c>
      <c r="Z53">
        <f>SUMIFS(Table1[SumHD_TJ],Table1[Region],$Z$51,Table1[Group],A53)/1000*E5*$C$5</f>
        <v>0.17494739999999998</v>
      </c>
      <c r="AA53">
        <f>SUMIFS(Table1[SumHD_TJ],Table1[Region],$AA$51,Table1[Group],A53)/1000*E5*$C$5</f>
        <v>0.13880699999999999</v>
      </c>
      <c r="AB53">
        <f>SUMIFS(Table1[SumHD_TJ],Table1[Region],$AB$51,Table1[Group],A53)/1000*E5*$C$5</f>
        <v>9.1502999999999987E-2</v>
      </c>
      <c r="AC53">
        <f>SUMIFS(Table1[SumHD_TJ],Table1[Region],$AC$51,Table1[Group],A53)/1000*E5*$C$5</f>
        <v>0.20878019999999997</v>
      </c>
      <c r="AD53">
        <f>SUMIFS(Table1[SumHD_TJ],Table1[Region],$AD$51,Table1[Group],A53)/1000*E5*$C$5</f>
        <v>4.3282799999999996E-2</v>
      </c>
      <c r="AE53" s="26">
        <f t="shared" ref="AE53:AE55" si="19">D53</f>
        <v>4.3295057999999988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1.8524537999999993</v>
      </c>
      <c r="E54" s="26">
        <f>SUMIFS(Table1[SumHD_TJ],Table1[Region],$E$51,Table1[Group],A54)/1000*E5*$C$5</f>
        <v>0.1009548</v>
      </c>
      <c r="F54" s="26">
        <f>SUMIFS(Table1[SumHD_TJ],Table1[Region],$F$51,Table1[Group],A54)/1000*E5*$C$5</f>
        <v>0.14079779999999997</v>
      </c>
      <c r="G54" s="26">
        <f>SUMIFS(Table1[SumHD_TJ],Table1[Region],$G$51,Table1[Group],A54)/1000*E5*$C$5</f>
        <v>0.1357884</v>
      </c>
      <c r="H54" s="26">
        <f>SUMIFS(Table1[SumHD_TJ],Table1[Region],$H$51,Table1[Group],A54)/1000*E5*$C$5</f>
        <v>2.5876799999999998E-2</v>
      </c>
      <c r="I54" s="26">
        <f>SUMIFS(Table1[SumHD_TJ],Table1[Region],$I$51,Table1[Group],A54)/1000*E5*$C$5</f>
        <v>7.4915999999999993E-3</v>
      </c>
      <c r="J54" s="26">
        <f>SUMIFS(Table1[SumHD_TJ],Table1[Region],$J$51,Table1[Group],A54)/1000*E5*$C$5</f>
        <v>1.4480999999999999E-2</v>
      </c>
      <c r="K54" s="26">
        <f>SUMIFS(Table1[SumHD_TJ],Table1[Region],$K$51,Table1[Group],A54)/1000*E5*$C$5</f>
        <v>1.1487599999999997E-2</v>
      </c>
      <c r="L54" s="26">
        <f>SUMIFS(Table1[SumHD_TJ],Table1[Region],$L$51,Table1[Group],A54)/1000*E5*$C$5</f>
        <v>0.25739459999999992</v>
      </c>
      <c r="M54" s="26">
        <f>SUMIFS(Table1[SumHD_TJ],Table1[Region],$M$51,Table1[Group],A54)/1000*E5*$C$5</f>
        <v>3.7459800000000001E-2</v>
      </c>
      <c r="N54">
        <f>SUMIFS(Table1[SumHD_TJ],Table1[Region],$N$51,Table1[Group],A54)/1000*E5*$C$5</f>
        <v>0</v>
      </c>
      <c r="O54">
        <f>SUMIFS(Table1[SumHD_TJ],Table1[Region],$O$51,Table1[Group],A54)/1000*E5*$C$5</f>
        <v>4.6652400000000004E-2</v>
      </c>
      <c r="P54">
        <f>SUMIFS(Table1[SumHD_TJ],Table1[Region],$P$51,Table1[Group],A54)/1000*E5*$C$5</f>
        <v>0.12045059999999999</v>
      </c>
      <c r="Q54">
        <f>SUMIFS(Table1[SumHD_TJ],Table1[Region],$Q$51,Table1[Group],A54)/1000*E5*$C$5</f>
        <v>2.1207599999999997E-2</v>
      </c>
      <c r="R54">
        <f>SUMIFS(Table1[SumHD_TJ],Table1[Region],$R$51,Table1[Group],A54)/1000*E5*$C$5</f>
        <v>0.20058839999999997</v>
      </c>
      <c r="S54">
        <f>SUMIFS(Table1[SumHD_TJ],Table1[Region],$S$51,Table1[Group],A54)/1000*E5*$C$5</f>
        <v>0.16214219999999999</v>
      </c>
      <c r="T54">
        <f>SUMIFS(Table1[SumHD_TJ],Table1[Region],$T$51,Table1[Group],A54)/1000*E5*$C$5</f>
        <v>9.4122000000000025E-2</v>
      </c>
      <c r="U54">
        <f>SUMIFS(Table1[SumHD_TJ],Table1[Region],$U$51,Table1[Group],A54)/1000*E5*$C$5</f>
        <v>4.7669400000000001E-2</v>
      </c>
      <c r="V54">
        <f>SUMIFS(Table1[SumHD_TJ],Table1[Region],$V$51,Table1[Group],A54)/1000*E5*$C$5</f>
        <v>5.5825199999999991E-2</v>
      </c>
      <c r="W54">
        <f>SUMIFS(Table1[SumHD_TJ],Table1[Region],$W$51,Table1[Group],A54)/1000*E5*$C$5</f>
        <v>0.11511539999999998</v>
      </c>
      <c r="X54">
        <f>SUMIFS(Table1[SumHD_TJ],Table1[Region],$X$51,Table1[Group],A54)/1000*E5*$C$5</f>
        <v>7.0595999999999992E-3</v>
      </c>
      <c r="Y54">
        <f>SUMIFS(Table1[SumHD_TJ],Table1[Region],$Y$51,Table1[Group],A54)/1000*E5*$C$5</f>
        <v>8.9171999999999987E-2</v>
      </c>
      <c r="Z54">
        <f>SUMIFS(Table1[SumHD_TJ],Table1[Region],$Z$51,Table1[Group],A54)/1000*E5*$C$5</f>
        <v>1.8107999999999999E-2</v>
      </c>
      <c r="AA54">
        <f>SUMIFS(Table1[SumHD_TJ],Table1[Region],$AA$51,Table1[Group],A54)/1000*E5*$C$5</f>
        <v>2.1868199999999994E-2</v>
      </c>
      <c r="AB54">
        <f>SUMIFS(Table1[SumHD_TJ],Table1[Region],$AB$51,Table1[Group],A54)/1000*E5*$C$5</f>
        <v>3.8185199999999996E-2</v>
      </c>
      <c r="AC54">
        <f>SUMIFS(Table1[SumHD_TJ],Table1[Region],$AC$51,Table1[Group],A54)/1000*E5*$C$5</f>
        <v>2.2303799999999999E-2</v>
      </c>
      <c r="AD54">
        <f>SUMIFS(Table1[SumHD_TJ],Table1[Region],$AD$51,Table1[Group],A54)/1000*E5*$C$5</f>
        <v>6.0251400000000004E-2</v>
      </c>
      <c r="AE54" s="26">
        <f t="shared" si="19"/>
        <v>1.8524537999999993</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0.45653580000000005</v>
      </c>
      <c r="E55" s="26">
        <f>SUMIFS(Table1[SumHD_TJ],Table1[Region],$E$51,Table1[Group],A55)/1000*E5*$C$5</f>
        <v>1.3937399999999999E-2</v>
      </c>
      <c r="F55" s="26">
        <f>SUMIFS(Table1[SumHD_TJ],Table1[Region],$F$51,Table1[Group],A55)/1000*E5*$C$5</f>
        <v>2.2751999999999998E-3</v>
      </c>
      <c r="G55" s="26">
        <f>SUMIFS(Table1[SumHD_TJ],Table1[Region],$G$51,Table1[Group],A55)/1000*E5*$C$5</f>
        <v>1.8273600000000004E-2</v>
      </c>
      <c r="H55" s="26">
        <f>SUMIFS(Table1[SumHD_TJ],Table1[Region],$H$51,Table1[Group],A55)/1000*E5*$C$5</f>
        <v>9.3905999999999989E-3</v>
      </c>
      <c r="I55" s="26">
        <f>SUMIFS(Table1[SumHD_TJ],Table1[Region],$I$51,Table1[Group],A55)/1000*E5*$C$5</f>
        <v>1.2934799999999996E-2</v>
      </c>
      <c r="J55" s="26">
        <f>SUMIFS(Table1[SumHD_TJ],Table1[Region],$J$51,Table1[Group],A55)/1000*E5*$C$5</f>
        <v>4.3667999999999988E-3</v>
      </c>
      <c r="K55" s="26">
        <f>SUMIFS(Table1[SumHD_TJ],Table1[Region],$K$51,Table1[Group],A55)/1000*E5*$C$5</f>
        <v>1.7645399999999999E-2</v>
      </c>
      <c r="L55" s="26">
        <f>SUMIFS(Table1[SumHD_TJ],Table1[Region],$L$51,Table1[Group],A55)/1000*E5*$C$5</f>
        <v>6.1703999999999995E-3</v>
      </c>
      <c r="M55" s="26">
        <f>SUMIFS(Table1[SumHD_TJ],Table1[Region],$M$51,Table1[Group],A55)/1000*E5*$C$5</f>
        <v>1.3735799999999999E-2</v>
      </c>
      <c r="N55">
        <f>SUMIFS(Table1[SumHD_TJ],Table1[Region],$N$51,Table1[Group],A55)/1000*E5*$C$5</f>
        <v>6.1595999999999995E-3</v>
      </c>
      <c r="O55">
        <f>SUMIFS(Table1[SumHD_TJ],Table1[Region],$O$51,Table1[Group],A55)/1000*E5*$C$5</f>
        <v>2.2422599999999997E-2</v>
      </c>
      <c r="P55">
        <f>SUMIFS(Table1[SumHD_TJ],Table1[Region],$P$51,Table1[Group],A55)/1000*E5*$C$5</f>
        <v>2.5721999999999998E-2</v>
      </c>
      <c r="Q55">
        <f>SUMIFS(Table1[SumHD_TJ],Table1[Region],$Q$51,Table1[Group],A55)/1000*E5*$C$5</f>
        <v>1.6203599999999999E-2</v>
      </c>
      <c r="R55">
        <f>SUMIFS(Table1[SumHD_TJ],Table1[Region],$R$51,Table1[Group],A55)/1000*E5*$C$5</f>
        <v>5.0243400000000001E-2</v>
      </c>
      <c r="S55">
        <f>SUMIFS(Table1[SumHD_TJ],Table1[Region],$S$51,Table1[Group],A55)/1000*E5*$C$5</f>
        <v>3.2300999999999996E-2</v>
      </c>
      <c r="T55">
        <f>SUMIFS(Table1[SumHD_TJ],Table1[Region],$T$51,Table1[Group],A55)/1000*E5*$C$5</f>
        <v>3.9207599999999988E-2</v>
      </c>
      <c r="U55">
        <f>SUMIFS(Table1[SumHD_TJ],Table1[Region],$U$51,Table1[Group],A55)/1000*E5*$C$5</f>
        <v>7.9416E-3</v>
      </c>
      <c r="V55">
        <f>SUMIFS(Table1[SumHD_TJ],Table1[Region],$V$51,Table1[Group],A55)/1000*E5*$C$5</f>
        <v>1.3818599999999997E-2</v>
      </c>
      <c r="W55">
        <f>SUMIFS(Table1[SumHD_TJ],Table1[Region],$W$51,Table1[Group],A55)/1000*E5*$C$5</f>
        <v>2.1940199999999997E-2</v>
      </c>
      <c r="X55">
        <f>SUMIFS(Table1[SumHD_TJ],Table1[Region],$X$51,Table1[Group],A55)/1000*E5*$C$5</f>
        <v>1.0101599999999997E-2</v>
      </c>
      <c r="Y55">
        <f>SUMIFS(Table1[SumHD_TJ],Table1[Region],$Y$51,Table1[Group],A55)/1000*E5*$C$5</f>
        <v>1.8667799999999995E-2</v>
      </c>
      <c r="Z55">
        <f>SUMIFS(Table1[SumHD_TJ],Table1[Region],$Z$51,Table1[Group],A55)/1000*E5*$C$5</f>
        <v>8.3015999999999975E-3</v>
      </c>
      <c r="AA55">
        <f>SUMIFS(Table1[SumHD_TJ],Table1[Region],$AA$51,Table1[Group],A55)/1000*E5*$C$5</f>
        <v>1.7690399999999998E-2</v>
      </c>
      <c r="AB55">
        <f>SUMIFS(Table1[SumHD_TJ],Table1[Region],$AB$51,Table1[Group],A55)/1000*E5*$C$5</f>
        <v>8.6400000000000001E-3</v>
      </c>
      <c r="AC55">
        <f>SUMIFS(Table1[SumHD_TJ],Table1[Region],$AC$51,Table1[Group],A55)/1000*E5*$C$5</f>
        <v>5.1642E-2</v>
      </c>
      <c r="AD55">
        <f>SUMIFS(Table1[SumHD_TJ],Table1[Region],$AD$51,Table1[Group],A55)/1000*E5*$C$5</f>
        <v>6.8021999999999987E-3</v>
      </c>
      <c r="AE55" s="26">
        <f t="shared" si="19"/>
        <v>0.45653580000000005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3.8265456000000011</v>
      </c>
      <c r="E59" s="26">
        <f>SUMIFS(Table1[SumHD_TJ],Table1[Region],$E$51,Table1[Group],A59)/1000*E5*(1-$C$5)</f>
        <v>0</v>
      </c>
      <c r="F59" s="26">
        <f>SUMIFS(Table1[SumHD_TJ],Table1[Region],$F$51,Table1[Group],A59)/1000*E5*(1-$C$5)</f>
        <v>2.5188288000000001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0.55094520000000002</v>
      </c>
      <c r="S59">
        <f>SUMIFS(Table1[SumHD_TJ],Table1[Region],$S$51,Table1[Group],A59)/1000*E5*(1-$C$5)</f>
        <v>0</v>
      </c>
      <c r="T59">
        <f>SUMIFS(Table1[SumHD_TJ],Table1[Region],$T$51,Table1[Group],A59)/1000*E5*(1-$C$5)</f>
        <v>0.2804856</v>
      </c>
      <c r="U59">
        <f>SUMIFS(Table1[SumHD_TJ],Table1[Region],$U$51,Table1[Group],A59)/1000*E5*(1-$C$5)</f>
        <v>0</v>
      </c>
      <c r="V59">
        <f>SUMIFS(Table1[SumHD_TJ],Table1[Region],$V$51,Table1[Group],A59)/1000*E5*(1-$C$5)</f>
        <v>0.1663848</v>
      </c>
      <c r="W59">
        <f>SUMIFS(Table1[SumHD_TJ],Table1[Region],$W$51,Table1[Group],A59)/1000*E5*(1-$C$5)</f>
        <v>0.30990120000000004</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3.8265456000000011</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2.8863371999999994</v>
      </c>
      <c r="E60" s="26">
        <f>SUMIFS(Table1[SumHD_TJ],Table1[Region],$E$51,Table1[Group],A60)/1000*E5*(1-$C$5)</f>
        <v>0</v>
      </c>
      <c r="F60" s="26">
        <f>SUMIFS(Table1[SumHD_TJ],Table1[Region],$F$51,Table1[Group],A60)/1000*E5*(1-$C$5)</f>
        <v>0.33712680000000006</v>
      </c>
      <c r="G60" s="26">
        <f>SUMIFS(Table1[SumHD_TJ],Table1[Region],$G$51,Table1[Group],A60)/1000*E5*(1-$C$5)</f>
        <v>0.32031120000000007</v>
      </c>
      <c r="H60" s="26">
        <f>SUMIFS(Table1[SumHD_TJ],Table1[Region],$H$51,Table1[Group],A60)/1000*E5*(1-$C$5)</f>
        <v>0.15714719999999999</v>
      </c>
      <c r="I60" s="26">
        <f>SUMIFS(Table1[SumHD_TJ],Table1[Region],$I$51,Table1[Group],A60)/1000*E5*(1-$C$5)</f>
        <v>8.9145599999999992E-2</v>
      </c>
      <c r="J60" s="26">
        <f>SUMIFS(Table1[SumHD_TJ],Table1[Region],$J$51,Table1[Group],A60)/1000*E5*(1-$C$5)</f>
        <v>4.9923599999999992E-2</v>
      </c>
      <c r="K60" s="26">
        <f>SUMIFS(Table1[SumHD_TJ],Table1[Region],$K$51,Table1[Group],A60)/1000*E5*(1-$C$5)</f>
        <v>0.19387200000000002</v>
      </c>
      <c r="L60" s="26">
        <f>SUMIFS(Table1[SumHD_TJ],Table1[Region],$L$51,Table1[Group],A60)/1000*E5*(1-$C$5)</f>
        <v>0.22023600000000002</v>
      </c>
      <c r="M60" s="26">
        <f>SUMIFS(Table1[SumHD_TJ],Table1[Region],$M$51,Table1[Group],A60)/1000*E5*(1-$C$5)</f>
        <v>8.876400000000001E-2</v>
      </c>
      <c r="N60">
        <f>SUMIFS(Table1[SumHD_TJ],Table1[Region],$N$51,Table1[Group],A60)/1000*E5*(1-$C$5)</f>
        <v>6.0656399999999999E-2</v>
      </c>
      <c r="O60">
        <f>SUMIFS(Table1[SumHD_TJ],Table1[Region],$O$51,Table1[Group],A60)/1000*E5*(1-$C$5)</f>
        <v>0.15427199999999999</v>
      </c>
      <c r="P60">
        <f>SUMIFS(Table1[SumHD_TJ],Table1[Region],$P$51,Table1[Group],A60)/1000*E5*(1-$C$5)</f>
        <v>0.1412832</v>
      </c>
      <c r="Q60">
        <f>SUMIFS(Table1[SumHD_TJ],Table1[Region],$Q$51,Table1[Group],A60)/1000*E5*(1-$C$5)</f>
        <v>0.11586240000000002</v>
      </c>
      <c r="R60">
        <f>SUMIFS(Table1[SumHD_TJ],Table1[Region],$R$51,Table1[Group],A60)/1000*E5*(1-$C$5)</f>
        <v>0.20120759999999996</v>
      </c>
      <c r="S60">
        <f>SUMIFS(Table1[SumHD_TJ],Table1[Region],$S$51,Table1[Group],A60)/1000*E5*(1-$C$5)</f>
        <v>0</v>
      </c>
      <c r="T60">
        <f>SUMIFS(Table1[SumHD_TJ],Table1[Region],$T$51,Table1[Group],A60)/1000*E5*(1-$C$5)</f>
        <v>6.3899999999999998E-3</v>
      </c>
      <c r="U60">
        <f>SUMIFS(Table1[SumHD_TJ],Table1[Region],$U$51,Table1[Group],A60)/1000*E5*(1-$C$5)</f>
        <v>0.13947119999999999</v>
      </c>
      <c r="V60">
        <f>SUMIFS(Table1[SumHD_TJ],Table1[Region],$V$51,Table1[Group],A60)/1000*E5*(1-$C$5)</f>
        <v>3.8059199999999994E-2</v>
      </c>
      <c r="W60">
        <f>SUMIFS(Table1[SumHD_TJ],Table1[Region],$W$51,Table1[Group],A60)/1000*E5*(1-$C$5)</f>
        <v>3.8479199999999991E-2</v>
      </c>
      <c r="X60">
        <f>SUMIFS(Table1[SumHD_TJ],Table1[Region],$X$51,Table1[Group],A60)/1000*E5*(1-$C$5)</f>
        <v>2.5446000000000003E-2</v>
      </c>
      <c r="Y60">
        <f>SUMIFS(Table1[SumHD_TJ],Table1[Region],$Y$51,Table1[Group],A60)/1000*E5*(1-$C$5)</f>
        <v>7.0470000000000005E-2</v>
      </c>
      <c r="Z60">
        <f>SUMIFS(Table1[SumHD_TJ],Table1[Region],$Z$51,Table1[Group],A60)/1000*E5*(1-$C$5)</f>
        <v>0.1166316</v>
      </c>
      <c r="AA60">
        <f>SUMIFS(Table1[SumHD_TJ],Table1[Region],$AA$51,Table1[Group],A60)/1000*E5*(1-$C$5)</f>
        <v>9.2538000000000009E-2</v>
      </c>
      <c r="AB60">
        <f>SUMIFS(Table1[SumHD_TJ],Table1[Region],$AB$51,Table1[Group],A60)/1000*E5*(1-$C$5)</f>
        <v>6.1001999999999994E-2</v>
      </c>
      <c r="AC60">
        <f>SUMIFS(Table1[SumHD_TJ],Table1[Region],$AC$51,Table1[Group],A60)/1000*E5*(1-$C$5)</f>
        <v>0.1391868</v>
      </c>
      <c r="AD60">
        <f>SUMIFS(Table1[SumHD_TJ],Table1[Region],$AD$51,Table1[Group],A60)/1000*E5*(1-$C$5)</f>
        <v>2.8855199999999998E-2</v>
      </c>
      <c r="AE60" s="26">
        <f t="shared" ref="AE60:AE62" si="20">D60</f>
        <v>2.8863371999999994</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1.2349691999999997</v>
      </c>
      <c r="E61" s="26">
        <f>SUMIFS(Table1[SumHD_TJ],Table1[Region],$E$51,Table1[Group],A61)/1000*E5*(1-$C$5)</f>
        <v>6.7303199999999994E-2</v>
      </c>
      <c r="F61" s="26">
        <f>SUMIFS(Table1[SumHD_TJ],Table1[Region],$F$51,Table1[Group],A61)/1000*E5*(1-$C$5)</f>
        <v>9.3865199999999996E-2</v>
      </c>
      <c r="G61" s="26">
        <f>SUMIFS(Table1[SumHD_TJ],Table1[Region],$G$51,Table1[Group],A61)/1000*E5*(1-$C$5)</f>
        <v>9.0525600000000012E-2</v>
      </c>
      <c r="H61" s="26">
        <f>SUMIFS(Table1[SumHD_TJ],Table1[Region],$H$51,Table1[Group],A61)/1000*E5*(1-$C$5)</f>
        <v>1.7251200000000001E-2</v>
      </c>
      <c r="I61" s="26">
        <f>SUMIFS(Table1[SumHD_TJ],Table1[Region],$I$51,Table1[Group],A61)/1000*E5*(1-$C$5)</f>
        <v>4.9943999999999995E-3</v>
      </c>
      <c r="J61" s="26">
        <f>SUMIFS(Table1[SumHD_TJ],Table1[Region],$J$51,Table1[Group],A61)/1000*E5*(1-$C$5)</f>
        <v>9.6540000000000011E-3</v>
      </c>
      <c r="K61" s="26">
        <f>SUMIFS(Table1[SumHD_TJ],Table1[Region],$K$51,Table1[Group],A61)/1000*E5*(1-$C$5)</f>
        <v>7.6583999999999992E-3</v>
      </c>
      <c r="L61" s="26">
        <f>SUMIFS(Table1[SumHD_TJ],Table1[Region],$L$51,Table1[Group],A61)/1000*E5*(1-$C$5)</f>
        <v>0.17159639999999998</v>
      </c>
      <c r="M61" s="26">
        <f>SUMIFS(Table1[SumHD_TJ],Table1[Region],$M$51,Table1[Group],A61)/1000*E5*(1-$C$5)</f>
        <v>2.4973200000000001E-2</v>
      </c>
      <c r="N61">
        <f>SUMIFS(Table1[SumHD_TJ],Table1[Region],$N$51,Table1[Group],A61)/1000*E5*(1-$C$5)</f>
        <v>0</v>
      </c>
      <c r="O61">
        <f>SUMIFS(Table1[SumHD_TJ],Table1[Region],$O$51,Table1[Group],A61)/1000*E5*(1-$C$5)</f>
        <v>3.1101600000000004E-2</v>
      </c>
      <c r="P61">
        <f>SUMIFS(Table1[SumHD_TJ],Table1[Region],$P$51,Table1[Group],A61)/1000*E5*(1-$C$5)</f>
        <v>8.0300399999999994E-2</v>
      </c>
      <c r="Q61">
        <f>SUMIFS(Table1[SumHD_TJ],Table1[Region],$Q$51,Table1[Group],A61)/1000*E5*(1-$C$5)</f>
        <v>1.4138399999999999E-2</v>
      </c>
      <c r="R61">
        <f>SUMIFS(Table1[SumHD_TJ],Table1[Region],$R$51,Table1[Group],A61)/1000*E5*(1-$C$5)</f>
        <v>0.13372559999999997</v>
      </c>
      <c r="S61">
        <f>SUMIFS(Table1[SumHD_TJ],Table1[Region],$S$51,Table1[Group],A61)/1000*E5*(1-$C$5)</f>
        <v>0.1080948</v>
      </c>
      <c r="T61">
        <f>SUMIFS(Table1[SumHD_TJ],Table1[Region],$T$51,Table1[Group],A61)/1000*E5*(1-$C$5)</f>
        <v>6.2748000000000012E-2</v>
      </c>
      <c r="U61">
        <f>SUMIFS(Table1[SumHD_TJ],Table1[Region],$U$51,Table1[Group],A61)/1000*E5*(1-$C$5)</f>
        <v>3.1779600000000005E-2</v>
      </c>
      <c r="V61">
        <f>SUMIFS(Table1[SumHD_TJ],Table1[Region],$V$51,Table1[Group],A61)/1000*E5*(1-$C$5)</f>
        <v>3.7216799999999994E-2</v>
      </c>
      <c r="W61">
        <f>SUMIFS(Table1[SumHD_TJ],Table1[Region],$W$51,Table1[Group],A61)/1000*E5*(1-$C$5)</f>
        <v>7.6743599999999995E-2</v>
      </c>
      <c r="X61">
        <f>SUMIFS(Table1[SumHD_TJ],Table1[Region],$X$51,Table1[Group],A61)/1000*E5*(1-$C$5)</f>
        <v>4.7063999999999995E-3</v>
      </c>
      <c r="Y61">
        <f>SUMIFS(Table1[SumHD_TJ],Table1[Region],$Y$51,Table1[Group],A61)/1000*E5*(1-$C$5)</f>
        <v>5.9447999999999994E-2</v>
      </c>
      <c r="Z61">
        <f>SUMIFS(Table1[SumHD_TJ],Table1[Region],$Z$51,Table1[Group],A61)/1000*E5*(1-$C$5)</f>
        <v>1.2072000000000001E-2</v>
      </c>
      <c r="AA61">
        <f>SUMIFS(Table1[SumHD_TJ],Table1[Region],$AA$51,Table1[Group],A61)/1000*E5*(1-$C$5)</f>
        <v>1.4578799999999998E-2</v>
      </c>
      <c r="AB61">
        <f>SUMIFS(Table1[SumHD_TJ],Table1[Region],$AB$51,Table1[Group],A61)/1000*E5*(1-$C$5)</f>
        <v>2.5456799999999998E-2</v>
      </c>
      <c r="AC61">
        <f>SUMIFS(Table1[SumHD_TJ],Table1[Region],$AC$51,Table1[Group],A61)/1000*E5*(1-$C$5)</f>
        <v>1.4869199999999999E-2</v>
      </c>
      <c r="AD61">
        <f>SUMIFS(Table1[SumHD_TJ],Table1[Region],$AD$51,Table1[Group],A61)/1000*E5*(1-$C$5)</f>
        <v>4.0167600000000005E-2</v>
      </c>
      <c r="AE61" s="26">
        <f t="shared" si="20"/>
        <v>1.2349691999999997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0.30435720000000011</v>
      </c>
      <c r="E62" s="26">
        <f>SUMIFS(Table1[SumHD_TJ],Table1[Region],$E$51,Table1[Group],A62)/1000*E5*(1-$C$5)</f>
        <v>9.2916000000000006E-3</v>
      </c>
      <c r="F62" s="26">
        <f>SUMIFS(Table1[SumHD_TJ],Table1[Region],$F$51,Table1[Group],A62)/1000*E5*(1-$C$5)</f>
        <v>1.5168E-3</v>
      </c>
      <c r="G62" s="26">
        <f>SUMIFS(Table1[SumHD_TJ],Table1[Region],$G$51,Table1[Group],A62)/1000*E5*(1-$C$5)</f>
        <v>1.2182400000000003E-2</v>
      </c>
      <c r="H62" s="26">
        <f>SUMIFS(Table1[SumHD_TJ],Table1[Region],$H$51,Table1[Group],A62)/1000*E5*(1-$C$5)</f>
        <v>6.2603999999999993E-3</v>
      </c>
      <c r="I62" s="26">
        <f>SUMIFS(Table1[SumHD_TJ],Table1[Region],$I$51,Table1[Group],A62)/1000*E5*(1-$C$5)</f>
        <v>8.6231999999999975E-3</v>
      </c>
      <c r="J62" s="26">
        <f>SUMIFS(Table1[SumHD_TJ],Table1[Region],$J$51,Table1[Group],A62)/1000*E5*(1-$C$5)</f>
        <v>2.9111999999999996E-3</v>
      </c>
      <c r="K62" s="26">
        <f>SUMIFS(Table1[SumHD_TJ],Table1[Region],$K$51,Table1[Group],A62)/1000*E5*(1-$C$5)</f>
        <v>1.1763599999999999E-2</v>
      </c>
      <c r="L62" s="26">
        <f>SUMIFS(Table1[SumHD_TJ],Table1[Region],$L$51,Table1[Group],A62)/1000*E5*(1-$C$5)</f>
        <v>4.1136000000000002E-3</v>
      </c>
      <c r="M62" s="26">
        <f>SUMIFS(Table1[SumHD_TJ],Table1[Region],$M$51,Table1[Group],A62)/1000*E5*(1-$C$5)</f>
        <v>9.1572000000000008E-3</v>
      </c>
      <c r="N62">
        <f>SUMIFS(Table1[SumHD_TJ],Table1[Region],$N$51,Table1[Group],A62)/1000*E5*(1-$C$5)</f>
        <v>4.1063999999999996E-3</v>
      </c>
      <c r="O62">
        <f>SUMIFS(Table1[SumHD_TJ],Table1[Region],$O$51,Table1[Group],A62)/1000*E5*(1-$C$5)</f>
        <v>1.4948399999999999E-2</v>
      </c>
      <c r="P62">
        <f>SUMIFS(Table1[SumHD_TJ],Table1[Region],$P$51,Table1[Group],A62)/1000*E5*(1-$C$5)</f>
        <v>1.7148E-2</v>
      </c>
      <c r="Q62">
        <f>SUMIFS(Table1[SumHD_TJ],Table1[Region],$Q$51,Table1[Group],A62)/1000*E5*(1-$C$5)</f>
        <v>1.08024E-2</v>
      </c>
      <c r="R62">
        <f>SUMIFS(Table1[SumHD_TJ],Table1[Region],$R$51,Table1[Group],A62)/1000*E5*(1-$C$5)</f>
        <v>3.3495600000000007E-2</v>
      </c>
      <c r="S62">
        <f>SUMIFS(Table1[SumHD_TJ],Table1[Region],$S$51,Table1[Group],A62)/1000*E5*(1-$C$5)</f>
        <v>2.1534000000000001E-2</v>
      </c>
      <c r="T62">
        <f>SUMIFS(Table1[SumHD_TJ],Table1[Region],$T$51,Table1[Group],A62)/1000*E5*(1-$C$5)</f>
        <v>2.6138399999999996E-2</v>
      </c>
      <c r="U62">
        <f>SUMIFS(Table1[SumHD_TJ],Table1[Region],$U$51,Table1[Group],A62)/1000*E5*(1-$C$5)</f>
        <v>5.2944000000000012E-3</v>
      </c>
      <c r="V62">
        <f>SUMIFS(Table1[SumHD_TJ],Table1[Region],$V$51,Table1[Group],A62)/1000*E5*(1-$C$5)</f>
        <v>9.2123999999999991E-3</v>
      </c>
      <c r="W62">
        <f>SUMIFS(Table1[SumHD_TJ],Table1[Region],$W$51,Table1[Group],A62)/1000*E5*(1-$C$5)</f>
        <v>1.4626799999999999E-2</v>
      </c>
      <c r="X62">
        <f>SUMIFS(Table1[SumHD_TJ],Table1[Region],$X$51,Table1[Group],A62)/1000*E5*(1-$C$5)</f>
        <v>6.7343999999999989E-3</v>
      </c>
      <c r="Y62">
        <f>SUMIFS(Table1[SumHD_TJ],Table1[Region],$Y$51,Table1[Group],A62)/1000*E5*(1-$C$5)</f>
        <v>1.2445199999999998E-2</v>
      </c>
      <c r="Z62">
        <f>SUMIFS(Table1[SumHD_TJ],Table1[Region],$Z$51,Table1[Group],A62)/1000*E5*(1-$C$5)</f>
        <v>5.5343999999999992E-3</v>
      </c>
      <c r="AA62">
        <f>SUMIFS(Table1[SumHD_TJ],Table1[Region],$AA$51,Table1[Group],A62)/1000*E5*(1-$C$5)</f>
        <v>1.1793600000000001E-2</v>
      </c>
      <c r="AB62">
        <f>SUMIFS(Table1[SumHD_TJ],Table1[Region],$AB$51,Table1[Group],A62)/1000*E5*(1-$C$5)</f>
        <v>5.7600000000000004E-3</v>
      </c>
      <c r="AC62">
        <f>SUMIFS(Table1[SumHD_TJ],Table1[Region],$AC$51,Table1[Group],A62)/1000*E5*(1-$C$5)</f>
        <v>3.4428000000000007E-2</v>
      </c>
      <c r="AD62">
        <f>SUMIFS(Table1[SumHD_TJ],Table1[Region],$AD$51,Table1[Group],A62)/1000*E5*(1-$C$5)</f>
        <v>4.5347999999999994E-3</v>
      </c>
      <c r="AE62" s="26">
        <f t="shared" si="20"/>
        <v>0.30435720000000011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IFERROR(SUMPRODUCT((Table1[Group]=A66)*(Table1[Avg_DCCH_30percDH])*(Table1[SumHD_TJ]/((G5)))),0)</f>
        <v>2.3738511759909682</v>
      </c>
      <c r="E66" s="26" cm="1">
        <f t="array" ref="E66">IFERROR(SUMPRODUCT((Table1[Region]=E$65)*(Table1[Group]=$A66)*(Table1[Avg_DCCH_50percDH])*(Table1[SumHD_TJ]/((E52+E59)*1000))),0)</f>
        <v>0</v>
      </c>
      <c r="F66" s="26" cm="1">
        <f t="array" ref="F66">IFERROR(SUMPRODUCT((Table1[Region]=F$65)*(Table1[Group]=$A66)*(Table1[Avg_DCCH_50percDH])*(Table1[SumHD_TJ]/((F52+F59)*1000))),0)</f>
        <v>10.433333333333334</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9.7999999999999989</v>
      </c>
      <c r="S66" s="26" cm="1">
        <f t="array" ref="S66">IFERROR(SUMPRODUCT((Table1[Region]=S$65)*(Table1[Group]=$A66)*(Table1[Avg_DCCH_50percDH])*(Table1[SumHD_TJ]/((S52+S59)*1000))),0)</f>
        <v>0</v>
      </c>
      <c r="T66" s="26" cm="1">
        <f t="array" ref="T66">IFERROR(SUMPRODUCT((Table1[Region]=T$65)*(Table1[Group]=$A66)*(Table1[Avg_DCCH_50percDH])*(Table1[SumHD_TJ]/((T52+T59)*1000))),0)</f>
        <v>10.766666666666666</v>
      </c>
      <c r="U66" s="26" cm="1">
        <f t="array" ref="U66">IFERROR(SUMPRODUCT((Table1[Region]=U$65)*(Table1[Group]=$A66)*(Table1[Avg_DCCH_50percDH])*(Table1[SumHD_TJ]/((U52+U59)*1000))),0)</f>
        <v>0</v>
      </c>
      <c r="V66" s="26" cm="1">
        <f t="array" ref="V66">IFERROR(SUMPRODUCT((Table1[Region]=V$65)*(Table1[Group]=$A66)*(Table1[Avg_DCCH_50percDH])*(Table1[SumHD_TJ]/((V52+V59)*1000))),0)</f>
        <v>8.1666666666666679</v>
      </c>
      <c r="W66" s="26" cm="1">
        <f t="array" ref="W66">IFERROR(SUMPRODUCT((Table1[Region]=W$65)*(Table1[Group]=$A66)*(Table1[Avg_DCCH_50percDH])*(Table1[SumHD_TJ]/((W52+W59)*1000))),0)</f>
        <v>8.8000000000000007</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2.3738511759909682</v>
      </c>
    </row>
    <row r="67" spans="1:31">
      <c r="A67">
        <v>1</v>
      </c>
      <c r="C67" s="25" t="s">
        <v>466</v>
      </c>
      <c r="D67" s="26" cm="1">
        <f t="array" ref="D67">IFERROR(SUMPRODUCT((Table1[Group]=A67)*(Table1[Avg_DCCH_30percDH])*(Table1[SumHD_TJ]/((H5)))),0)</f>
        <v>2.5363325156945078</v>
      </c>
      <c r="E67" s="26" cm="1">
        <f t="array" ref="E67">IFERROR(SUMPRODUCT((Table1[Region]=E$65)*(Table1[Group]=$A67)*(Table1[Avg_DCCH_50percDH])*(Table1[SumHD_TJ]/((E53+E60)*1000))),0)</f>
        <v>0</v>
      </c>
      <c r="F67" s="26" cm="1">
        <f t="array" ref="F67">IFERROR(SUMPRODUCT((Table1[Region]=F$65)*(Table1[Group]=$A67)*(Table1[Avg_DCCH_50percDH])*(Table1[SumHD_TJ]/((F53+F60)*1000))),0)</f>
        <v>14.539210765800878</v>
      </c>
      <c r="G67" s="26" cm="1">
        <f t="array" ref="G67">IFERROR(SUMPRODUCT((Table1[Region]=G$65)*(Table1[Group]=$A67)*(Table1[Avg_DCCH_50percDH])*(Table1[SumHD_TJ]/((G53+G60)*1000))),0)</f>
        <v>8.1679027146100402</v>
      </c>
      <c r="H67" s="26" cm="1">
        <f t="array" ref="H67">IFERROR(SUMPRODUCT((Table1[Region]=H$65)*(Table1[Group]=$A67)*(Table1[Avg_DCCH_50percDH])*(Table1[SumHD_TJ]/((H53+H60)*1000))),0)</f>
        <v>8.4818412291151226</v>
      </c>
      <c r="I67" s="26" cm="1">
        <f t="array" ref="I67">IFERROR(SUMPRODUCT((Table1[Region]=I$65)*(Table1[Group]=$A67)*(Table1[Avg_DCCH_50percDH])*(Table1[SumHD_TJ]/((I53+I60)*1000))),0)</f>
        <v>8.5837438976236644</v>
      </c>
      <c r="J67" s="26" cm="1">
        <f t="array" ref="J67">IFERROR(SUMPRODUCT((Table1[Region]=J$65)*(Table1[Group]=$A67)*(Table1[Avg_DCCH_50percDH])*(Table1[SumHD_TJ]/((J53+J60)*1000))),0)</f>
        <v>11.241936879551959</v>
      </c>
      <c r="K67" s="26" cm="1">
        <f t="array" ref="K67">IFERROR(SUMPRODUCT((Table1[Region]=K$65)*(Table1[Group]=$A67)*(Table1[Avg_DCCH_50percDH])*(Table1[SumHD_TJ]/((K53+K60)*1000))),0)</f>
        <v>9.1869258067178343</v>
      </c>
      <c r="L67" s="26" cm="1">
        <f t="array" ref="L67">IFERROR(SUMPRODUCT((Table1[Region]=L$65)*(Table1[Group]=$A67)*(Table1[Avg_DCCH_50percDH])*(Table1[SumHD_TJ]/((L53+L60)*1000))),0)</f>
        <v>8.9698280026880237</v>
      </c>
      <c r="M67" s="26" cm="1">
        <f t="array" ref="M67">IFERROR(SUMPRODUCT((Table1[Region]=M$65)*(Table1[Group]=$A67)*(Table1[Avg_DCCH_50percDH])*(Table1[SumHD_TJ]/((M53+M60)*1000))),0)</f>
        <v>9.6636523815961421</v>
      </c>
      <c r="N67" s="26" cm="1">
        <f t="array" ref="N67">IFERROR(SUMPRODUCT((Table1[Region]=N$65)*(Table1[Group]=$A67)*(Table1[Avg_DCCH_50percDH])*(Table1[SumHD_TJ]/((N53+N60)*1000))),0)</f>
        <v>9.3556254574950053</v>
      </c>
      <c r="O67" s="26" cm="1">
        <f t="array" ref="O67">IFERROR(SUMPRODUCT((Table1[Region]=O$65)*(Table1[Group]=$A67)*(Table1[Avg_DCCH_50percDH])*(Table1[SumHD_TJ]/((O53+O60)*1000))),0)</f>
        <v>10.900164644264676</v>
      </c>
      <c r="P67" s="26" cm="1">
        <f t="array" ref="P67">IFERROR(SUMPRODUCT((Table1[Region]=P$65)*(Table1[Group]=$A67)*(Table1[Avg_DCCH_50percDH])*(Table1[SumHD_TJ]/((P53+P60)*1000))),0)</f>
        <v>11.161689712577292</v>
      </c>
      <c r="Q67" s="26" cm="1">
        <f t="array" ref="Q67">IFERROR(SUMPRODUCT((Table1[Region]=Q$65)*(Table1[Group]=$A67)*(Table1[Avg_DCCH_50percDH])*(Table1[SumHD_TJ]/((Q53+Q60)*1000))),0)</f>
        <v>14.591463667246664</v>
      </c>
      <c r="R67" s="26" cm="1">
        <f t="array" ref="R67">IFERROR(SUMPRODUCT((Table1[Region]=R$65)*(Table1[Group]=$A67)*(Table1[Avg_DCCH_50percDH])*(Table1[SumHD_TJ]/((R53+R60)*1000))),0)</f>
        <v>10.758687842805143</v>
      </c>
      <c r="S67" s="26" cm="1">
        <f t="array" ref="S67">IFERROR(SUMPRODUCT((Table1[Region]=S$65)*(Table1[Group]=$A67)*(Table1[Avg_DCCH_50percDH])*(Table1[SumHD_TJ]/((S53+S60)*1000))),0)</f>
        <v>0</v>
      </c>
      <c r="T67" s="26" cm="1">
        <f t="array" ref="T67">IFERROR(SUMPRODUCT((Table1[Region]=T$65)*(Table1[Group]=$A67)*(Table1[Avg_DCCH_50percDH])*(Table1[SumHD_TJ]/((T53+T60)*1000))),0)</f>
        <v>4.1669608763693269</v>
      </c>
      <c r="U67" s="26" cm="1">
        <f t="array" ref="U67">IFERROR(SUMPRODUCT((Table1[Region]=U$65)*(Table1[Group]=$A67)*(Table1[Avg_DCCH_50percDH])*(Table1[SumHD_TJ]/((U53+U60)*1000))),0)</f>
        <v>14.313485794916801</v>
      </c>
      <c r="V67" s="26" cm="1">
        <f t="array" ref="V67">IFERROR(SUMPRODUCT((Table1[Region]=V$65)*(Table1[Group]=$A67)*(Table1[Avg_DCCH_50percDH])*(Table1[SumHD_TJ]/((V53+V60)*1000))),0)</f>
        <v>10.024723588514737</v>
      </c>
      <c r="W67" s="26" cm="1">
        <f t="array" ref="W67">IFERROR(SUMPRODUCT((Table1[Region]=W$65)*(Table1[Group]=$A67)*(Table1[Avg_DCCH_50percDH])*(Table1[SumHD_TJ]/((W53+W60)*1000))),0)</f>
        <v>12.034626499511427</v>
      </c>
      <c r="X67" s="26" cm="1">
        <f t="array" ref="X67">IFERROR(SUMPRODUCT((Table1[Region]=X$65)*(Table1[Group]=$A67)*(Table1[Avg_DCCH_50percDH])*(Table1[SumHD_TJ]/((X53+X60)*1000))),0)</f>
        <v>12</v>
      </c>
      <c r="Y67" s="26" cm="1">
        <f t="array" ref="Y67">IFERROR(SUMPRODUCT((Table1[Region]=Y$65)*(Table1[Group]=$A67)*(Table1[Avg_DCCH_50percDH])*(Table1[SumHD_TJ]/((Y53+Y60)*1000))),0)</f>
        <v>9.8635010642826728</v>
      </c>
      <c r="Z67" s="26" cm="1">
        <f t="array" ref="Z67">IFERROR(SUMPRODUCT((Table1[Region]=Z$65)*(Table1[Group]=$A67)*(Table1[Avg_DCCH_50percDH])*(Table1[SumHD_TJ]/((Z53+Z60)*1000))),0)</f>
        <v>12.585665634356385</v>
      </c>
      <c r="AA67" s="26" cm="1">
        <f t="array" ref="AA67">IFERROR(SUMPRODUCT((Table1[Region]=AA$65)*(Table1[Group]=$A67)*(Table1[Avg_DCCH_50percDH])*(Table1[SumHD_TJ]/((AA53+AA60)*1000))),0)</f>
        <v>9.7257040350990955</v>
      </c>
      <c r="AB67" s="26" cm="1">
        <f t="array" ref="AB67">IFERROR(SUMPRODUCT((Table1[Region]=AB$65)*(Table1[Group]=$A67)*(Table1[Avg_DCCH_50percDH])*(Table1[SumHD_TJ]/((AB53+AB60)*1000))),0)</f>
        <v>8.2944191993705125</v>
      </c>
      <c r="AC67" s="26" cm="1">
        <f t="array" ref="AC67">IFERROR(SUMPRODUCT((Table1[Region]=AC$65)*(Table1[Group]=$A67)*(Table1[Avg_DCCH_50percDH])*(Table1[SumHD_TJ]/((AC53+AC60)*1000))),0)</f>
        <v>10.95049185698644</v>
      </c>
      <c r="AD67" s="26" cm="1">
        <f t="array" ref="AD67">IFERROR(SUMPRODUCT((Table1[Region]=AD$65)*(Table1[Group]=$A67)*(Table1[Avg_DCCH_50percDH])*(Table1[SumHD_TJ]/((AD53+AD60)*1000))),0)</f>
        <v>12.019556960270593</v>
      </c>
      <c r="AE67" s="26">
        <f t="shared" ref="AE67:AE69" si="21">D67</f>
        <v>2.5363325156945078</v>
      </c>
    </row>
    <row r="68" spans="1:31">
      <c r="A68">
        <v>2</v>
      </c>
      <c r="C68" s="25" t="s">
        <v>467</v>
      </c>
      <c r="D68" s="26" cm="1">
        <f t="array" ref="D68">IFERROR(SUMPRODUCT((Table1[Group]=A68)*(Table1[Avg_DCCH_30percDH])*(Table1[SumHD_TJ]/((I5)))),0)</f>
        <v>4.3453869789136128</v>
      </c>
      <c r="E68" s="26" cm="1">
        <f t="array" ref="E68">IFERROR(SUMPRODUCT((Table1[Region]=E$65)*(Table1[Group]=$A68)*(Table1[Avg_DCCH_50percDH])*(Table1[SumHD_TJ]/((E54+E61)*1000))),0)</f>
        <v>13.597823580453829</v>
      </c>
      <c r="F68" s="26" cm="1">
        <f t="array" ref="F68">IFERROR(SUMPRODUCT((Table1[Region]=F$65)*(Table1[Group]=$A68)*(Table1[Avg_DCCH_50percDH])*(Table1[SumHD_TJ]/((F54+F61)*1000))),0)</f>
        <v>22.197836045733677</v>
      </c>
      <c r="G68" s="26" cm="1">
        <f t="array" ref="G68">IFERROR(SUMPRODUCT((Table1[Region]=G$65)*(Table1[Group]=$A68)*(Table1[Avg_DCCH_50percDH])*(Table1[SumHD_TJ]/((G54+G61)*1000))),0)</f>
        <v>19.857286336682659</v>
      </c>
      <c r="H68" s="26" cm="1">
        <f t="array" ref="H68">IFERROR(SUMPRODUCT((Table1[Region]=H$65)*(Table1[Group]=$A68)*(Table1[Avg_DCCH_50percDH])*(Table1[SumHD_TJ]/((H54+H61)*1000))),0)</f>
        <v>29.725730383973289</v>
      </c>
      <c r="I68" s="26" cm="1">
        <f t="array" ref="I68">IFERROR(SUMPRODUCT((Table1[Region]=I$65)*(Table1[Group]=$A68)*(Table1[Avg_DCCH_50percDH])*(Table1[SumHD_TJ]/((I54+I61)*1000))),0)</f>
        <v>17.37496395963479</v>
      </c>
      <c r="J68" s="26" cm="1">
        <f t="array" ref="J68">IFERROR(SUMPRODUCT((Table1[Region]=J$65)*(Table1[Group]=$A68)*(Table1[Avg_DCCH_50percDH])*(Table1[SumHD_TJ]/((J54+J61)*1000))),0)</f>
        <v>24.30754505904288</v>
      </c>
      <c r="K68" s="26" cm="1">
        <f t="array" ref="K68">IFERROR(SUMPRODUCT((Table1[Region]=K$65)*(Table1[Group]=$A68)*(Table1[Avg_DCCH_50percDH])*(Table1[SumHD_TJ]/((K54+K61)*1000))),0)</f>
        <v>18.798621121905363</v>
      </c>
      <c r="L68" s="26" cm="1">
        <f t="array" ref="L68">IFERROR(SUMPRODUCT((Table1[Region]=L$65)*(Table1[Group]=$A68)*(Table1[Avg_DCCH_50percDH])*(Table1[SumHD_TJ]/((L54+L61)*1000))),0)</f>
        <v>17.720237254394618</v>
      </c>
      <c r="M68" s="26" cm="1">
        <f t="array" ref="M68">IFERROR(SUMPRODUCT((Table1[Region]=M$65)*(Table1[Group]=$A68)*(Table1[Avg_DCCH_50percDH])*(Table1[SumHD_TJ]/((M54+M61)*1000))),0)</f>
        <v>19.085664632486026</v>
      </c>
      <c r="N68" s="26" cm="1">
        <f t="array" ref="N68">IFERROR(SUMPRODUCT((Table1[Region]=N$65)*(Table1[Group]=$A68)*(Table1[Avg_DCCH_50percDH])*(Table1[SumHD_TJ]/((N54+N61)*1000))),0)</f>
        <v>0</v>
      </c>
      <c r="O68" s="26" cm="1">
        <f t="array" ref="O68">IFERROR(SUMPRODUCT((Table1[Region]=O$65)*(Table1[Group]=$A68)*(Table1[Avg_DCCH_50percDH])*(Table1[SumHD_TJ]/((O54+O61)*1000))),0)</f>
        <v>23.400664917560512</v>
      </c>
      <c r="P68" s="26" cm="1">
        <f t="array" ref="P68">IFERROR(SUMPRODUCT((Table1[Region]=P$65)*(Table1[Group]=$A68)*(Table1[Avg_DCCH_50percDH])*(Table1[SumHD_TJ]/((P54+P61)*1000))),0)</f>
        <v>19.581073070619826</v>
      </c>
      <c r="Q68" s="26" cm="1">
        <f t="array" ref="Q68">IFERROR(SUMPRODUCT((Table1[Region]=Q$65)*(Table1[Group]=$A68)*(Table1[Avg_DCCH_50percDH])*(Table1[SumHD_TJ]/((Q54+Q61)*1000))),0)</f>
        <v>26.395708142364057</v>
      </c>
      <c r="R68" s="26" cm="1">
        <f t="array" ref="R68">IFERROR(SUMPRODUCT((Table1[Region]=R$65)*(Table1[Group]=$A68)*(Table1[Avg_DCCH_50percDH])*(Table1[SumHD_TJ]/((R54+R61)*1000))),0)</f>
        <v>19.301407658668197</v>
      </c>
      <c r="S68" s="26" cm="1">
        <f t="array" ref="S68">IFERROR(SUMPRODUCT((Table1[Region]=S$65)*(Table1[Group]=$A68)*(Table1[Avg_DCCH_50percDH])*(Table1[SumHD_TJ]/((S54+S61)*1000))),0)</f>
        <v>12.418122980938954</v>
      </c>
      <c r="T68" s="26" cm="1">
        <f t="array" ref="T68">IFERROR(SUMPRODUCT((Table1[Region]=T$65)*(Table1[Group]=$A68)*(Table1[Avg_DCCH_50percDH])*(Table1[SumHD_TJ]/((T54+T61)*1000))),0)</f>
        <v>18.989233122968059</v>
      </c>
      <c r="U68" s="26" cm="1">
        <f t="array" ref="U68">IFERROR(SUMPRODUCT((Table1[Region]=U$65)*(Table1[Group]=$A68)*(Table1[Avg_DCCH_50percDH])*(Table1[SumHD_TJ]/((U54+U61)*1000))),0)</f>
        <v>20.00981887751891</v>
      </c>
      <c r="V68" s="26" cm="1">
        <f t="array" ref="V68">IFERROR(SUMPRODUCT((Table1[Region]=V$65)*(Table1[Group]=$A68)*(Table1[Avg_DCCH_50percDH])*(Table1[SumHD_TJ]/((V54+V61)*1000))),0)</f>
        <v>24.411452892242217</v>
      </c>
      <c r="W68" s="26" cm="1">
        <f t="array" ref="W68">IFERROR(SUMPRODUCT((Table1[Region]=W$65)*(Table1[Group]=$A68)*(Table1[Avg_DCCH_50percDH])*(Table1[SumHD_TJ]/((W54+W61)*1000))),0)</f>
        <v>18.97835493774074</v>
      </c>
      <c r="X68" s="26" cm="1">
        <f t="array" ref="X68">IFERROR(SUMPRODUCT((Table1[Region]=X$65)*(Table1[Group]=$A68)*(Table1[Avg_DCCH_50percDH])*(Table1[SumHD_TJ]/((X54+X61)*1000))),0)</f>
        <v>23.332372938976718</v>
      </c>
      <c r="Y68" s="26" cm="1">
        <f t="array" ref="Y68">IFERROR(SUMPRODUCT((Table1[Region]=Y$65)*(Table1[Group]=$A68)*(Table1[Avg_DCCH_50percDH])*(Table1[SumHD_TJ]/((Y54+Y61)*1000))),0)</f>
        <v>18.6120259722783</v>
      </c>
      <c r="Z68" s="26" cm="1">
        <f t="array" ref="Z68">IFERROR(SUMPRODUCT((Table1[Region]=Z$65)*(Table1[Group]=$A68)*(Table1[Avg_DCCH_50percDH])*(Table1[SumHD_TJ]/((Z54+Z61)*1000))),0)</f>
        <v>20.616172962226639</v>
      </c>
      <c r="AA68" s="26" cm="1">
        <f t="array" ref="AA68">IFERROR(SUMPRODUCT((Table1[Region]=AA$65)*(Table1[Group]=$A68)*(Table1[Avg_DCCH_50percDH])*(Table1[SumHD_TJ]/((AA54+AA61)*1000))),0)</f>
        <v>19.736216972590338</v>
      </c>
      <c r="AB68" s="26" cm="1">
        <f t="array" ref="AB68">IFERROR(SUMPRODUCT((Table1[Region]=AB$65)*(Table1[Group]=$A68)*(Table1[Avg_DCCH_50percDH])*(Table1[SumHD_TJ]/((AB54+AB61)*1000))),0)</f>
        <v>20.87541874862513</v>
      </c>
      <c r="AC68" s="26" cm="1">
        <f t="array" ref="AC68">IFERROR(SUMPRODUCT((Table1[Region]=AC$65)*(Table1[Group]=$A68)*(Table1[Avg_DCCH_50percDH])*(Table1[SumHD_TJ]/((AC54+AC61)*1000))),0)</f>
        <v>21.677806472439677</v>
      </c>
      <c r="AD68" s="26" cm="1">
        <f t="array" ref="AD68">IFERROR(SUMPRODUCT((Table1[Region]=AD$65)*(Table1[Group]=$A68)*(Table1[Avg_DCCH_50percDH])*(Table1[SumHD_TJ]/((AD54+AD61)*1000))),0)</f>
        <v>16.776417809378703</v>
      </c>
      <c r="AE68" s="26">
        <f t="shared" si="21"/>
        <v>4.3453869789136128</v>
      </c>
    </row>
    <row r="69" spans="1:31">
      <c r="A69">
        <v>3</v>
      </c>
      <c r="C69" s="25" t="s">
        <v>468</v>
      </c>
      <c r="D69" s="26" cm="1">
        <f t="array" ref="D69">IFERROR(SUMPRODUCT((Table1[Group]=A69)*(Table1[Avg_DCCH_30percDH])*(Table1[SumHD_TJ]/((J5)))),0)</f>
        <v>9.2404880520504769</v>
      </c>
      <c r="E69" s="26" cm="1">
        <f t="array" ref="E69">IFERROR(SUMPRODUCT((Table1[Region]=E$65)*(Table1[Group]=$A69)*(Table1[Avg_DCCH_50percDH])*(Table1[SumHD_TJ]/((E55+E62)*1000))),0)</f>
        <v>35.457475569331443</v>
      </c>
      <c r="F69" s="26" cm="1">
        <f t="array" ref="F69">IFERROR(SUMPRODUCT((Table1[Region]=F$65)*(Table1[Group]=$A69)*(Table1[Avg_DCCH_50percDH])*(Table1[SumHD_TJ]/((F55+F62)*1000))),0)</f>
        <v>68.333333333333343</v>
      </c>
      <c r="G69" s="26" cm="1">
        <f t="array" ref="G69">IFERROR(SUMPRODUCT((Table1[Region]=G$65)*(Table1[Group]=$A69)*(Table1[Avg_DCCH_50percDH])*(Table1[SumHD_TJ]/((G55+G62)*1000))),0)</f>
        <v>45.986390202258988</v>
      </c>
      <c r="H69" s="26" cm="1">
        <f t="array" ref="H69">IFERROR(SUMPRODUCT((Table1[Region]=H$65)*(Table1[Group]=$A69)*(Table1[Avg_DCCH_50percDH])*(Table1[SumHD_TJ]/((H55+H62)*1000))),0)</f>
        <v>41.436636636636642</v>
      </c>
      <c r="I69" s="26" cm="1">
        <f t="array" ref="I69">IFERROR(SUMPRODUCT((Table1[Region]=I$65)*(Table1[Group]=$A69)*(Table1[Avg_DCCH_50percDH])*(Table1[SumHD_TJ]/((I55+I62)*1000))),0)</f>
        <v>40.247717784581141</v>
      </c>
      <c r="J69" s="26" cm="1">
        <f t="array" ref="J69">IFERROR(SUMPRODUCT((Table1[Region]=J$65)*(Table1[Group]=$A69)*(Table1[Avg_DCCH_50percDH])*(Table1[SumHD_TJ]/((J55+J62)*1000))),0)</f>
        <v>51.127067875790068</v>
      </c>
      <c r="K69" s="26" cm="1">
        <f t="array" ref="K69">IFERROR(SUMPRODUCT((Table1[Region]=K$65)*(Table1[Group]=$A69)*(Table1[Avg_DCCH_50percDH])*(Table1[SumHD_TJ]/((K55+K62)*1000))),0)</f>
        <v>43.140174776428992</v>
      </c>
      <c r="L69" s="26" cm="1">
        <f t="array" ref="L69">IFERROR(SUMPRODUCT((Table1[Region]=L$65)*(Table1[Group]=$A69)*(Table1[Avg_DCCH_50percDH])*(Table1[SumHD_TJ]/((L55+L62)*1000))),0)</f>
        <v>47.150155581485805</v>
      </c>
      <c r="M69" s="26" cm="1">
        <f t="array" ref="M69">IFERROR(SUMPRODUCT((Table1[Region]=M$65)*(Table1[Group]=$A69)*(Table1[Avg_DCCH_50percDH])*(Table1[SumHD_TJ]/((M55+M62)*1000))),0)</f>
        <v>38.89881623203599</v>
      </c>
      <c r="N69" s="26" cm="1">
        <f t="array" ref="N69">IFERROR(SUMPRODUCT((Table1[Region]=N$65)*(Table1[Group]=$A69)*(Table1[Avg_DCCH_50percDH])*(Table1[SumHD_TJ]/((N55+N62)*1000))),0)</f>
        <v>39.276339372686543</v>
      </c>
      <c r="O69" s="26" cm="1">
        <f t="array" ref="O69">IFERROR(SUMPRODUCT((Table1[Region]=O$65)*(Table1[Group]=$A69)*(Table1[Avg_DCCH_50percDH])*(Table1[SumHD_TJ]/((O55+O62)*1000))),0)</f>
        <v>39.166142195820292</v>
      </c>
      <c r="P69" s="26" cm="1">
        <f t="array" ref="P69">IFERROR(SUMPRODUCT((Table1[Region]=P$65)*(Table1[Group]=$A69)*(Table1[Avg_DCCH_50percDH])*(Table1[SumHD_TJ]/((P55+P62)*1000))),0)</f>
        <v>47.652003732213679</v>
      </c>
      <c r="Q69" s="26" cm="1">
        <f t="array" ref="Q69">IFERROR(SUMPRODUCT((Table1[Region]=Q$65)*(Table1[Group]=$A69)*(Table1[Avg_DCCH_50percDH])*(Table1[SumHD_TJ]/((Q55+Q62)*1000))),0)</f>
        <v>44.066511145671335</v>
      </c>
      <c r="R69" s="26" cm="1">
        <f t="array" ref="R69">IFERROR(SUMPRODUCT((Table1[Region]=R$65)*(Table1[Group]=$A69)*(Table1[Avg_DCCH_50percDH])*(Table1[SumHD_TJ]/((R55+R62)*1000))),0)</f>
        <v>33.134262410585279</v>
      </c>
      <c r="S69" s="26" cm="1">
        <f t="array" ref="S69">IFERROR(SUMPRODUCT((Table1[Region]=S$65)*(Table1[Group]=$A69)*(Table1[Avg_DCCH_50percDH])*(Table1[SumHD_TJ]/((S55+S62)*1000))),0)</f>
        <v>38.441523172657199</v>
      </c>
      <c r="T69" s="26" cm="1">
        <f t="array" ref="T69">IFERROR(SUMPRODUCT((Table1[Region]=T$65)*(Table1[Group]=$A69)*(Table1[Avg_DCCH_50percDH])*(Table1[SumHD_TJ]/((T55+T62)*1000))),0)</f>
        <v>40.0302696416001</v>
      </c>
      <c r="U69" s="26" cm="1">
        <f t="array" ref="U69">IFERROR(SUMPRODUCT((Table1[Region]=U$65)*(Table1[Group]=$A69)*(Table1[Avg_DCCH_50percDH])*(Table1[SumHD_TJ]/((U55+U62)*1000))),0)</f>
        <v>41.358318223028107</v>
      </c>
      <c r="V69" s="26" cm="1">
        <f t="array" ref="V69">IFERROR(SUMPRODUCT((Table1[Region]=V$65)*(Table1[Group]=$A69)*(Table1[Avg_DCCH_50percDH])*(Table1[SumHD_TJ]/((V55+V62)*1000))),0)</f>
        <v>38.913494854760977</v>
      </c>
      <c r="W69" s="26" cm="1">
        <f t="array" ref="W69">IFERROR(SUMPRODUCT((Table1[Region]=W$65)*(Table1[Group]=$A69)*(Table1[Avg_DCCH_50percDH])*(Table1[SumHD_TJ]/((W55+W62)*1000))),0)</f>
        <v>40.574206251538278</v>
      </c>
      <c r="X69" s="26" cm="1">
        <f t="array" ref="X69">IFERROR(SUMPRODUCT((Table1[Region]=X$65)*(Table1[Group]=$A69)*(Table1[Avg_DCCH_50percDH])*(Table1[SumHD_TJ]/((X55+X62)*1000))),0)</f>
        <v>35.668490140175813</v>
      </c>
      <c r="Y69" s="26" cm="1">
        <f t="array" ref="Y69">IFERROR(SUMPRODUCT((Table1[Region]=Y$65)*(Table1[Group]=$A69)*(Table1[Avg_DCCH_50percDH])*(Table1[SumHD_TJ]/((Y55+Y62)*1000))),0)</f>
        <v>46.649628772538811</v>
      </c>
      <c r="Z69" s="26" cm="1">
        <f t="array" ref="Z69">IFERROR(SUMPRODUCT((Table1[Region]=Z$65)*(Table1[Group]=$A69)*(Table1[Avg_DCCH_50percDH])*(Table1[SumHD_TJ]/((Z55+Z62)*1000))),0)</f>
        <v>38.193668690372952</v>
      </c>
      <c r="AA69" s="26" cm="1">
        <f t="array" ref="AA69">IFERROR(SUMPRODUCT((Table1[Region]=AA$65)*(Table1[Group]=$A69)*(Table1[Avg_DCCH_50percDH])*(Table1[SumHD_TJ]/((AA55+AA62)*1000))),0)</f>
        <v>40.546075837742499</v>
      </c>
      <c r="AB69" s="26" cm="1">
        <f t="array" ref="AB69">IFERROR(SUMPRODUCT((Table1[Region]=AB$65)*(Table1[Group]=$A69)*(Table1[Avg_DCCH_50percDH])*(Table1[SumHD_TJ]/((AB55+AB62)*1000))),0)</f>
        <v>42.433263888888888</v>
      </c>
      <c r="AC69" s="26" cm="1">
        <f t="array" ref="AC69">IFERROR(SUMPRODUCT((Table1[Region]=AC$65)*(Table1[Group]=$A69)*(Table1[Avg_DCCH_50percDH])*(Table1[SumHD_TJ]/((AC55+AC62)*1000))),0)</f>
        <v>41.096370396189158</v>
      </c>
      <c r="AD69" s="26" cm="1">
        <f t="array" ref="AD69">IFERROR(SUMPRODUCT((Table1[Region]=AD$65)*(Table1[Group]=$A69)*(Table1[Avg_DCCH_50percDH])*(Table1[SumHD_TJ]/((AD55+AD62)*1000))),0)</f>
        <v>40.601711211078772</v>
      </c>
      <c r="AE69" s="26">
        <f t="shared" si="21"/>
        <v>9.2404880520504769</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2.3738511759909682</v>
      </c>
      <c r="E73" s="26">
        <f t="shared" ref="E73:AD76" si="22">E66</f>
        <v>0</v>
      </c>
      <c r="F73" s="26">
        <f t="shared" si="22"/>
        <v>10.433333333333334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9.7999999999999989</v>
      </c>
      <c r="S73" s="26">
        <f t="shared" si="22"/>
        <v>0</v>
      </c>
      <c r="T73" s="26">
        <f t="shared" si="22"/>
        <v>10.766666666666666</v>
      </c>
      <c r="U73" s="26">
        <f t="shared" si="22"/>
        <v>0</v>
      </c>
      <c r="V73" s="26">
        <f t="shared" si="22"/>
        <v>8.1666666666666679</v>
      </c>
      <c r="W73" s="26">
        <f t="shared" si="22"/>
        <v>8.8000000000000007</v>
      </c>
      <c r="X73" s="26">
        <f t="shared" si="22"/>
        <v>0</v>
      </c>
      <c r="Y73" s="26">
        <f t="shared" si="22"/>
        <v>0</v>
      </c>
      <c r="Z73" s="26">
        <f t="shared" si="22"/>
        <v>0</v>
      </c>
      <c r="AA73" s="26">
        <f t="shared" si="22"/>
        <v>0</v>
      </c>
      <c r="AB73" s="26">
        <f t="shared" si="22"/>
        <v>0</v>
      </c>
      <c r="AC73" s="26">
        <f t="shared" si="22"/>
        <v>0</v>
      </c>
      <c r="AD73" s="26">
        <f t="shared" si="22"/>
        <v>0</v>
      </c>
      <c r="AE73" s="26">
        <f>D73</f>
        <v>2.3738511759909682</v>
      </c>
    </row>
    <row r="74" spans="1:31">
      <c r="A74">
        <v>1</v>
      </c>
      <c r="C74" s="25" t="s">
        <v>470</v>
      </c>
      <c r="D74" s="26">
        <f t="shared" ref="D74:S76" si="23">D67</f>
        <v>2.5363325156945078</v>
      </c>
      <c r="E74" s="26">
        <f t="shared" si="23"/>
        <v>0</v>
      </c>
      <c r="F74" s="26">
        <f t="shared" si="23"/>
        <v>14.539210765800878</v>
      </c>
      <c r="G74" s="26">
        <f t="shared" si="23"/>
        <v>8.1679027146100402</v>
      </c>
      <c r="H74" s="26">
        <f t="shared" si="23"/>
        <v>8.4818412291151226</v>
      </c>
      <c r="I74" s="26">
        <f t="shared" si="23"/>
        <v>8.5837438976236644</v>
      </c>
      <c r="J74" s="26">
        <f t="shared" si="23"/>
        <v>11.241936879551959</v>
      </c>
      <c r="K74" s="26">
        <f t="shared" si="23"/>
        <v>9.1869258067178343</v>
      </c>
      <c r="L74" s="26">
        <f t="shared" si="23"/>
        <v>8.9698280026880237</v>
      </c>
      <c r="M74" s="26">
        <f t="shared" si="23"/>
        <v>9.6636523815961421</v>
      </c>
      <c r="N74" s="26">
        <f t="shared" si="23"/>
        <v>9.3556254574950053</v>
      </c>
      <c r="O74" s="26">
        <f t="shared" si="23"/>
        <v>10.900164644264676</v>
      </c>
      <c r="P74" s="26">
        <f t="shared" si="23"/>
        <v>11.161689712577292</v>
      </c>
      <c r="Q74" s="26">
        <f t="shared" si="23"/>
        <v>14.591463667246664</v>
      </c>
      <c r="R74" s="26">
        <f t="shared" si="23"/>
        <v>10.758687842805143</v>
      </c>
      <c r="S74" s="26">
        <f t="shared" si="23"/>
        <v>0</v>
      </c>
      <c r="T74" s="26">
        <f t="shared" si="22"/>
        <v>4.1669608763693269</v>
      </c>
      <c r="U74" s="26">
        <f t="shared" si="22"/>
        <v>14.313485794916801</v>
      </c>
      <c r="V74" s="26">
        <f t="shared" si="22"/>
        <v>10.024723588514737</v>
      </c>
      <c r="W74" s="26">
        <f t="shared" si="22"/>
        <v>12.034626499511427</v>
      </c>
      <c r="X74" s="26">
        <f t="shared" si="22"/>
        <v>12</v>
      </c>
      <c r="Y74" s="26">
        <f t="shared" si="22"/>
        <v>9.8635010642826728</v>
      </c>
      <c r="Z74" s="26">
        <f t="shared" si="22"/>
        <v>12.585665634356385</v>
      </c>
      <c r="AA74" s="26">
        <f t="shared" si="22"/>
        <v>9.7257040350990955</v>
      </c>
      <c r="AB74" s="26">
        <f t="shared" si="22"/>
        <v>8.2944191993705125</v>
      </c>
      <c r="AC74" s="26">
        <f t="shared" si="22"/>
        <v>10.95049185698644</v>
      </c>
      <c r="AD74" s="26">
        <f t="shared" si="22"/>
        <v>12.019556960270593</v>
      </c>
      <c r="AE74" s="26">
        <f t="shared" ref="AE74:AE76" si="24">D74</f>
        <v>2.5363325156945078</v>
      </c>
    </row>
    <row r="75" spans="1:31">
      <c r="A75">
        <v>2</v>
      </c>
      <c r="C75" s="25" t="s">
        <v>471</v>
      </c>
      <c r="D75" s="26">
        <f t="shared" si="23"/>
        <v>4.3453869789136128</v>
      </c>
      <c r="E75" s="26">
        <f t="shared" si="22"/>
        <v>13.597823580453829</v>
      </c>
      <c r="F75" s="26">
        <f t="shared" si="22"/>
        <v>22.197836045733677</v>
      </c>
      <c r="G75" s="26">
        <f t="shared" si="22"/>
        <v>19.857286336682659</v>
      </c>
      <c r="H75" s="26">
        <f t="shared" si="22"/>
        <v>29.725730383973289</v>
      </c>
      <c r="I75" s="26">
        <f t="shared" si="22"/>
        <v>17.37496395963479</v>
      </c>
      <c r="J75" s="26">
        <f t="shared" si="22"/>
        <v>24.30754505904288</v>
      </c>
      <c r="K75" s="26">
        <f t="shared" si="22"/>
        <v>18.798621121905363</v>
      </c>
      <c r="L75" s="26">
        <f t="shared" si="22"/>
        <v>17.720237254394618</v>
      </c>
      <c r="M75" s="26">
        <f t="shared" si="22"/>
        <v>19.085664632486026</v>
      </c>
      <c r="N75" s="26">
        <f t="shared" si="22"/>
        <v>0</v>
      </c>
      <c r="O75" s="26">
        <f t="shared" si="22"/>
        <v>23.400664917560512</v>
      </c>
      <c r="P75" s="26">
        <f t="shared" si="22"/>
        <v>19.581073070619826</v>
      </c>
      <c r="Q75" s="26">
        <f t="shared" si="22"/>
        <v>26.395708142364057</v>
      </c>
      <c r="R75" s="26">
        <f t="shared" si="22"/>
        <v>19.301407658668197</v>
      </c>
      <c r="S75" s="26">
        <f t="shared" si="22"/>
        <v>12.418122980938954</v>
      </c>
      <c r="T75" s="26">
        <f t="shared" si="22"/>
        <v>18.989233122968059</v>
      </c>
      <c r="U75" s="26">
        <f t="shared" si="22"/>
        <v>20.00981887751891</v>
      </c>
      <c r="V75" s="26">
        <f t="shared" si="22"/>
        <v>24.411452892242217</v>
      </c>
      <c r="W75" s="26">
        <f t="shared" si="22"/>
        <v>18.97835493774074</v>
      </c>
      <c r="X75" s="26">
        <f t="shared" si="22"/>
        <v>23.332372938976718</v>
      </c>
      <c r="Y75" s="26">
        <f t="shared" si="22"/>
        <v>18.6120259722783</v>
      </c>
      <c r="Z75" s="26">
        <f t="shared" si="22"/>
        <v>20.616172962226639</v>
      </c>
      <c r="AA75" s="26">
        <f t="shared" si="22"/>
        <v>19.736216972590338</v>
      </c>
      <c r="AB75" s="26">
        <f t="shared" si="22"/>
        <v>20.87541874862513</v>
      </c>
      <c r="AC75" s="26">
        <f t="shared" si="22"/>
        <v>21.677806472439677</v>
      </c>
      <c r="AD75" s="26">
        <f t="shared" si="22"/>
        <v>16.776417809378703</v>
      </c>
      <c r="AE75" s="26">
        <f t="shared" si="24"/>
        <v>4.3453869789136128</v>
      </c>
    </row>
    <row r="76" spans="1:31">
      <c r="A76">
        <v>3</v>
      </c>
      <c r="C76" s="25" t="s">
        <v>472</v>
      </c>
      <c r="D76" s="26">
        <f t="shared" si="23"/>
        <v>9.2404880520504769</v>
      </c>
      <c r="E76" s="26">
        <f t="shared" si="22"/>
        <v>35.457475569331443</v>
      </c>
      <c r="F76" s="26">
        <f t="shared" si="22"/>
        <v>68.333333333333343</v>
      </c>
      <c r="G76" s="26">
        <f t="shared" si="22"/>
        <v>45.986390202258988</v>
      </c>
      <c r="H76" s="26">
        <f t="shared" si="22"/>
        <v>41.436636636636642</v>
      </c>
      <c r="I76" s="26">
        <f t="shared" si="22"/>
        <v>40.247717784581141</v>
      </c>
      <c r="J76" s="26">
        <f t="shared" si="22"/>
        <v>51.127067875790068</v>
      </c>
      <c r="K76" s="26">
        <f t="shared" si="22"/>
        <v>43.140174776428992</v>
      </c>
      <c r="L76" s="26">
        <f t="shared" si="22"/>
        <v>47.150155581485805</v>
      </c>
      <c r="M76" s="26">
        <f t="shared" si="22"/>
        <v>38.89881623203599</v>
      </c>
      <c r="N76" s="26">
        <f t="shared" si="22"/>
        <v>39.276339372686543</v>
      </c>
      <c r="O76" s="26">
        <f t="shared" si="22"/>
        <v>39.166142195820292</v>
      </c>
      <c r="P76" s="26">
        <f t="shared" si="22"/>
        <v>47.652003732213679</v>
      </c>
      <c r="Q76" s="26">
        <f t="shared" si="22"/>
        <v>44.066511145671335</v>
      </c>
      <c r="R76" s="26">
        <f t="shared" si="22"/>
        <v>33.134262410585279</v>
      </c>
      <c r="S76" s="26">
        <f t="shared" si="22"/>
        <v>38.441523172657199</v>
      </c>
      <c r="T76" s="26">
        <f t="shared" si="22"/>
        <v>40.0302696416001</v>
      </c>
      <c r="U76" s="26">
        <f t="shared" si="22"/>
        <v>41.358318223028107</v>
      </c>
      <c r="V76" s="26">
        <f t="shared" si="22"/>
        <v>38.913494854760977</v>
      </c>
      <c r="W76" s="26">
        <f t="shared" si="22"/>
        <v>40.574206251538278</v>
      </c>
      <c r="X76" s="26">
        <f t="shared" si="22"/>
        <v>35.668490140175813</v>
      </c>
      <c r="Y76" s="26">
        <f t="shared" si="22"/>
        <v>46.649628772538811</v>
      </c>
      <c r="Z76" s="26">
        <f t="shared" si="22"/>
        <v>38.193668690372952</v>
      </c>
      <c r="AA76" s="26">
        <f t="shared" si="22"/>
        <v>40.546075837742499</v>
      </c>
      <c r="AB76" s="26">
        <f t="shared" si="22"/>
        <v>42.433263888888888</v>
      </c>
      <c r="AC76" s="26">
        <f t="shared" si="22"/>
        <v>41.096370396189158</v>
      </c>
      <c r="AD76" s="26">
        <f t="shared" si="22"/>
        <v>40.601711211078772</v>
      </c>
      <c r="AE76" s="26">
        <f t="shared" si="24"/>
        <v>9.2404880520504769</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2.3738511759909681E-2</v>
      </c>
      <c r="E80" s="26"/>
      <c r="F80" s="26">
        <f>F66*$A$5</f>
        <v>0.10433333333333333</v>
      </c>
      <c r="G80" s="26"/>
      <c r="H80" s="26"/>
      <c r="I80" s="26"/>
      <c r="J80" s="26"/>
      <c r="K80" s="26"/>
      <c r="L80" s="26"/>
      <c r="M80" s="26"/>
      <c r="N80" s="26"/>
      <c r="O80" s="26"/>
      <c r="P80" s="26"/>
      <c r="Q80" s="26"/>
      <c r="R80" s="26">
        <f>R66*$A$5</f>
        <v>9.799999999999999E-2</v>
      </c>
      <c r="S80" s="26"/>
      <c r="T80" s="26">
        <f>T66*$A$5</f>
        <v>0.10766666666666666</v>
      </c>
      <c r="U80" s="26"/>
      <c r="V80" s="26">
        <f t="shared" ref="V80:W83" si="25">V66*$A$5</f>
        <v>8.1666666666666679E-2</v>
      </c>
      <c r="W80" s="26">
        <f t="shared" si="25"/>
        <v>8.8000000000000009E-2</v>
      </c>
      <c r="X80" s="26"/>
      <c r="Y80" s="26"/>
      <c r="Z80" s="26"/>
      <c r="AA80" s="26"/>
      <c r="AB80" s="26"/>
      <c r="AC80" s="26"/>
      <c r="AD80" s="26"/>
      <c r="AE80" s="26">
        <f>D80</f>
        <v>2.3738511759909681E-2</v>
      </c>
    </row>
    <row r="81" spans="1:31">
      <c r="A81">
        <v>1</v>
      </c>
      <c r="C81" s="25" t="s">
        <v>466</v>
      </c>
      <c r="D81" s="26">
        <f>D67*$A$5</f>
        <v>2.5363325156945078E-2</v>
      </c>
      <c r="E81" s="26"/>
      <c r="F81" s="26">
        <f>F67*$A$5</f>
        <v>0.14539210765800878</v>
      </c>
      <c r="G81" s="26">
        <f t="shared" ref="G81:Q81" si="26">G67*$A$5</f>
        <v>8.1679027146100411E-2</v>
      </c>
      <c r="H81" s="26">
        <f t="shared" si="26"/>
        <v>8.4818412291151224E-2</v>
      </c>
      <c r="I81" s="26">
        <f t="shared" si="26"/>
        <v>8.5837438976236649E-2</v>
      </c>
      <c r="J81" s="26">
        <f t="shared" si="26"/>
        <v>0.1124193687955196</v>
      </c>
      <c r="K81" s="26">
        <f t="shared" si="26"/>
        <v>9.1869258067178342E-2</v>
      </c>
      <c r="L81" s="26">
        <f t="shared" si="26"/>
        <v>8.9698280026880239E-2</v>
      </c>
      <c r="M81" s="26">
        <f t="shared" si="26"/>
        <v>9.6636523815961425E-2</v>
      </c>
      <c r="N81" s="26">
        <f t="shared" si="26"/>
        <v>9.3556254574950051E-2</v>
      </c>
      <c r="O81" s="26">
        <f t="shared" si="26"/>
        <v>0.10900164644264676</v>
      </c>
      <c r="P81" s="26">
        <f t="shared" si="26"/>
        <v>0.11161689712577293</v>
      </c>
      <c r="Q81" s="26">
        <f t="shared" si="26"/>
        <v>0.14591463667246665</v>
      </c>
      <c r="R81" s="26">
        <f>R67*$A$5</f>
        <v>0.10758687842805144</v>
      </c>
      <c r="S81" s="26"/>
      <c r="T81" s="26">
        <f>T67*$A$5</f>
        <v>4.1669608763693272E-2</v>
      </c>
      <c r="U81" s="26">
        <f>U67*$A$5</f>
        <v>0.143134857949168</v>
      </c>
      <c r="V81" s="26">
        <f t="shared" si="25"/>
        <v>0.10024723588514738</v>
      </c>
      <c r="W81" s="26">
        <f t="shared" si="25"/>
        <v>0.12034626499511428</v>
      </c>
      <c r="X81" s="26">
        <f t="shared" ref="X81:AD83" si="27">X67*$A$5</f>
        <v>0.12</v>
      </c>
      <c r="Y81" s="26">
        <f t="shared" si="27"/>
        <v>9.8635010642826731E-2</v>
      </c>
      <c r="Z81" s="26">
        <f t="shared" si="27"/>
        <v>0.12585665634356386</v>
      </c>
      <c r="AA81" s="26">
        <f t="shared" si="27"/>
        <v>9.7257040350990961E-2</v>
      </c>
      <c r="AB81" s="26">
        <f t="shared" si="27"/>
        <v>8.2944191993705133E-2</v>
      </c>
      <c r="AC81" s="26">
        <f t="shared" si="27"/>
        <v>0.10950491856986441</v>
      </c>
      <c r="AD81" s="26">
        <f t="shared" si="27"/>
        <v>0.12019556960270594</v>
      </c>
      <c r="AE81" s="26">
        <f t="shared" ref="AE81:AE83" si="28">D81</f>
        <v>2.5363325156945078E-2</v>
      </c>
    </row>
    <row r="82" spans="1:31">
      <c r="A82">
        <v>2</v>
      </c>
      <c r="C82" s="25" t="s">
        <v>467</v>
      </c>
      <c r="D82" s="26">
        <f>D68*$A$5</f>
        <v>4.3453869789136131E-2</v>
      </c>
      <c r="E82" s="26">
        <f>E68*$A$5</f>
        <v>0.1359782358045383</v>
      </c>
      <c r="F82" s="26">
        <f>F68*$A$5</f>
        <v>0.22197836045733677</v>
      </c>
      <c r="G82" s="26">
        <f t="shared" ref="G82:M83" si="29">G68*$A$5</f>
        <v>0.19857286336682659</v>
      </c>
      <c r="H82" s="26">
        <f t="shared" si="29"/>
        <v>0.29725730383973292</v>
      </c>
      <c r="I82" s="26">
        <f t="shared" si="29"/>
        <v>0.1737496395963479</v>
      </c>
      <c r="J82" s="26">
        <f t="shared" si="29"/>
        <v>0.24307545059042882</v>
      </c>
      <c r="K82" s="26">
        <f t="shared" si="29"/>
        <v>0.18798621121905362</v>
      </c>
      <c r="L82" s="26">
        <f t="shared" si="29"/>
        <v>0.17720237254394619</v>
      </c>
      <c r="M82" s="26">
        <f t="shared" si="29"/>
        <v>0.19085664632486027</v>
      </c>
      <c r="N82" s="26"/>
      <c r="O82" s="26">
        <f t="shared" ref="O82:Q83" si="30">O68*$A$5</f>
        <v>0.23400664917560512</v>
      </c>
      <c r="P82" s="26">
        <f t="shared" si="30"/>
        <v>0.19581073070619825</v>
      </c>
      <c r="Q82" s="26">
        <f t="shared" si="30"/>
        <v>0.2639570814236406</v>
      </c>
      <c r="R82" s="26">
        <f>R68*$A$5</f>
        <v>0.19301407658668196</v>
      </c>
      <c r="S82" s="26">
        <f>S68*$A$5</f>
        <v>0.12418122980938953</v>
      </c>
      <c r="T82" s="26">
        <f>T68*$A$5</f>
        <v>0.18989233122968061</v>
      </c>
      <c r="U82" s="26">
        <f>U68*$A$5</f>
        <v>0.20009818877518912</v>
      </c>
      <c r="V82" s="26">
        <f t="shared" si="25"/>
        <v>0.24411452892242216</v>
      </c>
      <c r="W82" s="26">
        <f t="shared" si="25"/>
        <v>0.18978354937740741</v>
      </c>
      <c r="X82" s="26">
        <f t="shared" si="27"/>
        <v>0.2333237293897672</v>
      </c>
      <c r="Y82" s="26">
        <f t="shared" si="27"/>
        <v>0.18612025972278301</v>
      </c>
      <c r="Z82" s="26">
        <f t="shared" si="27"/>
        <v>0.20616172962226639</v>
      </c>
      <c r="AA82" s="26">
        <f t="shared" si="27"/>
        <v>0.19736216972590337</v>
      </c>
      <c r="AB82" s="26">
        <f t="shared" si="27"/>
        <v>0.2087541874862513</v>
      </c>
      <c r="AC82" s="26">
        <f t="shared" si="27"/>
        <v>0.21677806472439679</v>
      </c>
      <c r="AD82" s="26">
        <f t="shared" si="27"/>
        <v>0.16776417809378705</v>
      </c>
      <c r="AE82" s="26">
        <f t="shared" si="28"/>
        <v>4.3453869789136131E-2</v>
      </c>
    </row>
    <row r="83" spans="1:31">
      <c r="A83">
        <v>3</v>
      </c>
      <c r="C83" s="25" t="s">
        <v>468</v>
      </c>
      <c r="D83" s="26">
        <f>D69*$A$5</f>
        <v>9.2404880520504773E-2</v>
      </c>
      <c r="E83" s="26">
        <f>E69*$A$5</f>
        <v>0.35457475569331443</v>
      </c>
      <c r="F83" s="26">
        <f>F69*$A$5</f>
        <v>0.68333333333333346</v>
      </c>
      <c r="G83" s="26">
        <f t="shared" si="29"/>
        <v>0.45986390202258987</v>
      </c>
      <c r="H83" s="26">
        <f t="shared" si="29"/>
        <v>0.41436636636636642</v>
      </c>
      <c r="I83" s="26">
        <f t="shared" si="29"/>
        <v>0.40247717784581144</v>
      </c>
      <c r="J83" s="26">
        <f t="shared" si="29"/>
        <v>0.51127067875790067</v>
      </c>
      <c r="K83" s="26">
        <f t="shared" si="29"/>
        <v>0.43140174776428991</v>
      </c>
      <c r="L83" s="26">
        <f t="shared" si="29"/>
        <v>0.47150155581485809</v>
      </c>
      <c r="M83" s="26">
        <f t="shared" si="29"/>
        <v>0.38898816232035993</v>
      </c>
      <c r="N83" s="26">
        <f>N69*$A$5</f>
        <v>0.39276339372686542</v>
      </c>
      <c r="O83" s="26">
        <f t="shared" si="30"/>
        <v>0.39166142195820292</v>
      </c>
      <c r="P83" s="26">
        <f t="shared" si="30"/>
        <v>0.47652003732213677</v>
      </c>
      <c r="Q83" s="26">
        <f t="shared" si="30"/>
        <v>0.44066511145671333</v>
      </c>
      <c r="R83" s="26">
        <f>R69*$A$5</f>
        <v>0.3313426241058528</v>
      </c>
      <c r="S83" s="26">
        <f>S69*$A$5</f>
        <v>0.38441523172657199</v>
      </c>
      <c r="T83" s="26">
        <f>T69*$A$5</f>
        <v>0.40030269641600102</v>
      </c>
      <c r="U83" s="26">
        <f>U69*$A$5</f>
        <v>0.41358318223028107</v>
      </c>
      <c r="V83" s="26">
        <f t="shared" si="25"/>
        <v>0.38913494854760977</v>
      </c>
      <c r="W83" s="26">
        <f t="shared" si="25"/>
        <v>0.40574206251538281</v>
      </c>
      <c r="X83" s="26">
        <f t="shared" si="27"/>
        <v>0.35668490140175813</v>
      </c>
      <c r="Y83" s="26">
        <f t="shared" si="27"/>
        <v>0.46649628772538815</v>
      </c>
      <c r="Z83" s="26">
        <f t="shared" si="27"/>
        <v>0.38193668690372951</v>
      </c>
      <c r="AA83" s="26">
        <f t="shared" si="27"/>
        <v>0.40546075837742501</v>
      </c>
      <c r="AB83" s="26">
        <f t="shared" si="27"/>
        <v>0.42433263888888889</v>
      </c>
      <c r="AC83" s="26">
        <f t="shared" si="27"/>
        <v>0.41096370396189158</v>
      </c>
      <c r="AD83" s="26">
        <f t="shared" si="27"/>
        <v>0.40601711211078773</v>
      </c>
      <c r="AE83" s="26">
        <f t="shared" si="28"/>
        <v>9.2404880520504773E-2</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2.3738511759909681E-2</v>
      </c>
      <c r="E87" s="26"/>
      <c r="F87" s="26">
        <f>F73*$A$5</f>
        <v>0.10433333333333333</v>
      </c>
      <c r="G87" s="26"/>
      <c r="H87" s="26"/>
      <c r="I87" s="26"/>
      <c r="J87" s="26"/>
      <c r="K87" s="26"/>
      <c r="L87" s="26"/>
      <c r="M87" s="26"/>
      <c r="N87" s="26"/>
      <c r="O87" s="26"/>
      <c r="P87" s="26"/>
      <c r="Q87" s="26"/>
      <c r="R87" s="26">
        <f>R73*$A$5</f>
        <v>9.799999999999999E-2</v>
      </c>
      <c r="S87" s="26"/>
      <c r="T87" s="26">
        <f>T73*$A$5</f>
        <v>0.10766666666666666</v>
      </c>
      <c r="U87" s="26"/>
      <c r="V87" s="26">
        <f t="shared" ref="V87:W90" si="31">V73*$A$5</f>
        <v>8.1666666666666679E-2</v>
      </c>
      <c r="W87" s="26">
        <f t="shared" si="31"/>
        <v>8.8000000000000009E-2</v>
      </c>
      <c r="X87" s="26"/>
      <c r="Y87" s="26"/>
      <c r="Z87" s="26"/>
      <c r="AA87" s="26"/>
      <c r="AB87" s="26"/>
      <c r="AC87" s="26"/>
      <c r="AD87" s="26"/>
      <c r="AE87" s="26">
        <f>D87</f>
        <v>2.3738511759909681E-2</v>
      </c>
    </row>
    <row r="88" spans="1:31">
      <c r="A88">
        <v>1</v>
      </c>
      <c r="C88" s="25" t="s">
        <v>470</v>
      </c>
      <c r="D88" s="26">
        <f>D74*$A$5</f>
        <v>2.5363325156945078E-2</v>
      </c>
      <c r="E88" s="26"/>
      <c r="F88" s="26">
        <f>F74*$A$5</f>
        <v>0.14539210765800878</v>
      </c>
      <c r="G88" s="26">
        <f t="shared" ref="G88:Q88" si="32">G74*$A$5</f>
        <v>8.1679027146100411E-2</v>
      </c>
      <c r="H88" s="26">
        <f t="shared" si="32"/>
        <v>8.4818412291151224E-2</v>
      </c>
      <c r="I88" s="26">
        <f t="shared" si="32"/>
        <v>8.5837438976236649E-2</v>
      </c>
      <c r="J88" s="26">
        <f t="shared" si="32"/>
        <v>0.1124193687955196</v>
      </c>
      <c r="K88" s="26">
        <f t="shared" si="32"/>
        <v>9.1869258067178342E-2</v>
      </c>
      <c r="L88" s="26">
        <f t="shared" si="32"/>
        <v>8.9698280026880239E-2</v>
      </c>
      <c r="M88" s="26">
        <f t="shared" si="32"/>
        <v>9.6636523815961425E-2</v>
      </c>
      <c r="N88" s="26">
        <f t="shared" si="32"/>
        <v>9.3556254574950051E-2</v>
      </c>
      <c r="O88" s="26">
        <f t="shared" si="32"/>
        <v>0.10900164644264676</v>
      </c>
      <c r="P88" s="26">
        <f t="shared" si="32"/>
        <v>0.11161689712577293</v>
      </c>
      <c r="Q88" s="26">
        <f t="shared" si="32"/>
        <v>0.14591463667246665</v>
      </c>
      <c r="R88" s="26">
        <f>R74*$A$5</f>
        <v>0.10758687842805144</v>
      </c>
      <c r="S88" s="26"/>
      <c r="T88" s="26">
        <f>T74*$A$5</f>
        <v>4.1669608763693272E-2</v>
      </c>
      <c r="U88" s="26">
        <f>U74*$A$5</f>
        <v>0.143134857949168</v>
      </c>
      <c r="V88" s="26">
        <f t="shared" si="31"/>
        <v>0.10024723588514738</v>
      </c>
      <c r="W88" s="26">
        <f t="shared" si="31"/>
        <v>0.12034626499511428</v>
      </c>
      <c r="X88" s="26">
        <f t="shared" ref="X88:AD90" si="33">X74*$A$5</f>
        <v>0.12</v>
      </c>
      <c r="Y88" s="26">
        <f t="shared" si="33"/>
        <v>9.8635010642826731E-2</v>
      </c>
      <c r="Z88" s="26">
        <f t="shared" si="33"/>
        <v>0.12585665634356386</v>
      </c>
      <c r="AA88" s="26">
        <f t="shared" si="33"/>
        <v>9.7257040350990961E-2</v>
      </c>
      <c r="AB88" s="26">
        <f t="shared" si="33"/>
        <v>8.2944191993705133E-2</v>
      </c>
      <c r="AC88" s="26">
        <f t="shared" si="33"/>
        <v>0.10950491856986441</v>
      </c>
      <c r="AD88" s="26">
        <f t="shared" si="33"/>
        <v>0.12019556960270594</v>
      </c>
      <c r="AE88" s="26">
        <f t="shared" ref="AE88:AE90" si="34">D88</f>
        <v>2.5363325156945078E-2</v>
      </c>
    </row>
    <row r="89" spans="1:31">
      <c r="A89">
        <v>2</v>
      </c>
      <c r="C89" s="25" t="s">
        <v>471</v>
      </c>
      <c r="D89" s="26">
        <f>D75*$A$5</f>
        <v>4.3453869789136131E-2</v>
      </c>
      <c r="E89" s="26">
        <f>E75*$A$5</f>
        <v>0.1359782358045383</v>
      </c>
      <c r="F89" s="26">
        <f>F75*$A$5</f>
        <v>0.22197836045733677</v>
      </c>
      <c r="G89" s="26">
        <f t="shared" ref="G89:M90" si="35">G75*$A$5</f>
        <v>0.19857286336682659</v>
      </c>
      <c r="H89" s="26">
        <f t="shared" si="35"/>
        <v>0.29725730383973292</v>
      </c>
      <c r="I89" s="26">
        <f t="shared" si="35"/>
        <v>0.1737496395963479</v>
      </c>
      <c r="J89" s="26">
        <f t="shared" si="35"/>
        <v>0.24307545059042882</v>
      </c>
      <c r="K89" s="26">
        <f t="shared" si="35"/>
        <v>0.18798621121905362</v>
      </c>
      <c r="L89" s="26">
        <f t="shared" si="35"/>
        <v>0.17720237254394619</v>
      </c>
      <c r="M89" s="26">
        <f t="shared" si="35"/>
        <v>0.19085664632486027</v>
      </c>
      <c r="N89" s="26"/>
      <c r="O89" s="26">
        <f t="shared" ref="O89:Q90" si="36">O75*$A$5</f>
        <v>0.23400664917560512</v>
      </c>
      <c r="P89" s="26">
        <f t="shared" si="36"/>
        <v>0.19581073070619825</v>
      </c>
      <c r="Q89" s="26">
        <f t="shared" si="36"/>
        <v>0.2639570814236406</v>
      </c>
      <c r="R89" s="26">
        <f>R75*$A$5</f>
        <v>0.19301407658668196</v>
      </c>
      <c r="S89" s="26">
        <f>S75*$A$5</f>
        <v>0.12418122980938953</v>
      </c>
      <c r="T89" s="26">
        <f>T75*$A$5</f>
        <v>0.18989233122968061</v>
      </c>
      <c r="U89" s="26">
        <f>U75*$A$5</f>
        <v>0.20009818877518912</v>
      </c>
      <c r="V89" s="26">
        <f t="shared" si="31"/>
        <v>0.24411452892242216</v>
      </c>
      <c r="W89" s="26">
        <f t="shared" si="31"/>
        <v>0.18978354937740741</v>
      </c>
      <c r="X89" s="26">
        <f t="shared" si="33"/>
        <v>0.2333237293897672</v>
      </c>
      <c r="Y89" s="26">
        <f t="shared" si="33"/>
        <v>0.18612025972278301</v>
      </c>
      <c r="Z89" s="26">
        <f t="shared" si="33"/>
        <v>0.20616172962226639</v>
      </c>
      <c r="AA89" s="26">
        <f t="shared" si="33"/>
        <v>0.19736216972590337</v>
      </c>
      <c r="AB89" s="26">
        <f t="shared" si="33"/>
        <v>0.2087541874862513</v>
      </c>
      <c r="AC89" s="26">
        <f t="shared" si="33"/>
        <v>0.21677806472439679</v>
      </c>
      <c r="AD89" s="26">
        <f t="shared" si="33"/>
        <v>0.16776417809378705</v>
      </c>
      <c r="AE89" s="26">
        <f t="shared" si="34"/>
        <v>4.3453869789136131E-2</v>
      </c>
    </row>
    <row r="90" spans="1:31">
      <c r="A90">
        <v>3</v>
      </c>
      <c r="C90" s="25" t="s">
        <v>472</v>
      </c>
      <c r="D90" s="26">
        <f>D76*$A$5</f>
        <v>9.2404880520504773E-2</v>
      </c>
      <c r="E90" s="26">
        <f>E76*$A$5</f>
        <v>0.35457475569331443</v>
      </c>
      <c r="F90" s="26">
        <f>F76*$A$5</f>
        <v>0.68333333333333346</v>
      </c>
      <c r="G90" s="26">
        <f t="shared" si="35"/>
        <v>0.45986390202258987</v>
      </c>
      <c r="H90" s="26">
        <f t="shared" si="35"/>
        <v>0.41436636636636642</v>
      </c>
      <c r="I90" s="26">
        <f t="shared" si="35"/>
        <v>0.40247717784581144</v>
      </c>
      <c r="J90" s="26">
        <f t="shared" si="35"/>
        <v>0.51127067875790067</v>
      </c>
      <c r="K90" s="26">
        <f t="shared" si="35"/>
        <v>0.43140174776428991</v>
      </c>
      <c r="L90" s="26">
        <f t="shared" si="35"/>
        <v>0.47150155581485809</v>
      </c>
      <c r="M90" s="26">
        <f t="shared" si="35"/>
        <v>0.38898816232035993</v>
      </c>
      <c r="N90" s="26">
        <f>N76*$A$5</f>
        <v>0.39276339372686542</v>
      </c>
      <c r="O90" s="26">
        <f t="shared" si="36"/>
        <v>0.39166142195820292</v>
      </c>
      <c r="P90" s="26">
        <f t="shared" si="36"/>
        <v>0.47652003732213677</v>
      </c>
      <c r="Q90" s="26">
        <f t="shared" si="36"/>
        <v>0.44066511145671333</v>
      </c>
      <c r="R90" s="26">
        <f>R76*$A$5</f>
        <v>0.3313426241058528</v>
      </c>
      <c r="S90" s="26">
        <f>S76*$A$5</f>
        <v>0.38441523172657199</v>
      </c>
      <c r="T90" s="26">
        <f>T76*$A$5</f>
        <v>0.40030269641600102</v>
      </c>
      <c r="U90" s="26">
        <f>U76*$A$5</f>
        <v>0.41358318223028107</v>
      </c>
      <c r="V90" s="26">
        <f t="shared" si="31"/>
        <v>0.38913494854760977</v>
      </c>
      <c r="W90" s="26">
        <f t="shared" si="31"/>
        <v>0.40574206251538281</v>
      </c>
      <c r="X90" s="26">
        <f t="shared" si="33"/>
        <v>0.35668490140175813</v>
      </c>
      <c r="Y90" s="26">
        <f t="shared" si="33"/>
        <v>0.46649628772538815</v>
      </c>
      <c r="Z90" s="26">
        <f t="shared" si="33"/>
        <v>0.38193668690372951</v>
      </c>
      <c r="AA90" s="26">
        <f t="shared" si="33"/>
        <v>0.40546075837742501</v>
      </c>
      <c r="AB90" s="26">
        <f t="shared" si="33"/>
        <v>0.42433263888888889</v>
      </c>
      <c r="AC90" s="26">
        <f t="shared" si="33"/>
        <v>0.41096370396189158</v>
      </c>
      <c r="AD90" s="26">
        <f t="shared" si="33"/>
        <v>0.40601711211078773</v>
      </c>
      <c r="AE90" s="26">
        <f t="shared" si="34"/>
        <v>9.2404880520504773E-2</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8" t="s">
        <v>527</v>
      </c>
      <c r="D4" s="328"/>
      <c r="E4" s="328"/>
      <c r="F4" s="328"/>
      <c r="G4" s="328"/>
      <c r="H4" s="47" t="s">
        <v>530</v>
      </c>
      <c r="I4" s="47" t="s">
        <v>522</v>
      </c>
      <c r="J4" s="47" t="s">
        <v>523</v>
      </c>
      <c r="K4" s="326" t="s">
        <v>531</v>
      </c>
      <c r="L4" s="327"/>
      <c r="M4" s="327"/>
      <c r="N4" s="327"/>
      <c r="O4" s="327"/>
      <c r="P4" s="327"/>
      <c r="Q4" s="327"/>
      <c r="R4" s="327"/>
      <c r="S4" s="327"/>
      <c r="T4" s="327"/>
      <c r="U4" s="326" t="s">
        <v>528</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896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9" t="s">
        <v>938</v>
      </c>
      <c r="D1" s="329"/>
      <c r="E1" s="329"/>
      <c r="F1" s="329"/>
      <c r="G1" s="329"/>
      <c r="H1" s="329"/>
      <c r="I1" s="329"/>
      <c r="J1" s="329"/>
      <c r="K1" s="329"/>
      <c r="L1" s="329"/>
      <c r="M1" s="329"/>
      <c r="N1" s="329"/>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744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949</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9" t="s">
        <v>655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952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940</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929</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917</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780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845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810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1" t="s">
        <v>1060</v>
      </c>
      <c r="B1" s="333" t="s">
        <v>1061</v>
      </c>
      <c r="C1" s="334"/>
      <c r="D1" s="334"/>
      <c r="E1" s="334"/>
      <c r="F1" s="335"/>
      <c r="G1" s="333" t="s">
        <v>1062</v>
      </c>
      <c r="H1" s="334"/>
      <c r="I1" s="334"/>
      <c r="J1" s="334"/>
      <c r="K1" s="335"/>
    </row>
    <row r="2" spans="1:14" ht="13.5" thickBot="1">
      <c r="A2" s="332"/>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0" t="s">
        <v>1064</v>
      </c>
      <c r="B7" s="330"/>
      <c r="C7" s="330"/>
      <c r="D7" s="330"/>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30" t="s">
        <v>1076</v>
      </c>
      <c r="B18" s="330"/>
      <c r="C18" s="330"/>
      <c r="D18" s="330"/>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30" t="s">
        <v>1084</v>
      </c>
      <c r="B28" s="330"/>
      <c r="C28" s="330"/>
      <c r="D28" s="330"/>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6" t="s">
        <v>1088</v>
      </c>
      <c r="U30" s="337"/>
      <c r="V30" s="337"/>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6" t="s">
        <v>1087</v>
      </c>
      <c r="U35" s="337"/>
      <c r="V35" s="337"/>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30" t="s">
        <v>1067</v>
      </c>
      <c r="B40" s="330"/>
      <c r="C40" s="330"/>
      <c r="D40" s="330"/>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6" t="s">
        <v>1121</v>
      </c>
      <c r="U41" s="337"/>
      <c r="V41" s="337"/>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0" t="s">
        <v>1123</v>
      </c>
      <c r="B45" s="330"/>
      <c r="C45" s="330"/>
      <c r="D45" s="330"/>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774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2023-05-05T19:52:47Z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