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C417E00-E477-44B2-8A66-F1FAB6D3B283}" xr6:coauthVersionLast="45" xr6:coauthVersionMax="47" xr10:uidLastSave="{00000000-0000-0000-0000-000000000000}"/>
  <bookViews>
    <workbookView xWindow="3135" yWindow="-13125" windowWidth="21600" windowHeight="11385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8" l="1"/>
  <c r="N14" i="8" l="1"/>
  <c r="B14" i="8"/>
  <c r="J10" i="8" l="1"/>
  <c r="J8" i="5" l="1"/>
  <c r="L6" i="8" l="1"/>
  <c r="J6" i="8"/>
  <c r="B13" i="4" l="1"/>
  <c r="G13" i="4"/>
  <c r="I13" i="4"/>
  <c r="K13" i="4"/>
  <c r="G12" i="4" l="1"/>
  <c r="I12" i="4"/>
  <c r="K12" i="4"/>
  <c r="B12" i="4"/>
  <c r="N13" i="5" l="1"/>
  <c r="L13" i="5"/>
  <c r="J13" i="5"/>
  <c r="B13" i="5"/>
  <c r="J12" i="5" l="1"/>
  <c r="J11" i="5"/>
  <c r="B12" i="5"/>
  <c r="B11" i="5"/>
  <c r="L12" i="5"/>
  <c r="L11" i="5"/>
  <c r="N11" i="5"/>
  <c r="N12" i="5"/>
  <c r="J10" i="5" l="1"/>
  <c r="L10" i="5"/>
  <c r="N10" i="5"/>
  <c r="B10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16" i="8"/>
  <c r="B2" i="8" l="1"/>
  <c r="G16" i="7" l="1"/>
  <c r="F16" i="7"/>
  <c r="G36" i="8"/>
  <c r="F36" i="8"/>
  <c r="G25" i="5"/>
  <c r="F25" i="5"/>
  <c r="G17" i="7"/>
  <c r="G37" i="8"/>
  <c r="H26" i="5"/>
  <c r="G26" i="5"/>
  <c r="J12" i="8" l="1"/>
  <c r="L12" i="8"/>
  <c r="N12" i="8"/>
  <c r="J13" i="8"/>
  <c r="L13" i="8"/>
  <c r="N13" i="8"/>
  <c r="J14" i="8"/>
  <c r="L14" i="8"/>
  <c r="J15" i="8"/>
  <c r="L15" i="8"/>
  <c r="N15" i="8"/>
  <c r="J16" i="8"/>
  <c r="L16" i="8"/>
  <c r="B7" i="8"/>
  <c r="B8" i="8"/>
  <c r="B10" i="8"/>
  <c r="B11" i="8"/>
  <c r="B12" i="8"/>
  <c r="B13" i="8"/>
  <c r="B15" i="8"/>
  <c r="B6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9" i="5"/>
  <c r="J9" i="5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<sst xmlns="http://schemas.openxmlformats.org/spreadsheetml/2006/main" count="504" uniqueCount="229">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</sst>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225</v>
      </c>
      <c r="E12">
        <v>2018</v>
      </c>
      <c r="F12" s="2" t="s">
        <v>15</v>
      </c>
      <c r="G12" s="26">
        <f t="shared" si="5"/>
        <v>1.1000000000000001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 t="shared" si="5"/>
        <v>1.1000000000000001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0.1</v>
      </c>
      <c r="D22">
        <v>0.1</v>
      </c>
    </row>
    <row r="23" spans="1:11" x14ac:dyDescent="0.25">
      <c r="A23" t="s">
        <v>128</v>
      </c>
      <c r="B23" t="s">
        <v>227</v>
      </c>
      <c r="C23" s="11">
        <v>0.1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D3" zoomScaleNormal="100" workbookViewId="0">
      <selection activeCell="L8" sqref="L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>_xlfn.TEXTJOIN("_",TRUE,"UC",A29,"MinGrowth",B29)</f>
        <v>UC_RSD_MinGrowth_DistrictHeat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185</v>
      </c>
      <c r="J14" s="29">
        <f t="shared" si="1"/>
        <v>1.04</v>
      </c>
      <c r="K14" s="2">
        <v>1</v>
      </c>
      <c r="L14" s="16">
        <f t="shared" si="2"/>
        <v>-0.3</v>
      </c>
      <c r="M14" s="2">
        <v>5</v>
      </c>
      <c r="N14" s="2" t="str">
        <f>_xlfn.TEXTJOIN(" ",TRUE,A29, "min growth rate of",B29)</f>
        <v>RSD min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0.04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I22" sqref="I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 t="shared" ref="J6:J11" si="1">1+C16</f>
        <v>1.02</v>
      </c>
      <c r="K6" s="2">
        <v>1</v>
      </c>
      <c r="L6" s="16">
        <f t="shared" ref="L6:L11" si="2">-D16</f>
        <v>-0.1</v>
      </c>
      <c r="M6" s="2">
        <v>5</v>
      </c>
      <c r="N6" s="2" t="str">
        <f t="shared" ref="N6:N11" si="3">_xlfn.TEXTJOIN(" ",TRUE,A16, "maximum growth rate of",B16)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 t="shared" si="1"/>
        <v>1.02</v>
      </c>
      <c r="K7" s="2">
        <v>1</v>
      </c>
      <c r="L7" s="16">
        <f t="shared" si="2"/>
        <v>-0.1</v>
      </c>
      <c r="M7" s="2">
        <v>5</v>
      </c>
      <c r="N7" s="2" t="str">
        <f t="shared" si="3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 t="shared" si="1"/>
        <v>1.5</v>
      </c>
      <c r="K8" s="2">
        <v>1</v>
      </c>
      <c r="L8" s="16">
        <f t="shared" si="2"/>
        <v>-0.3</v>
      </c>
      <c r="M8" s="2">
        <v>5</v>
      </c>
      <c r="N8" s="2" t="str">
        <f t="shared" si="3"/>
        <v>SRV maximum growth rate of AmbientHeat</v>
      </c>
    </row>
    <row r="9" spans="1:14" x14ac:dyDescent="0.25">
      <c r="B9" s="2" t="str">
        <f t="shared" si="0"/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si="1"/>
        <v>1.03</v>
      </c>
      <c r="K9" s="2">
        <v>1</v>
      </c>
      <c r="L9" s="16">
        <f t="shared" si="2"/>
        <v>0</v>
      </c>
      <c r="M9" s="2">
        <v>5</v>
      </c>
      <c r="N9" s="2" t="str">
        <f t="shared" si="3"/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1.3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 t="shared" si="0"/>
        <v>UC_SRV_MaxGrowth_Solar</v>
      </c>
      <c r="C11" s="2" t="s">
        <v>144</v>
      </c>
      <c r="D11" s="2"/>
      <c r="F11" t="s">
        <v>223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 t="shared" si="2"/>
        <v>-0.2</v>
      </c>
      <c r="M11" s="2">
        <v>5</v>
      </c>
      <c r="N11" s="2" t="str">
        <f t="shared" si="3"/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15</v>
      </c>
      <c r="J13" s="29">
        <f>1+C22</f>
        <v>1.01</v>
      </c>
      <c r="K13" s="2">
        <v>1</v>
      </c>
      <c r="L13" s="16">
        <f>-D22</f>
        <v>0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0.3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0.01</v>
      </c>
      <c r="D22">
        <v>0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IF(Regions!C$3&lt;&gt;"",Regions!C$3,"*")</f>
        <v>IE</v>
      </c>
      <c r="G25" s="48" t="str">
        <f>IF(Regions!C$3&lt;&gt;"",Regions!D$3,"*")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2023-04-22T23:14:10Z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