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F516666-DD0F-415B-88E2-EB3616095BD3}" xr6:coauthVersionLast="45" xr6:coauthVersionMax="47" xr10:uidLastSave="{00000000-0000-0000-0000-000000000000}"/>
  <bookViews>
    <workbookView xWindow="6555" yWindow="-13320" windowWidth="21600" windowHeight="11385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J19" i="56" l="1"/>
  <c r="M18" i="56"/>
  <c r="M8" i="56"/>
  <c r="J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M22" i="56" l="1"/>
  <c r="M21" i="56"/>
  <c r="M20" i="56"/>
  <c r="M16" i="56"/>
  <c r="M15" i="56"/>
  <c r="M14" i="56"/>
  <c r="M12" i="56"/>
  <c r="M10" i="56"/>
  <c r="M9" i="56"/>
  <c r="M6" i="56"/>
  <c r="W11" i="55" l="1"/>
  <c r="X11" i="55"/>
  <c r="Y11" i="55"/>
  <c r="V11" i="55"/>
  <c r="AE193" i="55" l="1"/>
  <c r="AE120" i="55"/>
  <c r="AE48" i="55"/>
  <c r="M19" i="56" l="1"/>
  <c r="J13" i="56"/>
  <c r="M13" i="56" s="1"/>
  <c r="M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<sst xmlns="http://schemas.openxmlformats.org/spreadsheetml/2006/main" count="19025" uniqueCount="757">
  <si>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</si>
  <si>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</si>
  <si>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</si>
  <si>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</si>
  <si>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</si>
  <si>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</si>
  <si>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</si>
  <si>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</si>
  <si>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</si>
  <si>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</si>
  <si>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</si>
  <si>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</si>
  <si>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</si>
  <si>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</si>
  <si>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</si>
  <si>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</si>
  <si>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</si>
  <si>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</si>
  <si>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</si>
  <si>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</si>
  <si>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</si>
  <si>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</si>
  <si>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</si>
  <si>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</si>
  <si>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</si>
  <si>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</si>
  <si>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</si>
  <si>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</si>
  <si>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</si>
  <si>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</si>
  <si>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</si>
  <si>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</si>
  <si>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</si>
  <si>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</si>
  <si>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</si>
  <si>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</si>
  <si>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</si>
  <si>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</si>
  <si>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</si>
  <si>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</si>
  <si>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</si>
  <si>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</si>
  <si>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</si>
  <si>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</si>
  <si>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</si>
  <si>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</si>
  <si>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</si>
  <si>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</si>
  <si>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</si>
  <si>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</si>
  <si>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</si>
  <si>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</si>
  <si>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</si>
  <si>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</si>
  <si>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</si>
  <si>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</si>
  <si>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</si>
  <si>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</si>
  <si>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</si>
  <si>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</si>
  <si>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</si>
  <si>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</si>
  <si>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</si>
  <si>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</si>
  <si>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</si>
  <si>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</si>
  <si>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</si>
  <si>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</si>
  <si>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</si>
  <si>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</si>
  <si>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</si>
  <si>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</si>
  <si>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</si>
  <si>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</si>
  <si>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</si>
  <si>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</si>
  <si>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</si>
  <si>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</si>
  <si>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</si>
  <si>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</si>
  <si>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</si>
  <si>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</si>
  <si>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</si>
  <si>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</si>
  <si>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</si>
  <si>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</si>
  <si>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</si>
  <si>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</si>
  <si>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</si>
  <si>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</si>
  <si>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</si>
  <si>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</si>
  <si>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</si>
  <si>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</si>
  <si>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</si>
  <si>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</si>
  <si>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</si>
  <si>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</si>
  <si>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</si>
  <si>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</si>
  <si>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</si>
  <si>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</si>
  <si>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</si>
  <si>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</si>
  <si>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</si>
  <si>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</si>
  <si>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</si>
  <si>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</si>
  <si>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</si>
  <si>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</si>
  <si>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</si>
  <si>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</si>
  <si>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</si>
  <si>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</si>
  <si>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</si>
  <si>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</si>
  <si>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</si>
  <si>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</si>
  <si>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</si>
  <si>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</si>
  <si>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</si>
  <si>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</si>
  <si>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</si>
  <si>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</si>
  <si>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</si>
  <si>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</si>
  <si>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</si>
  <si>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</si>
  <si>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</si>
  <si>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</si>
  <si>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</si>
  <si>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</si>
  <si>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</si>
  <si>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</si>
  <si>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</si>
  <si>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</si>
  <si>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</si>
  <si>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</si>
  <si>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</si>
  <si>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</si>
  <si>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</si>
  <si>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</si>
  <si>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</si>
  <si>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</si>
  <si>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</si>
  <si>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</si>
  <si>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</si>
  <si>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</si>
  <si>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</si>
  <si>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</si>
  <si>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</si>
  <si>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</si>
  <si>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</si>
  <si>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</si>
  <si>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</si>
  <si>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</si>
  <si>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</si>
  <si>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</si>
  <si>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</si>
  <si>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</si>
  <si>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</si>
  <si>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</si>
  <si>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</si>
  <si>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</si>
  <si>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</si>
  <si>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</si>
  <si>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</si>
  <si>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</si>
  <si>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</si>
  <si>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</si>
  <si>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</si>
  <si>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</si>
  <si>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</si>
  <si>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</si>
  <si>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</si>
  <si>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</si>
  <si>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</si>
  <si>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</si>
  <si>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</si>
  <si>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</si>
  <si>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</si>
  <si>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</si>
  <si>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</si>
  <si>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</si>
  <si>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</si>
  <si>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</si>
  <si>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</si>
  <si>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</si>
  <si>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</si>
  <si>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</si>
  <si>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</si>
  <si>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</si>
  <si>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</si>
  <si>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</si>
  <si>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</si>
  <si>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</si>
  <si>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</si>
  <si>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</si>
  <si>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</si>
  <si>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</si>
  <si>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</si>
  <si>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</si>
  <si>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</si>
  <si>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</si>
  <si>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</si>
  <si>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</si>
  <si>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</si>
  <si>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</si>
  <si>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</si>
  <si>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</si>
  <si>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</si>
  <si>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</si>
  <si>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</si>
  <si>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</si>
  <si>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</si>
  <si>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</si>
  <si>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</si>
  <si>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</si>
  <si>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</si>
  <si>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</si>
  <si>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</si>
  <si>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</si>
  <si>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</si>
  <si>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</si>
  <si>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</si>
  <si>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</si>
  <si>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</si>
  <si>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</si>
  <si>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</si>
  <si>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</si>
  <si>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</si>
  <si>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</si>
  <si>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</si>
  <si>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</si>
  <si>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</si>
  <si>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</si>
  <si>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</si>
  <si>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</si>
  <si>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</si>
  <si>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</si>
  <si>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</si>
  <si>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</si>
  <si>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</si>
  <si>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</si>
  <si>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</si>
  <si>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</si>
  <si>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</si>
  <si>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</si>
  <si>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</si>
  <si>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</si>
  <si>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</si>
  <si>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</si>
  <si>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</si>
  <si>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</si>
  <si>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</si>
  <si>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</si>
  <si>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</si>
  <si>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</si>
  <si>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</si>
  <si>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</si>
  <si>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</si>
  <si>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</si>
  <si>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</si>
  <si>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</si>
  <si>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</si>
  <si>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</si>
  <si>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</si>
  <si>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</si>
  <si>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</si>
  <si>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</si>
  <si>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</si>
  <si>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</si>
  <si>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</si>
  <si>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</si>
  <si>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</si>
  <si>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</si>
  <si>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</si>
  <si>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</si>
  <si>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</si>
  <si>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</si>
  <si>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</si>
  <si>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</si>
  <si>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</si>
  <si>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</si>
  <si>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</si>
  <si>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</si>
  <si>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</si>
  <si>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</si>
  <si>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</si>
  <si>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</si>
  <si>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</si>
  <si>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</si>
  <si>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</si>
  <si>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</si>
  <si>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</si>
  <si>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</si>
  <si>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</si>
  <si>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</si>
  <si>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</si>
  <si>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</si>
  <si>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</si>
  <si>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</si>
  <si>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</si>
  <si>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</si>
  <si>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</si>
  <si>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</si>
  <si>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</si>
  <si>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</si>
  <si>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</si>
  <si>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</si>
  <si>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</si>
  <si>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</si>
  <si>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</si>
  <si>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</si>
  <si>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</si>
  <si>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</si>
  <si>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</si>
  <si>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</si>
  <si>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</si>
  <si>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</si>
  <si>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</si>
  <si>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</si>
  <si>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</si>
  <si>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</si>
  <si>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</si>
  <si>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</si>
  <si>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</si>
  <si>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</si>
  <si>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</si>
  <si>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</si>
  <si>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</si>
  <si>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</si>
  <si>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</si>
  <si>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</si>
  <si>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</si>
  <si>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</si>
  <si>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</si>
  <si>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</si>
  <si>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</si>
  <si>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</si>
  <si>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</si>
  <si>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</si>
  <si>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</si>
  <si>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</si>
  <si>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</si>
  <si>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</si>
  <si>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</si>
  <si>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</si>
  <si>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</si>
  <si>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</si>
  <si>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</si>
  <si>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</si>
  <si>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</si>
  <si>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</si>
  <si>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</si>
  <si>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</si>
  <si>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</si>
  <si>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</si>
  <si>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</si>
  <si>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</si>
  <si>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</si>
  <si>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</si>
  <si>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</si>
  <si>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</si>
  <si>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</si>
  <si>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</si>
  <si>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</si>
  <si>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</si>
  <si>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</si>
  <si>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</si>
  <si>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</si>
  <si>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</si>
  <si>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</si>
  <si>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</si>
  <si>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</si>
  <si>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</si>
  <si>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</si>
  <si>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</si>
  <si>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</si>
  <si>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</si>
  <si>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</si>
  <si>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</si>
  <si>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</si>
  <si>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</si>
  <si>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</si>
  <si>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</si>
  <si>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</si>
  <si>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</si>
  <si>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</si>
  <si>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</si>
  <si>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</si>
  <si>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</si>
  <si>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</si>
  <si>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</si>
  <si>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</si>
  <si>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</si>
  <si>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</si>
  <si>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</si>
  <si>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</si>
  <si>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</si>
  <si>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</si>
  <si>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</si>
  <si>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</si>
  <si>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</si>
  <si>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</si>
  <si>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</si>
  <si>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</si>
  <si>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</si>
  <si>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</si>
  <si>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</si>
  <si>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</si>
  <si>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</si>
  <si>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</si>
  <si>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</si>
  <si>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</si>
  <si>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</si>
  <si>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</si>
  <si>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</si>
  <si>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</si>
  <si>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</si>
  <si>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</si>
  <si>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</si>
  <si>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</si>
  <si>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</si>
  <si>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</si>
  <si>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</si>
  <si>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</si>
  <si>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</si>
  <si>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</si>
  <si>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</si>
  <si>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</si>
  <si>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</si>
  <si>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</si>
  <si>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</si>
  <si>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</si>
  <si>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</si>
  <si>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</si>
  <si>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</si>
  <si>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</si>
  <si>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</si>
  <si>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</si>
  <si>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</si>
  <si>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</si>
  <si>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</si>
  <si>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</si>
  <si>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</si>
  <si>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</si>
  <si>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</si>
  <si>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</si>
  <si>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</si>
  <si>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</si>
  <si>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</si>
  <si>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</si>
  <si>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</si>
  <si>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</si>
  <si>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</si>
  <si>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</si>
  <si>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</si>
  <si>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</si>
  <si>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</si>
  <si>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</si>
  <si>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</si>
  <si>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</si>
  <si>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</si>
  <si>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</si>
  <si>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</si>
  <si>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</si>
  <si>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</si>
  <si>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</si>
  <si>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</si>
  <si>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</si>
  <si>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</si>
  <si>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</si>
  <si>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</si>
  <si>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</si>
  <si>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</si>
  <si>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</si>
  <si>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</si>
  <si>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</si>
  <si>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</si>
  <si>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</si>
  <si>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</si>
  <si>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</si>
  <si>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</si>
  <si>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</si>
  <si>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</si>
  <si>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</si>
  <si>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</si>
  <si>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</si>
  <si>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</si>
  <si>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</si>
  <si>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</si>
  <si>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</si>
  <si>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</si>
  <si>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</si>
  <si>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</si>
  <si>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</si>
  <si>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</si>
  <si>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</si>
  <si>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</si>
  <si>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</si>
  <si>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</si>
  <si>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</si>
  <si>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</si>
  <si>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</si>
  <si>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</si>
  <si>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</si>
  <si>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</si>
  <si>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</si>
  <si>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</si>
  <si>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</si>
  <si>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</si>
  <si>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</si>
  <si>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</si>
  <si>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</si>
  <si>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</si>
  <si>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</si>
  <si>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</si>
  <si>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</si>
  <si>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</si>
  <si>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</si>
  <si>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</si>
  <si>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</si>
  <si>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</si>
  <si>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</si>
  <si>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</si>
  <si>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</si>
  <si>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</si>
  <si>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</si>
  <si>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</si>
  <si>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</si>
  <si>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</si>
  <si>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</si>
  <si>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</si>
  <si>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</si>
  <si>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</si>
  <si>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</si>
  <si>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</si>
  <si>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</si>
  <si>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</si>
  <si>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</si>
  <si>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</si>
  <si>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</si>
  <si>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</si>
  <si>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</si>
  <si>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</si>
  <si>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</si>
  <si>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</si>
  <si>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</si>
  <si>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</si>
  <si>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</si>
  <si>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</si>
  <si>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</si>
  <si>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</si>
  <si>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</si>
  <si>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</si>
  <si>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</si>
  <si>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</si>
  <si>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</si>
  <si>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</si>
  <si>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</si>
  <si>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</si>
  <si>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</si>
  <si>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</si>
  <si>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</si>
  <si>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</si>
  <si>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</si>
  <si>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</si>
  <si>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</si>
  <si>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</si>
  <si>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</si>
  <si>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</si>
  <si>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</si>
  <si>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</si>
  <si>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</si>
  <si>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</si>
  <si>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</si>
  <si>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</si>
  <si>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</si>
  <si>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</si>
  <si>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</si>
  <si>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</si>
  <si>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</si>
  <si>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</si>
  <si>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</si>
  <si>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</si>
  <si>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</si>
  <si>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</si>
  <si>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</si>
  <si>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</si>
  <si>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</si>
  <si>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</si>
  <si>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</si>
  <si>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</si>
  <si>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</si>
  <si>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</si>
  <si>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</si>
  <si>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</si>
  <si>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</si>
  <si>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</si>
  <si>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</si>
  <si>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</si>
  <si>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</si>
  <si>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</si>
  <si>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</si>
  <si>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</si>
  <si>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</si>
  <si>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</si>
  <si>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</si>
  <si>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</si>
  <si>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</si>
  <si>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</si>
  <si>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</si>
  <si>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</si>
  <si>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</si>
  <si>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</si>
  <si>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</si>
  <si>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</si>
  <si>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</si>
  <si>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</si>
  <si>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</si>
  <si>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</si>
  <si>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</si>
  <si>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</si>
  <si>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</si>
  <si>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</si>
  <si>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</si>
  <si>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</si>
  <si>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</si>
  <si>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</si>
  <si>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</si>
  <si>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</si>
  <si>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</si>
  <si>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</si>
  <si>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</si>
  <si>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</si>
  <si>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</si>
  <si>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</si>
  <si>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</si>
  <si>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</si>
  <si>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</si>
  <si>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</si>
  <si>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</si>
  <si>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</si>
  <si>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</si>
  <si>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</si>
  <si>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</si>
  <si>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</si>
  <si>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</si>
  <si>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</si>
  <si>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</si>
  <si>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</si>
  <si>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</si>
  <si>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</si>
  <si>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</si>
  <si>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</si>
  <si>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</si>
  <si>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</si>
  <si>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</si>
  <si>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</si>
  <si>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</si>
  <si>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</si>
  <si>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</si>
  <si>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</si>
  <si>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</si>
  <si>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</si>
  <si>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</si>
  <si>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</si>
  <si>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</si>
  <si>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</si>
  <si>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</si>
  <si>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</si>
  <si>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</si>
  <si>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</si>
  <si>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</si>
  <si>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</si>
  <si>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</si>
  <si>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</si>
  <si>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</si>
  <si>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</si>
  <si>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</si>
  <si>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</si>
  <si>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</si>
  <si>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</si>
  <si>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</si>
  <si>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</si>
  <si>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</si>
  <si>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</si>
  <si>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</si>
  <si>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</si>
  <si>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</si>
  <si>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</si>
  <si>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</si>
  <si>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</si>
  <si>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</si>
  <si>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</si>
  <si>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</si>
  <si>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</si>
  <si>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</si>
  <si>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</si>
  <si>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</si>
  <si>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</si>
  <si>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</si>
  <si>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</si>
  <si>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</si>
  <si>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</si>
  <si>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</si>
  <si>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</si>
  <si>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</si>
  <si>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</si>
  <si>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</si>
  <si>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</si>
  <si>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</si>
  <si>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</si>
  <si>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</si>
  <si>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</si>
  <si>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</si>
  <si>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</si>
  <si>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</si>
  <si>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</si>
  <si>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</si>
  <si>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</si>
  <si>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</si>
  <si>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</si>
  <si>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</si>
  <si>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</si>
  <si>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</si>
  <si>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</si>
  <si>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</si>
  <si>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</si>
  <si>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</si>
  <si>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</si>
  <si>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</si>
  <si>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</si>
  <si>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</si>
  <si>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</si>
  <si>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</si>
  <si>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</si>
  <si>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</si>
  <si>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</si>
  <si>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</si>
  <si>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</si>
  <si>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</si>
  <si>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</si>
  <si>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</si>
  <si>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</si>
  <si>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</si>
  <si>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</si>
  <si>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</si>
  <si>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</si>
  <si>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</si>
  <si>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</si>
  <si>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</si>
  <si>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</si>
  <si>
    <t>AFA~FX</t>
  </si>
  <si>
    <t>AFA~FX~0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</si>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</sst>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name val="MS Sans Serif"/>
      <family val="2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  <xf numFmtId="0" fontId="23" fillId="17" borderId="22" xfId="40" applyFont="1" applyFill="1" applyBorder="1" applyAlignment="1">
      <alignment horizontal="left" vertical="center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591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607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592</v>
      </c>
      <c r="B20" s="527" t="s">
        <v>602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593</v>
      </c>
      <c r="B21" s="435" t="s">
        <v>603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594</v>
      </c>
      <c r="B23" s="527" t="s">
        <v>604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605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606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595</v>
      </c>
      <c r="B26" s="527" t="s">
        <v>604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606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596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597</v>
      </c>
      <c r="B30" s="529" t="s">
        <v>598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599</v>
      </c>
      <c r="B31" s="527" t="s">
        <v>600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601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576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577</v>
      </c>
    </row>
    <row r="23" spans="2:8" ht="15" customHeight="1" x14ac:dyDescent="0.25">
      <c r="B23" s="417" t="s">
        <v>578</v>
      </c>
      <c r="C23" s="420" t="s">
        <v>579</v>
      </c>
      <c r="D23" s="418">
        <v>43952</v>
      </c>
      <c r="E23" s="419" t="s">
        <v>179</v>
      </c>
      <c r="F23" s="423" t="s">
        <v>580</v>
      </c>
      <c r="G23" s="146" t="s">
        <v>590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577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577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577</v>
      </c>
    </row>
    <row r="27" spans="2:8" ht="15" customHeight="1" x14ac:dyDescent="0.25">
      <c r="B27" s="181" t="s">
        <v>199</v>
      </c>
      <c r="C27" s="190" t="s">
        <v>581</v>
      </c>
      <c r="D27" s="189">
        <v>43983</v>
      </c>
      <c r="E27" s="163" t="s">
        <v>179</v>
      </c>
      <c r="F27" s="421" t="s">
        <v>577</v>
      </c>
    </row>
    <row r="28" spans="2:8" ht="15" x14ac:dyDescent="0.25">
      <c r="B28" s="181" t="s">
        <v>583</v>
      </c>
      <c r="C28" s="201" t="s">
        <v>582</v>
      </c>
      <c r="D28" s="189">
        <v>43983</v>
      </c>
      <c r="E28" s="163" t="s">
        <v>179</v>
      </c>
      <c r="F28" s="416" t="s">
        <v>577</v>
      </c>
    </row>
    <row r="29" spans="2:8" x14ac:dyDescent="0.2">
      <c r="B29" s="146" t="s">
        <v>585</v>
      </c>
      <c r="C29" s="201" t="s">
        <v>584</v>
      </c>
      <c r="D29" s="189">
        <v>44013</v>
      </c>
      <c r="E29" s="163" t="s">
        <v>179</v>
      </c>
      <c r="F29" s="423" t="s">
        <v>580</v>
      </c>
      <c r="G29" s="146" t="s">
        <v>586</v>
      </c>
    </row>
    <row r="30" spans="2:8" x14ac:dyDescent="0.2">
      <c r="B30" s="146" t="s">
        <v>587</v>
      </c>
      <c r="C30" s="146" t="s">
        <v>588</v>
      </c>
      <c r="D30" s="422">
        <v>44287</v>
      </c>
      <c r="E30" s="163" t="s">
        <v>179</v>
      </c>
      <c r="F30" s="416" t="s">
        <v>577</v>
      </c>
      <c r="G30" s="146" t="s">
        <v>589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tabSelected="1" zoomScale="70" zoomScaleNormal="70" workbookViewId="0">
      <selection activeCell="J42" sqref="J4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3" x14ac:dyDescent="0.2">
      <c r="F2" s="4" t="s">
        <v>19</v>
      </c>
      <c r="H2" s="4"/>
    </row>
    <row r="3" spans="3:13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71" t="s">
        <v>754</v>
      </c>
      <c r="H3" s="571" t="s">
        <v>755</v>
      </c>
      <c r="I3" s="18" t="s">
        <v>26</v>
      </c>
      <c r="J3" s="17" t="s">
        <v>756</v>
      </c>
      <c r="K3" s="17" t="s">
        <v>78</v>
      </c>
    </row>
    <row r="4" spans="3:13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6"/>
      <c r="I4" s="121" t="s">
        <v>85</v>
      </c>
      <c r="J4" s="60"/>
      <c r="K4" s="60"/>
    </row>
    <row r="5" spans="3:13" ht="25.5" x14ac:dyDescent="0.2">
      <c r="C5" s="37" t="s">
        <v>133</v>
      </c>
      <c r="D5" s="38"/>
      <c r="E5" s="38"/>
      <c r="F5" s="39"/>
      <c r="G5" s="38"/>
      <c r="H5" s="38"/>
      <c r="I5" s="37" t="s">
        <v>68</v>
      </c>
      <c r="J5" s="61" t="s">
        <v>233</v>
      </c>
      <c r="K5" s="61" t="s">
        <v>94</v>
      </c>
      <c r="M5" s="61" t="s">
        <v>748</v>
      </c>
    </row>
    <row r="6" spans="3:13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613</v>
      </c>
      <c r="F6" s="21" t="s">
        <v>132</v>
      </c>
      <c r="G6" s="21">
        <v>1</v>
      </c>
      <c r="H6" s="21">
        <v>3</v>
      </c>
      <c r="I6" s="125">
        <v>100</v>
      </c>
      <c r="J6" s="211">
        <v>4.5074673768629451E-4</v>
      </c>
      <c r="K6" s="123">
        <v>2019</v>
      </c>
      <c r="M6" s="375">
        <f>J6/0.0000036</f>
        <v>125.20742713508182</v>
      </c>
    </row>
    <row r="7" spans="3:13" x14ac:dyDescent="0.2">
      <c r="C7" s="63"/>
      <c r="D7" s="63"/>
      <c r="E7" s="24" t="s">
        <v>128</v>
      </c>
      <c r="F7" s="25"/>
      <c r="G7" s="25"/>
      <c r="H7" s="25"/>
      <c r="I7" s="63"/>
      <c r="J7" s="212">
        <f>0.000214944231847928*0.9</f>
        <v>1.934498086631352E-4</v>
      </c>
      <c r="K7" s="57"/>
      <c r="M7" s="375">
        <f t="shared" ref="M7:M10" si="0">J7/0.0000036</f>
        <v>53.736057961982006</v>
      </c>
    </row>
    <row r="8" spans="3:13" x14ac:dyDescent="0.2">
      <c r="C8" s="62"/>
      <c r="D8" s="62"/>
      <c r="E8" s="30" t="s">
        <v>129</v>
      </c>
      <c r="F8" s="41"/>
      <c r="G8" s="41"/>
      <c r="H8" s="41"/>
      <c r="I8" s="62"/>
      <c r="J8" s="213">
        <v>3.9241416262486856E-3</v>
      </c>
      <c r="K8" s="58"/>
      <c r="M8" s="375">
        <f>J8/0.0000036</f>
        <v>1090.0393406246349</v>
      </c>
    </row>
    <row r="9" spans="3:13" x14ac:dyDescent="0.2">
      <c r="C9" s="63"/>
      <c r="D9" s="63"/>
      <c r="E9" s="24" t="s">
        <v>130</v>
      </c>
      <c r="F9" s="25"/>
      <c r="G9" s="25"/>
      <c r="H9" s="25"/>
      <c r="I9" s="63"/>
      <c r="J9" s="521">
        <v>4.974085228881467E-4</v>
      </c>
      <c r="K9" s="57"/>
      <c r="M9" s="375">
        <f t="shared" si="0"/>
        <v>138.16903413559632</v>
      </c>
    </row>
    <row r="10" spans="3:13" x14ac:dyDescent="0.2">
      <c r="C10" s="85"/>
      <c r="D10" s="85"/>
      <c r="E10" s="113" t="s">
        <v>131</v>
      </c>
      <c r="F10" s="114"/>
      <c r="G10" s="114"/>
      <c r="H10" s="114"/>
      <c r="I10" s="85"/>
      <c r="J10" s="214">
        <v>5.4989074758546579E-4</v>
      </c>
      <c r="K10" s="91"/>
      <c r="M10" s="375">
        <f t="shared" si="0"/>
        <v>152.74742988485161</v>
      </c>
    </row>
    <row r="11" spans="3:13" x14ac:dyDescent="0.2">
      <c r="C11" s="37" t="s">
        <v>135</v>
      </c>
      <c r="D11" s="38"/>
      <c r="E11" s="38"/>
      <c r="F11" s="39"/>
      <c r="G11" s="38"/>
      <c r="H11" s="38"/>
      <c r="I11" s="37" t="s">
        <v>68</v>
      </c>
      <c r="J11" s="131"/>
      <c r="K11" s="61" t="s">
        <v>94</v>
      </c>
      <c r="M11" s="375"/>
    </row>
    <row r="12" spans="3:13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642</v>
      </c>
      <c r="F12" s="21" t="s">
        <v>136</v>
      </c>
      <c r="G12" s="21">
        <v>1</v>
      </c>
      <c r="H12" s="21">
        <v>3</v>
      </c>
      <c r="I12" s="125">
        <v>100</v>
      </c>
      <c r="J12" s="211">
        <v>1.7750489991421993E-3</v>
      </c>
      <c r="K12" s="123">
        <v>2019</v>
      </c>
      <c r="M12" s="375">
        <f>J12/0.0000036</f>
        <v>493.06916642838871</v>
      </c>
    </row>
    <row r="13" spans="3:13" x14ac:dyDescent="0.2">
      <c r="C13" s="63"/>
      <c r="D13" s="63"/>
      <c r="E13" s="24" t="s">
        <v>137</v>
      </c>
      <c r="F13" s="25"/>
      <c r="G13" s="25"/>
      <c r="H13" s="25"/>
      <c r="I13" s="63"/>
      <c r="J13" s="212">
        <f>0.000214944231847928*1</f>
        <v>2.1494423184792799E-4</v>
      </c>
      <c r="K13" s="57"/>
      <c r="M13" s="375">
        <f t="shared" ref="M13:M16" si="1">J13/0.0000036</f>
        <v>59.706731068868891</v>
      </c>
    </row>
    <row r="14" spans="3:13" x14ac:dyDescent="0.2">
      <c r="C14" s="62"/>
      <c r="D14" s="62"/>
      <c r="E14" s="30" t="s">
        <v>138</v>
      </c>
      <c r="F14" s="41"/>
      <c r="G14" s="41"/>
      <c r="H14" s="41"/>
      <c r="I14" s="62"/>
      <c r="J14" s="213">
        <v>6.0037383001946337E-3</v>
      </c>
      <c r="K14" s="58"/>
      <c r="M14" s="375">
        <f t="shared" si="1"/>
        <v>1667.7050833873984</v>
      </c>
    </row>
    <row r="15" spans="3:13" x14ac:dyDescent="0.2">
      <c r="C15" s="63"/>
      <c r="D15" s="63"/>
      <c r="E15" s="24" t="s">
        <v>139</v>
      </c>
      <c r="F15" s="25"/>
      <c r="G15" s="25"/>
      <c r="H15" s="25"/>
      <c r="I15" s="63"/>
      <c r="J15" s="212">
        <v>7.4581689061364799E-4</v>
      </c>
      <c r="K15" s="57"/>
      <c r="M15" s="375">
        <f t="shared" si="1"/>
        <v>207.17135850379111</v>
      </c>
    </row>
    <row r="16" spans="3:13" x14ac:dyDescent="0.2">
      <c r="C16" s="85"/>
      <c r="D16" s="85"/>
      <c r="E16" s="113" t="s">
        <v>140</v>
      </c>
      <c r="F16" s="114"/>
      <c r="G16" s="114"/>
      <c r="H16" s="114"/>
      <c r="I16" s="85"/>
      <c r="J16" s="214">
        <v>6.6342920932503874E-4</v>
      </c>
      <c r="K16" s="91"/>
      <c r="M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8"/>
      <c r="I17" s="37" t="s">
        <v>68</v>
      </c>
      <c r="J17" s="131"/>
      <c r="K17" s="61" t="s">
        <v>94</v>
      </c>
      <c r="M17" s="37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643</v>
      </c>
      <c r="F18" s="21" t="s">
        <v>142</v>
      </c>
      <c r="G18" s="21">
        <v>1</v>
      </c>
      <c r="H18" s="21">
        <v>3</v>
      </c>
      <c r="I18" s="125">
        <v>100</v>
      </c>
      <c r="J18" s="211">
        <v>7.7312491229629566E-3</v>
      </c>
      <c r="K18" s="123">
        <v>2019</v>
      </c>
      <c r="M18" s="375">
        <f>J18/0.0000036</f>
        <v>2147.5692008230435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3" x14ac:dyDescent="0.2">
      <c r="C19" s="63"/>
      <c r="D19" s="63"/>
      <c r="E19" s="24" t="s">
        <v>143</v>
      </c>
      <c r="F19" s="25"/>
      <c r="G19" s="25"/>
      <c r="H19" s="25"/>
      <c r="I19" s="63"/>
      <c r="J19" s="212">
        <f>0.000214944231847928*1.1</f>
        <v>2.364386550327208E-4</v>
      </c>
      <c r="K19" s="57"/>
      <c r="M19" s="375">
        <f t="shared" ref="M19:M22" si="2">J19/0.0000036</f>
        <v>65.677404175755782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41"/>
      <c r="I20" s="62"/>
      <c r="J20" s="213">
        <v>6.687436000545932E-3</v>
      </c>
      <c r="K20" s="58"/>
      <c r="M20" s="375">
        <f t="shared" si="2"/>
        <v>1857.6211112627589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3" x14ac:dyDescent="0.2">
      <c r="C21" s="63"/>
      <c r="D21" s="63"/>
      <c r="E21" s="24" t="s">
        <v>145</v>
      </c>
      <c r="F21" s="25"/>
      <c r="G21" s="25"/>
      <c r="H21" s="25"/>
      <c r="I21" s="63"/>
      <c r="J21" s="212">
        <v>1.3281850343852097E-3</v>
      </c>
      <c r="K21" s="57"/>
      <c r="M21" s="375">
        <f t="shared" si="2"/>
        <v>368.94028732922493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3" x14ac:dyDescent="0.2">
      <c r="C22" s="85"/>
      <c r="D22" s="85"/>
      <c r="E22" s="113" t="s">
        <v>146</v>
      </c>
      <c r="F22" s="114"/>
      <c r="G22" s="114"/>
      <c r="H22" s="114"/>
      <c r="I22" s="85"/>
      <c r="J22" s="214">
        <v>9.4845394364466017E-4</v>
      </c>
      <c r="K22" s="91"/>
      <c r="M22" s="375">
        <f t="shared" si="2"/>
        <v>263.45942879018338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opLeftCell="G39" zoomScale="70" zoomScaleNormal="70" workbookViewId="0">
      <selection activeCell="AJ200" sqref="AJ20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543</v>
      </c>
      <c r="G3" s="14" t="s">
        <v>24</v>
      </c>
      <c r="H3" s="17" t="s">
        <v>736</v>
      </c>
      <c r="I3" s="17" t="s">
        <v>644</v>
      </c>
      <c r="J3" s="17" t="s">
        <v>645</v>
      </c>
      <c r="K3" s="17" t="s">
        <v>646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737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608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541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544</v>
      </c>
      <c r="G4" s="16" t="s">
        <v>81</v>
      </c>
      <c r="H4" s="553" t="s">
        <v>247</v>
      </c>
      <c r="I4" s="554"/>
      <c r="J4" s="554"/>
      <c r="K4" s="555"/>
      <c r="L4" s="553" t="s">
        <v>83</v>
      </c>
      <c r="M4" s="554"/>
      <c r="N4" s="554"/>
      <c r="O4" s="555"/>
      <c r="P4" s="553" t="s">
        <v>84</v>
      </c>
      <c r="Q4" s="554"/>
      <c r="R4" s="554"/>
      <c r="S4" s="555"/>
      <c r="T4" s="553" t="s">
        <v>85</v>
      </c>
      <c r="U4" s="555"/>
      <c r="V4" s="556" t="s">
        <v>86</v>
      </c>
      <c r="W4" s="557"/>
      <c r="X4" s="557"/>
      <c r="Y4" s="558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742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7" t="s">
        <v>34</v>
      </c>
      <c r="I6" s="548"/>
      <c r="J6" s="548"/>
      <c r="K6" s="549"/>
      <c r="L6" s="548" t="s">
        <v>34</v>
      </c>
      <c r="M6" s="548"/>
      <c r="N6" s="548"/>
      <c r="O6" s="549"/>
      <c r="P6" s="547" t="s">
        <v>34</v>
      </c>
      <c r="Q6" s="548"/>
      <c r="R6" s="548"/>
      <c r="S6" s="549"/>
      <c r="T6" s="547" t="s">
        <v>68</v>
      </c>
      <c r="U6" s="549"/>
      <c r="V6" s="547" t="s">
        <v>492</v>
      </c>
      <c r="W6" s="548"/>
      <c r="X6" s="548"/>
      <c r="Y6" s="549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542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623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624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609</v>
      </c>
      <c r="F9" s="30"/>
      <c r="G9" s="451" t="s">
        <v>623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609</v>
      </c>
      <c r="F10" s="24"/>
      <c r="G10" s="57" t="s">
        <v>624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623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624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623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743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624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743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743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623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743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743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545</v>
      </c>
      <c r="G18" s="30" t="s">
        <v>623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>31.536*(AJ18/1000)</f>
        <v>0.47304000000000002</v>
      </c>
      <c r="AH18" s="87"/>
      <c r="AI18" s="87">
        <v>2100</v>
      </c>
      <c r="AJ18" s="87">
        <v>15</v>
      </c>
      <c r="AL18" s="100"/>
      <c r="AM18" s="206" t="str">
        <f t="shared" ref="AM18:AN18" si="17">C22</f>
        <v>R-SH_Apt_ELC_HPN2-D</v>
      </c>
      <c r="AN18" s="206" t="str">
        <f t="shared" si="17"/>
        <v>Residential Electric Heat Pump - Air to Water - SH - D rated dwelling</v>
      </c>
      <c r="AO18" s="100" t="s">
        <v>13</v>
      </c>
      <c r="AP18" s="100" t="s">
        <v>174</v>
      </c>
      <c r="AQ18" s="100" t="s">
        <v>743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545</v>
      </c>
      <c r="G19" s="24" t="s">
        <v>625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8">I19*0.9</f>
        <v>0.96</v>
      </c>
      <c r="N19" s="22">
        <f t="shared" si="18"/>
        <v>1.1100000000000001</v>
      </c>
      <c r="O19" s="22">
        <f t="shared" si="18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ref="AG19:AG26" si="19">31.536*(AJ19/1000)</f>
        <v>0.47304000000000002</v>
      </c>
      <c r="AH19" s="66"/>
      <c r="AI19" s="66">
        <v>2100</v>
      </c>
      <c r="AJ19" s="66">
        <v>15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743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618</v>
      </c>
      <c r="E20" s="88" t="s">
        <v>147</v>
      </c>
      <c r="F20" s="88" t="s">
        <v>545</v>
      </c>
      <c r="G20" s="88" t="s">
        <v>613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9"/>
        <v>0.47304000000000002</v>
      </c>
      <c r="AH20" s="87"/>
      <c r="AI20" s="87">
        <v>2019</v>
      </c>
      <c r="AJ20" s="87">
        <v>15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743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619</v>
      </c>
      <c r="E21" s="24" t="s">
        <v>147</v>
      </c>
      <c r="F21" s="24" t="s">
        <v>545</v>
      </c>
      <c r="G21" s="24" t="s">
        <v>614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0.47304000000000002</v>
      </c>
      <c r="AH21" s="66"/>
      <c r="AI21" s="66">
        <v>2019</v>
      </c>
      <c r="AJ21" s="66">
        <v>15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743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620</v>
      </c>
      <c r="E22" s="30" t="s">
        <v>147</v>
      </c>
      <c r="F22" s="30" t="s">
        <v>545</v>
      </c>
      <c r="G22" s="30" t="s">
        <v>615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0.47304000000000002</v>
      </c>
      <c r="AH22" s="65"/>
      <c r="AI22" s="65">
        <v>2019</v>
      </c>
      <c r="AJ22" s="65">
        <v>15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743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621</v>
      </c>
      <c r="E23" s="24" t="s">
        <v>147</v>
      </c>
      <c r="F23" s="24" t="s">
        <v>545</v>
      </c>
      <c r="G23" s="24" t="s">
        <v>616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0.47304000000000002</v>
      </c>
      <c r="AH23" s="66"/>
      <c r="AI23" s="66">
        <v>2019</v>
      </c>
      <c r="AJ23" s="66">
        <v>15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743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622</v>
      </c>
      <c r="E24" s="30" t="s">
        <v>147</v>
      </c>
      <c r="F24" s="30" t="s">
        <v>545</v>
      </c>
      <c r="G24" s="30" t="s">
        <v>617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0.47304000000000002</v>
      </c>
      <c r="AH24" s="65"/>
      <c r="AI24" s="65">
        <v>2019</v>
      </c>
      <c r="AJ24" s="65">
        <v>15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743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647</v>
      </c>
      <c r="E25" s="27" t="s">
        <v>147</v>
      </c>
      <c r="F25" s="27" t="s">
        <v>545</v>
      </c>
      <c r="G25" s="27" t="s">
        <v>648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0.47304000000000002</v>
      </c>
      <c r="AH25" s="67"/>
      <c r="AI25" s="67">
        <v>2019</v>
      </c>
      <c r="AJ25" s="67">
        <v>15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743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626</v>
      </c>
      <c r="E26" s="88" t="s">
        <v>147</v>
      </c>
      <c r="F26" s="88" t="s">
        <v>575</v>
      </c>
      <c r="G26" s="88" t="s">
        <v>631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9"/>
        <v>0.56764799999999993</v>
      </c>
      <c r="AH26" s="87"/>
      <c r="AI26" s="87">
        <v>2019</v>
      </c>
      <c r="AJ26" s="87">
        <v>18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743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627</v>
      </c>
      <c r="E27" s="24" t="s">
        <v>147</v>
      </c>
      <c r="F27" s="24" t="s">
        <v>575</v>
      </c>
      <c r="G27" s="24" t="s">
        <v>632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0.56764799999999993</v>
      </c>
      <c r="AH27" s="66"/>
      <c r="AI27" s="66">
        <v>2019</v>
      </c>
      <c r="AJ27" s="66">
        <v>18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743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628</v>
      </c>
      <c r="E28" s="30" t="s">
        <v>147</v>
      </c>
      <c r="F28" s="30" t="s">
        <v>575</v>
      </c>
      <c r="G28" s="30" t="s">
        <v>633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0.56764799999999993</v>
      </c>
      <c r="AH28" s="65"/>
      <c r="AI28" s="65">
        <v>2019</v>
      </c>
      <c r="AJ28" s="65">
        <v>18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743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629</v>
      </c>
      <c r="E29" s="24" t="s">
        <v>147</v>
      </c>
      <c r="F29" s="24" t="s">
        <v>575</v>
      </c>
      <c r="G29" s="24" t="s">
        <v>634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0.56764799999999993</v>
      </c>
      <c r="AH29" s="66"/>
      <c r="AI29" s="66">
        <v>2019</v>
      </c>
      <c r="AJ29" s="66">
        <v>18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743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630</v>
      </c>
      <c r="E30" s="30" t="s">
        <v>147</v>
      </c>
      <c r="F30" s="30" t="s">
        <v>575</v>
      </c>
      <c r="G30" s="30" t="s">
        <v>635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0.56764799999999993</v>
      </c>
      <c r="AH30" s="65"/>
      <c r="AI30" s="65">
        <v>2019</v>
      </c>
      <c r="AJ30" s="65">
        <v>18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743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649</v>
      </c>
      <c r="E31" s="27" t="s">
        <v>147</v>
      </c>
      <c r="F31" s="27" t="s">
        <v>575</v>
      </c>
      <c r="G31" s="27" t="s">
        <v>650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0.56764799999999993</v>
      </c>
      <c r="AH31" s="67"/>
      <c r="AI31" s="67">
        <v>2019</v>
      </c>
      <c r="AJ31" s="67">
        <v>18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743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651</v>
      </c>
      <c r="E32" s="88" t="s">
        <v>147</v>
      </c>
      <c r="F32" s="88" t="s">
        <v>545</v>
      </c>
      <c r="G32" s="88" t="s">
        <v>613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0.47304000000000002</v>
      </c>
      <c r="AH32" s="87"/>
      <c r="AI32" s="88">
        <v>2019</v>
      </c>
      <c r="AJ32" s="87">
        <v>15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743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652</v>
      </c>
      <c r="E33" s="24" t="s">
        <v>147</v>
      </c>
      <c r="F33" s="24" t="s">
        <v>545</v>
      </c>
      <c r="G33" s="24" t="s">
        <v>614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0.47304000000000002</v>
      </c>
      <c r="AH33" s="66"/>
      <c r="AI33" s="24">
        <v>2019</v>
      </c>
      <c r="AJ33" s="66">
        <v>15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743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653</v>
      </c>
      <c r="E34" s="30" t="s">
        <v>147</v>
      </c>
      <c r="F34" s="30" t="s">
        <v>545</v>
      </c>
      <c r="G34" s="30" t="s">
        <v>615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0.47304000000000002</v>
      </c>
      <c r="AH34" s="65"/>
      <c r="AI34" s="30">
        <v>2019</v>
      </c>
      <c r="AJ34" s="65">
        <v>15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743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654</v>
      </c>
      <c r="E35" s="24" t="s">
        <v>147</v>
      </c>
      <c r="F35" s="24" t="s">
        <v>545</v>
      </c>
      <c r="G35" s="24" t="s">
        <v>616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0.47304000000000002</v>
      </c>
      <c r="AH35" s="66"/>
      <c r="AI35" s="24">
        <v>2019</v>
      </c>
      <c r="AJ35" s="66">
        <v>15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743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655</v>
      </c>
      <c r="E36" s="30" t="s">
        <v>147</v>
      </c>
      <c r="F36" s="30" t="s">
        <v>545</v>
      </c>
      <c r="G36" s="30" t="s">
        <v>617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0.47304000000000002</v>
      </c>
      <c r="AH36" s="65"/>
      <c r="AI36" s="30">
        <v>2019</v>
      </c>
      <c r="AJ36" s="65">
        <v>15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743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656</v>
      </c>
      <c r="E37" s="27" t="s">
        <v>147</v>
      </c>
      <c r="F37" s="27" t="s">
        <v>545</v>
      </c>
      <c r="G37" s="27" t="s">
        <v>648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0.47304000000000002</v>
      </c>
      <c r="AH37" s="67"/>
      <c r="AI37" s="27">
        <v>2019</v>
      </c>
      <c r="AJ37" s="67">
        <v>15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743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657</v>
      </c>
      <c r="E38" s="88" t="s">
        <v>147</v>
      </c>
      <c r="F38" s="88" t="s">
        <v>545</v>
      </c>
      <c r="G38" s="88" t="s">
        <v>699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0.47304000000000002</v>
      </c>
      <c r="AH38" s="87"/>
      <c r="AI38" s="88">
        <v>2019</v>
      </c>
      <c r="AJ38" s="87">
        <v>15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743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658</v>
      </c>
      <c r="E39" s="24" t="s">
        <v>147</v>
      </c>
      <c r="F39" s="24" t="s">
        <v>545</v>
      </c>
      <c r="G39" s="24" t="s">
        <v>700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0.47304000000000002</v>
      </c>
      <c r="AH39" s="66"/>
      <c r="AI39" s="24">
        <v>2019</v>
      </c>
      <c r="AJ39" s="66">
        <v>15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743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659</v>
      </c>
      <c r="E40" s="30" t="s">
        <v>147</v>
      </c>
      <c r="F40" s="30" t="s">
        <v>545</v>
      </c>
      <c r="G40" s="30" t="s">
        <v>701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0.47304000000000002</v>
      </c>
      <c r="AH40" s="65"/>
      <c r="AI40" s="30">
        <v>2019</v>
      </c>
      <c r="AJ40" s="65">
        <v>15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743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660</v>
      </c>
      <c r="E41" s="24" t="s">
        <v>147</v>
      </c>
      <c r="F41" s="24" t="s">
        <v>545</v>
      </c>
      <c r="G41" s="24" t="s">
        <v>702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0.47304000000000002</v>
      </c>
      <c r="AH41" s="66"/>
      <c r="AI41" s="24">
        <v>2019</v>
      </c>
      <c r="AJ41" s="66">
        <v>15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743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661</v>
      </c>
      <c r="E42" s="30" t="s">
        <v>147</v>
      </c>
      <c r="F42" s="30" t="s">
        <v>545</v>
      </c>
      <c r="G42" s="30" t="s">
        <v>703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0.47304000000000002</v>
      </c>
      <c r="AH42" s="65"/>
      <c r="AI42" s="30">
        <v>2019</v>
      </c>
      <c r="AJ42" s="65">
        <v>15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662</v>
      </c>
      <c r="E43" s="27" t="s">
        <v>147</v>
      </c>
      <c r="F43" s="27" t="s">
        <v>545</v>
      </c>
      <c r="G43" s="27" t="s">
        <v>704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0.47304000000000002</v>
      </c>
      <c r="AH43" s="67"/>
      <c r="AI43" s="27">
        <v>2019</v>
      </c>
      <c r="AJ43" s="67">
        <v>15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743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743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609</v>
      </c>
      <c r="F45" s="88" t="s">
        <v>575</v>
      </c>
      <c r="G45" s="88" t="s">
        <v>624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743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609</v>
      </c>
      <c r="F46" s="27" t="s">
        <v>575</v>
      </c>
      <c r="G46" s="27" t="s">
        <v>624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743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610</v>
      </c>
      <c r="F48" s="115" t="s">
        <v>575</v>
      </c>
      <c r="G48" s="94" t="s">
        <v>624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0.56764799999999993</v>
      </c>
      <c r="AH48" s="82"/>
      <c r="AI48" s="82">
        <v>2019</v>
      </c>
      <c r="AJ48" s="82">
        <f>AJ10*AD48+AJ26*(1-AD48)</f>
        <v>18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743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746</v>
      </c>
      <c r="F50" s="88"/>
      <c r="G50" s="21" t="s">
        <v>624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746</v>
      </c>
      <c r="F51" s="27"/>
      <c r="G51" s="28" t="s">
        <v>624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558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752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9.4608000000000012E-2</v>
      </c>
      <c r="AH53" s="87"/>
      <c r="AI53" s="87">
        <v>2019</v>
      </c>
      <c r="AJ53" s="87">
        <v>3</v>
      </c>
      <c r="AL53" s="122" t="s">
        <v>559</v>
      </c>
      <c r="AM53" s="122" t="s">
        <v>560</v>
      </c>
      <c r="AN53" s="122" t="s">
        <v>561</v>
      </c>
      <c r="AO53" s="122" t="s">
        <v>562</v>
      </c>
      <c r="AP53" s="122" t="s">
        <v>563</v>
      </c>
      <c r="AQ53" s="122" t="s">
        <v>564</v>
      </c>
      <c r="AR53" s="122" t="s">
        <v>565</v>
      </c>
      <c r="AS53" s="122" t="s">
        <v>566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753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9.4608000000000012E-2</v>
      </c>
      <c r="AH54" s="66"/>
      <c r="AI54" s="66">
        <v>2019</v>
      </c>
      <c r="AJ54" s="66">
        <v>3</v>
      </c>
      <c r="AL54" s="412" t="s">
        <v>567</v>
      </c>
      <c r="AM54" s="412" t="s">
        <v>568</v>
      </c>
      <c r="AN54" s="412" t="s">
        <v>569</v>
      </c>
      <c r="AO54" s="413" t="s">
        <v>562</v>
      </c>
      <c r="AP54" s="413" t="s">
        <v>570</v>
      </c>
      <c r="AQ54" s="413" t="s">
        <v>571</v>
      </c>
      <c r="AR54" s="413" t="s">
        <v>572</v>
      </c>
      <c r="AS54" s="413" t="s">
        <v>573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574</v>
      </c>
      <c r="AN55" s="414" t="s">
        <v>663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9.4608000000000012E-2</v>
      </c>
      <c r="AH56" s="87"/>
      <c r="AI56" s="87">
        <v>2019</v>
      </c>
      <c r="AJ56" s="87">
        <v>3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9.4608000000000012E-2</v>
      </c>
      <c r="AH57" s="67"/>
      <c r="AI57" s="67">
        <v>2019</v>
      </c>
      <c r="AJ57" s="67">
        <v>3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543</v>
      </c>
      <c r="G61" s="14" t="s">
        <v>24</v>
      </c>
      <c r="H61" s="17" t="s">
        <v>736</v>
      </c>
      <c r="I61" s="17" t="s">
        <v>644</v>
      </c>
      <c r="J61" s="17" t="s">
        <v>645</v>
      </c>
      <c r="K61" s="17" t="s">
        <v>646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737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608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541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544</v>
      </c>
      <c r="G62" s="16" t="s">
        <v>81</v>
      </c>
      <c r="H62" s="553" t="s">
        <v>82</v>
      </c>
      <c r="I62" s="554"/>
      <c r="J62" s="554"/>
      <c r="K62" s="555"/>
      <c r="L62" s="553" t="s">
        <v>83</v>
      </c>
      <c r="M62" s="554"/>
      <c r="N62" s="554"/>
      <c r="O62" s="555"/>
      <c r="P62" s="553" t="s">
        <v>84</v>
      </c>
      <c r="Q62" s="554"/>
      <c r="R62" s="554"/>
      <c r="S62" s="555"/>
      <c r="T62" s="553" t="s">
        <v>85</v>
      </c>
      <c r="U62" s="555"/>
      <c r="V62" s="556" t="s">
        <v>86</v>
      </c>
      <c r="W62" s="557"/>
      <c r="X62" s="557"/>
      <c r="Y62" s="558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742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7" t="s">
        <v>34</v>
      </c>
      <c r="I64" s="548"/>
      <c r="J64" s="548"/>
      <c r="K64" s="549"/>
      <c r="L64" s="548" t="s">
        <v>34</v>
      </c>
      <c r="M64" s="548"/>
      <c r="N64" s="548"/>
      <c r="O64" s="549"/>
      <c r="P64" s="547" t="s">
        <v>34</v>
      </c>
      <c r="Q64" s="548"/>
      <c r="R64" s="548"/>
      <c r="S64" s="549"/>
      <c r="T64" s="550" t="s">
        <v>68</v>
      </c>
      <c r="U64" s="551"/>
      <c r="V64" s="550" t="s">
        <v>492</v>
      </c>
      <c r="W64" s="552"/>
      <c r="X64" s="552"/>
      <c r="Y64" s="551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542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636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637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637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637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609</v>
      </c>
      <c r="F69" s="30"/>
      <c r="G69" s="58" t="s">
        <v>636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609</v>
      </c>
      <c r="F70" s="24"/>
      <c r="G70" s="57" t="s">
        <v>637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611</v>
      </c>
      <c r="F71" s="30"/>
      <c r="G71" s="58" t="s">
        <v>637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612</v>
      </c>
      <c r="F72" s="24"/>
      <c r="G72" s="57" t="s">
        <v>637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636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637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636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548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637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549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550</v>
      </c>
      <c r="E77" s="30" t="s">
        <v>547</v>
      </c>
      <c r="F77" s="30"/>
      <c r="G77" s="57" t="s">
        <v>747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551</v>
      </c>
      <c r="E78" s="24" t="s">
        <v>547</v>
      </c>
      <c r="F78" s="24"/>
      <c r="G78" s="57" t="s">
        <v>747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552</v>
      </c>
      <c r="D79" s="29" t="s">
        <v>246</v>
      </c>
      <c r="E79" s="30" t="s">
        <v>254</v>
      </c>
      <c r="F79" s="30"/>
      <c r="G79" s="58" t="s">
        <v>636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2100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553</v>
      </c>
      <c r="D80" s="23" t="s">
        <v>514</v>
      </c>
      <c r="E80" s="24" t="s">
        <v>254</v>
      </c>
      <c r="F80" s="24"/>
      <c r="G80" s="57" t="s">
        <v>637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2100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743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743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636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743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743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545</v>
      </c>
      <c r="G84" s="20" t="s">
        <v>636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0.63072000000000006</v>
      </c>
      <c r="AH84" s="88"/>
      <c r="AI84" s="87">
        <v>2100</v>
      </c>
      <c r="AJ84" s="21">
        <v>20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743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545</v>
      </c>
      <c r="G85" s="23" t="s">
        <v>638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0.7884000000000001</v>
      </c>
      <c r="AH85" s="27"/>
      <c r="AI85" s="67">
        <v>2100</v>
      </c>
      <c r="AJ85" s="28">
        <v>25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743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618</v>
      </c>
      <c r="E86" s="88" t="s">
        <v>147</v>
      </c>
      <c r="F86" s="88" t="s">
        <v>545</v>
      </c>
      <c r="G86" s="88" t="s">
        <v>642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0.63072000000000006</v>
      </c>
      <c r="AH86" s="87"/>
      <c r="AI86" s="88">
        <v>2019</v>
      </c>
      <c r="AJ86" s="87">
        <v>20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743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619</v>
      </c>
      <c r="E87" s="24" t="s">
        <v>147</v>
      </c>
      <c r="F87" s="24" t="s">
        <v>545</v>
      </c>
      <c r="G87" s="24" t="s">
        <v>664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0.63072000000000006</v>
      </c>
      <c r="AH87" s="66"/>
      <c r="AI87" s="24">
        <v>2019</v>
      </c>
      <c r="AJ87" s="66">
        <v>20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743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669</v>
      </c>
      <c r="E88" s="30" t="s">
        <v>147</v>
      </c>
      <c r="F88" s="30" t="s">
        <v>545</v>
      </c>
      <c r="G88" s="30" t="s">
        <v>665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0.63072000000000006</v>
      </c>
      <c r="AH88" s="65"/>
      <c r="AI88" s="30">
        <v>2019</v>
      </c>
      <c r="AJ88" s="65">
        <v>20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743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621</v>
      </c>
      <c r="E89" s="24" t="s">
        <v>147</v>
      </c>
      <c r="F89" s="24" t="s">
        <v>545</v>
      </c>
      <c r="G89" s="24" t="s">
        <v>666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0.63072000000000006</v>
      </c>
      <c r="AH89" s="66"/>
      <c r="AI89" s="24">
        <v>2019</v>
      </c>
      <c r="AJ89" s="66">
        <v>20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743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622</v>
      </c>
      <c r="E90" s="30" t="s">
        <v>147</v>
      </c>
      <c r="F90" s="30" t="s">
        <v>545</v>
      </c>
      <c r="G90" s="30" t="s">
        <v>667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0.63072000000000006</v>
      </c>
      <c r="AH90" s="65"/>
      <c r="AI90" s="30">
        <v>2019</v>
      </c>
      <c r="AJ90" s="65">
        <v>20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743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647</v>
      </c>
      <c r="E91" s="27" t="s">
        <v>147</v>
      </c>
      <c r="F91" s="27" t="s">
        <v>545</v>
      </c>
      <c r="G91" s="27" t="s">
        <v>668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0.63072000000000006</v>
      </c>
      <c r="AH91" s="67"/>
      <c r="AI91" s="27">
        <v>2019</v>
      </c>
      <c r="AJ91" s="67">
        <v>20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743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626</v>
      </c>
      <c r="E92" s="88" t="s">
        <v>147</v>
      </c>
      <c r="F92" s="88" t="s">
        <v>575</v>
      </c>
      <c r="G92" s="88" t="s">
        <v>687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0.7884000000000001</v>
      </c>
      <c r="AH92" s="87"/>
      <c r="AI92" s="88">
        <v>2019</v>
      </c>
      <c r="AJ92" s="87">
        <v>25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743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627</v>
      </c>
      <c r="E93" s="24" t="s">
        <v>147</v>
      </c>
      <c r="F93" s="24" t="s">
        <v>575</v>
      </c>
      <c r="G93" s="24" t="s">
        <v>688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0.7884000000000001</v>
      </c>
      <c r="AH93" s="66"/>
      <c r="AI93" s="24">
        <v>2019</v>
      </c>
      <c r="AJ93" s="66">
        <v>25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743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628</v>
      </c>
      <c r="E94" s="30" t="s">
        <v>147</v>
      </c>
      <c r="F94" s="30" t="s">
        <v>575</v>
      </c>
      <c r="G94" s="30" t="s">
        <v>689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0.7884000000000001</v>
      </c>
      <c r="AH94" s="65"/>
      <c r="AI94" s="30">
        <v>2019</v>
      </c>
      <c r="AJ94" s="65">
        <v>25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743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629</v>
      </c>
      <c r="E95" s="24" t="s">
        <v>147</v>
      </c>
      <c r="F95" s="24" t="s">
        <v>575</v>
      </c>
      <c r="G95" s="24" t="s">
        <v>690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0.7884000000000001</v>
      </c>
      <c r="AH95" s="66"/>
      <c r="AI95" s="24">
        <v>2019</v>
      </c>
      <c r="AJ95" s="66">
        <v>25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743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630</v>
      </c>
      <c r="E96" s="30" t="s">
        <v>147</v>
      </c>
      <c r="F96" s="30" t="s">
        <v>575</v>
      </c>
      <c r="G96" s="30" t="s">
        <v>691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0.7884000000000001</v>
      </c>
      <c r="AH96" s="65"/>
      <c r="AI96" s="30">
        <v>2019</v>
      </c>
      <c r="AJ96" s="65">
        <v>25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743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649</v>
      </c>
      <c r="E97" s="27" t="s">
        <v>147</v>
      </c>
      <c r="F97" s="27" t="s">
        <v>575</v>
      </c>
      <c r="G97" s="27" t="s">
        <v>692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0.7884000000000001</v>
      </c>
      <c r="AH97" s="67"/>
      <c r="AI97" s="27">
        <v>2019</v>
      </c>
      <c r="AJ97" s="67">
        <v>25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743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670</v>
      </c>
      <c r="E98" s="88" t="s">
        <v>537</v>
      </c>
      <c r="F98" s="88" t="s">
        <v>575</v>
      </c>
      <c r="G98" s="88" t="s">
        <v>687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0.7884000000000001</v>
      </c>
      <c r="AH98" s="87"/>
      <c r="AI98" s="88">
        <v>2019</v>
      </c>
      <c r="AJ98" s="87">
        <v>25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743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671</v>
      </c>
      <c r="E99" s="24" t="s">
        <v>537</v>
      </c>
      <c r="F99" s="24" t="s">
        <v>575</v>
      </c>
      <c r="G99" s="24" t="s">
        <v>688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0.7884000000000001</v>
      </c>
      <c r="AH99" s="66"/>
      <c r="AI99" s="24">
        <v>2019</v>
      </c>
      <c r="AJ99" s="66">
        <v>25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743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672</v>
      </c>
      <c r="E100" s="30" t="s">
        <v>537</v>
      </c>
      <c r="F100" s="30" t="s">
        <v>575</v>
      </c>
      <c r="G100" s="30" t="s">
        <v>689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0.7884000000000001</v>
      </c>
      <c r="AH100" s="65"/>
      <c r="AI100" s="30">
        <v>2019</v>
      </c>
      <c r="AJ100" s="65">
        <v>25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743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673</v>
      </c>
      <c r="E101" s="24" t="s">
        <v>537</v>
      </c>
      <c r="F101" s="24" t="s">
        <v>575</v>
      </c>
      <c r="G101" s="24" t="s">
        <v>690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0.7884000000000001</v>
      </c>
      <c r="AH101" s="66"/>
      <c r="AI101" s="24">
        <v>2019</v>
      </c>
      <c r="AJ101" s="66">
        <v>25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743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674</v>
      </c>
      <c r="E102" s="30" t="s">
        <v>537</v>
      </c>
      <c r="F102" s="30" t="s">
        <v>575</v>
      </c>
      <c r="G102" s="30" t="s">
        <v>691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0.7884000000000001</v>
      </c>
      <c r="AH102" s="65"/>
      <c r="AI102" s="30">
        <v>2019</v>
      </c>
      <c r="AJ102" s="65">
        <v>25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743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675</v>
      </c>
      <c r="E103" s="27" t="s">
        <v>537</v>
      </c>
      <c r="F103" s="27" t="s">
        <v>575</v>
      </c>
      <c r="G103" s="27" t="s">
        <v>692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0.7884000000000001</v>
      </c>
      <c r="AH103" s="67"/>
      <c r="AI103" s="27">
        <v>2019</v>
      </c>
      <c r="AJ103" s="67">
        <v>25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743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651</v>
      </c>
      <c r="E104" s="88" t="s">
        <v>147</v>
      </c>
      <c r="F104" s="88" t="s">
        <v>545</v>
      </c>
      <c r="G104" s="88" t="s">
        <v>642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0.63072000000000006</v>
      </c>
      <c r="AH104" s="87"/>
      <c r="AI104" s="88">
        <v>2019</v>
      </c>
      <c r="AJ104" s="87">
        <v>20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743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652</v>
      </c>
      <c r="E105" s="24" t="s">
        <v>147</v>
      </c>
      <c r="F105" s="24" t="s">
        <v>545</v>
      </c>
      <c r="G105" s="24" t="s">
        <v>664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0.63072000000000006</v>
      </c>
      <c r="AH105" s="66"/>
      <c r="AI105" s="24">
        <v>2019</v>
      </c>
      <c r="AJ105" s="66">
        <v>20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743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653</v>
      </c>
      <c r="E106" s="30" t="s">
        <v>147</v>
      </c>
      <c r="F106" s="30" t="s">
        <v>545</v>
      </c>
      <c r="G106" s="30" t="s">
        <v>665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0.63072000000000006</v>
      </c>
      <c r="AH106" s="65"/>
      <c r="AI106" s="30">
        <v>2019</v>
      </c>
      <c r="AJ106" s="65">
        <v>20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743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654</v>
      </c>
      <c r="E107" s="24" t="s">
        <v>147</v>
      </c>
      <c r="F107" s="24" t="s">
        <v>545</v>
      </c>
      <c r="G107" s="24" t="s">
        <v>666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0.63072000000000006</v>
      </c>
      <c r="AH107" s="66"/>
      <c r="AI107" s="24">
        <v>2019</v>
      </c>
      <c r="AJ107" s="66">
        <v>20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743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655</v>
      </c>
      <c r="E108" s="30" t="s">
        <v>147</v>
      </c>
      <c r="F108" s="30" t="s">
        <v>545</v>
      </c>
      <c r="G108" s="30" t="s">
        <v>667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0.63072000000000006</v>
      </c>
      <c r="AH108" s="65"/>
      <c r="AI108" s="30">
        <v>2019</v>
      </c>
      <c r="AJ108" s="65">
        <v>20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743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656</v>
      </c>
      <c r="E109" s="27" t="s">
        <v>147</v>
      </c>
      <c r="F109" s="27" t="s">
        <v>545</v>
      </c>
      <c r="G109" s="27" t="s">
        <v>668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0.63072000000000006</v>
      </c>
      <c r="AH109" s="67"/>
      <c r="AI109" s="27">
        <v>2019</v>
      </c>
      <c r="AJ109" s="67">
        <v>20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743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657</v>
      </c>
      <c r="E110" s="88" t="s">
        <v>147</v>
      </c>
      <c r="F110" s="88" t="s">
        <v>545</v>
      </c>
      <c r="G110" s="88" t="s">
        <v>693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0.7884000000000001</v>
      </c>
      <c r="AH110" s="87"/>
      <c r="AI110" s="88">
        <v>2019</v>
      </c>
      <c r="AJ110" s="87">
        <v>25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743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658</v>
      </c>
      <c r="E111" s="24" t="s">
        <v>147</v>
      </c>
      <c r="F111" s="24" t="s">
        <v>545</v>
      </c>
      <c r="G111" s="24" t="s">
        <v>694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0.7884000000000001</v>
      </c>
      <c r="AH111" s="66"/>
      <c r="AI111" s="24">
        <v>2019</v>
      </c>
      <c r="AJ111" s="66">
        <v>25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743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659</v>
      </c>
      <c r="E112" s="30" t="s">
        <v>147</v>
      </c>
      <c r="F112" s="30" t="s">
        <v>545</v>
      </c>
      <c r="G112" s="30" t="s">
        <v>695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0.7884000000000001</v>
      </c>
      <c r="AH112" s="65"/>
      <c r="AI112" s="30">
        <v>2019</v>
      </c>
      <c r="AJ112" s="65">
        <v>25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660</v>
      </c>
      <c r="E113" s="24" t="s">
        <v>147</v>
      </c>
      <c r="F113" s="24" t="s">
        <v>545</v>
      </c>
      <c r="G113" s="24" t="s">
        <v>696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0.7884000000000001</v>
      </c>
      <c r="AH113" s="66"/>
      <c r="AI113" s="24">
        <v>2019</v>
      </c>
      <c r="AJ113" s="66">
        <v>25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661</v>
      </c>
      <c r="E114" s="30" t="s">
        <v>147</v>
      </c>
      <c r="F114" s="30" t="s">
        <v>545</v>
      </c>
      <c r="G114" s="30" t="s">
        <v>697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0.7884000000000001</v>
      </c>
      <c r="AH114" s="65"/>
      <c r="AI114" s="30">
        <v>2019</v>
      </c>
      <c r="AJ114" s="65">
        <v>25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743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662</v>
      </c>
      <c r="E115" s="27" t="s">
        <v>147</v>
      </c>
      <c r="F115" s="27" t="s">
        <v>545</v>
      </c>
      <c r="G115" s="27" t="s">
        <v>698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0.7884000000000001</v>
      </c>
      <c r="AH115" s="67"/>
      <c r="AI115" s="27">
        <v>2019</v>
      </c>
      <c r="AJ115" s="67">
        <v>25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743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743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609</v>
      </c>
      <c r="F117" s="88" t="s">
        <v>575</v>
      </c>
      <c r="G117" s="88" t="s">
        <v>637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743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609</v>
      </c>
      <c r="F118" s="27" t="s">
        <v>575</v>
      </c>
      <c r="G118" s="27" t="s">
        <v>637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743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610</v>
      </c>
      <c r="F120" s="115" t="s">
        <v>575</v>
      </c>
      <c r="G120" s="94" t="s">
        <v>637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0.7884000000000001</v>
      </c>
      <c r="AH120" s="82"/>
      <c r="AI120" s="82">
        <v>2019</v>
      </c>
      <c r="AJ120" s="82">
        <f>AJ70*AD120+AJ98*(1-AD120)</f>
        <v>25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745</v>
      </c>
      <c r="F122" s="88"/>
      <c r="G122" s="88" t="s">
        <v>637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745</v>
      </c>
      <c r="F123" s="27"/>
      <c r="G123" s="27" t="s">
        <v>637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0.15768000000000001</v>
      </c>
      <c r="AH125" s="87"/>
      <c r="AI125" s="87">
        <v>2019</v>
      </c>
      <c r="AJ125" s="87">
        <v>5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751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0.15768000000000001</v>
      </c>
      <c r="AH126" s="67"/>
      <c r="AI126" s="66">
        <v>2019</v>
      </c>
      <c r="AJ126" s="66">
        <v>5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0.15768000000000001</v>
      </c>
      <c r="AH128" s="89"/>
      <c r="AI128" s="89">
        <v>2019</v>
      </c>
      <c r="AJ128" s="89">
        <v>5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543</v>
      </c>
      <c r="G134" s="14" t="s">
        <v>24</v>
      </c>
      <c r="H134" s="17" t="s">
        <v>736</v>
      </c>
      <c r="I134" s="17" t="s">
        <v>644</v>
      </c>
      <c r="J134" s="17" t="s">
        <v>645</v>
      </c>
      <c r="K134" s="17" t="s">
        <v>646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737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608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541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544</v>
      </c>
      <c r="G135" s="16" t="s">
        <v>81</v>
      </c>
      <c r="H135" s="553" t="s">
        <v>82</v>
      </c>
      <c r="I135" s="554"/>
      <c r="J135" s="554"/>
      <c r="K135" s="555"/>
      <c r="L135" s="553" t="s">
        <v>83</v>
      </c>
      <c r="M135" s="554"/>
      <c r="N135" s="554"/>
      <c r="O135" s="555"/>
      <c r="P135" s="553" t="s">
        <v>84</v>
      </c>
      <c r="Q135" s="554"/>
      <c r="R135" s="554"/>
      <c r="S135" s="555"/>
      <c r="T135" s="553" t="s">
        <v>85</v>
      </c>
      <c r="U135" s="555"/>
      <c r="V135" s="556" t="s">
        <v>86</v>
      </c>
      <c r="W135" s="557"/>
      <c r="X135" s="557"/>
      <c r="Y135" s="558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742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538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7" t="s">
        <v>34</v>
      </c>
      <c r="I137" s="548"/>
      <c r="J137" s="548"/>
      <c r="K137" s="549"/>
      <c r="L137" s="548" t="s">
        <v>34</v>
      </c>
      <c r="M137" s="548"/>
      <c r="N137" s="548"/>
      <c r="O137" s="549"/>
      <c r="P137" s="547" t="s">
        <v>34</v>
      </c>
      <c r="Q137" s="548"/>
      <c r="R137" s="548"/>
      <c r="S137" s="549"/>
      <c r="T137" s="550" t="s">
        <v>68</v>
      </c>
      <c r="U137" s="551"/>
      <c r="V137" s="550" t="s">
        <v>492</v>
      </c>
      <c r="W137" s="552"/>
      <c r="X137" s="552"/>
      <c r="Y137" s="551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542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639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640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640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640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609</v>
      </c>
      <c r="F142" s="30"/>
      <c r="G142" s="58" t="s">
        <v>639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609</v>
      </c>
      <c r="F143" s="24"/>
      <c r="G143" s="57" t="s">
        <v>640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611</v>
      </c>
      <c r="F144" s="30"/>
      <c r="G144" s="58" t="s">
        <v>640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612</v>
      </c>
      <c r="F145" s="24"/>
      <c r="G145" s="57" t="s">
        <v>640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639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640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639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556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640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557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550</v>
      </c>
      <c r="E150" s="30" t="s">
        <v>547</v>
      </c>
      <c r="F150" s="30"/>
      <c r="G150" s="57" t="s">
        <v>747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551</v>
      </c>
      <c r="E151" s="24" t="s">
        <v>547</v>
      </c>
      <c r="F151" s="24"/>
      <c r="G151" s="57" t="s">
        <v>747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554</v>
      </c>
      <c r="D152" s="29" t="s">
        <v>246</v>
      </c>
      <c r="E152" s="30" t="s">
        <v>254</v>
      </c>
      <c r="F152" s="30"/>
      <c r="G152" s="58" t="s">
        <v>639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2100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743</v>
      </c>
      <c r="AS152" s="100" t="s">
        <v>75</v>
      </c>
    </row>
    <row r="153" spans="1:45" ht="15" x14ac:dyDescent="0.25">
      <c r="C153" s="22" t="s">
        <v>555</v>
      </c>
      <c r="D153" s="23" t="s">
        <v>514</v>
      </c>
      <c r="E153" s="24" t="s">
        <v>254</v>
      </c>
      <c r="F153" s="24"/>
      <c r="G153" s="57" t="s">
        <v>640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2100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743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743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639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743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743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545</v>
      </c>
      <c r="G157" s="20" t="s">
        <v>639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0.94608000000000003</v>
      </c>
      <c r="AH157" s="88"/>
      <c r="AI157" s="87">
        <v>2100</v>
      </c>
      <c r="AJ157" s="21">
        <v>30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743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545</v>
      </c>
      <c r="G158" s="23" t="s">
        <v>641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1.1983680000000001</v>
      </c>
      <c r="AH158" s="27"/>
      <c r="AI158" s="67">
        <v>2100</v>
      </c>
      <c r="AJ158" s="28">
        <v>38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743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618</v>
      </c>
      <c r="E159" s="88" t="s">
        <v>147</v>
      </c>
      <c r="F159" s="88" t="s">
        <v>545</v>
      </c>
      <c r="G159" s="88" t="s">
        <v>643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0.94608000000000003</v>
      </c>
      <c r="AH159" s="87"/>
      <c r="AI159" s="88">
        <v>2019</v>
      </c>
      <c r="AJ159" s="87">
        <v>30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743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619</v>
      </c>
      <c r="E160" s="24" t="s">
        <v>147</v>
      </c>
      <c r="F160" s="24" t="s">
        <v>545</v>
      </c>
      <c r="G160" s="24" t="s">
        <v>676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0.94608000000000003</v>
      </c>
      <c r="AH160" s="66"/>
      <c r="AI160" s="24">
        <v>2019</v>
      </c>
      <c r="AJ160" s="66">
        <v>30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743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620</v>
      </c>
      <c r="E161" s="30" t="s">
        <v>147</v>
      </c>
      <c r="F161" s="30" t="s">
        <v>545</v>
      </c>
      <c r="G161" s="30" t="s">
        <v>677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0.94608000000000003</v>
      </c>
      <c r="AH161" s="65"/>
      <c r="AI161" s="30">
        <v>2019</v>
      </c>
      <c r="AJ161" s="65">
        <v>30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743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621</v>
      </c>
      <c r="E162" s="24" t="s">
        <v>147</v>
      </c>
      <c r="F162" s="24" t="s">
        <v>545</v>
      </c>
      <c r="G162" s="24" t="s">
        <v>678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0.94608000000000003</v>
      </c>
      <c r="AH162" s="66"/>
      <c r="AI162" s="24">
        <v>2019</v>
      </c>
      <c r="AJ162" s="66">
        <v>30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743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622</v>
      </c>
      <c r="E163" s="30" t="s">
        <v>147</v>
      </c>
      <c r="F163" s="30" t="s">
        <v>545</v>
      </c>
      <c r="G163" s="30" t="s">
        <v>680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0.94608000000000003</v>
      </c>
      <c r="AH163" s="65"/>
      <c r="AI163" s="30">
        <v>2019</v>
      </c>
      <c r="AJ163" s="65">
        <v>30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743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647</v>
      </c>
      <c r="E164" s="27" t="s">
        <v>147</v>
      </c>
      <c r="F164" s="27" t="s">
        <v>545</v>
      </c>
      <c r="G164" s="27" t="s">
        <v>679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0.94608000000000003</v>
      </c>
      <c r="AH164" s="67"/>
      <c r="AI164" s="27">
        <v>2019</v>
      </c>
      <c r="AJ164" s="67">
        <v>30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743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626</v>
      </c>
      <c r="E165" s="88" t="s">
        <v>147</v>
      </c>
      <c r="F165" s="88" t="s">
        <v>575</v>
      </c>
      <c r="G165" s="88" t="s">
        <v>681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1.1983680000000001</v>
      </c>
      <c r="AH165" s="87"/>
      <c r="AI165" s="88">
        <v>2019</v>
      </c>
      <c r="AJ165" s="87">
        <v>38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743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627</v>
      </c>
      <c r="E166" s="24" t="s">
        <v>147</v>
      </c>
      <c r="F166" s="24" t="s">
        <v>575</v>
      </c>
      <c r="G166" s="24" t="s">
        <v>682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1.1983680000000001</v>
      </c>
      <c r="AH166" s="66"/>
      <c r="AI166" s="24">
        <v>2019</v>
      </c>
      <c r="AJ166" s="66">
        <v>38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743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628</v>
      </c>
      <c r="E167" s="30" t="s">
        <v>147</v>
      </c>
      <c r="F167" s="30" t="s">
        <v>575</v>
      </c>
      <c r="G167" s="30" t="s">
        <v>683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1.1983680000000001</v>
      </c>
      <c r="AH167" s="65"/>
      <c r="AI167" s="30">
        <v>2019</v>
      </c>
      <c r="AJ167" s="65">
        <v>38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743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629</v>
      </c>
      <c r="E168" s="24" t="s">
        <v>147</v>
      </c>
      <c r="F168" s="24" t="s">
        <v>575</v>
      </c>
      <c r="G168" s="24" t="s">
        <v>684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1.1983680000000001</v>
      </c>
      <c r="AH168" s="66"/>
      <c r="AI168" s="24">
        <v>2019</v>
      </c>
      <c r="AJ168" s="66">
        <v>38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743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630</v>
      </c>
      <c r="E169" s="30" t="s">
        <v>147</v>
      </c>
      <c r="F169" s="30" t="s">
        <v>575</v>
      </c>
      <c r="G169" s="30" t="s">
        <v>685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1.1983680000000001</v>
      </c>
      <c r="AH169" s="65"/>
      <c r="AI169" s="30">
        <v>2019</v>
      </c>
      <c r="AJ169" s="65">
        <v>38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743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649</v>
      </c>
      <c r="E170" s="27" t="s">
        <v>147</v>
      </c>
      <c r="F170" s="27" t="s">
        <v>575</v>
      </c>
      <c r="G170" s="27" t="s">
        <v>686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1.1983680000000001</v>
      </c>
      <c r="AH170" s="67"/>
      <c r="AI170" s="27">
        <v>2019</v>
      </c>
      <c r="AJ170" s="67">
        <v>38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743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670</v>
      </c>
      <c r="E171" s="88" t="s">
        <v>537</v>
      </c>
      <c r="F171" s="88" t="s">
        <v>575</v>
      </c>
      <c r="G171" s="88" t="s">
        <v>681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1.1983680000000001</v>
      </c>
      <c r="AH171" s="87"/>
      <c r="AI171" s="88">
        <v>2019</v>
      </c>
      <c r="AJ171" s="87">
        <v>38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743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671</v>
      </c>
      <c r="E172" s="24" t="s">
        <v>537</v>
      </c>
      <c r="F172" s="24" t="s">
        <v>575</v>
      </c>
      <c r="G172" s="24" t="s">
        <v>682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1.1983680000000001</v>
      </c>
      <c r="AH172" s="66"/>
      <c r="AI172" s="24">
        <v>2019</v>
      </c>
      <c r="AJ172" s="66">
        <v>38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743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672</v>
      </c>
      <c r="E173" s="30" t="s">
        <v>537</v>
      </c>
      <c r="F173" s="30" t="s">
        <v>575</v>
      </c>
      <c r="G173" s="30" t="s">
        <v>683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1.1983680000000001</v>
      </c>
      <c r="AH173" s="65"/>
      <c r="AI173" s="30">
        <v>2019</v>
      </c>
      <c r="AJ173" s="65">
        <v>38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743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673</v>
      </c>
      <c r="E174" s="24" t="s">
        <v>537</v>
      </c>
      <c r="F174" s="24" t="s">
        <v>575</v>
      </c>
      <c r="G174" s="24" t="s">
        <v>684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1.1983680000000001</v>
      </c>
      <c r="AH174" s="66"/>
      <c r="AI174" s="24">
        <v>2019</v>
      </c>
      <c r="AJ174" s="66">
        <v>38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743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674</v>
      </c>
      <c r="E175" s="30" t="s">
        <v>537</v>
      </c>
      <c r="F175" s="30" t="s">
        <v>575</v>
      </c>
      <c r="G175" s="30" t="s">
        <v>685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1.1983680000000001</v>
      </c>
      <c r="AH175" s="65"/>
      <c r="AI175" s="30">
        <v>2019</v>
      </c>
      <c r="AJ175" s="65">
        <v>38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743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675</v>
      </c>
      <c r="E176" s="27" t="s">
        <v>537</v>
      </c>
      <c r="F176" s="27" t="s">
        <v>575</v>
      </c>
      <c r="G176" s="27" t="s">
        <v>686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1.1983680000000001</v>
      </c>
      <c r="AH176" s="67"/>
      <c r="AI176" s="27">
        <v>2019</v>
      </c>
      <c r="AJ176" s="67">
        <v>38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743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651</v>
      </c>
      <c r="E177" s="88" t="s">
        <v>147</v>
      </c>
      <c r="F177" s="88" t="s">
        <v>545</v>
      </c>
      <c r="G177" s="88" t="s">
        <v>643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0.94608000000000003</v>
      </c>
      <c r="AH177" s="87"/>
      <c r="AI177" s="88">
        <v>2019</v>
      </c>
      <c r="AJ177" s="87">
        <v>30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743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652</v>
      </c>
      <c r="E178" s="24" t="s">
        <v>147</v>
      </c>
      <c r="F178" s="24" t="s">
        <v>545</v>
      </c>
      <c r="G178" s="24" t="s">
        <v>676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0.94608000000000003</v>
      </c>
      <c r="AH178" s="66"/>
      <c r="AI178" s="24">
        <v>2019</v>
      </c>
      <c r="AJ178" s="66">
        <v>30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743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653</v>
      </c>
      <c r="E179" s="30" t="s">
        <v>147</v>
      </c>
      <c r="F179" s="30" t="s">
        <v>545</v>
      </c>
      <c r="G179" s="30" t="s">
        <v>677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0.94608000000000003</v>
      </c>
      <c r="AH179" s="65"/>
      <c r="AI179" s="30">
        <v>2019</v>
      </c>
      <c r="AJ179" s="65">
        <v>30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743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654</v>
      </c>
      <c r="E180" s="24" t="s">
        <v>147</v>
      </c>
      <c r="F180" s="24" t="s">
        <v>545</v>
      </c>
      <c r="G180" s="24" t="s">
        <v>678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0.94608000000000003</v>
      </c>
      <c r="AH180" s="66"/>
      <c r="AI180" s="24">
        <v>2019</v>
      </c>
      <c r="AJ180" s="66">
        <v>30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743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655</v>
      </c>
      <c r="E181" s="30" t="s">
        <v>147</v>
      </c>
      <c r="F181" s="30" t="s">
        <v>545</v>
      </c>
      <c r="G181" s="30" t="s">
        <v>680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0.94608000000000003</v>
      </c>
      <c r="AH181" s="65"/>
      <c r="AI181" s="30">
        <v>2019</v>
      </c>
      <c r="AJ181" s="65">
        <v>30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743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656</v>
      </c>
      <c r="E182" s="27" t="s">
        <v>147</v>
      </c>
      <c r="F182" s="27" t="s">
        <v>545</v>
      </c>
      <c r="G182" s="27" t="s">
        <v>679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0.94608000000000003</v>
      </c>
      <c r="AH182" s="67"/>
      <c r="AI182" s="27">
        <v>2019</v>
      </c>
      <c r="AJ182" s="67">
        <v>30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743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657</v>
      </c>
      <c r="E183" s="88" t="s">
        <v>147</v>
      </c>
      <c r="F183" s="88" t="s">
        <v>545</v>
      </c>
      <c r="G183" s="88" t="s">
        <v>705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1.1983680000000001</v>
      </c>
      <c r="AH183" s="87"/>
      <c r="AI183" s="88">
        <v>2019</v>
      </c>
      <c r="AJ183" s="87">
        <v>38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743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658</v>
      </c>
      <c r="E184" s="24" t="s">
        <v>147</v>
      </c>
      <c r="F184" s="24" t="s">
        <v>545</v>
      </c>
      <c r="G184" s="24" t="s">
        <v>706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1.1983680000000001</v>
      </c>
      <c r="AH184" s="66"/>
      <c r="AI184" s="24">
        <v>2019</v>
      </c>
      <c r="AJ184" s="66">
        <v>38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743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659</v>
      </c>
      <c r="E185" s="30" t="s">
        <v>147</v>
      </c>
      <c r="F185" s="30" t="s">
        <v>545</v>
      </c>
      <c r="G185" s="30" t="s">
        <v>707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1.1983680000000001</v>
      </c>
      <c r="AH185" s="65"/>
      <c r="AI185" s="30">
        <v>2019</v>
      </c>
      <c r="AJ185" s="65">
        <v>38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660</v>
      </c>
      <c r="E186" s="24" t="s">
        <v>147</v>
      </c>
      <c r="F186" s="24" t="s">
        <v>545</v>
      </c>
      <c r="G186" s="24" t="s">
        <v>708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1.1983680000000001</v>
      </c>
      <c r="AH186" s="66"/>
      <c r="AI186" s="24">
        <v>2019</v>
      </c>
      <c r="AJ186" s="66">
        <v>38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661</v>
      </c>
      <c r="E187" s="30" t="s">
        <v>147</v>
      </c>
      <c r="F187" s="30" t="s">
        <v>545</v>
      </c>
      <c r="G187" s="30" t="s">
        <v>709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1.1983680000000001</v>
      </c>
      <c r="AH187" s="65"/>
      <c r="AI187" s="30">
        <v>2019</v>
      </c>
      <c r="AJ187" s="65">
        <v>38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743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662</v>
      </c>
      <c r="E188" s="27" t="s">
        <v>147</v>
      </c>
      <c r="F188" s="27" t="s">
        <v>545</v>
      </c>
      <c r="G188" s="27" t="s">
        <v>710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1.1983680000000001</v>
      </c>
      <c r="AH188" s="67"/>
      <c r="AI188" s="27">
        <v>2019</v>
      </c>
      <c r="AJ188" s="67">
        <v>38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743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743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609</v>
      </c>
      <c r="F190" s="88" t="s">
        <v>575</v>
      </c>
      <c r="G190" s="88" t="s">
        <v>640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743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609</v>
      </c>
      <c r="F191" s="27" t="s">
        <v>575</v>
      </c>
      <c r="G191" s="27" t="s">
        <v>640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743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610</v>
      </c>
      <c r="F193" s="115" t="s">
        <v>575</v>
      </c>
      <c r="G193" s="94" t="s">
        <v>640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1.1983680000000001</v>
      </c>
      <c r="AH193" s="82"/>
      <c r="AI193" s="82">
        <v>2019</v>
      </c>
      <c r="AJ193" s="82">
        <f>AJ143*AD193+AJ171*(1-AD193)</f>
        <v>38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744</v>
      </c>
      <c r="F195" s="88"/>
      <c r="G195" s="88" t="s">
        <v>640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744</v>
      </c>
      <c r="F196" s="27"/>
      <c r="G196" s="27" t="s">
        <v>640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0.15768000000000001</v>
      </c>
      <c r="AH198" s="87"/>
      <c r="AI198" s="87">
        <v>2019</v>
      </c>
      <c r="AJ198" s="87">
        <v>5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750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0.15768000000000001</v>
      </c>
      <c r="AH199" s="67"/>
      <c r="AI199" s="66">
        <v>2019</v>
      </c>
      <c r="AJ199" s="66">
        <v>5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749</v>
      </c>
      <c r="Z217" s="4"/>
      <c r="AC217" s="124"/>
      <c r="AE217" s="3"/>
      <c r="AG217" s="124" t="s">
        <v>731</v>
      </c>
      <c r="AH217" s="124" t="s">
        <v>730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738</v>
      </c>
      <c r="Y218" s="124" t="s">
        <v>739</v>
      </c>
      <c r="Z218" s="538" t="s">
        <v>724</v>
      </c>
      <c r="AA218" s="539"/>
      <c r="AB218" s="539"/>
      <c r="AC218" s="540"/>
      <c r="AD218" s="124" t="s">
        <v>725</v>
      </c>
      <c r="AE218" s="124"/>
      <c r="AF218" s="124" t="s">
        <v>728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42" t="s">
        <v>493</v>
      </c>
      <c r="M219" s="542"/>
      <c r="N219" s="542"/>
      <c r="O219" s="542"/>
      <c r="P219" s="542"/>
      <c r="Q219" s="542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722</v>
      </c>
      <c r="AA219" s="479" t="s">
        <v>711</v>
      </c>
      <c r="AB219" s="479" t="s">
        <v>712</v>
      </c>
      <c r="AC219" s="480" t="s">
        <v>734</v>
      </c>
      <c r="AD219" s="124" t="s">
        <v>726</v>
      </c>
      <c r="AF219" s="541" t="s">
        <v>727</v>
      </c>
      <c r="AG219" s="541"/>
    </row>
    <row r="220" spans="10:36" x14ac:dyDescent="0.2">
      <c r="K220" s="124" t="s">
        <v>741</v>
      </c>
      <c r="L220" s="124" t="s">
        <v>729</v>
      </c>
      <c r="M220" s="124" t="s">
        <v>740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713</v>
      </c>
      <c r="AA220" s="470" t="s">
        <v>717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718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714</v>
      </c>
      <c r="AA222" s="470" t="s">
        <v>719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715</v>
      </c>
      <c r="AA223" s="473" t="s">
        <v>720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716</v>
      </c>
      <c r="AA224" s="477" t="s">
        <v>721</v>
      </c>
      <c r="AB224" s="477" t="s">
        <v>723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43" t="s">
        <v>733</v>
      </c>
      <c r="AC230" s="543"/>
      <c r="AD230" s="543"/>
      <c r="AE230" s="543"/>
      <c r="AG230" s="544" t="s">
        <v>730</v>
      </c>
      <c r="AH230" s="545"/>
      <c r="AI230" s="546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732</v>
      </c>
      <c r="AC232" s="482">
        <v>1.5</v>
      </c>
      <c r="AD232" s="482">
        <v>1.54</v>
      </c>
      <c r="AE232" s="482">
        <v>1.95</v>
      </c>
      <c r="AF232" s="124" t="s">
        <v>732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735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4" t="s">
        <v>730</v>
      </c>
      <c r="AH240" s="545"/>
      <c r="AI240" s="546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F219:AG219"/>
    <mergeCell ref="L219:Q219"/>
    <mergeCell ref="AB230:AE230"/>
    <mergeCell ref="AG230:AI230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539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6" t="s">
        <v>86</v>
      </c>
      <c r="M5" s="557"/>
      <c r="N5" s="557"/>
      <c r="O5" s="558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492</v>
      </c>
      <c r="M6" s="552"/>
      <c r="N6" s="552"/>
      <c r="O6" s="551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540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540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540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540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540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540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540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540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540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6" t="s">
        <v>86</v>
      </c>
      <c r="M33" s="557"/>
      <c r="N33" s="557"/>
      <c r="O33" s="558"/>
    </row>
    <row r="34" spans="8:15" x14ac:dyDescent="0.2">
      <c r="H34" s="3" t="s">
        <v>133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539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526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3" t="s">
        <v>65</v>
      </c>
      <c r="I4" s="554"/>
      <c r="J4" s="555"/>
      <c r="K4" s="556" t="s">
        <v>86</v>
      </c>
      <c r="L4" s="557"/>
      <c r="M4" s="558"/>
      <c r="N4" s="60"/>
      <c r="O4" s="60" t="s">
        <v>87</v>
      </c>
      <c r="P4" s="60" t="s">
        <v>66</v>
      </c>
      <c r="Q4" s="60"/>
      <c r="X4" s="60" t="s">
        <v>208</v>
      </c>
      <c r="AA4" s="201" t="s">
        <v>527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62" t="s">
        <v>34</v>
      </c>
      <c r="I5" s="563"/>
      <c r="J5" s="564"/>
      <c r="K5" s="562" t="s">
        <v>281</v>
      </c>
      <c r="L5" s="563"/>
      <c r="M5" s="564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59" t="s">
        <v>528</v>
      </c>
      <c r="AC5" s="559"/>
      <c r="AD5" s="355"/>
      <c r="AE5" s="560" t="s">
        <v>65</v>
      </c>
      <c r="AF5" s="560"/>
      <c r="AG5" s="560" t="s">
        <v>529</v>
      </c>
      <c r="AH5" s="560"/>
      <c r="AI5" s="561" t="s">
        <v>530</v>
      </c>
      <c r="AJ5" s="561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531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532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533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534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535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536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530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540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540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540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540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540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540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6" t="s">
        <v>86</v>
      </c>
      <c r="M27" s="557"/>
      <c r="N27" s="557"/>
      <c r="O27" s="558"/>
      <c r="T27" s="203"/>
      <c r="U27" s="203"/>
    </row>
    <row r="28" spans="3:21" x14ac:dyDescent="0.2">
      <c r="J28" s="3" t="s">
        <v>133</v>
      </c>
      <c r="L28" s="547" t="s">
        <v>91</v>
      </c>
      <c r="M28" s="548"/>
      <c r="N28" s="548"/>
      <c r="O28" s="549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546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6" t="s">
        <v>291</v>
      </c>
      <c r="E4" s="565"/>
      <c r="F4" s="565"/>
      <c r="G4" s="565"/>
      <c r="H4" s="567"/>
      <c r="I4" s="565" t="s">
        <v>292</v>
      </c>
      <c r="J4" s="565"/>
      <c r="K4" s="565"/>
      <c r="L4" s="565"/>
      <c r="M4" s="567"/>
      <c r="N4" s="565" t="s">
        <v>293</v>
      </c>
      <c r="O4" s="565"/>
      <c r="P4" s="565"/>
      <c r="Q4" s="565"/>
      <c r="R4" s="567"/>
      <c r="S4" s="565" t="s">
        <v>294</v>
      </c>
      <c r="T4" s="565"/>
      <c r="U4" s="565"/>
      <c r="V4" s="565"/>
      <c r="W4" s="567"/>
      <c r="X4" s="565" t="s">
        <v>295</v>
      </c>
      <c r="Y4" s="565"/>
      <c r="Z4" s="565"/>
      <c r="AA4" s="565"/>
      <c r="AB4" s="567"/>
      <c r="AC4" s="565" t="s">
        <v>296</v>
      </c>
      <c r="AD4" s="565"/>
      <c r="AE4" s="565"/>
      <c r="AF4" s="565"/>
      <c r="AG4" s="567"/>
      <c r="AH4" s="565" t="s">
        <v>297</v>
      </c>
      <c r="AI4" s="565"/>
      <c r="AJ4" s="565"/>
      <c r="AK4" s="565"/>
      <c r="AL4" s="567"/>
      <c r="AM4" s="565" t="s">
        <v>298</v>
      </c>
      <c r="AN4" s="565"/>
      <c r="AO4" s="565"/>
      <c r="AP4" s="565"/>
      <c r="AQ4" s="567"/>
      <c r="AR4" s="565" t="s">
        <v>299</v>
      </c>
      <c r="AS4" s="565"/>
      <c r="AT4" s="565"/>
      <c r="AU4" s="565"/>
      <c r="AV4" s="567"/>
      <c r="AW4" s="565" t="s">
        <v>300</v>
      </c>
      <c r="AX4" s="565"/>
      <c r="AY4" s="565"/>
      <c r="AZ4" s="565"/>
      <c r="BA4" s="565"/>
      <c r="BB4" s="566" t="s">
        <v>301</v>
      </c>
      <c r="BC4" s="565"/>
      <c r="BD4" s="565"/>
      <c r="BE4" s="565"/>
      <c r="BF4" s="567"/>
      <c r="BG4" s="565" t="s">
        <v>302</v>
      </c>
      <c r="BH4" s="565"/>
      <c r="BI4" s="565"/>
      <c r="BJ4" s="565"/>
      <c r="BK4" s="565"/>
      <c r="BL4" s="566" t="s">
        <v>303</v>
      </c>
      <c r="BM4" s="565"/>
      <c r="BN4" s="565"/>
      <c r="BO4" s="565"/>
      <c r="BP4" s="565"/>
      <c r="BQ4" s="566" t="s">
        <v>304</v>
      </c>
      <c r="BR4" s="565"/>
      <c r="BS4" s="565"/>
      <c r="BT4" s="565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2023-03-09T13:10:31Z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81386744976043</vt:r8>
  </property>
</Properties>
</file>