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36B6E19E-E4F1-47C1-A06C-A8F6A17FC9F8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3" i="38" l="1"/>
  <c r="J22" i="38"/>
  <c r="J21" i="38"/>
  <c r="J20" i="38"/>
  <c r="J19" i="38"/>
  <c r="J17" i="38"/>
  <c r="J16" i="38"/>
  <c r="J15" i="38"/>
  <c r="J14" i="38"/>
  <c r="J13" i="38"/>
  <c r="J11" i="38"/>
  <c r="J10" i="38"/>
  <c r="J9" i="38"/>
  <c r="J8" i="38"/>
  <c r="J7" i="38"/>
  <c r="U57" i="38" l="1"/>
  <c r="U56" i="38"/>
  <c r="U54" i="38"/>
  <c r="U53" i="38"/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AA18" i="35" l="1"/>
  <c r="AA13" i="35"/>
  <c r="Y14" i="35"/>
  <c r="Y13" i="35"/>
  <c r="Y19" i="35"/>
  <c r="Y18" i="35"/>
  <c r="X15" i="35"/>
  <c r="X20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U44" i="38" s="1"/>
  <c r="AE15" i="38"/>
  <c r="X38" i="38" s="1"/>
  <c r="U47" i="38" l="1"/>
  <c r="V38" i="38"/>
  <c r="Z52" i="38" s="1"/>
  <c r="U48" i="38"/>
  <c r="W47" i="38"/>
  <c r="V47" i="38"/>
  <c r="W53" i="38"/>
  <c r="W54" i="38" s="1"/>
  <c r="W56" i="38"/>
  <c r="W57" i="38" s="1"/>
  <c r="AB56" i="38"/>
  <c r="AB57" i="38" s="1"/>
  <c r="AB53" i="38"/>
  <c r="AB54" i="38" s="1"/>
  <c r="V53" i="38"/>
  <c r="V54" i="38" s="1"/>
  <c r="V56" i="38"/>
  <c r="V57" i="38" s="1"/>
  <c r="AA56" i="38"/>
  <c r="AA57" i="38" s="1"/>
  <c r="AA53" i="38"/>
  <c r="AA54" i="38" s="1"/>
  <c r="AG53" i="38"/>
  <c r="AG54" i="38" s="1"/>
  <c r="AG56" i="38"/>
  <c r="AG57" i="38" s="1"/>
  <c r="Z53" i="38"/>
  <c r="Z54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5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1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<sst xmlns="http://schemas.openxmlformats.org/spreadsheetml/2006/main" count="11829" uniqueCount="687">
  <si>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</si>
  <si>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</si>
  <si>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</si>
  <si>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</si>
  <si>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</si>
  <si>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</si>
  <si>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</si>
  <si>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</si>
  <si>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</si>
  <si>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</si>
  <si>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</si>
  <si>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</si>
  <si>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</si>
  <si>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</si>
  <si>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</si>
  <si>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</si>
  <si>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</si>
  <si>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</si>
  <si>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</si>
  <si>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</si>
  <si>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</si>
  <si>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</si>
  <si>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</si>
  <si>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</si>
  <si>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</si>
  <si>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</si>
  <si>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</si>
  <si>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</si>
  <si>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</si>
  <si>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</si>
  <si>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</si>
  <si>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</si>
  <si>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</si>
  <si>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</si>
  <si>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</si>
  <si>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</si>
  <si>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</si>
  <si>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</si>
  <si>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</si>
  <si>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</si>
  <si>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</si>
  <si>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</si>
  <si>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</si>
  <si>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</si>
  <si>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</si>
  <si>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</si>
  <si>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</si>
  <si>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</si>
  <si>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</si>
  <si>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</si>
  <si>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</si>
  <si>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</si>
  <si>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</si>
  <si>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</si>
  <si>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</si>
  <si>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</si>
  <si>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</si>
  <si>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</si>
  <si>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</si>
  <si>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</si>
  <si>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</si>
  <si>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</si>
  <si>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</si>
  <si>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</si>
  <si>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</si>
  <si>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</si>
  <si>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</si>
  <si>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</si>
  <si>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</si>
  <si>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</si>
  <si>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</si>
  <si>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</si>
  <si>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</si>
  <si>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</si>
  <si>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</si>
  <si>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</si>
  <si>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</si>
  <si>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</si>
  <si>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</si>
  <si>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</si>
  <si>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</si>
  <si>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</si>
  <si>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</si>
  <si>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</si>
  <si>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</si>
  <si>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</si>
  <si>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</si>
  <si>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</si>
  <si>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</si>
  <si>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</si>
  <si>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</si>
  <si>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</si>
  <si>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</si>
  <si>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</si>
  <si>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</si>
  <si>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</si>
  <si>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</si>
  <si>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</si>
  <si>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</si>
  <si>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</si>
  <si>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</si>
  <si>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</si>
  <si>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</si>
  <si>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</si>
  <si>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</si>
  <si>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</si>
  <si>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</si>
  <si>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</si>
  <si>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</si>
  <si>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</si>
  <si>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</si>
  <si>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</si>
  <si>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</si>
  <si>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</si>
  <si>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</si>
  <si>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</si>
  <si>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</si>
  <si>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</si>
  <si>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</si>
  <si>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</si>
  <si>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</si>
  <si>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</si>
  <si>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</si>
  <si>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</si>
  <si>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</si>
  <si>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</si>
  <si>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</si>
  <si>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</si>
  <si>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</si>
  <si>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</si>
  <si>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</si>
  <si>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</si>
  <si>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</si>
  <si>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</si>
  <si>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</si>
  <si>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</si>
  <si>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</si>
  <si>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</si>
  <si>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</si>
  <si>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</si>
  <si>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</si>
  <si>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</si>
  <si>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</si>
  <si>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</si>
  <si>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</si>
  <si>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</si>
  <si>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</si>
  <si>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</si>
  <si>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</si>
  <si>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</si>
  <si>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</si>
  <si>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</si>
  <si>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</si>
  <si>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</si>
  <si>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</si>
  <si>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</si>
  <si>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</si>
  <si>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</si>
  <si>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</si>
  <si>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</si>
  <si>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</si>
  <si>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</si>
  <si>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</si>
  <si>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</si>
  <si>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</si>
  <si>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</si>
  <si>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</si>
  <si>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</si>
  <si>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</si>
  <si>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</si>
  <si>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</si>
  <si>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</si>
  <si>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</si>
  <si>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</si>
  <si>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</si>
  <si>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</si>
  <si>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</si>
  <si>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</si>
  <si>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</si>
  <si>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</si>
  <si>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</si>
  <si>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</si>
  <si>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</si>
  <si>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</si>
  <si>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</si>
  <si>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</si>
  <si>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</si>
  <si>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</si>
  <si>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</si>
  <si>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</si>
  <si>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</si>
  <si>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</si>
  <si>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</si>
  <si>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</si>
  <si>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</si>
  <si>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</si>
  <si>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</si>
  <si>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</si>
  <si>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</si>
  <si>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</si>
  <si>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</si>
  <si>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</si>
  <si>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</si>
  <si>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</si>
  <si>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</si>
  <si>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</si>
  <si>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</si>
  <si>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</si>
  <si>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</si>
  <si>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</si>
  <si>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</si>
  <si>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</si>
  <si>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</si>
  <si>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</si>
  <si>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</si>
  <si>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</si>
  <si>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</si>
  <si>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</si>
  <si>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</si>
  <si>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</si>
  <si>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</si>
  <si>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</si>
  <si>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</si>
  <si>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</si>
  <si>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</si>
  <si>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</si>
  <si>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</si>
  <si>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</si>
  <si>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</si>
  <si>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</si>
  <si>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</si>
  <si>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</si>
  <si>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</si>
  <si>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</si>
  <si>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</si>
  <si>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</si>
  <si>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</si>
  <si>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</si>
  <si>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</si>
  <si>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</si>
  <si>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</si>
  <si>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</si>
  <si>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</si>
  <si>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</si>
  <si>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</si>
  <si>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</si>
  <si>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</si>
  <si>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</si>
  <si>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</si>
  <si>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</si>
  <si>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</si>
  <si>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</si>
  <si>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</si>
  <si>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</si>
  <si>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</si>
  <si>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</si>
  <si>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</si>
  <si>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</si>
  <si>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</si>
  <si>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</si>
  <si>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</si>
  <si>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</si>
  <si>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</si>
  <si>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</si>
  <si>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</si>
  <si>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</si>
  <si>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</si>
  <si>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</si>
  <si>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</si>
  <si>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</si>
  <si>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</si>
  <si>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</si>
  <si>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</si>
  <si>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</si>
  <si>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</si>
  <si>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</si>
  <si>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</si>
  <si>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</si>
  <si>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</si>
  <si>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</si>
  <si>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</si>
  <si>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</si>
  <si>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</si>
  <si>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</si>
  <si>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</si>
  <si>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</si>
  <si>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</si>
  <si>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</si>
  <si>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</si>
  <si>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</si>
  <si>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</si>
  <si>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</si>
  <si>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</si>
  <si>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</si>
  <si>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</si>
  <si>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</si>
  <si>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</si>
  <si>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</si>
  <si>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</si>
  <si>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</si>
  <si>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</si>
  <si>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</si>
  <si>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</si>
  <si>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</si>
  <si>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</si>
  <si>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</si>
  <si>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</si>
  <si>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</si>
  <si>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</si>
  <si>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</si>
  <si>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</si>
  <si>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</si>
  <si>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</si>
  <si>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</si>
  <si>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</si>
  <si>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</si>
  <si>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</si>
  <si>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</si>
  <si>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</si>
  <si>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</si>
  <si>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</si>
  <si>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</si>
  <si>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</si>
  <si>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</si>
  <si>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</si>
  <si>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</si>
  <si>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</si>
  <si>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</si>
  <si>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</si>
  <si>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</si>
  <si>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</si>
  <si>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</si>
  <si>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</si>
  <si>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</si>
  <si>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</si>
  <si>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</si>
  <si>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</si>
  <si>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</si>
  <si>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</si>
  <si>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</si>
  <si>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</si>
  <si>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</si>
  <si>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</si>
  <si>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</si>
  <si>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</si>
  <si>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</si>
  <si>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</si>
  <si>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</si>
  <si>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</si>
  <si>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</si>
  <si>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</si>
  <si>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</si>
  <si>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</si>
  <si>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</si>
  <si>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</si>
  <si>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</si>
  <si>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</si>
  <si>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</si>
  <si>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</si>
  <si>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</si>
  <si>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</si>
  <si>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</si>
  <si>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</si>
  <si>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</si>
  <si>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</si>
  <si>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</si>
  <si>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</si>
  <si>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</si>
  <si>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</si>
  <si>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</si>
  <si>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</si>
  <si>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</si>
  <si>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</si>
  <si>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</si>
  <si>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</si>
  <si>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</si>
  <si>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</si>
  <si>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</si>
  <si>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</si>
  <si>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</si>
  <si>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</si>
  <si>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</si>
  <si>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</si>
  <si>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</si>
  <si>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</si>
  <si>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</si>
  <si>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</si>
  <si>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</si>
  <si>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</si>
  <si>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</si>
  <si>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</si>
  <si>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</si>
  <si>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</si>
  <si>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</si>
  <si>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</si>
  <si>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</si>
  <si>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</si>
  <si>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</si>
  <si>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</si>
  <si>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</si>
  <si>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</si>
  <si>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</si>
  <si>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</si>
  <si>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</si>
  <si>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</si>
  <si>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</si>
  <si>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</si>
  <si>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</si>
  <si>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</si>
  <si>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</si>
  <si>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</si>
  <si>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</si>
  <si>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</si>
  <si>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</si>
  <si>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</si>
  <si>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</si>
  <si>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</si>
  <si>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</si>
  <si>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</si>
  <si>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</si>
  <si>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</si>
  <si>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</si>
  <si>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</si>
  <si>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</si>
  <si>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</si>
  <si>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</si>
  <si>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</si>
  <si>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</si>
  <si>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</si>
  <si>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</si>
  <si>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</si>
  <si>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</si>
  <si>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</si>
  <si>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</si>
  <si>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</si>
  <si>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</si>
  <si>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</si>
  <si>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</si>
  <si>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</si>
  <si>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</si>
  <si>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</si>
  <si>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</si>
  <si>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</si>
  <si>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</si>
  <si>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</si>
  <si>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</si>
  <si>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</si>
  <si>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</si>
  <si>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</si>
  <si>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</si>
  <si>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</si>
  <si>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</si>
  <si>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</si>
  <si>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</si>
  <si>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</si>
  <si>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</si>
  <si>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</si>
  <si>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</si>
  <si>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</si>
  <si>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</si>
  <si>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</si>
  <si>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</si>
  <si>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</si>
  <si>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</si>
  <si>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</si>
  <si>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</si>
  <si>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</si>
  <si>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</si>
  <si>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</si>
  <si>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</si>
  <si>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</si>
  <si>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</si>
  <si>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</si>
  <si>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</si>
  <si>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</si>
  <si>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</si>
  <si>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</si>
  <si>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</si>
  <si>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</si>
  <si>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</si>
  <si>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</si>
  <si>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</si>
  <si>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</si>
  <si>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</si>
  <si>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</si>
  <si>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</si>
  <si>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</si>
  <si>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</si>
  <si>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</si>
  <si>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</si>
  <si>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</si>
  <si>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</si>
  <si>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</si>
  <si>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</si>
  <si>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</si>
  <si>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</si>
  <si>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</si>
  <si>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</si>
  <si>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</si>
  <si>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</si>
  <si>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</si>
  <si>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</si>
  <si>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</si>
  <si>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</si>
  <si>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</si>
  <si>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</si>
  <si>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</si>
  <si>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</si>
  <si>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</si>
  <si>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</si>
  <si>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</si>
  <si>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</si>
  <si>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</si>
  <si>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</si>
  <si>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</si>
  <si>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</si>
  <si>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</si>
  <si>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</si>
  <si>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</si>
  <si>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</si>
  <si>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</si>
  <si>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</si>
  <si>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</si>
  <si>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</si>
  <si>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</si>
  <si>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</si>
  <si>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</si>
  <si>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</si>
  <si>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</si>
  <si>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</si>
  <si>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</si>
  <si>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</si>
  <si>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</si>
  <si>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</si>
  <si>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</si>
  <si>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</si>
  <si>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</si>
  <si>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</si>
  <si>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</si>
  <si>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</si>
  <si>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</si>
  <si>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</si>
  <si>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</si>
  <si>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</si>
  <si>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</si>
  <si>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</si>
  <si>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</si>
  <si>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</si>
  <si>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</si>
  <si>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</si>
  <si>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</si>
  <si>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</si>
  <si>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</si>
  <si>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</si>
  <si>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</si>
  <si>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</si>
  <si>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</si>
  <si>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</si>
  <si>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</si>
  <si>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</si>
  <si>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</si>
  <si>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</si>
  <si>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</si>
  <si>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</si>
  <si>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</si>
  <si>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</si>
  <si>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</si>
  <si>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</si>
  <si>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</si>
  <si>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</si>
  <si>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</si>
  <si>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</si>
  <si>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</si>
  <si>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</si>
  <si>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</si>
  <si>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</si>
  <si>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</si>
  <si>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</si>
  <si>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</si>
  <si>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</si>
  <si>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</si>
  <si>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</si>
  <si>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</si>
  <si>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</si>
  <si>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</si>
  <si>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</si>
  <si>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</si>
  <si>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</si>
  <si>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</si>
  <si>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</si>
  <si>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</si>
  <si>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</si>
  <si>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</si>
  <si>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</si>
  <si>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</si>
  <si>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</si>
  <si>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</si>
  <si>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</si>
  <si>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</si>
  <si>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</si>
  <si>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</si>
  <si>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</si>
  <si>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</si>
  <si>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</si>
  <si>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</si>
  <si>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</si>
  <si>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</si>
  <si>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</si>
  <si>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</si>
  <si>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</si>
  <si>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G</t>
  </si>
  <si>
    <t>R-BLD_Att_B3</t>
  </si>
  <si>
    <t>Total</t>
  </si>
  <si>
    <t>Correlation between BER rating and HLI to calculate share of dwelings not requiring heat pumps</t>
  </si>
  <si>
    <t>https://www.intmath.com/blog/mathematics/calculating-probability-with-mean-and-deviation-12536</t>
  </si>
  <si>
    <t>R-BLD_Det_B3</t>
  </si>
  <si>
    <t>&lt;3</t>
  </si>
  <si>
    <t>&lt;3.5</t>
  </si>
  <si>
    <t>&lt;4</t>
  </si>
  <si>
    <t>&lt;4.5</t>
  </si>
  <si>
    <t>None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</si>
  <si>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</si>
  <si>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</si>
  <si>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</si>
  <si>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</si>
  <si>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</si>
  <si>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</si>
  <si>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</si>
  <si>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</si>
  <si>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</si>
  <si>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UC_HP-CAP_APT_C</t>
  </si>
  <si>
    <t>R-*Apt_ELC_HPN*-C</t>
  </si>
  <si>
    <t>Capacity of HPs is constrained by C rated apartments</t>
  </si>
  <si>
    <t>R-*Apt_ELC_HPN*-D</t>
  </si>
  <si>
    <t>R-*Apt_ELC_HPN*-E</t>
  </si>
  <si>
    <t>R-*Apt_ELC_HPN*-F</t>
  </si>
  <si>
    <t>R-*Apt_ELC_HPN*-G</t>
  </si>
  <si>
    <t>UC_HP-CAP_APT_D</t>
  </si>
  <si>
    <t>UC_HP-CAP_APT_E</t>
  </si>
  <si>
    <t>UC_HP-CAP_APT_F</t>
  </si>
  <si>
    <t>UC_HP-CAP_APT_G</t>
  </si>
  <si>
    <t>Capacity of HPs is constrained by D rated apartments</t>
  </si>
  <si>
    <t>Capacity of HPs is constrained by E rated apartments</t>
  </si>
  <si>
    <t>Capacity of HPs is constrained by F rated apartments</t>
  </si>
  <si>
    <t>Capacity of HPs is constrained by G rated apartments</t>
  </si>
  <si>
    <t>UC_HP-CAP_APT_AB</t>
  </si>
  <si>
    <t>R-*Apt_ELC_HPN*-AB,R-RTFT-Apt*</t>
  </si>
  <si>
    <t>RSDSH_Apt*</t>
  </si>
  <si>
    <t>UC_HP-CAP_ATT_AB</t>
  </si>
  <si>
    <t>UC_HP-CAP_ATT_C</t>
  </si>
  <si>
    <t>UC_HP-CAP_ATT_D</t>
  </si>
  <si>
    <t>UC_HP-CAP_ATT_E</t>
  </si>
  <si>
    <t>UC_HP-CAP_ATT_F</t>
  </si>
  <si>
    <t>UC_HP-CAP_ATT_G</t>
  </si>
  <si>
    <t>UC_HP-CAP_DET_AB</t>
  </si>
  <si>
    <t>UC_HP-CAP_DET_C</t>
  </si>
  <si>
    <t>UC_HP-CAP_DET_D</t>
  </si>
  <si>
    <t>UC_HP-CAP_DET_E</t>
  </si>
  <si>
    <t>UC_HP-CAP_DET_F</t>
  </si>
  <si>
    <t>UC_HP-CAP_DET_G</t>
  </si>
  <si>
    <t>RSDSH_Att*</t>
  </si>
  <si>
    <t>RSDSH_Det*</t>
  </si>
  <si>
    <t>Capacity of HPs is constrained by AB rated apartments</t>
  </si>
  <si>
    <t>Capacity of HPs is constrained by D rated attached</t>
  </si>
  <si>
    <t>Capacity of HPs is constrained by E rated attached</t>
  </si>
  <si>
    <t>Capacity of HPs is constrained by F rated attached</t>
  </si>
  <si>
    <t>Capacity of HPs is constrained by G rated attached</t>
  </si>
  <si>
    <t>Capacity of HPs is constrained by AB rated detached</t>
  </si>
  <si>
    <t>Capacity of HPs is constrained by C rated detached</t>
  </si>
  <si>
    <t>Capacity of HPs is constrained by D rated detached</t>
  </si>
  <si>
    <t>Capacity of HPs is constrained by E rated detached</t>
  </si>
  <si>
    <t>Capacity of HPs is constrained by F rated detached</t>
  </si>
  <si>
    <t>Capacity of HPs is constrained by G rated detached</t>
  </si>
  <si>
    <t>Capacity of HPs is constrained by AB rated attached</t>
  </si>
  <si>
    <t>Capacity of HPs is constrained by C rated attached</t>
  </si>
  <si>
    <t>R-*Att_ELC_HPN*-AB,R-RTFT-Att*</t>
  </si>
  <si>
    <t>R-*Att_ELC_HPN*-C</t>
  </si>
  <si>
    <t>R-*Att_ELC_HPN*-D</t>
  </si>
  <si>
    <t>R-*Att_ELC_HPN*-E</t>
  </si>
  <si>
    <t>R-*Att_ELC_HPN*-F</t>
  </si>
  <si>
    <t>R-*Att_ELC_HPN*-G</t>
  </si>
  <si>
    <t>R-*Det_ELC_HPN*-AB,R-RTFT-Det*</t>
  </si>
  <si>
    <t>R-*Det_ELC_HPN*-C</t>
  </si>
  <si>
    <t>R-*Det_ELC_HPN*-D</t>
  </si>
  <si>
    <t>R-*Det_ELC_HPN*-E</t>
  </si>
  <si>
    <t>R-*Det_ELC_HPN*-F</t>
  </si>
  <si>
    <t>R-*Det_ELC_HPN*-G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</si>
</sst>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5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6" fillId="0" borderId="0" xfId="0" applyFont="1" applyBorder="1"/>
    <xf numFmtId="0" fontId="0" fillId="0" borderId="0" xfId="0" applyBorder="1"/>
    <xf numFmtId="169" fontId="0" fillId="0" borderId="0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0" fontId="7" fillId="23" borderId="0" xfId="0" applyFont="1" applyFill="1" applyBorder="1"/>
    <xf numFmtId="0" fontId="7" fillId="25" borderId="0" xfId="0" applyFont="1" applyFill="1" applyBorder="1"/>
    <xf numFmtId="0" fontId="7" fillId="24" borderId="0" xfId="0" applyFont="1" applyFill="1" applyBorder="1"/>
    <xf numFmtId="0" fontId="6" fillId="0" borderId="33" xfId="0" applyFont="1" applyBorder="1"/>
    <xf numFmtId="0" fontId="0" fillId="0" borderId="33" xfId="0" applyBorder="1"/>
    <xf numFmtId="0" fontId="6" fillId="0" borderId="34" xfId="0" applyFont="1" applyBorder="1"/>
    <xf numFmtId="0" fontId="0" fillId="0" borderId="34" xfId="0" applyBorder="1"/>
    <xf numFmtId="169" fontId="0" fillId="0" borderId="33" xfId="0" applyNumberFormat="1" applyBorder="1"/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198968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576770</xdr:colOff>
      <xdr:row>23</xdr:row>
      <xdr:rowOff>52047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392643</xdr:colOff>
      <xdr:row>25</xdr:row>
      <xdr:rowOff>124014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372940</xdr:colOff>
      <xdr:row>16</xdr:row>
      <xdr:rowOff>27516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6" t="s">
        <v>439</v>
      </c>
      <c r="B16" s="176"/>
      <c r="C16" s="176"/>
      <c r="D16" s="176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5" t="s">
        <v>7</v>
      </c>
      <c r="C19" s="175"/>
      <c r="D19" s="175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5" t="s">
        <v>450</v>
      </c>
      <c r="C20" s="175"/>
      <c r="D20" s="175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78" t="s">
        <v>454</v>
      </c>
      <c r="C21" s="178"/>
      <c r="D21" s="178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78"/>
      <c r="C22" s="178"/>
      <c r="D22" s="178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5" t="s">
        <v>451</v>
      </c>
      <c r="C23" s="175"/>
      <c r="D23" s="175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5" t="s">
        <v>452</v>
      </c>
      <c r="C24" s="175"/>
      <c r="D24" s="175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5" t="s">
        <v>451</v>
      </c>
      <c r="C26" s="175"/>
      <c r="D26" s="175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5" t="s">
        <v>453</v>
      </c>
      <c r="C27" s="175"/>
      <c r="D27" s="175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77" t="s">
        <v>446</v>
      </c>
      <c r="C30" s="175"/>
      <c r="D30" s="175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5" t="s">
        <v>448</v>
      </c>
      <c r="C31" s="175"/>
      <c r="D31" s="175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C10" sqref="C10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01"/>
  <sheetViews>
    <sheetView tabSelected="1" topLeftCell="A3" zoomScale="80" zoomScaleNormal="80" workbookViewId="0">
      <selection activeCell="J6" sqref="J6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18.71093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625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87" t="s">
        <v>11</v>
      </c>
      <c r="C5" s="188" t="s">
        <v>582</v>
      </c>
      <c r="D5" s="188" t="s">
        <v>30</v>
      </c>
      <c r="E5" s="188" t="s">
        <v>583</v>
      </c>
      <c r="F5" s="188" t="s">
        <v>6</v>
      </c>
      <c r="G5" s="189" t="s">
        <v>294</v>
      </c>
      <c r="H5" s="189" t="s">
        <v>2</v>
      </c>
      <c r="I5" s="189" t="s">
        <v>0</v>
      </c>
      <c r="J5" s="189" t="s">
        <v>584</v>
      </c>
      <c r="K5" s="189" t="s">
        <v>585</v>
      </c>
      <c r="L5" s="189" t="s">
        <v>29</v>
      </c>
      <c r="M5" s="187" t="s">
        <v>27</v>
      </c>
      <c r="Q5" s="181" t="s">
        <v>586</v>
      </c>
      <c r="R5" s="181"/>
      <c r="S5" s="181"/>
      <c r="U5" s="181" t="s">
        <v>587</v>
      </c>
      <c r="V5" s="181"/>
      <c r="W5" s="181"/>
      <c r="X5" s="181"/>
      <c r="Y5" s="181"/>
      <c r="AA5" s="181" t="s">
        <v>588</v>
      </c>
      <c r="AB5" s="181"/>
      <c r="AC5" s="181"/>
      <c r="AE5" s="181" t="s">
        <v>589</v>
      </c>
      <c r="AF5" s="181"/>
      <c r="AG5" s="181"/>
    </row>
    <row r="6" spans="1:36" ht="15.75" thickBot="1" x14ac:dyDescent="0.25">
      <c r="B6" s="172" t="s">
        <v>645</v>
      </c>
      <c r="C6" s="173"/>
      <c r="D6" s="173" t="s">
        <v>646</v>
      </c>
      <c r="E6" s="173"/>
      <c r="F6" s="173" t="s">
        <v>647</v>
      </c>
      <c r="G6" s="173"/>
      <c r="H6" s="173">
        <v>2019</v>
      </c>
      <c r="I6" s="173" t="s">
        <v>577</v>
      </c>
      <c r="J6" s="173">
        <v>1</v>
      </c>
      <c r="K6" s="173">
        <v>-1</v>
      </c>
      <c r="L6" s="173">
        <v>5</v>
      </c>
      <c r="M6" s="173" t="s">
        <v>662</v>
      </c>
      <c r="O6" s="170" t="s">
        <v>629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72" t="s">
        <v>630</v>
      </c>
      <c r="C7" s="173"/>
      <c r="D7" s="173" t="s">
        <v>631</v>
      </c>
      <c r="E7" s="173"/>
      <c r="F7" s="173" t="s">
        <v>481</v>
      </c>
      <c r="G7" s="173"/>
      <c r="H7" s="173">
        <v>2019</v>
      </c>
      <c r="I7" s="173" t="s">
        <v>577</v>
      </c>
      <c r="J7" s="173">
        <f>INDEX($U$33:$AA$38,MATCH(F7,$S$33:$S$38,0),MATCH($O$7,$U$27:$AA$27,0))</f>
        <v>0.5138907043261417</v>
      </c>
      <c r="K7" s="173">
        <v>-1</v>
      </c>
      <c r="L7" s="173">
        <v>5</v>
      </c>
      <c r="M7" s="173" t="s">
        <v>632</v>
      </c>
      <c r="O7" s="171">
        <v>2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" x14ac:dyDescent="0.2">
      <c r="B8" s="172" t="s">
        <v>637</v>
      </c>
      <c r="C8" s="173"/>
      <c r="D8" s="173" t="s">
        <v>633</v>
      </c>
      <c r="E8" s="173"/>
      <c r="F8" s="173" t="s">
        <v>482</v>
      </c>
      <c r="G8" s="173"/>
      <c r="H8" s="173">
        <v>2019</v>
      </c>
      <c r="I8" s="173" t="s">
        <v>577</v>
      </c>
      <c r="J8" s="173">
        <f>INDEX($U$33:$AA$38,MATCH(F8,$S$33:$S$38,0),MATCH($O$7,$U$27:$AA$27,0))</f>
        <v>0.37584533679027893</v>
      </c>
      <c r="K8" s="173">
        <v>-1</v>
      </c>
      <c r="L8" s="173">
        <v>5</v>
      </c>
      <c r="M8" s="173" t="s">
        <v>641</v>
      </c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" x14ac:dyDescent="0.2">
      <c r="B9" s="172" t="s">
        <v>638</v>
      </c>
      <c r="C9" s="173"/>
      <c r="D9" s="173" t="s">
        <v>634</v>
      </c>
      <c r="E9" s="173"/>
      <c r="F9" s="173" t="s">
        <v>483</v>
      </c>
      <c r="G9" s="173"/>
      <c r="H9" s="173">
        <v>2019</v>
      </c>
      <c r="I9" s="173" t="s">
        <v>577</v>
      </c>
      <c r="J9" s="173">
        <f>INDEX($U$33:$AA$38,MATCH(F9,$S$33:$S$38,0),MATCH($O$7,$U$27:$AA$27,0))</f>
        <v>0.16552806134367962</v>
      </c>
      <c r="K9" s="173">
        <v>-1</v>
      </c>
      <c r="L9" s="173">
        <v>5</v>
      </c>
      <c r="M9" s="173" t="s">
        <v>642</v>
      </c>
      <c r="P9" s="150" t="s">
        <v>600</v>
      </c>
      <c r="Q9" s="151">
        <v>109864</v>
      </c>
      <c r="R9" s="151">
        <v>248054</v>
      </c>
      <c r="S9" s="151">
        <v>106981</v>
      </c>
      <c r="U9" s="150" t="s">
        <v>601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72" t="s">
        <v>639</v>
      </c>
      <c r="C10" s="173"/>
      <c r="D10" s="173" t="s">
        <v>635</v>
      </c>
      <c r="E10" s="173"/>
      <c r="F10" s="173" t="s">
        <v>484</v>
      </c>
      <c r="G10" s="173"/>
      <c r="H10" s="173">
        <v>2019</v>
      </c>
      <c r="I10" s="173" t="s">
        <v>577</v>
      </c>
      <c r="J10" s="173">
        <f>INDEX($U$33:$AA$38,MATCH(F10,$S$33:$S$38,0),MATCH($O$7,$U$27:$AA$27,0))</f>
        <v>9.1492186931267622E-2</v>
      </c>
      <c r="K10" s="173">
        <v>-1</v>
      </c>
      <c r="L10" s="173">
        <v>5</v>
      </c>
      <c r="M10" s="173" t="s">
        <v>643</v>
      </c>
      <c r="P10" s="145" t="s">
        <v>602</v>
      </c>
      <c r="Q10" s="146">
        <v>119296</v>
      </c>
      <c r="R10" s="146">
        <v>292259</v>
      </c>
      <c r="S10" s="146">
        <v>142753</v>
      </c>
      <c r="U10" s="145" t="s">
        <v>603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0" t="s">
        <v>640</v>
      </c>
      <c r="C11" s="191"/>
      <c r="D11" s="191" t="s">
        <v>636</v>
      </c>
      <c r="E11" s="191"/>
      <c r="F11" s="191" t="s">
        <v>480</v>
      </c>
      <c r="G11" s="191"/>
      <c r="H11" s="191">
        <v>2019</v>
      </c>
      <c r="I11" s="191" t="s">
        <v>577</v>
      </c>
      <c r="J11" s="191">
        <f>INDEX($U$33:$AA$38,MATCH(F11,$S$33:$S$38,0),MATCH($O$7,$U$27:$AA$27,0))</f>
        <v>3.6630747396996691E-2</v>
      </c>
      <c r="K11" s="191">
        <v>-1</v>
      </c>
      <c r="L11" s="191">
        <v>5</v>
      </c>
      <c r="M11" s="191" t="s">
        <v>644</v>
      </c>
      <c r="P11" s="150" t="s">
        <v>604</v>
      </c>
      <c r="Q11" s="151">
        <v>25861</v>
      </c>
      <c r="R11" s="151">
        <v>158745</v>
      </c>
      <c r="S11" s="151">
        <v>157558</v>
      </c>
      <c r="U11" s="150" t="s">
        <v>605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2" t="s">
        <v>648</v>
      </c>
      <c r="C12" s="193"/>
      <c r="D12" s="193" t="s">
        <v>675</v>
      </c>
      <c r="E12" s="193"/>
      <c r="F12" s="193" t="s">
        <v>660</v>
      </c>
      <c r="G12" s="193"/>
      <c r="H12" s="193">
        <v>2019</v>
      </c>
      <c r="I12" s="192" t="s">
        <v>577</v>
      </c>
      <c r="J12" s="193">
        <v>1</v>
      </c>
      <c r="K12" s="193">
        <v>-1</v>
      </c>
      <c r="L12" s="193">
        <v>5</v>
      </c>
      <c r="M12" s="193" t="s">
        <v>673</v>
      </c>
      <c r="Q12" s="182" t="s">
        <v>606</v>
      </c>
      <c r="R12" s="182"/>
      <c r="S12" s="182"/>
      <c r="U12" s="145" t="s">
        <v>607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72" t="s">
        <v>649</v>
      </c>
      <c r="C13" s="173"/>
      <c r="D13" s="173" t="s">
        <v>676</v>
      </c>
      <c r="E13" s="173"/>
      <c r="F13" s="173" t="s">
        <v>521</v>
      </c>
      <c r="G13" s="173"/>
      <c r="H13" s="173">
        <v>2019</v>
      </c>
      <c r="I13" s="172" t="s">
        <v>577</v>
      </c>
      <c r="J13" s="174">
        <f>INDEX($AE$33:$AK$38,MATCH(F13,$AC$33:$AC$38,0),MATCH($O$7,$AE$27:$AK$27,0))</f>
        <v>0.25380085256173046</v>
      </c>
      <c r="K13" s="173">
        <v>-1</v>
      </c>
      <c r="L13" s="173">
        <v>5</v>
      </c>
      <c r="M13" s="173" t="s">
        <v>674</v>
      </c>
      <c r="Q13" s="155" t="s">
        <v>455</v>
      </c>
      <c r="R13" s="155" t="s">
        <v>456</v>
      </c>
      <c r="S13" s="155" t="s">
        <v>457</v>
      </c>
      <c r="U13" s="150" t="s">
        <v>608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" x14ac:dyDescent="0.2">
      <c r="B14" s="172" t="s">
        <v>650</v>
      </c>
      <c r="C14" s="173"/>
      <c r="D14" s="173" t="s">
        <v>677</v>
      </c>
      <c r="E14" s="173"/>
      <c r="F14" s="173" t="s">
        <v>522</v>
      </c>
      <c r="G14" s="173"/>
      <c r="H14" s="173">
        <v>2019</v>
      </c>
      <c r="I14" s="172" t="s">
        <v>577</v>
      </c>
      <c r="J14" s="174">
        <f>INDEX($AE$33:$AK$38,MATCH(F14,$AC$33:$AC$38,0),MATCH($O$7,$AE$27:$AK$27,0))</f>
        <v>8.9754023843298891E-2</v>
      </c>
      <c r="K14" s="173">
        <v>-1</v>
      </c>
      <c r="L14" s="173">
        <v>5</v>
      </c>
      <c r="M14" s="173" t="s">
        <v>663</v>
      </c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609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5.75" thickBot="1" x14ac:dyDescent="0.25">
      <c r="B15" s="172" t="s">
        <v>651</v>
      </c>
      <c r="C15" s="173"/>
      <c r="D15" s="173" t="s">
        <v>678</v>
      </c>
      <c r="E15" s="173"/>
      <c r="F15" s="173" t="s">
        <v>523</v>
      </c>
      <c r="G15" s="173"/>
      <c r="H15" s="173">
        <v>2019</v>
      </c>
      <c r="I15" s="172" t="s">
        <v>577</v>
      </c>
      <c r="J15" s="174">
        <f>INDEX($AE$33:$AK$38,MATCH(F15,$AC$33:$AC$38,0),MATCH($O$7,$AE$27:$AK$27,0))</f>
        <v>5.0511604601422351E-2</v>
      </c>
      <c r="K15" s="173">
        <v>-1</v>
      </c>
      <c r="L15" s="173">
        <v>5</v>
      </c>
      <c r="M15" s="173" t="s">
        <v>664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610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72" t="s">
        <v>652</v>
      </c>
      <c r="C16" s="173"/>
      <c r="D16" s="173" t="s">
        <v>679</v>
      </c>
      <c r="E16" s="173"/>
      <c r="F16" s="173" t="s">
        <v>524</v>
      </c>
      <c r="G16" s="173"/>
      <c r="H16" s="173">
        <v>2019</v>
      </c>
      <c r="I16" s="172" t="s">
        <v>577</v>
      </c>
      <c r="J16" s="174">
        <f>INDEX($AE$33:$AK$38,MATCH(F16,$AC$33:$AC$38,0),MATCH($O$7,$AE$27:$AK$27,0))</f>
        <v>3.2210497290905374E-2</v>
      </c>
      <c r="K16" s="173">
        <v>-1</v>
      </c>
      <c r="L16" s="173">
        <v>5</v>
      </c>
      <c r="M16" s="173" t="s">
        <v>665</v>
      </c>
      <c r="P16" s="150" t="s">
        <v>600</v>
      </c>
      <c r="Q16" s="151">
        <v>105755</v>
      </c>
      <c r="R16" s="151">
        <v>227371</v>
      </c>
      <c r="S16" s="151">
        <v>92325</v>
      </c>
      <c r="U16" s="160" t="s">
        <v>612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0" t="s">
        <v>653</v>
      </c>
      <c r="C17" s="191"/>
      <c r="D17" s="191" t="s">
        <v>680</v>
      </c>
      <c r="E17" s="191"/>
      <c r="F17" s="191" t="s">
        <v>525</v>
      </c>
      <c r="G17" s="191"/>
      <c r="H17" s="191">
        <v>2019</v>
      </c>
      <c r="I17" s="190" t="s">
        <v>577</v>
      </c>
      <c r="J17" s="194">
        <f>INDEX($AE$33:$AK$38,MATCH(F17,$AC$33:$AC$38,0),MATCH($O$7,$AE$27:$AK$27,0))</f>
        <v>3.054309712927282E-2</v>
      </c>
      <c r="K17" s="191">
        <v>-1</v>
      </c>
      <c r="L17" s="191">
        <v>5</v>
      </c>
      <c r="M17" s="191" t="s">
        <v>666</v>
      </c>
      <c r="P17" s="145" t="s">
        <v>602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72" t="s">
        <v>654</v>
      </c>
      <c r="C18" s="173"/>
      <c r="D18" s="173" t="s">
        <v>681</v>
      </c>
      <c r="E18" s="173"/>
      <c r="F18" s="173" t="s">
        <v>661</v>
      </c>
      <c r="G18" s="173"/>
      <c r="H18" s="173">
        <v>2019</v>
      </c>
      <c r="I18" s="172" t="s">
        <v>577</v>
      </c>
      <c r="J18" s="174">
        <v>1</v>
      </c>
      <c r="K18" s="173">
        <v>-1</v>
      </c>
      <c r="L18" s="173">
        <v>5</v>
      </c>
      <c r="M18" s="173" t="s">
        <v>667</v>
      </c>
      <c r="P18" s="150" t="s">
        <v>604</v>
      </c>
      <c r="Q18" s="151">
        <v>25764</v>
      </c>
      <c r="R18" s="151">
        <v>158416</v>
      </c>
      <c r="S18" s="151">
        <v>156690</v>
      </c>
    </row>
    <row r="19" spans="2:48" x14ac:dyDescent="0.2">
      <c r="B19" s="172" t="s">
        <v>655</v>
      </c>
      <c r="C19" s="173"/>
      <c r="D19" s="173" t="s">
        <v>682</v>
      </c>
      <c r="E19" s="173"/>
      <c r="F19" s="173" t="s">
        <v>540</v>
      </c>
      <c r="G19" s="173"/>
      <c r="H19" s="173">
        <v>2019</v>
      </c>
      <c r="I19" s="172" t="s">
        <v>577</v>
      </c>
      <c r="J19" s="173">
        <f>INDEX($AO$33:$AU$38,MATCH(F19,$AM$33:$AM$38,0),MATCH($O$7,$AO$27:$AU$27,0))</f>
        <v>6.6011404930960929E-2</v>
      </c>
      <c r="K19" s="173">
        <v>-1</v>
      </c>
      <c r="L19" s="173">
        <v>5</v>
      </c>
      <c r="M19" s="173" t="s">
        <v>668</v>
      </c>
      <c r="T19" t="s">
        <v>613</v>
      </c>
    </row>
    <row r="20" spans="2:48" x14ac:dyDescent="0.2">
      <c r="B20" s="172" t="s">
        <v>656</v>
      </c>
      <c r="C20" s="173"/>
      <c r="D20" s="173" t="s">
        <v>683</v>
      </c>
      <c r="E20" s="173"/>
      <c r="F20" s="173" t="s">
        <v>542</v>
      </c>
      <c r="G20" s="173"/>
      <c r="H20" s="173">
        <v>2019</v>
      </c>
      <c r="I20" s="172" t="s">
        <v>577</v>
      </c>
      <c r="J20" s="173">
        <f>INDEX($AO$33:$AU$38,MATCH(F20,$AM$33:$AM$38,0),MATCH($O$7,$AO$27:$AU$27,0))</f>
        <v>5.6979596817344061E-2</v>
      </c>
      <c r="K20" s="173">
        <v>-1</v>
      </c>
      <c r="L20" s="173">
        <v>5</v>
      </c>
      <c r="M20" s="173" t="s">
        <v>669</v>
      </c>
    </row>
    <row r="21" spans="2:48" x14ac:dyDescent="0.2">
      <c r="B21" s="172" t="s">
        <v>657</v>
      </c>
      <c r="C21" s="173"/>
      <c r="D21" s="173" t="s">
        <v>684</v>
      </c>
      <c r="E21" s="173"/>
      <c r="F21" s="173" t="s">
        <v>544</v>
      </c>
      <c r="G21" s="173"/>
      <c r="H21" s="173">
        <v>2019</v>
      </c>
      <c r="I21" s="172" t="s">
        <v>577</v>
      </c>
      <c r="J21" s="173">
        <f>INDEX($AO$33:$AU$38,MATCH(F21,$AM$33:$AM$38,0),MATCH($O$7,$AO$27:$AU$27,0))</f>
        <v>2.8856450394145666E-2</v>
      </c>
      <c r="K21" s="173">
        <v>-1</v>
      </c>
      <c r="L21" s="173">
        <v>5</v>
      </c>
      <c r="M21" s="173" t="s">
        <v>670</v>
      </c>
      <c r="T21" t="s">
        <v>614</v>
      </c>
    </row>
    <row r="22" spans="2:48" x14ac:dyDescent="0.2">
      <c r="B22" s="172" t="s">
        <v>658</v>
      </c>
      <c r="C22" s="173"/>
      <c r="D22" s="173" t="s">
        <v>685</v>
      </c>
      <c r="E22" s="173"/>
      <c r="F22" s="173" t="s">
        <v>546</v>
      </c>
      <c r="G22" s="173"/>
      <c r="H22" s="173">
        <v>2019</v>
      </c>
      <c r="I22" s="172" t="s">
        <v>577</v>
      </c>
      <c r="J22" s="173">
        <f>INDEX($AO$33:$AU$38,MATCH(F22,$AM$33:$AM$38,0),MATCH($O$7,$AO$27:$AU$27,0))</f>
        <v>7.3325429420576533E-3</v>
      </c>
      <c r="K22" s="173">
        <v>-1</v>
      </c>
      <c r="L22" s="173">
        <v>5</v>
      </c>
      <c r="M22" s="173" t="s">
        <v>671</v>
      </c>
    </row>
    <row r="23" spans="2:48" ht="13.5" thickBot="1" x14ac:dyDescent="0.25">
      <c r="B23" s="190" t="s">
        <v>659</v>
      </c>
      <c r="C23" s="191"/>
      <c r="D23" s="191" t="s">
        <v>686</v>
      </c>
      <c r="E23" s="191"/>
      <c r="F23" s="191" t="s">
        <v>548</v>
      </c>
      <c r="G23" s="191"/>
      <c r="H23" s="191">
        <v>2019</v>
      </c>
      <c r="I23" s="190" t="s">
        <v>577</v>
      </c>
      <c r="J23" s="191">
        <f>INDEX($AO$33:$AU$38,MATCH(F23,$AM$33:$AM$38,0),MATCH($O$7,$AO$27:$AU$27,0))</f>
        <v>3.2086171243230267E-3</v>
      </c>
      <c r="K23" s="191">
        <v>-1</v>
      </c>
      <c r="L23" s="191">
        <v>5</v>
      </c>
      <c r="M23" s="191" t="s">
        <v>672</v>
      </c>
    </row>
    <row r="24" spans="2:48" ht="13.5" thickTop="1" x14ac:dyDescent="0.2"/>
    <row r="27" spans="2:48" x14ac:dyDescent="0.2"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U28" s="179" t="s">
        <v>590</v>
      </c>
      <c r="V28" s="180"/>
      <c r="W28" s="180"/>
      <c r="X28" s="180"/>
      <c r="Y28" s="180"/>
      <c r="Z28" s="180"/>
      <c r="AA28" s="180"/>
      <c r="AB28" s="180"/>
      <c r="AD28" s="180" t="s">
        <v>591</v>
      </c>
      <c r="AE28" s="180"/>
      <c r="AF28" s="180"/>
      <c r="AG28" s="180"/>
      <c r="AH28" s="180"/>
      <c r="AI28" s="180"/>
      <c r="AJ28" s="180"/>
      <c r="AK28" s="180"/>
      <c r="AL28" s="180"/>
      <c r="AN28" s="179" t="s">
        <v>592</v>
      </c>
      <c r="AO28" s="180"/>
      <c r="AP28" s="180"/>
      <c r="AQ28" s="180"/>
      <c r="AR28" s="180"/>
      <c r="AS28" s="180"/>
      <c r="AT28" s="180"/>
      <c r="AU28" s="180"/>
      <c r="AV28" s="180"/>
    </row>
    <row r="29" spans="2:48" ht="15.75" thickBot="1" x14ac:dyDescent="0.25">
      <c r="U29" s="140" t="s">
        <v>596</v>
      </c>
      <c r="V29" s="145" t="s">
        <v>598</v>
      </c>
      <c r="W29" s="150" t="s">
        <v>600</v>
      </c>
      <c r="X29" s="145" t="s">
        <v>616</v>
      </c>
      <c r="Y29" s="145" t="s">
        <v>617</v>
      </c>
      <c r="Z29" s="145" t="s">
        <v>618</v>
      </c>
      <c r="AA29" s="145" t="s">
        <v>619</v>
      </c>
      <c r="AB29" s="145" t="s">
        <v>620</v>
      </c>
      <c r="AE29" s="140" t="s">
        <v>596</v>
      </c>
      <c r="AF29" s="145" t="s">
        <v>598</v>
      </c>
      <c r="AG29" s="150" t="s">
        <v>600</v>
      </c>
      <c r="AH29" s="145" t="s">
        <v>616</v>
      </c>
      <c r="AI29" s="145" t="s">
        <v>617</v>
      </c>
      <c r="AJ29" s="145" t="s">
        <v>618</v>
      </c>
      <c r="AK29" s="145" t="s">
        <v>619</v>
      </c>
      <c r="AL29" s="145" t="s">
        <v>620</v>
      </c>
      <c r="AO29" s="140" t="s">
        <v>596</v>
      </c>
      <c r="AP29" s="145" t="s">
        <v>598</v>
      </c>
      <c r="AQ29" s="150" t="s">
        <v>600</v>
      </c>
      <c r="AR29" s="145" t="s">
        <v>616</v>
      </c>
      <c r="AS29" s="145" t="s">
        <v>617</v>
      </c>
      <c r="AT29" s="145" t="s">
        <v>618</v>
      </c>
      <c r="AU29" s="145" t="s">
        <v>619</v>
      </c>
      <c r="AV29" s="145" t="s">
        <v>620</v>
      </c>
    </row>
    <row r="30" spans="2:48" ht="15" x14ac:dyDescent="0.2"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" x14ac:dyDescent="0.2">
      <c r="T32" s="150" t="s">
        <v>601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601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601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9:48" ht="15" x14ac:dyDescent="0.2">
      <c r="S33" t="s">
        <v>595</v>
      </c>
      <c r="T33" s="145" t="s">
        <v>603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611</v>
      </c>
      <c r="AD33" s="145" t="s">
        <v>603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615</v>
      </c>
      <c r="AN33" s="145" t="s">
        <v>603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9:48" ht="15" x14ac:dyDescent="0.2">
      <c r="S34" t="s">
        <v>481</v>
      </c>
      <c r="T34" s="150" t="s">
        <v>605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521</v>
      </c>
      <c r="AD34" s="150" t="s">
        <v>605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540</v>
      </c>
      <c r="AN34" s="150" t="s">
        <v>605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9:48" ht="15" x14ac:dyDescent="0.2">
      <c r="S35" t="s">
        <v>482</v>
      </c>
      <c r="T35" s="145" t="s">
        <v>607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522</v>
      </c>
      <c r="AD35" s="145" t="s">
        <v>607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542</v>
      </c>
      <c r="AN35" s="145" t="s">
        <v>607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9:48" ht="15" x14ac:dyDescent="0.2">
      <c r="S36" t="s">
        <v>483</v>
      </c>
      <c r="T36" s="150" t="s">
        <v>608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523</v>
      </c>
      <c r="AD36" s="150" t="s">
        <v>608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544</v>
      </c>
      <c r="AN36" s="150" t="s">
        <v>608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9:48" ht="15" x14ac:dyDescent="0.2">
      <c r="S37" t="s">
        <v>484</v>
      </c>
      <c r="T37" s="145" t="s">
        <v>609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524</v>
      </c>
      <c r="AD37" s="145" t="s">
        <v>609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546</v>
      </c>
      <c r="AN37" s="145" t="s">
        <v>609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9:48" ht="15" x14ac:dyDescent="0.2">
      <c r="S38" t="s">
        <v>480</v>
      </c>
      <c r="T38" s="156" t="s">
        <v>610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525</v>
      </c>
      <c r="AD38" s="156" t="s">
        <v>610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548</v>
      </c>
      <c r="AN38" s="156" t="s">
        <v>610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9:48" x14ac:dyDescent="0.2">
      <c r="AV39" s="163"/>
    </row>
    <row r="42" spans="9:48" ht="21.75" thickBot="1" x14ac:dyDescent="0.25">
      <c r="T42" s="181" t="s">
        <v>621</v>
      </c>
      <c r="U42" s="181"/>
      <c r="V42" s="181"/>
      <c r="W42" s="181"/>
      <c r="Y42" s="181" t="s">
        <v>622</v>
      </c>
      <c r="Z42" s="181"/>
      <c r="AA42" s="181"/>
      <c r="AB42" s="181"/>
      <c r="AD42" s="181" t="s">
        <v>623</v>
      </c>
      <c r="AE42" s="181"/>
      <c r="AF42" s="181"/>
      <c r="AG42" s="181"/>
    </row>
    <row r="43" spans="9:48" ht="15.75" thickBot="1" x14ac:dyDescent="0.25"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9:48" ht="15" x14ac:dyDescent="0.2"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9:48" ht="15" x14ac:dyDescent="0.2"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9:48" ht="15" x14ac:dyDescent="0.2">
      <c r="T46" s="150" t="s">
        <v>601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601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601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9:48" ht="15" x14ac:dyDescent="0.2">
      <c r="T47" s="145" t="s">
        <v>603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603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603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9:48" ht="15" x14ac:dyDescent="0.2">
      <c r="T48" s="150" t="s">
        <v>605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605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605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9:33" ht="15" x14ac:dyDescent="0.2">
      <c r="T49" s="145" t="s">
        <v>607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607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607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9:33" ht="15" x14ac:dyDescent="0.2">
      <c r="T50" s="150" t="s">
        <v>608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608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608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9:33" ht="15" x14ac:dyDescent="0.2">
      <c r="T51" s="145" t="s">
        <v>609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609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609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9:33" ht="15.75" thickBot="1" x14ac:dyDescent="0.25">
      <c r="T52" s="156" t="s">
        <v>610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610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610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9:33" ht="15.75" thickBot="1" x14ac:dyDescent="0.25">
      <c r="T53" s="160" t="s">
        <v>612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612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612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9:33" x14ac:dyDescent="0.2"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9:33" x14ac:dyDescent="0.2">
      <c r="U55" t="s">
        <v>624</v>
      </c>
    </row>
    <row r="56" spans="9:33" x14ac:dyDescent="0.2"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9:33" ht="15" x14ac:dyDescent="0.2"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193" spans="8:12" x14ac:dyDescent="0.2">
      <c r="H193" s="164"/>
      <c r="I193" s="164"/>
      <c r="K193" s="164"/>
      <c r="L193" s="164"/>
    </row>
    <row r="194" spans="8:12" x14ac:dyDescent="0.2">
      <c r="H194" s="164"/>
      <c r="I194" s="164"/>
      <c r="K194" s="164"/>
      <c r="L194" s="164"/>
    </row>
    <row r="195" spans="8:12" x14ac:dyDescent="0.2">
      <c r="H195" s="164"/>
      <c r="I195" s="164"/>
      <c r="K195" s="164"/>
      <c r="L195" s="164"/>
    </row>
    <row r="196" spans="8:12" x14ac:dyDescent="0.2">
      <c r="H196" s="164"/>
      <c r="I196" s="164"/>
      <c r="K196" s="164"/>
      <c r="L196" s="164"/>
    </row>
    <row r="197" spans="8:12" x14ac:dyDescent="0.2">
      <c r="H197" s="164"/>
      <c r="I197" s="164"/>
      <c r="K197" s="164"/>
      <c r="L197" s="164"/>
    </row>
    <row r="198" spans="8:12" x14ac:dyDescent="0.2">
      <c r="H198" s="164"/>
      <c r="I198" s="164"/>
      <c r="K198" s="164"/>
      <c r="L198" s="164"/>
    </row>
    <row r="199" spans="8:12" x14ac:dyDescent="0.2">
      <c r="H199" s="164"/>
      <c r="I199" s="164"/>
      <c r="K199" s="164"/>
      <c r="L199" s="164"/>
    </row>
    <row r="200" spans="8:12" x14ac:dyDescent="0.2">
      <c r="H200" s="164"/>
      <c r="I200" s="164"/>
      <c r="K200" s="164"/>
      <c r="L200" s="164"/>
    </row>
    <row r="201" spans="8:12" x14ac:dyDescent="0.2">
      <c r="H201" s="164"/>
      <c r="I201" s="164"/>
      <c r="K201" s="164"/>
      <c r="L201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626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626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626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626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626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626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627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627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627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627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627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627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628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628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628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628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628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628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628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3" t="s">
        <v>128</v>
      </c>
      <c r="T3" s="183"/>
      <c r="U3" s="183"/>
      <c r="V3" s="183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4" t="s">
        <v>38</v>
      </c>
      <c r="F4" s="185"/>
      <c r="G4" s="185"/>
      <c r="H4" s="185"/>
      <c r="I4" s="185"/>
      <c r="J4" s="185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6" t="s">
        <v>251</v>
      </c>
      <c r="Z7" s="186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6" t="s">
        <v>458</v>
      </c>
      <c r="Z12" s="186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3" t="s">
        <v>128</v>
      </c>
      <c r="T3" s="183"/>
      <c r="U3" s="183"/>
      <c r="V3" s="183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4" t="s">
        <v>38</v>
      </c>
      <c r="F4" s="185"/>
      <c r="G4" s="185"/>
      <c r="H4" s="185"/>
      <c r="I4" s="185"/>
      <c r="J4" s="185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6" t="s">
        <v>251</v>
      </c>
      <c r="Z7" s="186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6" t="s">
        <v>372</v>
      </c>
      <c r="Z13" s="186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4" t="s">
        <v>38</v>
      </c>
      <c r="F19" s="185"/>
      <c r="G19" s="185"/>
      <c r="H19" s="185"/>
      <c r="I19" s="185"/>
      <c r="J19" s="43"/>
      <c r="K19" s="21"/>
      <c r="L19" s="185" t="s">
        <v>39</v>
      </c>
      <c r="M19" s="185"/>
      <c r="N19" s="185"/>
      <c r="O19" s="185"/>
      <c r="P19" s="185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3" t="s">
        <v>128</v>
      </c>
      <c r="T3" s="183"/>
      <c r="U3" s="183"/>
      <c r="V3" s="183"/>
      <c r="Z3" s="183" t="s">
        <v>375</v>
      </c>
      <c r="AA3" s="183"/>
      <c r="AB3" s="183"/>
      <c r="AC3" s="183"/>
      <c r="AD3" s="183"/>
      <c r="AE3" s="183"/>
      <c r="AF3" s="183"/>
      <c r="AG3" s="183"/>
      <c r="AH3" s="183"/>
      <c r="AI3" s="183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4" t="s">
        <v>38</v>
      </c>
      <c r="F4" s="185"/>
      <c r="G4" s="185"/>
      <c r="H4" s="185"/>
      <c r="I4" s="185"/>
      <c r="J4" s="185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6" t="s">
        <v>251</v>
      </c>
      <c r="Z7" s="186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6" t="s">
        <v>372</v>
      </c>
      <c r="Z12" s="186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6" t="s">
        <v>373</v>
      </c>
      <c r="Z15" s="186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4" t="s">
        <v>38</v>
      </c>
      <c r="F19" s="185"/>
      <c r="G19" s="185"/>
      <c r="H19" s="185"/>
      <c r="I19" s="185"/>
      <c r="J19" s="43"/>
      <c r="K19" s="21"/>
      <c r="L19" s="185" t="s">
        <v>39</v>
      </c>
      <c r="M19" s="185"/>
      <c r="N19" s="185"/>
      <c r="O19" s="185"/>
      <c r="P19" s="185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3" t="s">
        <v>128</v>
      </c>
      <c r="T3" s="183"/>
      <c r="U3" s="183"/>
      <c r="V3" s="183"/>
      <c r="Z3" s="183" t="s">
        <v>375</v>
      </c>
      <c r="AA3" s="183"/>
      <c r="AB3" s="183"/>
      <c r="AC3" s="183"/>
      <c r="AD3" s="183"/>
      <c r="AE3" s="183"/>
      <c r="AF3" s="183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4" t="s">
        <v>38</v>
      </c>
      <c r="F4" s="185"/>
      <c r="G4" s="185"/>
      <c r="H4" s="185"/>
      <c r="I4" s="185"/>
      <c r="J4" s="185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6" t="s">
        <v>251</v>
      </c>
      <c r="Z7" s="186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6" t="s">
        <v>372</v>
      </c>
      <c r="Z12" s="186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6" t="s">
        <v>373</v>
      </c>
      <c r="Z15" s="186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5" t="s">
        <v>38</v>
      </c>
      <c r="F19" s="185"/>
      <c r="G19" s="185"/>
      <c r="H19" s="185"/>
      <c r="I19" s="185"/>
      <c r="J19" s="43"/>
      <c r="K19" s="21"/>
      <c r="L19" s="185" t="s">
        <v>39</v>
      </c>
      <c r="M19" s="185"/>
      <c r="N19" s="185"/>
      <c r="O19" s="185"/>
      <c r="P19" s="185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2023-08-15T06:43:05Z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