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9228669-D17E-4022-A15A-0918B4BB03B6}" xr6:coauthVersionLast="45" xr6:coauthVersionMax="45" xr10:uidLastSave="{00000000-0000-0000-0000-000000000000}"/>
  <bookViews>
    <workbookView xWindow="-60" yWindow="-16320" windowWidth="29040" windowHeight="15840" firstSheet="14" activeTab="16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0" i="58" l="1"/>
  <c r="G160" i="58"/>
  <c r="H160" i="58"/>
  <c r="AE160" i="58" s="1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E160" i="58"/>
  <c r="E159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E158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E157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E156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E154" i="58"/>
  <c r="AD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E155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E152" i="58"/>
  <c r="AE152" i="58" s="1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E153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E150" i="58"/>
  <c r="AE142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E142" i="58"/>
  <c r="E143" i="58"/>
  <c r="AE155" i="58"/>
  <c r="AE156" i="58"/>
  <c r="C157" i="58"/>
  <c r="C156" i="58"/>
  <c r="AE159" i="58" l="1"/>
  <c r="AE158" i="58"/>
  <c r="AE157" i="58"/>
  <c r="AE154" i="58"/>
  <c r="AE153" i="58"/>
  <c r="AD59" i="52"/>
  <c r="S60" i="52"/>
  <c r="S59" i="52"/>
  <c r="Y59" i="52"/>
  <c r="AS114" i="60"/>
  <c r="AE59" i="52"/>
  <c r="W33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W7" i="28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34" i="58" l="1"/>
  <c r="AC151" i="58"/>
  <c r="M145" i="58"/>
  <c r="M151" i="58"/>
  <c r="Q149" i="58"/>
  <c r="J151" i="58"/>
  <c r="I147" i="58"/>
  <c r="O149" i="58"/>
  <c r="M149" i="58"/>
  <c r="W145" i="58"/>
  <c r="Y147" i="58"/>
  <c r="N149" i="58"/>
  <c r="F145" i="58"/>
  <c r="W39" i="58"/>
  <c r="S139" i="58"/>
  <c r="W35" i="58"/>
  <c r="W36" i="58"/>
  <c r="W37" i="58"/>
  <c r="I139" i="58"/>
  <c r="W38" i="58"/>
  <c r="Y135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R143" i="58" s="1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F147" i="58" s="1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K145" i="58" s="1"/>
  <c r="AE32" i="58"/>
  <c r="V139" i="58" s="1"/>
  <c r="AE115" i="58"/>
  <c r="O36" i="58"/>
  <c r="U37" i="58"/>
  <c r="AC34" i="58"/>
  <c r="O35" i="58"/>
  <c r="AH21" i="58"/>
  <c r="AE23" i="58"/>
  <c r="J137" i="58" s="1"/>
  <c r="Y39" i="58"/>
  <c r="E7" i="58"/>
  <c r="AE106" i="58"/>
  <c r="I34" i="58"/>
  <c r="H37" i="58"/>
  <c r="AE77" i="58"/>
  <c r="AB149" i="58" s="1"/>
  <c r="Q34" i="58"/>
  <c r="S38" i="58"/>
  <c r="V35" i="58"/>
  <c r="AE107" i="58"/>
  <c r="F121" i="58" s="1"/>
  <c r="Y48" i="58"/>
  <c r="AE14" i="58"/>
  <c r="O135" i="58" s="1"/>
  <c r="E43" i="58"/>
  <c r="AE41" i="58"/>
  <c r="I141" i="58" s="1"/>
  <c r="Z97" i="58"/>
  <c r="X7" i="58"/>
  <c r="I39" i="58"/>
  <c r="R21" i="58"/>
  <c r="R57" i="58"/>
  <c r="S36" i="58"/>
  <c r="J39" i="58"/>
  <c r="AA7" i="58"/>
  <c r="O37" i="58"/>
  <c r="N102" i="58"/>
  <c r="AE104" i="58"/>
  <c r="AE86" i="58"/>
  <c r="O151" i="58" s="1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T147" i="58" l="1"/>
  <c r="N147" i="58"/>
  <c r="K151" i="58"/>
  <c r="AC149" i="58"/>
  <c r="G145" i="58"/>
  <c r="O145" i="58"/>
  <c r="T151" i="58"/>
  <c r="U149" i="58"/>
  <c r="Q147" i="58"/>
  <c r="L151" i="58"/>
  <c r="H145" i="58"/>
  <c r="AA151" i="58"/>
  <c r="W149" i="58"/>
  <c r="U143" i="58"/>
  <c r="G141" i="58"/>
  <c r="K139" i="58"/>
  <c r="AB151" i="58"/>
  <c r="R147" i="58"/>
  <c r="T149" i="58"/>
  <c r="E145" i="58"/>
  <c r="AD147" i="58"/>
  <c r="S145" i="58"/>
  <c r="P151" i="58"/>
  <c r="Y151" i="58"/>
  <c r="V147" i="58"/>
  <c r="AC147" i="58"/>
  <c r="AC145" i="58"/>
  <c r="S151" i="58"/>
  <c r="Z149" i="58"/>
  <c r="L141" i="58"/>
  <c r="K137" i="58"/>
  <c r="J141" i="58"/>
  <c r="R149" i="58"/>
  <c r="Z151" i="58"/>
  <c r="F151" i="58"/>
  <c r="P147" i="58"/>
  <c r="J149" i="58"/>
  <c r="Z145" i="58"/>
  <c r="G147" i="58"/>
  <c r="H147" i="58"/>
  <c r="N151" i="58"/>
  <c r="O147" i="58"/>
  <c r="N145" i="58"/>
  <c r="X147" i="58"/>
  <c r="E149" i="58"/>
  <c r="AC137" i="58"/>
  <c r="R139" i="58"/>
  <c r="AA149" i="58"/>
  <c r="V151" i="58"/>
  <c r="L147" i="58"/>
  <c r="Y149" i="58"/>
  <c r="J145" i="58"/>
  <c r="E147" i="58"/>
  <c r="AE147" i="58" s="1"/>
  <c r="W147" i="58"/>
  <c r="T145" i="58"/>
  <c r="P149" i="58"/>
  <c r="I145" i="58"/>
  <c r="P145" i="58"/>
  <c r="X149" i="58"/>
  <c r="AD145" i="58"/>
  <c r="V141" i="58"/>
  <c r="W143" i="58"/>
  <c r="S149" i="58"/>
  <c r="H151" i="58"/>
  <c r="AB145" i="58"/>
  <c r="R151" i="58"/>
  <c r="G149" i="58"/>
  <c r="V145" i="58"/>
  <c r="U145" i="58"/>
  <c r="L149" i="58"/>
  <c r="K149" i="58"/>
  <c r="Q151" i="58"/>
  <c r="H149" i="58"/>
  <c r="I151" i="58"/>
  <c r="AD149" i="58"/>
  <c r="U141" i="58"/>
  <c r="H143" i="58"/>
  <c r="Y141" i="58"/>
  <c r="X151" i="58"/>
  <c r="Z147" i="58"/>
  <c r="M147" i="58"/>
  <c r="S147" i="58"/>
  <c r="AB147" i="58"/>
  <c r="J147" i="58"/>
  <c r="AA145" i="58"/>
  <c r="X145" i="58"/>
  <c r="F149" i="58"/>
  <c r="E151" i="58"/>
  <c r="L145" i="58"/>
  <c r="Q145" i="58"/>
  <c r="G151" i="58"/>
  <c r="G139" i="58"/>
  <c r="Y145" i="58"/>
  <c r="AD151" i="58"/>
  <c r="U151" i="58"/>
  <c r="R145" i="58"/>
  <c r="K147" i="58"/>
  <c r="AA147" i="58"/>
  <c r="U147" i="58"/>
  <c r="I149" i="58"/>
  <c r="V149" i="58"/>
  <c r="W151" i="58"/>
  <c r="AB135" i="58"/>
  <c r="L143" i="58"/>
  <c r="AD143" i="58"/>
  <c r="G137" i="58"/>
  <c r="I137" i="58"/>
  <c r="L137" i="58"/>
  <c r="Y139" i="58"/>
  <c r="AD141" i="58"/>
  <c r="F137" i="58"/>
  <c r="X143" i="58"/>
  <c r="H137" i="58"/>
  <c r="J143" i="58"/>
  <c r="AA141" i="58"/>
  <c r="Y143" i="58"/>
  <c r="AD135" i="58"/>
  <c r="R141" i="58"/>
  <c r="AD137" i="58"/>
  <c r="AA139" i="58"/>
  <c r="Q139" i="58"/>
  <c r="Q141" i="58"/>
  <c r="G143" i="58"/>
  <c r="R137" i="58"/>
  <c r="Q143" i="58"/>
  <c r="M143" i="58"/>
  <c r="H139" i="58"/>
  <c r="W139" i="58"/>
  <c r="T139" i="58"/>
  <c r="AA137" i="58"/>
  <c r="Q137" i="58"/>
  <c r="Z139" i="58"/>
  <c r="O141" i="58"/>
  <c r="M141" i="58"/>
  <c r="Z141" i="58"/>
  <c r="AA143" i="58"/>
  <c r="T141" i="58"/>
  <c r="Z143" i="58"/>
  <c r="F139" i="58"/>
  <c r="N143" i="58"/>
  <c r="O137" i="58"/>
  <c r="T137" i="58"/>
  <c r="AC143" i="58"/>
  <c r="W141" i="58"/>
  <c r="U137" i="58"/>
  <c r="T143" i="58"/>
  <c r="U139" i="58"/>
  <c r="M137" i="58"/>
  <c r="E137" i="58"/>
  <c r="X137" i="58"/>
  <c r="F143" i="58"/>
  <c r="V137" i="58"/>
  <c r="L139" i="58"/>
  <c r="N139" i="58"/>
  <c r="X141" i="58"/>
  <c r="P141" i="58"/>
  <c r="Z137" i="58"/>
  <c r="N137" i="58"/>
  <c r="AB141" i="58"/>
  <c r="P137" i="58"/>
  <c r="AC139" i="58"/>
  <c r="V143" i="58"/>
  <c r="W137" i="58"/>
  <c r="AB139" i="58"/>
  <c r="S141" i="58"/>
  <c r="J139" i="58"/>
  <c r="X139" i="58"/>
  <c r="P139" i="58"/>
  <c r="O139" i="58"/>
  <c r="E139" i="58"/>
  <c r="P143" i="58"/>
  <c r="AB143" i="58"/>
  <c r="Y137" i="58"/>
  <c r="AD139" i="58"/>
  <c r="AB137" i="58"/>
  <c r="M139" i="58"/>
  <c r="E141" i="58"/>
  <c r="F141" i="58"/>
  <c r="I143" i="58"/>
  <c r="K141" i="58"/>
  <c r="S143" i="58"/>
  <c r="K143" i="58"/>
  <c r="S137" i="58"/>
  <c r="H141" i="58"/>
  <c r="O143" i="58"/>
  <c r="AC141" i="58"/>
  <c r="N141" i="58"/>
  <c r="P135" i="58"/>
  <c r="H135" i="58"/>
  <c r="E135" i="58"/>
  <c r="R135" i="58"/>
  <c r="AA135" i="58"/>
  <c r="U135" i="58"/>
  <c r="X135" i="58"/>
  <c r="AC135" i="58"/>
  <c r="N135" i="58"/>
  <c r="V135" i="58"/>
  <c r="S135" i="58"/>
  <c r="J135" i="58"/>
  <c r="Z135" i="58"/>
  <c r="W135" i="58"/>
  <c r="F135" i="58"/>
  <c r="G135" i="58"/>
  <c r="I135" i="58"/>
  <c r="T135" i="58"/>
  <c r="M135" i="58"/>
  <c r="Q135" i="58"/>
  <c r="K135" i="58"/>
  <c r="L135" i="58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W59" i="52" s="1"/>
  <c r="S51" i="52"/>
  <c r="W51" i="52" s="1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P146" i="58" l="1"/>
  <c r="R146" i="58"/>
  <c r="S148" i="58"/>
  <c r="J144" i="58"/>
  <c r="Z146" i="58"/>
  <c r="T148" i="58"/>
  <c r="AE145" i="58"/>
  <c r="I146" i="58"/>
  <c r="U148" i="58"/>
  <c r="G146" i="58"/>
  <c r="X146" i="58"/>
  <c r="AE149" i="58"/>
  <c r="K148" i="58"/>
  <c r="AE151" i="58"/>
  <c r="Z148" i="58"/>
  <c r="Q144" i="58"/>
  <c r="N146" i="58"/>
  <c r="W146" i="58"/>
  <c r="AB148" i="58"/>
  <c r="AE137" i="58"/>
  <c r="AD136" i="58"/>
  <c r="AE141" i="58"/>
  <c r="AE139" i="58"/>
  <c r="J136" i="58"/>
  <c r="AE135" i="58"/>
  <c r="AE143" i="58"/>
  <c r="W51" i="28"/>
  <c r="V51" i="28" s="1"/>
  <c r="AJ93" i="59"/>
  <c r="AJ103" i="59"/>
  <c r="AJ85" i="59"/>
  <c r="AJ45" i="59"/>
  <c r="T16" i="28"/>
  <c r="AD16" i="28" s="1"/>
  <c r="AI20" i="59"/>
  <c r="T34" i="28"/>
  <c r="AD34" i="28" s="1"/>
  <c r="AC34" i="28" s="1"/>
  <c r="W34" i="28" s="1"/>
  <c r="V34" i="28" s="1"/>
  <c r="T8" i="28"/>
  <c r="AD8" i="28" s="1"/>
  <c r="AC8" i="28" s="1"/>
  <c r="AI36" i="59"/>
  <c r="T36" i="28"/>
  <c r="AD36" i="28" s="1"/>
  <c r="AC36" i="28" s="1"/>
  <c r="W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W23" i="28" s="1"/>
  <c r="V23" i="28" s="1"/>
  <c r="AI92" i="59"/>
  <c r="T20" i="28"/>
  <c r="AI84" i="59"/>
  <c r="AJ13" i="59"/>
  <c r="AJ29" i="59"/>
  <c r="T9" i="28"/>
  <c r="AD9" i="28" s="1"/>
  <c r="AC9" i="28" s="1"/>
  <c r="W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W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O138" i="58" s="1"/>
  <c r="AE58" i="58"/>
  <c r="AC144" i="58" s="1"/>
  <c r="AE85" i="58"/>
  <c r="X150" i="58" s="1"/>
  <c r="AE76" i="58"/>
  <c r="V148" i="58" s="1"/>
  <c r="AE22" i="58"/>
  <c r="Q136" i="58" s="1"/>
  <c r="AE103" i="58"/>
  <c r="AE94" i="58"/>
  <c r="AE67" i="58"/>
  <c r="AB146" i="58" s="1"/>
  <c r="AE13" i="58"/>
  <c r="T134" i="58" s="1"/>
  <c r="AE49" i="58"/>
  <c r="AE40" i="58"/>
  <c r="E140" i="58" s="1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F24" i="22"/>
  <c r="AC42" i="52"/>
  <c r="W42" i="52" s="1"/>
  <c r="V42" i="52" s="1"/>
  <c r="K17" i="22"/>
  <c r="AC36" i="52"/>
  <c r="W36" i="52" s="1"/>
  <c r="V36" i="52" s="1"/>
  <c r="K11" i="22"/>
  <c r="N26" i="22"/>
  <c r="N29" i="22" s="1"/>
  <c r="AC35" i="51"/>
  <c r="W35" i="51" s="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V150" i="58" l="1"/>
  <c r="Z144" i="58"/>
  <c r="M136" i="58"/>
  <c r="L144" i="58"/>
  <c r="L146" i="58"/>
  <c r="M148" i="58"/>
  <c r="AA148" i="58"/>
  <c r="Y148" i="58"/>
  <c r="AB144" i="58"/>
  <c r="K150" i="58"/>
  <c r="W148" i="58"/>
  <c r="AC146" i="58"/>
  <c r="S146" i="58"/>
  <c r="U144" i="58"/>
  <c r="G150" i="58"/>
  <c r="U146" i="58"/>
  <c r="AB138" i="58"/>
  <c r="AD138" i="58"/>
  <c r="M150" i="58"/>
  <c r="J146" i="58"/>
  <c r="T150" i="58"/>
  <c r="O144" i="58"/>
  <c r="U150" i="58"/>
  <c r="Z150" i="58"/>
  <c r="K146" i="58"/>
  <c r="AA146" i="58"/>
  <c r="N148" i="58"/>
  <c r="F146" i="58"/>
  <c r="L148" i="58"/>
  <c r="T146" i="58"/>
  <c r="F144" i="58"/>
  <c r="K136" i="58"/>
  <c r="Y144" i="58"/>
  <c r="Q146" i="58"/>
  <c r="W150" i="58"/>
  <c r="G144" i="58"/>
  <c r="AA150" i="58"/>
  <c r="T144" i="58"/>
  <c r="H148" i="58"/>
  <c r="X144" i="58"/>
  <c r="V146" i="58"/>
  <c r="AD144" i="58"/>
  <c r="AA144" i="58"/>
  <c r="S144" i="58"/>
  <c r="O146" i="58"/>
  <c r="H150" i="58"/>
  <c r="X136" i="58"/>
  <c r="P148" i="58"/>
  <c r="J150" i="58"/>
  <c r="M146" i="58"/>
  <c r="Q148" i="58"/>
  <c r="F148" i="58"/>
  <c r="Y146" i="58"/>
  <c r="I144" i="58"/>
  <c r="X148" i="58"/>
  <c r="AC148" i="58"/>
  <c r="H146" i="58"/>
  <c r="F150" i="58"/>
  <c r="AD150" i="58"/>
  <c r="O150" i="58"/>
  <c r="P144" i="58"/>
  <c r="N150" i="58"/>
  <c r="K144" i="58"/>
  <c r="L150" i="58"/>
  <c r="H144" i="58"/>
  <c r="AC150" i="58"/>
  <c r="G148" i="58"/>
  <c r="I150" i="58"/>
  <c r="M144" i="58"/>
  <c r="O148" i="58"/>
  <c r="AD146" i="58"/>
  <c r="Y150" i="58"/>
  <c r="S150" i="58"/>
  <c r="J148" i="58"/>
  <c r="R148" i="58"/>
  <c r="E144" i="58"/>
  <c r="AB150" i="58"/>
  <c r="R144" i="58"/>
  <c r="P150" i="58"/>
  <c r="V144" i="58"/>
  <c r="R150" i="58"/>
  <c r="AD148" i="58"/>
  <c r="E146" i="58"/>
  <c r="Q150" i="58"/>
  <c r="I148" i="58"/>
  <c r="N144" i="58"/>
  <c r="W144" i="58"/>
  <c r="E148" i="58"/>
  <c r="AA138" i="58"/>
  <c r="U136" i="58"/>
  <c r="AA136" i="58"/>
  <c r="X138" i="58"/>
  <c r="Z138" i="58"/>
  <c r="H138" i="58"/>
  <c r="L136" i="58"/>
  <c r="E136" i="58"/>
  <c r="T138" i="58"/>
  <c r="AB136" i="58"/>
  <c r="I136" i="58"/>
  <c r="O136" i="58"/>
  <c r="R138" i="58"/>
  <c r="G138" i="58"/>
  <c r="W136" i="58"/>
  <c r="N138" i="58"/>
  <c r="J138" i="58"/>
  <c r="S136" i="58"/>
  <c r="W138" i="58"/>
  <c r="AC136" i="58"/>
  <c r="Y138" i="58"/>
  <c r="V138" i="58"/>
  <c r="K138" i="58"/>
  <c r="F138" i="58"/>
  <c r="F136" i="58"/>
  <c r="AC138" i="58"/>
  <c r="P138" i="58"/>
  <c r="M138" i="58"/>
  <c r="I138" i="58"/>
  <c r="Q138" i="58"/>
  <c r="N136" i="58"/>
  <c r="E134" i="58"/>
  <c r="Y136" i="58"/>
  <c r="T136" i="58"/>
  <c r="H136" i="58"/>
  <c r="P136" i="58"/>
  <c r="R136" i="58"/>
  <c r="G136" i="58"/>
  <c r="S138" i="58"/>
  <c r="E138" i="58"/>
  <c r="V136" i="58"/>
  <c r="Z136" i="58"/>
  <c r="U138" i="58"/>
  <c r="L138" i="58"/>
  <c r="I140" i="58"/>
  <c r="Q140" i="58"/>
  <c r="Y140" i="58"/>
  <c r="AA140" i="58"/>
  <c r="J140" i="58"/>
  <c r="R140" i="58"/>
  <c r="Z140" i="58"/>
  <c r="L140" i="58"/>
  <c r="M140" i="58"/>
  <c r="U140" i="58"/>
  <c r="AC140" i="58"/>
  <c r="AB140" i="58"/>
  <c r="F140" i="58"/>
  <c r="N140" i="58"/>
  <c r="V140" i="58"/>
  <c r="AD140" i="58"/>
  <c r="K140" i="58"/>
  <c r="T140" i="58"/>
  <c r="G140" i="58"/>
  <c r="O140" i="58"/>
  <c r="S140" i="58"/>
  <c r="H140" i="58"/>
  <c r="P140" i="58"/>
  <c r="X140" i="58"/>
  <c r="K134" i="58"/>
  <c r="S134" i="58"/>
  <c r="Z134" i="58"/>
  <c r="M134" i="58"/>
  <c r="P134" i="58"/>
  <c r="W134" i="58"/>
  <c r="V134" i="58"/>
  <c r="G134" i="58"/>
  <c r="L134" i="58"/>
  <c r="AC134" i="58"/>
  <c r="U134" i="58"/>
  <c r="AB134" i="58"/>
  <c r="X134" i="58"/>
  <c r="J134" i="58"/>
  <c r="H134" i="58"/>
  <c r="AA134" i="58"/>
  <c r="Y134" i="58"/>
  <c r="R134" i="58"/>
  <c r="AD134" i="58"/>
  <c r="Q134" i="58"/>
  <c r="F134" i="58"/>
  <c r="O134" i="58"/>
  <c r="N134" i="58"/>
  <c r="I134" i="58"/>
  <c r="AJ92" i="59"/>
  <c r="AC10" i="28"/>
  <c r="W10" i="28" s="1"/>
  <c r="V10" i="28" s="1"/>
  <c r="I24" i="22"/>
  <c r="W8" i="28"/>
  <c r="V8" i="28" s="1"/>
  <c r="W11" i="28"/>
  <c r="V11" i="28" s="1"/>
  <c r="F23" i="22"/>
  <c r="Y23" i="22" s="1"/>
  <c r="AC14" i="28"/>
  <c r="W14" i="28" s="1"/>
  <c r="V14" i="28" s="1"/>
  <c r="AJ84" i="59"/>
  <c r="AJ68" i="59"/>
  <c r="F123" i="58"/>
  <c r="F124" i="58"/>
  <c r="F125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W44" i="52" s="1"/>
  <c r="V44" i="52" s="1"/>
  <c r="I28" i="22"/>
  <c r="AC46" i="28"/>
  <c r="AC7" i="51"/>
  <c r="W7" i="51" s="1"/>
  <c r="V7" i="51" s="1"/>
  <c r="AC38" i="52"/>
  <c r="W38" i="52" s="1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E150" i="58" l="1"/>
  <c r="AE144" i="58"/>
  <c r="AE146" i="58"/>
  <c r="AE148" i="58"/>
  <c r="AE138" i="58"/>
  <c r="AE134" i="58"/>
  <c r="AE136" i="58"/>
  <c r="W140" i="58"/>
  <c r="AE140" i="58" s="1"/>
  <c r="W46" i="28"/>
  <c r="V46" i="28" s="1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W20" i="28"/>
  <c r="V20" i="28" s="1"/>
  <c r="AC27" i="51"/>
  <c r="AL134" i="56"/>
  <c r="AM134" i="56" s="1"/>
  <c r="AS134" i="56"/>
  <c r="AU115" i="56"/>
  <c r="AL115" i="56"/>
  <c r="AS109" i="56"/>
  <c r="AL109" i="56"/>
  <c r="AM109" i="56" s="1"/>
  <c r="W33" i="28"/>
  <c r="V33" i="28" s="1"/>
  <c r="AC54" i="28"/>
  <c r="AQ101" i="56" s="1"/>
  <c r="AQ103" i="56" s="1"/>
  <c r="AP93" i="56" s="1"/>
  <c r="AU110" i="56"/>
  <c r="AL110" i="56"/>
  <c r="AL114" i="56"/>
  <c r="AM114" i="56" s="1"/>
  <c r="AS114" i="56"/>
  <c r="AU145" i="56"/>
  <c r="AL145" i="56"/>
  <c r="AU104" i="56"/>
  <c r="AU105" i="56" s="1"/>
  <c r="AS144" i="56"/>
  <c r="AL144" i="56"/>
  <c r="AM144" i="56" s="1"/>
  <c r="AU140" i="56"/>
  <c r="AL140" i="56"/>
  <c r="AS119" i="56"/>
  <c r="AL119" i="56"/>
  <c r="AM119" i="56" s="1"/>
  <c r="AS124" i="56"/>
  <c r="AL124" i="56"/>
  <c r="AM124" i="56" s="1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M139" i="56" s="1"/>
  <c r="AS149" i="56"/>
  <c r="AL149" i="56"/>
  <c r="AM149" i="56" s="1"/>
  <c r="W20" i="51"/>
  <c r="V20" i="51" s="1"/>
  <c r="AU150" i="56"/>
  <c r="AL150" i="56"/>
  <c r="AU135" i="56"/>
  <c r="AL135" i="56"/>
  <c r="V33" i="52"/>
  <c r="AC54" i="52"/>
  <c r="AQ151" i="56" s="1"/>
  <c r="AQ153" i="56" s="1"/>
  <c r="AU120" i="56"/>
  <c r="AL120" i="56"/>
  <c r="W46" i="51"/>
  <c r="V46" i="51" s="1"/>
  <c r="AL129" i="56"/>
  <c r="AM129" i="56" s="1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<sst xmlns="http://schemas.openxmlformats.org/spreadsheetml/2006/main" count="72939" uniqueCount="1287">
  <si>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</si>
  <si>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</si>
  <si>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</si>
  <si>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</si>
  <si>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</si>
  <si>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</si>
  <si>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</si>
  <si>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</si>
  <si>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</si>
  <si>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</si>
  <si>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</si>
  <si>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</si>
  <si>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</si>
  <si>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</si>
  <si>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</si>
  <si>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</si>
  <si>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</si>
  <si>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</si>
  <si>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</si>
  <si>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</si>
  <si>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</si>
  <si>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</si>
  <si>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</si>
  <si>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</si>
  <si>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</si>
  <si>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</si>
  <si>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</si>
  <si>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</si>
  <si>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</si>
  <si>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</si>
  <si>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</si>
  <si>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</si>
  <si>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</si>
  <si>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</si>
  <si>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</si>
  <si>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</si>
  <si>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</si>
  <si>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</si>
  <si>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</si>
  <si>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</si>
  <si>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</si>
  <si>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</si>
  <si>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</si>
  <si>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</si>
  <si>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</si>
  <si>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</si>
  <si>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</si>
  <si>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</si>
  <si>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</si>
  <si>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</si>
  <si>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</si>
  <si>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</si>
  <si>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</si>
  <si>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</si>
  <si>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</si>
  <si>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</si>
  <si>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</si>
  <si>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</si>
  <si>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</si>
  <si>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</si>
  <si>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</si>
  <si>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</si>
  <si>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</si>
  <si>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</si>
  <si>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</si>
  <si>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</si>
  <si>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</si>
  <si>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</si>
  <si>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</si>
  <si>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</si>
  <si>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</si>
  <si>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</si>
  <si>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</si>
  <si>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</si>
  <si>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</si>
  <si>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</si>
  <si>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</si>
  <si>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</si>
  <si>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</si>
  <si>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</si>
  <si>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</si>
  <si>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</si>
  <si>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</si>
  <si>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</si>
  <si>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</si>
  <si>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</si>
  <si>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</si>
  <si>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</si>
  <si>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</si>
  <si>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</si>
  <si>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</si>
  <si>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</si>
  <si>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</si>
  <si>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</si>
  <si>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</si>
  <si>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</si>
  <si>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</si>
  <si>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</si>
  <si>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</si>
  <si>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</si>
  <si>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</si>
  <si>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</si>
  <si>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</si>
  <si>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</si>
  <si>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</si>
  <si>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</si>
  <si>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</si>
  <si>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</si>
  <si>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</si>
  <si>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</si>
  <si>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</si>
  <si>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</si>
  <si>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</si>
  <si>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</si>
  <si>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</si>
  <si>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</si>
  <si>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</si>
  <si>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</si>
  <si>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</si>
  <si>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</si>
  <si>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</si>
  <si>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</si>
  <si>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</si>
  <si>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</si>
  <si>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</si>
  <si>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</si>
  <si>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</si>
  <si>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</si>
  <si>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</si>
  <si>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</si>
  <si>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</si>
  <si>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</si>
  <si>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</si>
  <si>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</si>
  <si>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</si>
  <si>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</si>
  <si>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</si>
  <si>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</si>
  <si>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</si>
  <si>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</si>
  <si>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</si>
  <si>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</si>
  <si>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</si>
  <si>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</si>
  <si>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</si>
  <si>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</si>
  <si>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</si>
  <si>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</si>
  <si>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</si>
  <si>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</si>
  <si>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</si>
  <si>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</si>
  <si>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</si>
  <si>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</si>
  <si>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</si>
  <si>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</si>
  <si>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</si>
  <si>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</si>
  <si>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</si>
  <si>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</si>
  <si>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</si>
  <si>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</si>
  <si>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</si>
  <si>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</si>
  <si>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</si>
  <si>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</si>
  <si>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</si>
  <si>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</si>
  <si>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</si>
  <si>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</si>
  <si>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</si>
  <si>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</si>
  <si>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</si>
  <si>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</si>
  <si>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</si>
  <si>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</si>
  <si>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</si>
  <si>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</si>
  <si>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</si>
  <si>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</si>
  <si>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</si>
  <si>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</si>
  <si>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</si>
  <si>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</si>
  <si>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</si>
  <si>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</si>
  <si>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</si>
  <si>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</si>
  <si>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</si>
  <si>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</si>
  <si>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</si>
  <si>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</si>
  <si>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</si>
  <si>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</si>
  <si>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</si>
  <si>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</si>
  <si>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</si>
  <si>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</si>
  <si>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</si>
  <si>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</si>
  <si>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</si>
  <si>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</si>
  <si>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</si>
  <si>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</si>
  <si>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</si>
  <si>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</si>
  <si>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</si>
  <si>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</si>
  <si>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</si>
  <si>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</si>
  <si>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</si>
  <si>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</si>
  <si>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</si>
  <si>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</si>
  <si>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</si>
  <si>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</si>
  <si>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</si>
  <si>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</si>
  <si>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</si>
  <si>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</si>
  <si>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</si>
  <si>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</si>
  <si>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</si>
  <si>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</si>
  <si>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</si>
  <si>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</si>
  <si>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</si>
  <si>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</si>
  <si>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</si>
  <si>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</si>
  <si>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</si>
  <si>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</si>
  <si>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</si>
  <si>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</si>
  <si>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</si>
  <si>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</si>
  <si>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</si>
  <si>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</si>
  <si>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</si>
  <si>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</si>
  <si>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</si>
  <si>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</si>
  <si>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</si>
  <si>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</si>
  <si>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</si>
  <si>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</si>
  <si>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</si>
  <si>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</si>
  <si>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</si>
  <si>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</si>
  <si>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</si>
  <si>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</si>
  <si>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</si>
  <si>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</si>
  <si>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</si>
  <si>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</si>
  <si>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</si>
  <si>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</si>
  <si>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</si>
  <si>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</si>
  <si>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</si>
  <si>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</si>
  <si>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</si>
  <si>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</si>
  <si>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</si>
  <si>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</si>
  <si>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</si>
  <si>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</si>
  <si>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</si>
  <si>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</si>
  <si>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</si>
  <si>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</si>
  <si>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</si>
  <si>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</si>
  <si>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</si>
  <si>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</si>
  <si>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</si>
  <si>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</si>
  <si>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</si>
  <si>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</si>
  <si>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</si>
  <si>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</si>
  <si>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</si>
  <si>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</si>
  <si>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</si>
  <si>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</si>
  <si>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</si>
  <si>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</si>
  <si>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</si>
  <si>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</si>
  <si>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</si>
  <si>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</si>
  <si>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</si>
  <si>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</si>
  <si>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</si>
  <si>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</si>
  <si>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</si>
  <si>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</si>
  <si>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</si>
  <si>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</si>
  <si>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</si>
  <si>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</si>
  <si>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</si>
  <si>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</si>
  <si>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</si>
  <si>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</si>
  <si>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</si>
  <si>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</si>
  <si>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</si>
  <si>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</si>
  <si>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</si>
  <si>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</si>
  <si>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</si>
  <si>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</si>
  <si>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</si>
  <si>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</si>
  <si>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</si>
  <si>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</si>
  <si>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</si>
  <si>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</si>
  <si>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</si>
  <si>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</si>
  <si>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</si>
  <si>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</si>
  <si>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</si>
  <si>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</si>
  <si>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</si>
  <si>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</si>
  <si>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</si>
  <si>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</si>
  <si>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</si>
  <si>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</si>
  <si>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</si>
  <si>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</si>
  <si>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</si>
  <si>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</si>
  <si>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</si>
  <si>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</si>
  <si>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</si>
  <si>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</si>
  <si>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</si>
  <si>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</si>
  <si>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</si>
  <si>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</si>
  <si>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</si>
  <si>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</si>
  <si>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</si>
  <si>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</si>
  <si>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</si>
  <si>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</si>
  <si>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</si>
  <si>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</si>
  <si>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</si>
  <si>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</si>
  <si>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</si>
  <si>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</si>
  <si>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</si>
  <si>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</si>
  <si>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</si>
  <si>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</si>
  <si>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</si>
  <si>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</si>
  <si>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</si>
  <si>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</si>
  <si>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</si>
  <si>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</si>
  <si>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</si>
  <si>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</si>
  <si>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</si>
  <si>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</si>
  <si>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</si>
  <si>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</si>
  <si>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</si>
  <si>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</si>
  <si>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</si>
  <si>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</si>
  <si>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</si>
  <si>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</si>
  <si>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</si>
  <si>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</si>
  <si>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</si>
  <si>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</si>
  <si>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</si>
  <si>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</si>
  <si>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</si>
  <si>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</si>
  <si>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</si>
  <si>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</si>
  <si>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</si>
  <si>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</si>
  <si>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</si>
  <si>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</si>
  <si>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</si>
  <si>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</si>
  <si>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</si>
  <si>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</si>
  <si>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</si>
  <si>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</si>
  <si>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</si>
  <si>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</si>
  <si>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</si>
  <si>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</si>
  <si>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</si>
  <si>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</si>
  <si>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</si>
  <si>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</si>
  <si>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</si>
  <si>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</si>
  <si>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</si>
  <si>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</si>
  <si>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</si>
  <si>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</si>
  <si>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</si>
  <si>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</si>
  <si>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</si>
  <si>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</si>
  <si>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</si>
  <si>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</si>
  <si>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</si>
  <si>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</si>
  <si>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</si>
  <si>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</si>
  <si>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</si>
  <si>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</si>
  <si>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</si>
  <si>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</si>
  <si>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</si>
  <si>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</si>
  <si>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</si>
  <si>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</si>
  <si>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</si>
  <si>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</si>
  <si>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</si>
  <si>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</si>
  <si>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</si>
  <si>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</si>
  <si>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</si>
  <si>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</si>
  <si>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</si>
  <si>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</si>
  <si>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</si>
  <si>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</si>
  <si>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</si>
  <si>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</si>
  <si>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</si>
  <si>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</si>
  <si>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</si>
  <si>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</si>
  <si>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</si>
  <si>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</si>
  <si>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</si>
  <si>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</si>
  <si>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</si>
  <si>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</si>
  <si>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</si>
  <si>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</si>
  <si>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</si>
  <si>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</si>
  <si>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</si>
  <si>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</si>
  <si>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</si>
  <si>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</si>
  <si>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</si>
  <si>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</si>
  <si>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</si>
  <si>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</si>
  <si>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</si>
  <si>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</si>
  <si>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</si>
  <si>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</si>
  <si>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</si>
  <si>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</si>
  <si>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</si>
  <si>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</si>
  <si>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</si>
  <si>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</si>
  <si>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</si>
  <si>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</si>
  <si>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</si>
  <si>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</si>
  <si>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</si>
  <si>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</si>
  <si>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</si>
  <si>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</si>
  <si>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</si>
  <si>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</si>
  <si>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</si>
  <si>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</si>
  <si>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</si>
  <si>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</si>
  <si>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</si>
  <si>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</si>
  <si>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</si>
  <si>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</si>
  <si>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</si>
  <si>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</si>
  <si>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</si>
  <si>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</si>
  <si>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</si>
  <si>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</si>
  <si>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</si>
  <si>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</si>
  <si>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</si>
  <si>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</si>
  <si>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</si>
  <si>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</si>
  <si>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</si>
  <si>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</si>
  <si>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</si>
  <si>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</si>
  <si>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</si>
  <si>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</si>
  <si>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</si>
  <si>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</si>
  <si>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</si>
  <si>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</si>
  <si>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</si>
  <si>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</si>
  <si>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</si>
  <si>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</si>
  <si>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</si>
  <si>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</si>
  <si>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</si>
  <si>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</si>
  <si>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</si>
  <si>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</si>
  <si>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</si>
  <si>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</si>
  <si>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</si>
  <si>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</si>
  <si>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</si>
  <si>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</si>
  <si>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</si>
  <si>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</si>
  <si>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</si>
  <si>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</si>
  <si>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</si>
  <si>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</si>
  <si>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</si>
  <si>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</si>
  <si>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</si>
  <si>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</si>
  <si>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</si>
  <si>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</si>
  <si>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</si>
  <si>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</si>
  <si>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</si>
  <si>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</si>
  <si>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</si>
  <si>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</si>
  <si>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</si>
  <si>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</si>
  <si>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</si>
  <si>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</si>
  <si>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</si>
  <si>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</si>
  <si>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</si>
  <si>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</si>
  <si>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</si>
  <si>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</si>
  <si>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</si>
  <si>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</si>
  <si>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</si>
  <si>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</si>
  <si>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</si>
  <si>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</si>
  <si>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</si>
  <si>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</si>
  <si>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</si>
  <si>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</si>
  <si>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</si>
  <si>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</si>
  <si>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</si>
  <si>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</si>
  <si>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</si>
  <si>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</si>
  <si>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</si>
  <si>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</si>
  <si>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</si>
  <si>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</si>
  <si>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</si>
  <si>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</si>
  <si>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</si>
  <si>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</si>
  <si>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</si>
  <si>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</si>
  <si>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</si>
  <si>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</si>
  <si>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</si>
  <si>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</si>
  <si>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</si>
  <si>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</si>
  <si>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</si>
  <si>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</si>
  <si>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</si>
  <si>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</si>
  <si>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</si>
  <si>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</si>
  <si>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</si>
  <si>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</si>
  <si>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</si>
  <si>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</si>
  <si>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</si>
  <si>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</si>
  <si>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</si>
  <si>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</si>
  <si>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</si>
  <si>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</si>
  <si>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</si>
  <si>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</si>
  <si>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</si>
  <si>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</si>
  <si>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</si>
  <si>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</si>
  <si>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</si>
  <si>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</si>
  <si>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</si>
  <si>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</si>
  <si>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</si>
  <si>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</si>
  <si>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</si>
  <si>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</si>
  <si>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</si>
  <si>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</si>
  <si>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</si>
  <si>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</si>
  <si>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</si>
  <si>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</si>
  <si>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</si>
  <si>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</si>
  <si>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</si>
  <si>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</si>
  <si>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</si>
  <si>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</si>
  <si>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</si>
  <si>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</si>
  <si>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</si>
  <si>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</si>
  <si>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</si>
  <si>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</si>
  <si>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</si>
  <si>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</si>
  <si>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</si>
  <si>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</si>
  <si>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</si>
  <si>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</si>
  <si>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</si>
  <si>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</si>
  <si>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</si>
  <si>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</si>
  <si>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</si>
  <si>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</si>
  <si>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</si>
  <si>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</si>
  <si>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</si>
  <si>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</si>
  <si>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</si>
  <si>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</si>
  <si>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</si>
  <si>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</si>
  <si>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</si>
  <si>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</si>
  <si>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</si>
  <si>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</si>
  <si>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</si>
  <si>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</si>
  <si>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</si>
  <si>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</si>
  <si>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</si>
  <si>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</si>
  <si>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</si>
  <si>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</si>
  <si>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</si>
  <si>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</si>
  <si>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</si>
  <si>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</si>
  <si>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</si>
  <si>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</si>
  <si>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</si>
  <si>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</si>
  <si>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</si>
  <si>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</si>
  <si>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</si>
  <si>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</si>
  <si>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</si>
  <si>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</si>
  <si>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</si>
  <si>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</si>
  <si>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</si>
  <si>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</si>
  <si>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</si>
  <si>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</si>
  <si>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</si>
  <si>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</si>
  <si>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</si>
  <si>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</si>
  <si>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</si>
  <si>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</si>
  <si>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</si>
  <si>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</si>
  <si>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</si>
  <si>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</si>
  <si>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</si>
  <si>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</si>
  <si>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</si>
  <si>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</si>
  <si>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</si>
  <si>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</si>
  <si>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</si>
  <si>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</si>
  <si>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</si>
  <si>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</si>
  <si>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</si>
  <si>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</si>
  <si>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</si>
  <si>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</si>
  <si>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</si>
  <si>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</si>
  <si>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</si>
  <si>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</si>
  <si>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</si>
  <si>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</si>
  <si>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</si>
  <si>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</si>
  <si>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</si>
  <si>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</si>
  <si>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</si>
  <si>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</si>
  <si>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</si>
  <si>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</si>
  <si>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</si>
  <si>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</si>
  <si>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</si>
  <si>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</si>
  <si>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</si>
  <si>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</si>
  <si>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</si>
  <si>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</si>
  <si>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</si>
  <si>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</si>
  <si>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</si>
  <si>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</si>
  <si>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</si>
  <si>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</si>
  <si>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</si>
  <si>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</si>
  <si>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</si>
  <si>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</si>
  <si>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</si>
  <si>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</si>
  <si>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</si>
  <si>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</si>
  <si>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</si>
  <si>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</si>
  <si>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</si>
  <si>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</si>
  <si>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</si>
  <si>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</si>
  <si>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</si>
  <si>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</si>
  <si>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</si>
  <si>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</si>
  <si>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</si>
  <si>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</si>
  <si>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</si>
  <si>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</si>
  <si>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</si>
  <si>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</si>
  <si>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</si>
  <si>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</si>
  <si>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</si>
  <si>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</si>
  <si>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</si>
  <si>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</si>
  <si>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</si>
  <si>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</si>
  <si>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</si>
  <si>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</si>
  <si>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</si>
  <si>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</si>
  <si>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</si>
  <si>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</si>
  <si>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</si>
  <si>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</si>
  <si>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</si>
  <si>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</si>
  <si>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</si>
  <si>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</si>
  <si>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</si>
  <si>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</si>
  <si>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</si>
  <si>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</si>
  <si>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</si>
  <si>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</si>
  <si>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</si>
  <si>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</si>
  <si>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</si>
  <si>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</si>
  <si>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</si>
  <si>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</si>
  <si>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</si>
  <si>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</si>
  <si>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</si>
  <si>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</si>
  <si>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</si>
  <si>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</si>
  <si>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</si>
  <si>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</si>
  <si>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</si>
  <si>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</si>
  <si>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</si>
  <si>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</si>
  <si>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</si>
  <si>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</si>
  <si>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</si>
  <si>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</si>
  <si>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</si>
  <si>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</si>
  <si>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</si>
  <si>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</si>
  <si>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</si>
  <si>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</si>
  <si>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</si>
  <si>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</si>
  <si>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</si>
  <si>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</si>
  <si>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</si>
  <si>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</si>
  <si>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</si>
  <si>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</si>
  <si>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</si>
  <si>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</si>
  <si>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</si>
  <si>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</si>
  <si>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</si>
  <si>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</si>
  <si>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</si>
  <si>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</si>
  <si>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</si>
  <si>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</si>
  <si>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</si>
  <si>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</si>
  <si>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</si>
  <si>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</si>
  <si>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</si>
  <si>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</si>
  <si>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</si>
  <si>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</si>
  <si>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</si>
  <si>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</si>
  <si>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</si>
  <si>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</si>
  <si>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</si>
  <si>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</si>
  <si>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</si>
  <si>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</si>
  <si>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</si>
  <si>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</si>
  <si>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</si>
  <si>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</si>
  <si>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</si>
  <si>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</si>
  <si>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</si>
  <si>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</si>
  <si>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</si>
  <si>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</si>
  <si>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</si>
  <si>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</si>
  <si>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</si>
  <si>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</si>
  <si>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</si>
  <si>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</si>
  <si>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</si>
  <si>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</si>
  <si>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</si>
  <si>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</si>
  <si>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</si>
  <si>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</si>
  <si>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</si>
  <si>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</si>
  <si>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</si>
  <si>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</si>
  <si>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</si>
  <si>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</si>
  <si>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</si>
  <si>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</si>
  <si>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</si>
  <si>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</si>
  <si>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</si>
  <si>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</si>
  <si>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</si>
  <si>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</si>
  <si>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</si>
  <si>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</si>
  <si>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</si>
  <si>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</si>
  <si>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</si>
  <si>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</si>
  <si>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</si>
  <si>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</si>
  <si>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</si>
  <si>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</si>
  <si>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</si>
  <si>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</si>
  <si>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</si>
  <si>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</si>
  <si>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</si>
  <si>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</si>
  <si>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</si>
  <si>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</si>
  <si>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</si>
  <si>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</si>
  <si>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</si>
  <si>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</si>
  <si>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</si>
  <si>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</si>
  <si>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</si>
  <si>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</si>
  <si>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</si>
  <si>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</si>
  <si>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</si>
  <si>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</si>
  <si>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</si>
  <si>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</si>
  <si>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</si>
  <si>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</si>
  <si>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</si>
  <si>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</si>
  <si>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</si>
  <si>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</si>
  <si>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</si>
  <si>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</si>
  <si>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</si>
  <si>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</si>
  <si>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</si>
  <si>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</si>
  <si>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</si>
  <si>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</si>
  <si>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</si>
  <si>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</si>
  <si>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</si>
  <si>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</si>
  <si>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</si>
  <si>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</si>
  <si>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</si>
  <si>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</si>
  <si>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</si>
  <si>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</si>
  <si>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</si>
  <si>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</si>
  <si>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</si>
  <si>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</si>
  <si>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</si>
  <si>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</si>
  <si>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</si>
  <si>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</si>
  <si>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</si>
  <si>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</si>
  <si>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</si>
  <si>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</si>
  <si>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</si>
  <si>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</si>
  <si>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</si>
  <si>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</si>
  <si>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</si>
  <si>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</si>
  <si>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</si>
  <si>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</si>
  <si>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</si>
  <si>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</si>
  <si>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</si>
  <si>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</si>
  <si>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</si>
  <si>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</si>
  <si>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</si>
  <si>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</si>
  <si>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</si>
  <si>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</si>
  <si>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</si>
  <si>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</si>
  <si>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</si>
  <si>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</si>
  <si>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</si>
  <si>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</si>
  <si>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</si>
  <si>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</si>
  <si>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</si>
  <si>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</si>
  <si>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</si>
  <si>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</si>
  <si>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</si>
  <si>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</si>
  <si>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</si>
  <si>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</si>
  <si>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</si>
  <si>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</si>
  <si>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</si>
  <si>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</si>
  <si>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</si>
  <si>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</si>
  <si>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</si>
  <si>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</si>
  <si>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</si>
  <si>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</si>
  <si>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</si>
  <si>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</si>
  <si>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</si>
  <si>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</si>
  <si>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</si>
  <si>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</si>
  <si>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</si>
  <si>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</si>
  <si>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</si>
  <si>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</si>
  <si>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</si>
  <si>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</si>
  <si>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</si>
  <si>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</si>
  <si>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</si>
  <si>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</si>
  <si>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</si>
  <si>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</si>
  <si>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</si>
  <si>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</si>
  <si>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</si>
  <si>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</si>
  <si>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</si>
  <si>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</si>
  <si>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</si>
  <si>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</si>
  <si>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</si>
  <si>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</si>
  <si>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</si>
  <si>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</si>
  <si>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</si>
  <si>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</si>
  <si>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</si>
  <si>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</si>
  <si>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</si>
  <si>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</si>
  <si>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</si>
  <si>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</si>
  <si>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</si>
  <si>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</si>
  <si>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</si>
  <si>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</si>
  <si>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</si>
  <si>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</si>
  <si>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</si>
  <si>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</si>
  <si>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</si>
  <si>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</si>
  <si>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</si>
  <si>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</si>
  <si>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</si>
  <si>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</si>
  <si>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</si>
  <si>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</si>
  <si>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</si>
  <si>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</si>
  <si>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</si>
  <si>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</si>
  <si>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</si>
  <si>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</si>
  <si>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</si>
  <si>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</si>
  <si>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</si>
  <si>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</si>
  <si>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</si>
  <si>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</si>
  <si>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</si>
  <si>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</si>
  <si>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</si>
  <si>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</si>
  <si>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</si>
  <si>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</si>
  <si>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</si>
  <si>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</si>
  <si>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</si>
  <si>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</si>
  <si>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</si>
  <si>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</si>
  <si>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</si>
  <si>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</si>
  <si>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</si>
  <si>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</si>
  <si>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</si>
  <si>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</si>
  <si>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</si>
  <si>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</si>
  <si>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</si>
  <si>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</si>
  <si>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</si>
  <si>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</si>
  <si>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</si>
  <si>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</si>
  <si>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</si>
  <si>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</si>
  <si>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</si>
  <si>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</si>
  <si>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</si>
  <si>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</si>
  <si>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</si>
  <si>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</si>
  <si>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</si>
  <si>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</si>
  <si>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</si>
  <si>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</si>
  <si>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</si>
  <si>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</si>
  <si>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</si>
  <si>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</si>
  <si>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</si>
  <si>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</si>
  <si>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</si>
  <si>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</si>
  <si>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</si>
  <si>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</si>
  <si>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</si>
  <si>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</si>
  <si>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</si>
  <si>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</si>
  <si>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</si>
  <si>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</si>
  <si>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</si>
  <si>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</si>
  <si>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</si>
  <si>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</si>
  <si>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</si>
  <si>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</si>
  <si>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</si>
  <si>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</si>
  <si>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</si>
  <si>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</si>
  <si>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</si>
  <si>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</si>
  <si>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</si>
  <si>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</si>
  <si>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</si>
  <si>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</si>
  <si>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</si>
  <si>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</si>
  <si>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</si>
  <si>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</si>
  <si>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</si>
  <si>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</si>
  <si>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</si>
  <si>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</si>
  <si>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</si>
  <si>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</si>
  <si>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</si>
  <si>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</si>
  <si>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</si>
  <si>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</si>
  <si>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</si>
  <si>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</si>
  <si>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</si>
  <si>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</si>
  <si>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</si>
  <si>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</si>
  <si>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</si>
  <si>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</si>
  <si>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</si>
  <si>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</si>
  <si>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</si>
  <si>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</si>
  <si>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</si>
  <si>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</si>
  <si>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</si>
  <si>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</si>
  <si>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</si>
  <si>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</si>
  <si>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</si>
  <si>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</si>
  <si>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</si>
  <si>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</si>
  <si>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</si>
  <si>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</si>
  <si>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</si>
  <si>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</si>
  <si>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</si>
  <si>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</si>
  <si>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</si>
  <si>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</si>
  <si>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</si>
  <si>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</si>
  <si>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</si>
  <si>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</si>
  <si>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</si>
  <si>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</si>
  <si>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</si>
  <si>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</si>
  <si>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</si>
  <si>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</si>
  <si>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</si>
  <si>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</si>
  <si>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</si>
  <si>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</si>
  <si>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</si>
  <si>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</si>
  <si>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</si>
  <si>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</si>
  <si>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</si>
  <si>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</si>
  <si>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</si>
  <si>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</si>
  <si>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</si>
  <si>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</si>
  <si>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</si>
  <si>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</si>
  <si>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</si>
  <si>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</si>
  <si>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</si>
  <si>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</si>
  <si>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</si>
  <si>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</si>
  <si>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</si>
  <si>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</si>
  <si>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</si>
  <si>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</si>
  <si>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</si>
  <si>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</si>
  <si>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</si>
  <si>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</si>
  <si>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</si>
  <si>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</si>
  <si>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</si>
  <si>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</si>
  <si>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</si>
  <si>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</si>
  <si>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</si>
  <si>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</si>
  <si>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</si>
  <si>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</si>
  <si>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</si>
  <si>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</si>
  <si>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</si>
  <si>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</si>
  <si>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</si>
  <si>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</si>
  <si>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</si>
  <si>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</si>
  <si>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</si>
  <si>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</si>
  <si>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</si>
  <si>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</si>
  <si>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</si>
  <si>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</si>
  <si>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</si>
  <si>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</si>
  <si>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</si>
  <si>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</si>
  <si>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</si>
  <si>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</si>
  <si>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</si>
  <si>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</si>
  <si>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</si>
  <si>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</si>
  <si>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</si>
  <si>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</si>
  <si>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</si>
  <si>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</si>
  <si>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</si>
  <si>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</si>
  <si>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</si>
  <si>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</si>
  <si>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</si>
  <si>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</si>
  <si>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</si>
  <si>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</si>
  <si>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</si>
  <si>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</si>
  <si>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</si>
  <si>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</si>
  <si>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</si>
  <si>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</si>
  <si>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</si>
  <si>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</si>
  <si>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</si>
  <si>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*AFA~LO</t>
  </si>
  <si>
    <t>Useful</t>
  </si>
  <si>
    <t>AF</t>
  </si>
  <si>
    <t>CAP2ACT</t>
  </si>
  <si>
    <t>STOCK</t>
  </si>
  <si>
    <t>AF RESULT</t>
  </si>
  <si>
    <t>~FI_T: AF~2018</t>
  </si>
  <si>
    <t>*AFA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</si>
</sst>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%"/>
    <numFmt numFmtId="182" formatCode="0.0000000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321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7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7" fillId="19" borderId="0" xfId="0" applyFont="1" applyFill="1"/>
    <xf numFmtId="168" fontId="17" fillId="19" borderId="0" xfId="0" applyNumberFormat="1" applyFont="1" applyFill="1" applyBorder="1"/>
    <xf numFmtId="0" fontId="0" fillId="0" borderId="0" xfId="0"/>
    <xf numFmtId="168" fontId="45" fillId="0" borderId="0" xfId="0" applyNumberFormat="1" applyFont="1" applyBorder="1" applyAlignment="1">
      <alignment horizontal="center" vertical="center" wrapText="1"/>
    </xf>
    <xf numFmtId="168" fontId="45" fillId="0" borderId="0" xfId="0" applyNumberFormat="1" applyFont="1" applyBorder="1" applyAlignment="1">
      <alignment horizontal="center" vertical="center" wrapText="1"/>
    </xf>
    <xf numFmtId="0" fontId="57" fillId="7" borderId="0" xfId="0" applyFont="1" applyFill="1"/>
    <xf numFmtId="166" fontId="37" fillId="35" borderId="0" xfId="1" applyNumberFormat="1" applyFont="1" applyFill="1"/>
    <xf numFmtId="179" fontId="37" fillId="35" borderId="0" xfId="5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5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7" fillId="35" borderId="0" xfId="1" applyNumberFormat="1" applyFont="1" applyFill="1"/>
    <xf numFmtId="182" fontId="37" fillId="35" borderId="0" xfId="0" applyNumberFormat="1" applyFont="1" applyFill="1"/>
    <xf numFmtId="182" fontId="6" fillId="5" borderId="0" xfId="0" applyNumberFormat="1" applyFont="1" applyFill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  <xf numFmtId="0" fontId="30" fillId="47" borderId="0" xfId="0" applyFont="1" applyFill="1" applyBorder="1"/>
    <xf numFmtId="167" fontId="17" fillId="0" borderId="0" xfId="0" applyNumberFormat="1" applyFont="1" applyBorder="1" applyAlignment="1">
      <alignment horizontal="center"/>
    </xf>
    <xf numFmtId="167" fontId="17" fillId="35" borderId="0" xfId="0" applyNumberFormat="1" applyFont="1" applyFill="1" applyBorder="1" applyAlignment="1">
      <alignment horizontal="center"/>
    </xf>
    <xf numFmtId="167" fontId="34" fillId="19" borderId="0" xfId="0" applyNumberFormat="1" applyFont="1" applyFill="1" applyBorder="1" applyAlignment="1">
      <alignment horizontal="center"/>
    </xf>
    <xf numFmtId="167" fontId="17" fillId="19" borderId="0" xfId="0" applyNumberFormat="1" applyFont="1" applyFill="1" applyBorder="1" applyAlignment="1">
      <alignment horizontal="center"/>
    </xf>
    <xf numFmtId="167" fontId="17" fillId="0" borderId="0" xfId="0" applyNumberFormat="1" applyFont="1" applyBorder="1" applyAlignment="1">
      <alignment horizontal="center" vertical="center" wrapText="1"/>
    </xf>
    <xf numFmtId="167" fontId="17" fillId="7" borderId="0" xfId="0" applyNumberFormat="1" applyFont="1" applyFill="1" applyBorder="1" applyAlignment="1">
      <alignment horizontal="center" vertical="center" wrapText="1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12" t="s">
        <v>857</v>
      </c>
      <c r="B16" s="1212"/>
      <c r="C16" s="1212"/>
      <c r="D16" s="1212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11" t="s">
        <v>872</v>
      </c>
      <c r="C19" s="1211"/>
      <c r="D19" s="1211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11" t="s">
        <v>873</v>
      </c>
      <c r="C20" s="1211"/>
      <c r="D20" s="1211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11" t="s">
        <v>868</v>
      </c>
      <c r="C23" s="1211"/>
      <c r="D23" s="1211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11" t="s">
        <v>869</v>
      </c>
      <c r="C24" s="1211"/>
      <c r="D24" s="1211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11" t="s">
        <v>870</v>
      </c>
      <c r="C25" s="1211"/>
      <c r="D25" s="1211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11" t="s">
        <v>868</v>
      </c>
      <c r="C26" s="1211"/>
      <c r="D26" s="1211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11" t="s">
        <v>871</v>
      </c>
      <c r="C27" s="1211"/>
      <c r="D27" s="1211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13" t="s">
        <v>864</v>
      </c>
      <c r="C30" s="1211"/>
      <c r="D30" s="1211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11" t="s">
        <v>866</v>
      </c>
      <c r="C31" s="1211"/>
      <c r="D31" s="1211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14" t="s">
        <v>2</v>
      </c>
      <c r="C2" s="1215"/>
      <c r="D2" s="1215"/>
      <c r="E2" s="1216"/>
      <c r="G2" s="1214" t="s">
        <v>3</v>
      </c>
      <c r="H2" s="1216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14" t="s">
        <v>11</v>
      </c>
      <c r="H11" s="1216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17" t="s">
        <v>596</v>
      </c>
      <c r="H18" s="1218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21" t="s">
        <v>594</v>
      </c>
      <c r="C27" s="1222"/>
      <c r="D27" s="1222"/>
      <c r="E27" s="1222"/>
      <c r="F27" s="1222"/>
      <c r="G27" s="1222"/>
      <c r="H27" s="1222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19" t="s">
        <v>753</v>
      </c>
      <c r="H28" s="1220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14" t="s">
        <v>602</v>
      </c>
      <c r="C46" s="1215"/>
      <c r="D46" s="1215"/>
      <c r="E46" s="1216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23" t="s">
        <v>23</v>
      </c>
      <c r="B1" s="1224"/>
      <c r="C1" s="1224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25" t="s">
        <v>25</v>
      </c>
      <c r="B7" s="1226"/>
      <c r="C7" s="1227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25" t="s">
        <v>26</v>
      </c>
      <c r="B30" s="1226"/>
      <c r="C30" s="1227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25" t="s">
        <v>39</v>
      </c>
      <c r="B37" s="1226"/>
      <c r="C37" s="1227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25" t="s">
        <v>47</v>
      </c>
      <c r="B41" s="1226"/>
      <c r="C41" s="1227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25" t="s">
        <v>66</v>
      </c>
      <c r="B51" s="1226"/>
      <c r="C51" s="1227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25" t="s">
        <v>68</v>
      </c>
      <c r="B64" s="1226"/>
      <c r="C64" s="1227"/>
    </row>
    <row r="65" spans="1:3">
      <c r="A65" s="1225" t="s">
        <v>69</v>
      </c>
      <c r="B65" s="1226"/>
      <c r="C65" s="1227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25" t="s">
        <v>76</v>
      </c>
      <c r="B72" s="1226"/>
      <c r="C72" s="1227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25" t="s">
        <v>482</v>
      </c>
      <c r="B78" s="1226"/>
      <c r="C78" s="1227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25" t="s">
        <v>705</v>
      </c>
      <c r="B86" s="1226"/>
      <c r="C86" s="1227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31" t="s">
        <v>624</v>
      </c>
      <c r="G2" s="1232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33" t="s">
        <v>489</v>
      </c>
      <c r="G3" s="1234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35" t="s">
        <v>207</v>
      </c>
      <c r="G4" s="1236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37" t="s">
        <v>497</v>
      </c>
      <c r="G5" s="1238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28" t="s">
        <v>218</v>
      </c>
      <c r="J7" s="1229"/>
      <c r="K7" s="1230"/>
      <c r="L7" s="1228" t="s">
        <v>219</v>
      </c>
      <c r="M7" s="1229"/>
      <c r="N7" s="1230"/>
      <c r="O7" s="1228" t="s">
        <v>220</v>
      </c>
      <c r="P7" s="1229"/>
      <c r="Q7" s="1230"/>
      <c r="R7" s="1243" t="s">
        <v>221</v>
      </c>
      <c r="S7" s="1228" t="s">
        <v>639</v>
      </c>
      <c r="T7" s="1229"/>
      <c r="U7" s="1229"/>
      <c r="V7" s="1229"/>
      <c r="W7" s="1229"/>
      <c r="X7" s="1230"/>
      <c r="Y7" s="1241" t="s">
        <v>702</v>
      </c>
      <c r="Z7" s="1241" t="s">
        <v>498</v>
      </c>
      <c r="AA7" s="1239" t="s">
        <v>761</v>
      </c>
      <c r="AD7" s="1249" t="s">
        <v>826</v>
      </c>
      <c r="AE7" s="1239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44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42"/>
      <c r="Z8" s="1242"/>
      <c r="AA8" s="1240" t="s">
        <v>648</v>
      </c>
      <c r="AD8" s="1250"/>
      <c r="AE8" s="1240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45" t="s">
        <v>223</v>
      </c>
      <c r="S36" s="1246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45" t="s">
        <v>224</v>
      </c>
      <c r="S37" s="1246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45" t="s">
        <v>222</v>
      </c>
      <c r="S38" s="1246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7" t="s">
        <v>225</v>
      </c>
      <c r="S39" s="1248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52" t="s">
        <v>553</v>
      </c>
      <c r="C4" s="1253"/>
      <c r="D4" s="1253"/>
      <c r="E4" s="1253"/>
      <c r="F4" s="1253"/>
      <c r="G4" s="1253"/>
      <c r="H4" s="1253"/>
      <c r="I4" s="1253"/>
      <c r="J4" s="1253"/>
      <c r="K4" s="1253"/>
      <c r="L4" s="1253"/>
      <c r="O4" s="1252" t="s">
        <v>555</v>
      </c>
      <c r="P4" s="1253"/>
      <c r="Q4" s="1253"/>
      <c r="R4" s="1253"/>
      <c r="S4" s="1253"/>
      <c r="T4" s="1253"/>
      <c r="U4" s="1253"/>
      <c r="V4" s="1253"/>
      <c r="W4" s="1253"/>
      <c r="X4" s="1253"/>
      <c r="Y4" s="1253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56" t="s">
        <v>562</v>
      </c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L18" s="1256" t="s">
        <v>856</v>
      </c>
      <c r="BM18" s="1256"/>
      <c r="BN18" s="1256"/>
      <c r="BO18" s="1256"/>
      <c r="BP18" s="1256"/>
      <c r="BQ18" s="1256"/>
      <c r="BR18" s="1256"/>
      <c r="BS18" s="1256"/>
      <c r="BT18" s="1256"/>
      <c r="BU18" s="1256"/>
      <c r="BV18" s="1256"/>
      <c r="BW18" s="1256"/>
      <c r="BX18" s="1256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52" t="s">
        <v>554</v>
      </c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O19" s="1252" t="s">
        <v>555</v>
      </c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B19" s="1252" t="s">
        <v>556</v>
      </c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N19" s="1254" t="s">
        <v>557</v>
      </c>
      <c r="AO19" s="1255"/>
      <c r="AP19" s="1255"/>
      <c r="AQ19" s="1255"/>
      <c r="AR19" s="1255"/>
      <c r="AS19" s="1255"/>
      <c r="AT19" s="1255"/>
      <c r="AU19" s="1255"/>
      <c r="AV19" s="1255"/>
      <c r="AW19" s="1255"/>
      <c r="AY19" s="1251" t="s">
        <v>558</v>
      </c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L19" s="1251" t="s">
        <v>563</v>
      </c>
      <c r="BM19" s="1251"/>
      <c r="BN19" s="1251"/>
      <c r="BO19" s="1251"/>
      <c r="BP19" s="1251"/>
      <c r="BQ19" s="1251"/>
      <c r="BR19" s="1251"/>
      <c r="BS19" s="1251"/>
      <c r="BT19" s="1251"/>
      <c r="BU19" s="1251"/>
      <c r="BV19" s="1251"/>
      <c r="BW19" s="1251"/>
      <c r="BX19" s="1251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1278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1277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O97" zoomScale="70" zoomScaleNormal="70" workbookViewId="0">
      <selection activeCell="AF106" sqref="AF106:AF147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60" t="s">
        <v>929</v>
      </c>
      <c r="AO3" s="1261"/>
      <c r="AP3" s="1260" t="s">
        <v>930</v>
      </c>
      <c r="AQ3" s="1261"/>
      <c r="AR3" s="1260" t="s">
        <v>931</v>
      </c>
      <c r="AS3" s="1261"/>
      <c r="AT3" s="1260" t="s">
        <v>932</v>
      </c>
      <c r="AU3" s="1279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62" t="s">
        <v>1065</v>
      </c>
      <c r="BG6" s="1263"/>
      <c r="BH6" s="1263"/>
      <c r="BI6" s="1263"/>
      <c r="BJ6" s="1278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62" t="s">
        <v>1073</v>
      </c>
      <c r="BG24" s="1263"/>
      <c r="BH24" s="1263"/>
      <c r="BI24" s="1263"/>
      <c r="BJ24" s="1263"/>
      <c r="BK24" s="1272" t="s">
        <v>1074</v>
      </c>
      <c r="BL24" s="1274" t="s">
        <v>1078</v>
      </c>
      <c r="BM24" s="127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64" t="s">
        <v>877</v>
      </c>
      <c r="BI25" s="1265"/>
      <c r="BJ25" s="1265"/>
      <c r="BK25" s="1273"/>
      <c r="BL25" s="1276"/>
      <c r="BM25" s="1277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66">
        <f>$BL$26*(1-BG26)^($BL$28-$BL$27)/100</f>
        <v>1</v>
      </c>
      <c r="BI26" s="1267"/>
      <c r="BJ26" s="1268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66">
        <f t="shared" ref="BH27:BH32" si="1">$BL$26*(1-BG27)^($BL$28-$BL$27)/100</f>
        <v>1</v>
      </c>
      <c r="BI27" s="1267"/>
      <c r="BJ27" s="1268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66">
        <f t="shared" si="1"/>
        <v>1</v>
      </c>
      <c r="BI28" s="1267"/>
      <c r="BJ28" s="1268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66">
        <f t="shared" si="1"/>
        <v>0.97543163582150982</v>
      </c>
      <c r="BI29" s="1267"/>
      <c r="BJ29" s="1268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66">
        <f t="shared" si="1"/>
        <v>0.98033484804088578</v>
      </c>
      <c r="BI30" s="1267"/>
      <c r="BJ30" s="1268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66">
        <f t="shared" si="1"/>
        <v>0.96847319624484829</v>
      </c>
      <c r="BI31" s="1267"/>
      <c r="BJ31" s="1268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66">
        <f t="shared" si="1"/>
        <v>0.81561188331174039</v>
      </c>
      <c r="BI32" s="1267"/>
      <c r="BJ32" s="1268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66">
        <f>$BL$26*(1-BG33)^($BL$28-$BL$27)/100</f>
        <v>0.40611621312446222</v>
      </c>
      <c r="BI33" s="1267"/>
      <c r="BJ33" s="1268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66">
        <f>$BL$26*(1-BG34)^($BL$28-$BL$27)/100</f>
        <v>0.21657830151277452</v>
      </c>
      <c r="BI34" s="1267"/>
      <c r="BJ34" s="1268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69">
        <f>BL26*(1-BG35)^(BL28-BL27)/100</f>
        <v>0.833335259728061</v>
      </c>
      <c r="BI35" s="1270"/>
      <c r="BJ35" s="1271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57" t="s">
        <v>292</v>
      </c>
      <c r="BG38" s="1258"/>
      <c r="BH38" s="1258"/>
      <c r="BI38" s="1258"/>
      <c r="BJ38" s="1258"/>
      <c r="BK38" s="1258"/>
      <c r="BL38" s="1258"/>
      <c r="BM38" s="1258"/>
      <c r="BN38" s="1258"/>
      <c r="BO38" s="1258"/>
      <c r="BP38" s="1258"/>
      <c r="BQ38" s="1258"/>
      <c r="BR38" s="1260" t="s">
        <v>885</v>
      </c>
      <c r="BS38" s="1261"/>
      <c r="BT38" s="1261"/>
      <c r="BU38" s="1261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57" t="s">
        <v>599</v>
      </c>
      <c r="AX39" s="1258"/>
      <c r="AY39" s="1258"/>
      <c r="AZ39" s="1258"/>
      <c r="BA39" s="1259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57" t="s">
        <v>44</v>
      </c>
      <c r="BG53" s="1258" t="s">
        <v>44</v>
      </c>
      <c r="BH53" s="1258" t="s">
        <v>44</v>
      </c>
      <c r="BI53" s="1258" t="s">
        <v>44</v>
      </c>
      <c r="BJ53" s="1258" t="s">
        <v>44</v>
      </c>
      <c r="BK53" s="1258" t="s">
        <v>44</v>
      </c>
      <c r="BL53" s="1258" t="s">
        <v>44</v>
      </c>
      <c r="BM53" s="1258" t="s">
        <v>44</v>
      </c>
      <c r="BN53" s="1258" t="s">
        <v>44</v>
      </c>
      <c r="BO53" s="1258" t="s">
        <v>44</v>
      </c>
      <c r="BP53" s="1258" t="s">
        <v>44</v>
      </c>
      <c r="BQ53" s="1258"/>
      <c r="BR53" s="1260" t="s">
        <v>885</v>
      </c>
      <c r="BS53" s="1261"/>
      <c r="BT53" s="1261"/>
      <c r="BU53" s="1261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57" t="s">
        <v>820</v>
      </c>
      <c r="AX56" s="1258"/>
      <c r="AY56" s="1258"/>
      <c r="AZ56" s="1258"/>
      <c r="BA56" s="1259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1268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1268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1268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57" t="s">
        <v>46</v>
      </c>
      <c r="BG67" s="1258" t="s">
        <v>46</v>
      </c>
      <c r="BH67" s="1258" t="s">
        <v>46</v>
      </c>
      <c r="BI67" s="1258" t="s">
        <v>46</v>
      </c>
      <c r="BJ67" s="1258" t="s">
        <v>46</v>
      </c>
      <c r="BK67" s="1258" t="s">
        <v>46</v>
      </c>
      <c r="BL67" s="1258" t="s">
        <v>46</v>
      </c>
      <c r="BM67" s="1258" t="s">
        <v>46</v>
      </c>
      <c r="BN67" s="1258" t="s">
        <v>46</v>
      </c>
      <c r="BO67" s="1258" t="s">
        <v>46</v>
      </c>
      <c r="BP67" s="1258" t="s">
        <v>46</v>
      </c>
      <c r="BQ67" s="1258"/>
      <c r="BR67" s="1260" t="s">
        <v>885</v>
      </c>
      <c r="BS67" s="1261"/>
      <c r="BT67" s="1261"/>
      <c r="BU67" s="1261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1268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1268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1268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1268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1268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1268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4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1269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4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04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04">
        <f>AL109*H106</f>
        <v>4.9203305064326346E-2</v>
      </c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04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04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1269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04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04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04">
        <f>AL114*H111</f>
        <v>1.4389704051085811E-2</v>
      </c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04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04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1269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04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04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04">
        <f>AL119*H116</f>
        <v>3.7810925449566636E-2</v>
      </c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04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04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1269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04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04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04">
        <f>AL124*H121</f>
        <v>0.10636989453951026</v>
      </c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04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04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1269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04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04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04">
        <f>AL129*H126</f>
        <v>0.44832075888763967</v>
      </c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04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04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1269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04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04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04">
        <f>AL134*H131</f>
        <v>0.2312419514146018</v>
      </c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04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04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1269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04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04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04">
        <f>AL139*H136</f>
        <v>9.5709642348966631E-2</v>
      </c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04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04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1269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04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04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04">
        <f>AL144*H141</f>
        <v>4.5500949261389423E-2</v>
      </c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04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04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1269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04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04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04">
        <f>AL149*H146</f>
        <v>7.1452868982913489E-2</v>
      </c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04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04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1276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80" t="s">
        <v>608</v>
      </c>
      <c r="C17" s="1280"/>
      <c r="D17" s="1280"/>
      <c r="E17" s="1280"/>
      <c r="F17" s="1280"/>
      <c r="G17" s="1280"/>
      <c r="H17" s="359"/>
      <c r="I17" s="359"/>
    </row>
    <row r="18" spans="2:20" ht="15.75" thickBot="1">
      <c r="H18" s="359"/>
      <c r="I18" s="359"/>
      <c r="Q18" s="1283">
        <v>2018</v>
      </c>
      <c r="R18" s="1284"/>
      <c r="S18" s="1285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81" t="s">
        <v>810</v>
      </c>
      <c r="J19" s="1282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K20" zoomScale="70" zoomScaleNormal="70" workbookViewId="0">
      <selection activeCell="V57" sqref="V5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261"/>
      <c r="AS3" s="261"/>
    </row>
    <row r="4" spans="1:45" ht="15" customHeight="1" thickBot="1">
      <c r="A4" s="261"/>
      <c r="B4" s="1286" t="s">
        <v>632</v>
      </c>
      <c r="C4" s="1287"/>
      <c r="D4" s="1287"/>
      <c r="E4" s="1287"/>
      <c r="F4" s="1287"/>
      <c r="G4" s="1288"/>
      <c r="H4" s="1286" t="s">
        <v>633</v>
      </c>
      <c r="I4" s="1287"/>
      <c r="J4" s="1288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1279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2">W8*$AQ$4</f>
        <v>4.8320000061456503E-3</v>
      </c>
      <c r="W8" s="561">
        <f>AC8/S8/Y8</f>
        <v>9.6640000122913006E-3</v>
      </c>
      <c r="X8" s="393">
        <v>20</v>
      </c>
      <c r="Y8" s="557">
        <f t="shared" ref="Y8:Y13" si="3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4">M8</f>
        <v>R-SH_Apt_BDL_X0</v>
      </c>
      <c r="AJ8" s="26" t="str">
        <f t="shared" si="4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2"/>
        <v>1.0398852237042289E-5</v>
      </c>
      <c r="W9" s="559">
        <f t="shared" ref="W9:W12" si="5">AC9/S9/Y9</f>
        <v>2.0797704474084578E-5</v>
      </c>
      <c r="X9" s="387">
        <v>20</v>
      </c>
      <c r="Y9" s="385">
        <f t="shared" si="3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4"/>
        <v>R-SH_Apt_ETH_X0</v>
      </c>
      <c r="AJ9" s="291" t="str">
        <f t="shared" si="4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2"/>
        <v>2.3782704568111258E-2</v>
      </c>
      <c r="W10" s="561">
        <f t="shared" si="5"/>
        <v>4.7565409136222515E-2</v>
      </c>
      <c r="X10" s="393">
        <v>20</v>
      </c>
      <c r="Y10" s="557">
        <f t="shared" si="3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4"/>
        <v>R-SH_Apt_LPG_X0</v>
      </c>
      <c r="AJ10" s="26" t="str">
        <f t="shared" si="4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6.9630255722889518E-3</v>
      </c>
      <c r="W11" s="1201">
        <f>AC11/S11/Y11</f>
        <v>1.3926051144577904E-2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4"/>
        <v>R-SH_Apt_ELC_X0</v>
      </c>
      <c r="AJ11" s="291" t="str">
        <f t="shared" si="4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2"/>
        <v>3.0220533561330191E-2</v>
      </c>
      <c r="W12" s="561">
        <f t="shared" si="5"/>
        <v>6.0441067122660383E-2</v>
      </c>
      <c r="X12" s="393">
        <v>20</v>
      </c>
      <c r="Y12" s="557">
        <f t="shared" si="3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4"/>
        <v>R-SH_Apt_ELC_X1</v>
      </c>
      <c r="AJ12" s="26" t="str">
        <f t="shared" si="4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3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2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2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2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6" t="s">
        <v>632</v>
      </c>
      <c r="C28" s="1287"/>
      <c r="D28" s="1287"/>
      <c r="E28" s="1287"/>
      <c r="F28" s="1287"/>
      <c r="G28" s="1288"/>
      <c r="H28" s="1286" t="s">
        <v>633</v>
      </c>
      <c r="I28" s="1287"/>
      <c r="J28" s="128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1279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0">U8</f>
        <v>0.9</v>
      </c>
      <c r="V34" s="561">
        <f t="shared" si="6"/>
        <v>3.7525684931506847E-2</v>
      </c>
      <c r="W34" s="561">
        <f t="shared" ref="W34:W40" si="11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0"/>
        <v>0.9</v>
      </c>
      <c r="V35" s="559">
        <f t="shared" si="6"/>
        <v>4.5211187214611856E-2</v>
      </c>
      <c r="W35" s="559">
        <f t="shared" si="11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0"/>
        <v>0.80677902621722841</v>
      </c>
      <c r="V36" s="561">
        <f t="shared" si="6"/>
        <v>6.3969907997816586E-2</v>
      </c>
      <c r="W36" s="561">
        <f t="shared" si="11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0"/>
        <v>1</v>
      </c>
      <c r="V37" s="559">
        <f t="shared" si="6"/>
        <v>2.6682740998475361E-2</v>
      </c>
      <c r="W37" s="559">
        <f t="shared" si="11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0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1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R-WH_Apt_WOO_X0</v>
      </c>
      <c r="AJ46" s="26" t="str">
        <f t="shared" si="12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R-WH_Apt_HET_X0</v>
      </c>
      <c r="AJ47" s="291" t="str">
        <f t="shared" si="12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R-WH_Apt_SOL_X0</v>
      </c>
      <c r="AJ48" s="26" t="str">
        <f t="shared" si="12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1279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P30" workbookViewId="0">
      <selection activeCell="Y7" sqref="Y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261"/>
      <c r="AS3" s="261"/>
    </row>
    <row r="4" spans="1:45" ht="15" customHeight="1" thickBot="1">
      <c r="A4" s="261"/>
      <c r="B4" s="1286" t="s">
        <v>632</v>
      </c>
      <c r="C4" s="1287"/>
      <c r="D4" s="1287"/>
      <c r="E4" s="1287"/>
      <c r="F4" s="1287"/>
      <c r="G4" s="1288"/>
      <c r="H4" s="1286" t="s">
        <v>633</v>
      </c>
      <c r="I4" s="1287"/>
      <c r="J4" s="1288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1279</v>
      </c>
      <c r="W4" s="21" t="s">
        <v>1286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1202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6" t="s">
        <v>632</v>
      </c>
      <c r="C28" s="1287"/>
      <c r="D28" s="1287"/>
      <c r="E28" s="1287"/>
      <c r="F28" s="1287"/>
      <c r="G28" s="1288"/>
      <c r="H28" s="1286" t="s">
        <v>633</v>
      </c>
      <c r="I28" s="1287"/>
      <c r="J28" s="128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1279</v>
      </c>
      <c r="W30" s="21" t="s">
        <v>1286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1279</v>
      </c>
      <c r="W57" s="21" t="s">
        <v>1286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L16" zoomScale="60" zoomScaleNormal="60" workbookViewId="0">
      <selection activeCell="AD60" sqref="AD6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261"/>
      <c r="AS3" s="261"/>
      <c r="AT3" s="261"/>
    </row>
    <row r="4" spans="1:46" ht="15" customHeight="1" thickBot="1">
      <c r="A4" s="261"/>
      <c r="B4" s="1286" t="s">
        <v>632</v>
      </c>
      <c r="C4" s="1287"/>
      <c r="D4" s="1287"/>
      <c r="E4" s="1287"/>
      <c r="F4" s="1287"/>
      <c r="G4" s="1288"/>
      <c r="H4" s="1286" t="s">
        <v>633</v>
      </c>
      <c r="I4" s="1287"/>
      <c r="J4" s="1288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1279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6" t="s">
        <v>632</v>
      </c>
      <c r="C28" s="1287"/>
      <c r="D28" s="1287"/>
      <c r="E28" s="1287"/>
      <c r="F28" s="1287"/>
      <c r="G28" s="1288"/>
      <c r="H28" s="1286" t="s">
        <v>633</v>
      </c>
      <c r="I28" s="1287"/>
      <c r="J28" s="1288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1279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1279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0.2432069814000018</v>
      </c>
      <c r="W59" s="1208">
        <f>AC59/S59/Y59</f>
        <v>0.4864139628000036</v>
      </c>
      <c r="X59" s="387">
        <v>10</v>
      </c>
      <c r="Y59" s="1209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0.14931215934677358</v>
      </c>
      <c r="W60" s="566">
        <f>AC60/S60/Y60</f>
        <v>0.29862431869354716</v>
      </c>
      <c r="X60" s="567">
        <v>15</v>
      </c>
      <c r="Y60" s="1210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4"/>
      <c r="K11" s="1204"/>
      <c r="L11" s="1204"/>
      <c r="M11" s="1204"/>
      <c r="N11" s="1204"/>
      <c r="O11" s="1204"/>
      <c r="P11" s="1204"/>
      <c r="Q11" s="1204"/>
      <c r="R11" s="1204"/>
      <c r="S11" s="1204"/>
      <c r="T11" s="1204"/>
      <c r="U11" s="1204"/>
      <c r="V11" s="1204"/>
      <c r="W11" s="1204"/>
      <c r="X11" s="1204"/>
      <c r="Y11" s="1204"/>
      <c r="Z11" s="1204"/>
      <c r="AA11" s="1204"/>
      <c r="AB11" s="1204"/>
      <c r="AC11" s="1204"/>
      <c r="AD11" s="1204"/>
      <c r="AE11" s="1204"/>
      <c r="AF11" s="1204"/>
      <c r="AG11" s="1204"/>
      <c r="AH11" s="1204"/>
      <c r="AI11" s="1204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4"/>
      <c r="K12" s="1204"/>
      <c r="L12" s="1204"/>
      <c r="M12" s="1204"/>
      <c r="N12" s="1204"/>
      <c r="O12" s="1204"/>
      <c r="P12" s="1204"/>
      <c r="Q12" s="1204"/>
      <c r="R12" s="1204"/>
      <c r="S12" s="1204"/>
      <c r="T12" s="1204"/>
      <c r="U12" s="1204"/>
      <c r="V12" s="1204"/>
      <c r="W12" s="1204"/>
      <c r="X12" s="1204"/>
      <c r="Y12" s="1204"/>
      <c r="Z12" s="1204"/>
      <c r="AA12" s="1204"/>
      <c r="AB12" s="1204"/>
      <c r="AC12" s="1204"/>
      <c r="AD12" s="1204"/>
      <c r="AE12" s="1204"/>
      <c r="AF12" s="1204"/>
      <c r="AG12" s="1204"/>
      <c r="AH12" s="1204"/>
      <c r="AI12" s="1204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4"/>
      <c r="K13" s="1204"/>
      <c r="L13" s="1204"/>
      <c r="M13" s="1204"/>
      <c r="N13" s="1204"/>
      <c r="O13" s="1204"/>
      <c r="P13" s="1204"/>
      <c r="Q13" s="1204"/>
      <c r="R13" s="1204"/>
      <c r="S13" s="1204"/>
      <c r="T13" s="1204"/>
      <c r="U13" s="1204"/>
      <c r="V13" s="1204"/>
      <c r="W13" s="1204"/>
      <c r="X13" s="1204"/>
      <c r="Y13" s="1204"/>
      <c r="Z13" s="1204"/>
      <c r="AA13" s="1204"/>
      <c r="AB13" s="1204"/>
      <c r="AC13" s="1204"/>
      <c r="AD13" s="1204"/>
      <c r="AE13" s="1204"/>
      <c r="AF13" s="1204"/>
      <c r="AG13" s="1204"/>
      <c r="AH13" s="1204"/>
      <c r="AI13" s="1204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4"/>
      <c r="K14" s="1204"/>
      <c r="L14" s="1204"/>
      <c r="M14" s="1204"/>
      <c r="N14" s="1204"/>
      <c r="O14" s="1204"/>
      <c r="P14" s="1204"/>
      <c r="Q14" s="1204"/>
      <c r="R14" s="1204"/>
      <c r="S14" s="1204"/>
      <c r="T14" s="1204"/>
      <c r="U14" s="1204"/>
      <c r="V14" s="1204"/>
      <c r="W14" s="1204"/>
      <c r="X14" s="1204"/>
      <c r="Y14" s="1204"/>
      <c r="Z14" s="1204"/>
      <c r="AA14" s="1204"/>
      <c r="AB14" s="1204"/>
      <c r="AC14" s="1204"/>
      <c r="AD14" s="1204"/>
      <c r="AE14" s="1204"/>
      <c r="AF14" s="1204"/>
      <c r="AG14" s="1204"/>
      <c r="AH14" s="1204"/>
      <c r="AI14" s="1204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289" t="s">
        <v>630</v>
      </c>
      <c r="X16" s="1289"/>
      <c r="Y16" s="1289"/>
      <c r="Z16" s="1289" t="s">
        <v>631</v>
      </c>
      <c r="AA16" s="1289"/>
      <c r="AB16" s="1289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289" t="s">
        <v>1066</v>
      </c>
      <c r="I17" s="1289"/>
      <c r="J17" s="1289"/>
      <c r="K17" s="1289"/>
      <c r="L17" s="1289"/>
      <c r="N17" s="1306" t="s">
        <v>1065</v>
      </c>
      <c r="O17" s="1307"/>
      <c r="P17" s="1307"/>
      <c r="Q17" s="1307"/>
      <c r="R17" s="1308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05" t="s">
        <v>1067</v>
      </c>
      <c r="J31" s="1305"/>
      <c r="K31" s="1305"/>
      <c r="L31" s="1305"/>
      <c r="M31" s="1305"/>
      <c r="N31" s="1305"/>
      <c r="O31" s="1305"/>
      <c r="P31" s="1305"/>
      <c r="Q31" s="1305"/>
      <c r="R31" s="1305"/>
      <c r="S31" s="1305"/>
      <c r="T31" s="1305"/>
      <c r="U31" s="1305"/>
      <c r="V31" s="1305"/>
      <c r="W31" s="1305"/>
      <c r="X31" s="1305"/>
      <c r="Y31" s="1305"/>
      <c r="Z31" s="1305"/>
      <c r="AA31" s="1305"/>
      <c r="AB31" s="1305"/>
      <c r="AC31" s="1305"/>
      <c r="AD31" s="1305"/>
      <c r="AE31" s="1305"/>
      <c r="AF31" s="1305"/>
      <c r="AG31" s="1305"/>
      <c r="AH31" s="1305"/>
      <c r="AI31" s="1305"/>
      <c r="AJ31" s="1305"/>
      <c r="AK31" s="1305"/>
      <c r="AL31" s="1305"/>
      <c r="AM31" s="1305"/>
      <c r="AN31" s="1305"/>
      <c r="AO31" s="1305"/>
      <c r="AP31" s="1305"/>
      <c r="AQ31" s="1305"/>
      <c r="AR31" s="1305"/>
      <c r="AS31" s="1305"/>
      <c r="AT31" s="1305"/>
      <c r="AU31" s="1305"/>
      <c r="AV31" s="1305"/>
      <c r="AW31" s="1305"/>
      <c r="AX31" s="1305"/>
      <c r="AY31" s="1305"/>
      <c r="AZ31" s="1305"/>
      <c r="BA31" s="1305"/>
      <c r="BB31" s="1305"/>
      <c r="BC31" s="1305"/>
      <c r="BD31" s="1305"/>
      <c r="BE31" s="1305"/>
      <c r="BF31" s="1305"/>
      <c r="BG31" s="1305"/>
      <c r="BH31" s="1305"/>
      <c r="BI31" s="1305"/>
      <c r="BJ31" s="1305"/>
      <c r="BK31" s="1305"/>
      <c r="BL31" s="1305"/>
      <c r="BM31" s="1305"/>
      <c r="BN31" s="1305"/>
      <c r="BO31" s="1305"/>
      <c r="BP31" s="1305"/>
      <c r="BQ31" s="1305"/>
      <c r="BR31" s="1305"/>
      <c r="BS31" s="1305"/>
      <c r="BT31" s="1305"/>
      <c r="BU31" s="1305"/>
      <c r="BV31" s="1305"/>
      <c r="BW31" s="1305"/>
      <c r="BX31" s="1305"/>
      <c r="BY31" s="1305"/>
      <c r="BZ31" s="1305"/>
      <c r="CA31" s="1305"/>
      <c r="CB31" s="1305"/>
      <c r="CC31" s="1305"/>
      <c r="CD31" s="1305"/>
      <c r="CE31" s="1305"/>
      <c r="CF31" s="1305"/>
      <c r="CG31" s="1305"/>
      <c r="CH31" s="1305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99" t="s">
        <v>284</v>
      </c>
      <c r="C48" s="1300"/>
      <c r="D48" s="1300"/>
      <c r="E48" s="1300"/>
      <c r="F48" s="1300"/>
      <c r="G48" s="1300"/>
      <c r="H48" s="1300"/>
      <c r="I48" s="1300"/>
      <c r="J48" s="1300"/>
      <c r="K48" s="1300"/>
      <c r="L48" s="1301"/>
      <c r="M48" s="1292" t="s">
        <v>1068</v>
      </c>
      <c r="N48" s="1293"/>
      <c r="O48" s="1294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289" t="s">
        <v>1062</v>
      </c>
      <c r="AN50" s="1289"/>
      <c r="AO50" s="1289"/>
      <c r="AP50" s="1289"/>
      <c r="AQ50" s="1289"/>
      <c r="AR50" s="1289"/>
      <c r="AZ50" s="1289" t="s">
        <v>1083</v>
      </c>
      <c r="BA50" s="1289"/>
      <c r="BB50" s="1289"/>
      <c r="BC50" s="1289"/>
      <c r="BD50" s="1289"/>
      <c r="BE50" s="1289"/>
      <c r="BF50" s="1289"/>
      <c r="BG50" s="1289"/>
      <c r="BH50" s="1289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02" t="s">
        <v>345</v>
      </c>
      <c r="T82" s="1303"/>
      <c r="U82" s="1303"/>
      <c r="V82" s="1303"/>
      <c r="W82" s="1303"/>
      <c r="X82" s="1303"/>
      <c r="Y82" s="1303"/>
      <c r="Z82" s="1304"/>
      <c r="AB82" s="1290" t="s">
        <v>346</v>
      </c>
      <c r="AC82" s="1290"/>
      <c r="AD82" s="1290"/>
      <c r="AE82" s="1290"/>
      <c r="AF82" s="1291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290"/>
      <c r="AC83" s="1290"/>
      <c r="AD83" s="1290"/>
      <c r="AE83" s="1290"/>
      <c r="AF83" s="1291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83" t="s">
        <v>1069</v>
      </c>
      <c r="BA86" s="1284"/>
      <c r="BB86" s="1284"/>
      <c r="BC86" s="1284"/>
      <c r="BD86" s="1284"/>
      <c r="BE86" s="1284"/>
      <c r="BF86" s="1284" t="s">
        <v>1070</v>
      </c>
      <c r="BG86" s="1284"/>
      <c r="BH86" s="1284"/>
      <c r="BI86" s="1284" t="s">
        <v>1070</v>
      </c>
      <c r="BJ86" s="1284"/>
      <c r="BK86" s="1284"/>
      <c r="BM86" s="1289" t="s">
        <v>1063</v>
      </c>
      <c r="BN86" s="1289"/>
      <c r="BO86" s="1289"/>
      <c r="BP86" s="1289"/>
      <c r="BQ86" s="1289"/>
      <c r="BR86" s="1289"/>
      <c r="BS86" s="1289"/>
      <c r="BT86" s="1289"/>
      <c r="BU86" s="1289"/>
      <c r="BV86" s="1289"/>
      <c r="BW86" s="1289"/>
      <c r="BX86" s="1289"/>
      <c r="BY86" s="1289"/>
      <c r="BZ86" s="1289"/>
      <c r="CA86" s="1289"/>
      <c r="CB86" s="1289"/>
      <c r="CC86" s="1289"/>
      <c r="CD86" s="1289"/>
      <c r="CE86" s="1289"/>
      <c r="CF86" s="1289"/>
      <c r="CG86" s="1289"/>
      <c r="CH86" s="1289"/>
      <c r="CI86" s="1289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295" t="s">
        <v>1029</v>
      </c>
      <c r="AQ87" s="1296"/>
      <c r="AR87" s="1296"/>
      <c r="AS87" s="1296"/>
      <c r="AT87" s="1296"/>
      <c r="AV87" s="806" t="s">
        <v>1033</v>
      </c>
      <c r="AW87" s="1297" t="s">
        <v>1034</v>
      </c>
      <c r="AX87" s="1298"/>
      <c r="AY87" s="1298"/>
      <c r="AZ87" s="1283">
        <v>2018</v>
      </c>
      <c r="BA87" s="1284"/>
      <c r="BB87" s="1284"/>
      <c r="BC87" s="1284"/>
      <c r="BD87" s="1284"/>
      <c r="BE87" s="1285"/>
      <c r="BF87" s="1283">
        <v>2040</v>
      </c>
      <c r="BG87" s="1284"/>
      <c r="BH87" s="1285"/>
      <c r="BI87" s="1283">
        <v>2070</v>
      </c>
      <c r="BJ87" s="1284"/>
      <c r="BK87" s="1285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09" t="s">
        <v>892</v>
      </c>
      <c r="BN88" s="1309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10"/>
      <c r="BN89" s="1310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10"/>
      <c r="BN90" s="1309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10"/>
      <c r="BN91" s="1310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10"/>
      <c r="BN92" s="1309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10"/>
      <c r="BN93" s="1310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09" t="s">
        <v>890</v>
      </c>
      <c r="BN94" s="1309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10"/>
      <c r="BN95" s="1310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10"/>
      <c r="BN96" s="1309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10"/>
      <c r="BN97" s="1310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10"/>
      <c r="BN98" s="1309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10"/>
      <c r="BN99" s="1310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09" t="s">
        <v>889</v>
      </c>
      <c r="BN100" s="1309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10"/>
      <c r="BN101" s="1310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10"/>
      <c r="BN102" s="1309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10"/>
      <c r="BN103" s="1310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10"/>
      <c r="BN104" s="1309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10"/>
      <c r="BN105" s="1310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09" t="s">
        <v>325</v>
      </c>
      <c r="BN106" s="1309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10"/>
      <c r="BN107" s="1310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10"/>
      <c r="BN108" s="1309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10"/>
      <c r="BN109" s="1310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10"/>
      <c r="BN110" s="1309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10"/>
      <c r="BN111" s="1310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09" t="s">
        <v>895</v>
      </c>
      <c r="BN112" s="1309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10"/>
      <c r="BN113" s="1310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10"/>
      <c r="BN114" s="1309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10"/>
      <c r="BN115" s="1310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10"/>
      <c r="BN116" s="1309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10"/>
      <c r="BN117" s="1310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09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10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09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10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09" t="s">
        <v>335</v>
      </c>
      <c r="BN124" s="1309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10"/>
      <c r="BN125" s="1310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10"/>
      <c r="BN126" s="1309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10"/>
      <c r="BN127" s="1310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10"/>
      <c r="BN128" s="1309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10"/>
      <c r="BN129" s="1310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09" t="s">
        <v>901</v>
      </c>
      <c r="BN130" s="1309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10"/>
      <c r="BN131" s="1310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10"/>
      <c r="BN132" s="1309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10"/>
      <c r="BN133" s="1310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10"/>
      <c r="BN134" s="1309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10"/>
      <c r="BN135" s="1310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09" t="s">
        <v>899</v>
      </c>
      <c r="BN136" s="1309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10"/>
      <c r="BN137" s="1310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10"/>
      <c r="BN138" s="1309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10"/>
      <c r="BN139" s="1310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10"/>
      <c r="BN140" s="1309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10"/>
      <c r="BN141" s="1310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09" t="s">
        <v>900</v>
      </c>
      <c r="BN142" s="1309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10"/>
      <c r="BN143" s="1310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10"/>
      <c r="BN144" s="1309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10"/>
      <c r="BN145" s="1310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10"/>
      <c r="BN146" s="1309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10"/>
      <c r="BN147" s="1310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09" t="s">
        <v>906</v>
      </c>
      <c r="BN148" s="1309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10"/>
      <c r="BN149" s="1310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10"/>
      <c r="BN150" s="1309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10"/>
      <c r="BN151" s="1310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10"/>
      <c r="BN152" s="1309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10"/>
      <c r="BN153" s="1310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09" t="s">
        <v>905</v>
      </c>
      <c r="BN154" s="1309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10"/>
      <c r="BN155" s="1310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10"/>
      <c r="BN156" s="1309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10"/>
      <c r="BN157" s="1310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10"/>
      <c r="BN158" s="1309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10"/>
      <c r="BN159" s="1310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09" t="s">
        <v>904</v>
      </c>
      <c r="BN160" s="1309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10"/>
      <c r="BN161" s="1310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10"/>
      <c r="BN162" s="1309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10"/>
      <c r="BN163" s="1310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10"/>
      <c r="BN164" s="1309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10"/>
      <c r="BN165" s="1310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09" t="s">
        <v>902</v>
      </c>
      <c r="BN166" s="1309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10"/>
      <c r="BN167" s="1310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10"/>
      <c r="BN168" s="1309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10"/>
      <c r="BN169" s="1310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10"/>
      <c r="BN170" s="1309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10"/>
      <c r="BN171" s="1310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09" t="s">
        <v>903</v>
      </c>
      <c r="BN172" s="1309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10"/>
      <c r="BN173" s="1310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10"/>
      <c r="BN174" s="1309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10"/>
      <c r="BN175" s="1310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10"/>
      <c r="BN176" s="1309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10"/>
      <c r="BN177" s="1310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09" t="s">
        <v>909</v>
      </c>
      <c r="BN178" s="1309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10"/>
      <c r="BN179" s="1310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10"/>
      <c r="BN180" s="1309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10"/>
      <c r="BN181" s="1310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10"/>
      <c r="BN182" s="1309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10"/>
      <c r="BN183" s="1310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09" t="s">
        <v>907</v>
      </c>
      <c r="BN184" s="1309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10"/>
      <c r="BN185" s="1310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10"/>
      <c r="BN186" s="1309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10"/>
      <c r="BN187" s="1310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10"/>
      <c r="BN188" s="1309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10"/>
      <c r="BN189" s="1310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09" t="s">
        <v>908</v>
      </c>
      <c r="BN190" s="1309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10"/>
      <c r="BN191" s="1310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10"/>
      <c r="BN192" s="1309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10"/>
      <c r="BN193" s="1310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10"/>
      <c r="BN194" s="1309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10"/>
      <c r="BN195" s="1310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09" t="s">
        <v>910</v>
      </c>
      <c r="BN196" s="1309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10"/>
      <c r="BN197" s="1310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10"/>
      <c r="BN198" s="1309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10"/>
      <c r="BN199" s="1310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10"/>
      <c r="BN200" s="1309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10"/>
      <c r="BN201" s="1310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09" t="s">
        <v>911</v>
      </c>
      <c r="BN202" s="1309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10"/>
      <c r="BN203" s="1310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10"/>
      <c r="BN204" s="1309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10"/>
      <c r="BN205" s="1310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10"/>
      <c r="BN206" s="1309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10"/>
      <c r="BN207" s="1310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09" t="s">
        <v>913</v>
      </c>
      <c r="BN208" s="1309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10"/>
      <c r="BN209" s="1310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10"/>
      <c r="BN210" s="1309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10"/>
      <c r="BN211" s="1310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10"/>
      <c r="BN212" s="1309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10"/>
      <c r="BN213" s="1310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09" t="s">
        <v>914</v>
      </c>
      <c r="BN214" s="1309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10"/>
      <c r="BN215" s="1310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10"/>
      <c r="BN216" s="1309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10"/>
      <c r="BN217" s="1310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10"/>
      <c r="BN218" s="1309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10"/>
      <c r="BN219" s="1310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09" t="s">
        <v>915</v>
      </c>
      <c r="BN220" s="1309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10"/>
      <c r="BN221" s="1310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10"/>
      <c r="BN222" s="1309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10"/>
      <c r="BN223" s="1310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10"/>
      <c r="BN224" s="1309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10"/>
      <c r="BN225" s="1310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09" t="s">
        <v>916</v>
      </c>
      <c r="BN226" s="1309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10"/>
      <c r="BN227" s="1310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10"/>
      <c r="BN228" s="1309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10"/>
      <c r="BN229" s="1310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10"/>
      <c r="BN230" s="1309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10"/>
      <c r="BN231" s="1310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09" t="s">
        <v>918</v>
      </c>
      <c r="BN232" s="1309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10"/>
      <c r="BN233" s="1310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10"/>
      <c r="BN234" s="1309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10"/>
      <c r="BN235" s="1310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10"/>
      <c r="BN236" s="1309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10"/>
      <c r="BN237" s="1310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09" t="s">
        <v>917</v>
      </c>
      <c r="BN238" s="1309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10"/>
      <c r="BN239" s="1310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10"/>
      <c r="BN240" s="1309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10"/>
      <c r="BN241" s="1310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10"/>
      <c r="BN242" s="1309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10"/>
      <c r="BN243" s="1310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abSelected="1" topLeftCell="A95" zoomScale="80" zoomScaleNormal="80" workbookViewId="0">
      <selection activeCell="U165" sqref="U165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>G168*((SUM(AN$5:AN$8)/SUM(AN$5:AN$13))/(SUM(G$168)/SUM(G$168:G$173)))</f>
        <v>0.25573624502201925</v>
      </c>
      <c r="F7" s="1152">
        <f>H168*((SUM(AO$5:AO$8)/SUM(AO$5:AO$13))/(SUM(H$168)/SUM(H$168:H$173)))</f>
        <v>2.1240466914343532</v>
      </c>
      <c r="G7" s="1152">
        <f>I168*((SUM(AP$5:AP$8)/SUM(AP$5:AP$13))/(SUM(I$168)/SUM(I$168:I$173)))</f>
        <v>0.68296073745318941</v>
      </c>
      <c r="H7" s="1152">
        <f>J168*((SUM(AQ$5:AQ$8)/SUM(AQ$5:AQ$13))/(SUM(J$168)/SUM(J$168:J$173)))</f>
        <v>0.30188013658100366</v>
      </c>
      <c r="I7" s="1152">
        <f>K168*((SUM(AR$5:AR$8)/SUM(AR$5:AR$13))/(SUM(K$168)/SUM(K$168:K$173)))</f>
        <v>0.26933452643019179</v>
      </c>
      <c r="J7" s="1152">
        <f>L168*((SUM(AS$5:AS$8)/SUM(AS$5:AS$13))/(SUM(L$168)/SUM(L$168:L$173)))</f>
        <v>0.15723831990112538</v>
      </c>
      <c r="K7" s="1152">
        <f>M168*((SUM(AT$5:AT$8)/SUM(AT$5:AT$13))/(SUM(M$168)/SUM(M$168:M$173)))</f>
        <v>0.44053678868511581</v>
      </c>
      <c r="L7" s="1152">
        <f>N168*((SUM(AU$5:AU$8)/SUM(AU$5:AU$13))/(SUM(N$168)/SUM(N$168:N$173)))</f>
        <v>0.55808620000650533</v>
      </c>
      <c r="M7" s="1152">
        <f>O168*((SUM(AV$5:AV$8)/SUM(AV$5:AV$13))/(SUM(O$168)/SUM(O$168:O$173)))</f>
        <v>0.21282033460999214</v>
      </c>
      <c r="N7" s="1152">
        <f>P168*((SUM(AW$5:AW$8)/SUM(AW$5:AW$13))/(SUM(P$168)/SUM(P$168:P$173)))</f>
        <v>0.3470626232334017</v>
      </c>
      <c r="O7" s="1152">
        <f>Q168*((SUM(AX$5:AX$8)/SUM(AX$5:AX$13))/(SUM(Q$168)/SUM(Q$168:Q$173)))</f>
        <v>0.50333671240828348</v>
      </c>
      <c r="P7" s="1152">
        <f>R168*((SUM(AY$5:AY$8)/SUM(AY$5:AY$13))/(SUM(R$168)/SUM(R$168:R$173)))</f>
        <v>0.30726720836461868</v>
      </c>
      <c r="Q7" s="1152">
        <f>S168*((SUM(AZ$5:AZ$8)/SUM(AZ$5:AZ$13))/(SUM(S$168)/SUM(S$168:S$173)))</f>
        <v>0.21026410433791307</v>
      </c>
      <c r="R7" s="1152">
        <f>T168*((SUM(BA$5:BA$8)/SUM(BA$5:BA$13))/(SUM(T$168)/SUM(T$168:T$173)))</f>
        <v>3.5798827236282422</v>
      </c>
      <c r="S7" s="1152">
        <f>U168*((SUM(BB$5:BB$8)/SUM(BB$5:BB$13))/(SUM(U$168)/SUM(U$168:U$173)))</f>
        <v>0.57333555721122642</v>
      </c>
      <c r="T7" s="1152">
        <f>V168*((SUM(BC$5:BC$8)/SUM(BC$5:BC$13))/(SUM(V$168)/SUM(V$168:V$173)))</f>
        <v>0.47479188183496546</v>
      </c>
      <c r="U7" s="1152">
        <f>W168*((SUM(BD$5:BD$8)/SUM(BD$5:BD$13))/(SUM(W$168)/SUM(W$168:W$173)))</f>
        <v>0.45417082653356311</v>
      </c>
      <c r="V7" s="1152">
        <f>X168*((SUM(BE$5:BE$8)/SUM(BE$5:BE$13))/(SUM(X$168)/SUM(X$168:X$173)))</f>
        <v>0.47806250755090018</v>
      </c>
      <c r="W7" s="1152">
        <f>Y168*((SUM(BF$5:BF$8)/SUM(BF$5:BF$13))/(SUM(Y$168)/SUM(Y$168:Y$173)))</f>
        <v>0.56572877335056693</v>
      </c>
      <c r="X7" s="1152">
        <f>Z168*((SUM(BG$5:BG$8)/SUM(BG$5:BG$13))/(SUM(Z$168)/SUM(Z$168:Z$173)))</f>
        <v>9.4615658393582047E-2</v>
      </c>
      <c r="Y7" s="1152">
        <f>AA168*((SUM(BH$5:BH$8)/SUM(BH$5:BH$13))/(SUM(AA$168)/SUM(AA$168:AA$173)))</f>
        <v>0.20232790013742574</v>
      </c>
      <c r="Z7" s="1152">
        <f>AB168*((SUM(BI$5:BI$8)/SUM(BI$5:BI$13))/(SUM(AB$168)/SUM(AB$168:AB$173)))</f>
        <v>4.5749829100161871E-2</v>
      </c>
      <c r="AA7" s="1152">
        <f>AC168*((SUM(BJ$5:BJ$8)/SUM(BJ$5:BJ$13))/(SUM(AC$168)/SUM(AC$168:AC$173)))</f>
        <v>0.21515814873031802</v>
      </c>
      <c r="AB7" s="1152">
        <f>AD168*((SUM(BK$5:BK$8)/SUM(BK$5:BK$13))/(SUM(AD$168)/SUM(AD$168:AD$173)))</f>
        <v>0.33732457850030501</v>
      </c>
      <c r="AC7" s="1152">
        <f>AE168*((SUM(BL$5:BL$8)/SUM(BL$5:BL$13))/(SUM(AE$168)/SUM(AE$168:AE$173)))</f>
        <v>0.40808544375498357</v>
      </c>
      <c r="AD7" s="1152">
        <f>AF168*((SUM(BM$5:BM$8)/SUM(BM$5:BM$13))/(SUM(AF$168)/SUM(AF$168:AF$173)))</f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>G169*((SUM(AN9)/SUM(AN$5:AN$13))/(SUM(G169)/SUM(G$168:G$173)))</f>
        <v>1.1721244563509214</v>
      </c>
      <c r="F8" s="1153">
        <f>H169*((SUM(AO9)/SUM(AO$5:AO$13))/(SUM(H169)/SUM(H$168:H$173)))</f>
        <v>20.384387259240714</v>
      </c>
      <c r="G8" s="1153">
        <f>I169*((SUM(AP9)/SUM(AP$5:AP$13))/(SUM(I169)/SUM(I$168:I$173)))</f>
        <v>4.6079996268280601</v>
      </c>
      <c r="H8" s="1153">
        <f>J169*((SUM(AQ9)/SUM(AQ$5:AQ$13))/(SUM(J169)/SUM(J$168:J$173)))</f>
        <v>1.6800973046366849</v>
      </c>
      <c r="I8" s="1153">
        <f>K169*((SUM(AR9)/SUM(AR$5:AR$13))/(SUM(K169)/SUM(K$168:K$173)))</f>
        <v>1.8308138361021633</v>
      </c>
      <c r="J8" s="1153">
        <f>L169*((SUM(AS9)/SUM(AS$5:AS$13))/(SUM(L169)/SUM(L$168:L$173)))</f>
        <v>0.83463800077246031</v>
      </c>
      <c r="K8" s="1153">
        <f>M169*((SUM(AT9)/SUM(AT$5:AT$13))/(SUM(M169)/SUM(M$168:M$173)))</f>
        <v>2.4613477459562896</v>
      </c>
      <c r="L8" s="1153">
        <f>N169*((SUM(AU9)/SUM(AU$5:AU$13))/(SUM(N169)/SUM(N$168:N$173)))</f>
        <v>3.9534656000460844</v>
      </c>
      <c r="M8" s="1153">
        <f>O169*((SUM(AV9)/SUM(AV$5:AV$13))/(SUM(O169)/SUM(O$168:O$173)))</f>
        <v>1.431453970370393</v>
      </c>
      <c r="N8" s="1153">
        <f>P169*((SUM(AW9)/SUM(AW$5:AW$13))/(SUM(P169)/SUM(P$168:P$173)))</f>
        <v>1.6390182842872207</v>
      </c>
      <c r="O8" s="1153">
        <f>Q169*((SUM(AX9)/SUM(AX$5:AX$13))/(SUM(Q169)/SUM(Q$168:Q$173)))</f>
        <v>3.0238802185632614</v>
      </c>
      <c r="P8" s="1153">
        <f>R169*((SUM(AY9)/SUM(AY$5:AY$13))/(SUM(R169)/SUM(R$168:R$173)))</f>
        <v>2.5475952085927247</v>
      </c>
      <c r="Q8" s="1153">
        <f>S169*((SUM(AZ9)/SUM(AZ$5:AZ$13))/(SUM(S169)/SUM(S$168:S$173)))</f>
        <v>2.1006759582918599</v>
      </c>
      <c r="R8" s="1153">
        <f>T169*((SUM(BA9)/SUM(BA$5:BA$13))/(SUM(T169)/SUM(T$168:T$173)))</f>
        <v>12.601959129537692</v>
      </c>
      <c r="S8" s="1153">
        <f>U169*((SUM(BB9)/SUM(BB$5:BB$13))/(SUM(U169)/SUM(U$168:U$173)))</f>
        <v>2.5207679838551837</v>
      </c>
      <c r="T8" s="1153">
        <f>V169*((SUM(BC9)/SUM(BC$5:BC$13))/(SUM(V169)/SUM(V$168:V$173)))</f>
        <v>4.1369858951283183</v>
      </c>
      <c r="U8" s="1153">
        <f>W169*((SUM(BD9)/SUM(BD$5:BD$13))/(SUM(W169)/SUM(W$168:W$173)))</f>
        <v>3.1156118700202429</v>
      </c>
      <c r="V8" s="1153">
        <f>X169*((SUM(BE9)/SUM(BE$5:BE$13))/(SUM(X169)/SUM(X$168:X$173)))</f>
        <v>2.7047305715668237</v>
      </c>
      <c r="W8" s="1153">
        <f>Y169*((SUM(BF9)/SUM(BF$5:BF$13))/(SUM(Y169)/SUM(Y$168:Y$173)))</f>
        <v>4.2365552757853369</v>
      </c>
      <c r="X8" s="1153">
        <f>Z169*((SUM(BG9)/SUM(BG$5:BG$13))/(SUM(Z169)/SUM(Z$168:Z$173)))</f>
        <v>0.49737150155545162</v>
      </c>
      <c r="Y8" s="1153">
        <f>AA169*((SUM(BH9)/SUM(BH$5:BH$13))/(SUM(AA169)/SUM(AA$168:AA$173)))</f>
        <v>2.0246233728037422</v>
      </c>
      <c r="Z8" s="1153">
        <f>AB169*((SUM(BI9)/SUM(BI$5:BI$13))/(SUM(AB169)/SUM(AB$168:AB$173)))</f>
        <v>1.0694960048660793</v>
      </c>
      <c r="AA8" s="1153">
        <f>AC169*((SUM(BJ9)/SUM(BJ$5:BJ$13))/(SUM(AC169)/SUM(AC$168:AC$173)))</f>
        <v>1.3545779790491057</v>
      </c>
      <c r="AB8" s="1153">
        <f>AD169*((SUM(BK9)/SUM(BK$5:BK$13))/(SUM(AD169)/SUM(AD$168:AD$173)))</f>
        <v>1.2184074021662905</v>
      </c>
      <c r="AC8" s="1153">
        <f>AE169*((SUM(BL9)/SUM(BL$5:BL$13))/(SUM(AE169)/SUM(AE$168:AE$173)))</f>
        <v>2.6964937876435497</v>
      </c>
      <c r="AD8" s="1153">
        <f>AF169*((SUM(BM9)/SUM(BM$5:BM$13))/(SUM(AF169)/SUM(AF$168:AF$173)))</f>
        <v>0.8737442994111686</v>
      </c>
      <c r="AE8" s="1180">
        <f t="shared" ref="AE8:AE79" si="0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>G170*((SUM(AN10)/SUM(AN$5:AN$13))/(SUM(G170)/SUM(G$168:G$173)))</f>
        <v>0.72960046373929022</v>
      </c>
      <c r="F9" s="1152">
        <f>H170*((SUM(AO10)/SUM(AO$5:AO$13))/(SUM(H170)/SUM(H$168:H$173)))</f>
        <v>29.195546728270678</v>
      </c>
      <c r="G9" s="1152">
        <f>I170*((SUM(AP10)/SUM(AP$5:AP$13))/(SUM(I170)/SUM(I$168:I$173)))</f>
        <v>3.9170974854509963</v>
      </c>
      <c r="H9" s="1152">
        <f>J170*((SUM(AQ10)/SUM(AQ$5:AQ$13))/(SUM(J170)/SUM(J$168:J$173)))</f>
        <v>0.95147561372651424</v>
      </c>
      <c r="I9" s="1152">
        <f>K170*((SUM(AR10)/SUM(AR$5:AR$13))/(SUM(K170)/SUM(K$168:K$173)))</f>
        <v>0.71547147205075501</v>
      </c>
      <c r="J9" s="1152">
        <f>L170*((SUM(AS10)/SUM(AS$5:AS$13))/(SUM(L170)/SUM(L$168:L$173)))</f>
        <v>0.30597727115894674</v>
      </c>
      <c r="K9" s="1152">
        <f>M170*((SUM(AT10)/SUM(AT$5:AT$13))/(SUM(M170)/SUM(M$168:M$173)))</f>
        <v>2.1723717790665114</v>
      </c>
      <c r="L9" s="1152">
        <f>N170*((SUM(AU10)/SUM(AU$5:AU$13))/(SUM(N170)/SUM(N$168:N$173)))</f>
        <v>2.1301000000248296</v>
      </c>
      <c r="M9" s="1152">
        <f>O170*((SUM(AV10)/SUM(AV$5:AV$13))/(SUM(O170)/SUM(O$168:O$173)))</f>
        <v>0.799770684203155</v>
      </c>
      <c r="N9" s="1152">
        <f>P170*((SUM(AW10)/SUM(AW$5:AW$13))/(SUM(P170)/SUM(P$168:P$173)))</f>
        <v>1.034166371542304</v>
      </c>
      <c r="O9" s="1152">
        <f>Q170*((SUM(AX10)/SUM(AX$5:AX$13))/(SUM(Q170)/SUM(Q$168:Q$173)))</f>
        <v>1.3625602720868408</v>
      </c>
      <c r="P9" s="1152">
        <f>R170*((SUM(AY10)/SUM(AY$5:AY$13))/(SUM(R170)/SUM(R$168:R$173)))</f>
        <v>2.0730812918777435</v>
      </c>
      <c r="Q9" s="1152">
        <f>S170*((SUM(AZ10)/SUM(AZ$5:AZ$13))/(SUM(S170)/SUM(S$168:S$173)))</f>
        <v>1.4934646663253639</v>
      </c>
      <c r="R9" s="1152">
        <f>T170*((SUM(BA10)/SUM(BA$5:BA$13))/(SUM(T170)/SUM(T$168:T$173)))</f>
        <v>6.1369418119341281</v>
      </c>
      <c r="S9" s="1152">
        <f>U170*((SUM(BB10)/SUM(BB$5:BB$13))/(SUM(U170)/SUM(U$168:U$173)))</f>
        <v>1.0751035691394981</v>
      </c>
      <c r="T9" s="1152">
        <f>V170*((SUM(BC10)/SUM(BC$5:BC$13))/(SUM(V170)/SUM(V$168:V$173)))</f>
        <v>2.9695764652401953</v>
      </c>
      <c r="U9" s="1152">
        <f>W170*((SUM(BD10)/SUM(BD$5:BD$13))/(SUM(W170)/SUM(W$168:W$173)))</f>
        <v>1.7140406993376676</v>
      </c>
      <c r="V9" s="1152">
        <f>X170*((SUM(BE10)/SUM(BE$5:BE$13))/(SUM(X170)/SUM(X$168:X$173)))</f>
        <v>2.1843779191171904</v>
      </c>
      <c r="W9" s="1152">
        <f>Y170*((SUM(BF10)/SUM(BF$5:BF$13))/(SUM(Y170)/SUM(Y$168:Y$173)))</f>
        <v>2.4656479257786046</v>
      </c>
      <c r="X9" s="1152">
        <f>Z170*((SUM(BG10)/SUM(BG$5:BG$13))/(SUM(Z170)/SUM(Z$168:Z$173)))</f>
        <v>0.12338393290514416</v>
      </c>
      <c r="Y9" s="1152">
        <f>AA170*((SUM(BH10)/SUM(BH$5:BH$13))/(SUM(AA170)/SUM(AA$168:AA$173)))</f>
        <v>1.0600368721485727</v>
      </c>
      <c r="Z9" s="1152">
        <f>AB170*((SUM(BI10)/SUM(BI$5:BI$13))/(SUM(AB170)/SUM(AB$168:AB$173)))</f>
        <v>0.30224887094041364</v>
      </c>
      <c r="AA9" s="1152">
        <f>AC170*((SUM(BJ10)/SUM(BJ$5:BJ$13))/(SUM(AC170)/SUM(AC$168:AC$173)))</f>
        <v>0.70123189327045721</v>
      </c>
      <c r="AB9" s="1152">
        <f>AD170*((SUM(BK10)/SUM(BK$5:BK$13))/(SUM(AD170)/SUM(AD$168:AD$173)))</f>
        <v>0.48167855555254208</v>
      </c>
      <c r="AC9" s="1152">
        <f>AE170*((SUM(BL10)/SUM(BL$5:BL$13))/(SUM(AE170)/SUM(AE$168:AE$173)))</f>
        <v>1.0424837589729081</v>
      </c>
      <c r="AD9" s="1152">
        <f>AF170*((SUM(BM10)/SUM(BM$5:BM$13))/(SUM(AF170)/SUM(AF$168:AF$173)))</f>
        <v>0.52758877095592416</v>
      </c>
      <c r="AE9" s="1179">
        <f t="shared" si="0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>G171*((SUM(AN11)/SUM(AN$5:AN$13))/(SUM(G171)/SUM(G$168:G$173)))</f>
        <v>0.29209090730456116</v>
      </c>
      <c r="F10" s="1153">
        <f>H171*((SUM(AO11)/SUM(AO$5:AO$13))/(SUM(H171)/SUM(H$168:H$173)))</f>
        <v>20.40861592872476</v>
      </c>
      <c r="G10" s="1153">
        <f>I171*((SUM(AP11)/SUM(AP$5:AP$13))/(SUM(I171)/SUM(I$168:I$173)))</f>
        <v>1.3758482298112218</v>
      </c>
      <c r="H10" s="1153">
        <f>J171*((SUM(AQ11)/SUM(AQ$5:AQ$13))/(SUM(J171)/SUM(J$168:J$173)))</f>
        <v>0.45202994273385882</v>
      </c>
      <c r="I10" s="1153">
        <f>K171*((SUM(AR11)/SUM(AR$5:AR$13))/(SUM(K171)/SUM(K$168:K$173)))</f>
        <v>0.32055765722366386</v>
      </c>
      <c r="J10" s="1153">
        <f>L171*((SUM(AS11)/SUM(AS$5:AS$13))/(SUM(L171)/SUM(L$168:L$173)))</f>
        <v>6.1195454231789348E-2</v>
      </c>
      <c r="K10" s="1153">
        <f>M171*((SUM(AT11)/SUM(AT$5:AT$13))/(SUM(M171)/SUM(M$168:M$173)))</f>
        <v>1.0750714292682642</v>
      </c>
      <c r="L10" s="1153">
        <f>N171*((SUM(AU11)/SUM(AU$5:AU$13))/(SUM(N171)/SUM(N$168:N$173)))</f>
        <v>0.82647880000963392</v>
      </c>
      <c r="M10" s="1153">
        <f>O171*((SUM(AV11)/SUM(AV$5:AV$13))/(SUM(O171)/SUM(O$168:O$173)))</f>
        <v>0.33075262194164384</v>
      </c>
      <c r="N10" s="1153">
        <f>P171*((SUM(AW11)/SUM(AW$5:AW$13))/(SUM(P171)/SUM(P$168:P$173)))</f>
        <v>0.37013326003793418</v>
      </c>
      <c r="O10" s="1153">
        <f>Q171*((SUM(AX11)/SUM(AX$5:AX$13))/(SUM(Q171)/SUM(Q$168:Q$173)))</f>
        <v>0.36283474667468285</v>
      </c>
      <c r="P10" s="1153">
        <f>R171*((SUM(AY11)/SUM(AY$5:AY$13))/(SUM(R171)/SUM(R$168:R$173)))</f>
        <v>1.1979531667886401</v>
      </c>
      <c r="Q10" s="1153">
        <f>S171*((SUM(AZ11)/SUM(AZ$5:AZ$13))/(SUM(S171)/SUM(S$168:S$173)))</f>
        <v>0.4146329534140154</v>
      </c>
      <c r="R10" s="1153">
        <f>T171*((SUM(BA11)/SUM(BA$5:BA$13))/(SUM(T171)/SUM(T$168:T$173)))</f>
        <v>2.7524569997707706</v>
      </c>
      <c r="S10" s="1153">
        <f>U171*((SUM(BB11)/SUM(BB$5:BB$13))/(SUM(U171)/SUM(U$168:U$173)))</f>
        <v>0.31251161440223568</v>
      </c>
      <c r="T10" s="1153">
        <f>V171*((SUM(BC11)/SUM(BC$5:BC$13))/(SUM(V171)/SUM(V$168:V$173)))</f>
        <v>1.1435847476455081</v>
      </c>
      <c r="U10" s="1153">
        <f>W171*((SUM(BD11)/SUM(BD$5:BD$13))/(SUM(W171)/SUM(W$168:W$173)))</f>
        <v>0.70759814773929131</v>
      </c>
      <c r="V10" s="1153">
        <f>X171*((SUM(BE11)/SUM(BE$5:BE$13))/(SUM(X171)/SUM(X$168:X$173)))</f>
        <v>0.68951323204456749</v>
      </c>
      <c r="W10" s="1153">
        <f>Y171*((SUM(BF11)/SUM(BF$5:BF$13))/(SUM(Y171)/SUM(Y$168:Y$173)))</f>
        <v>0.62823138570374581</v>
      </c>
      <c r="X10" s="1153">
        <f>Z171*((SUM(BG11)/SUM(BG$5:BG$13))/(SUM(Z171)/SUM(Z$168:Z$173)))</f>
        <v>5.0504304142520141E-2</v>
      </c>
      <c r="Y10" s="1153">
        <f>AA171*((SUM(BH11)/SUM(BH$5:BH$13))/(SUM(AA171)/SUM(AA$168:AA$173)))</f>
        <v>0.2466921573104161</v>
      </c>
      <c r="Z10" s="1153">
        <f>AB171*((SUM(BI11)/SUM(BI$5:BI$13))/(SUM(AB171)/SUM(AB$168:AB$173)))</f>
        <v>9.1499658200323755E-2</v>
      </c>
      <c r="AA10" s="1153">
        <f>AC171*((SUM(BJ11)/SUM(BJ$5:BJ$13))/(SUM(AC171)/SUM(AC$168:AC$173)))</f>
        <v>0.21122232893647078</v>
      </c>
      <c r="AB10" s="1153">
        <f>AD171*((SUM(BK11)/SUM(BK$5:BK$13))/(SUM(AD171)/SUM(AD$168:AD$173)))</f>
        <v>0.13014296376730172</v>
      </c>
      <c r="AC10" s="1153">
        <f>AE171*((SUM(BL11)/SUM(BL$5:BL$13))/(SUM(AE171)/SUM(AE$168:AE$173)))</f>
        <v>0.34789585028079723</v>
      </c>
      <c r="AD10" s="1153">
        <f>AF171*((SUM(BM11)/SUM(BM$5:BM$13))/(SUM(AF171)/SUM(AF$168:AF$173)))</f>
        <v>0.20053147855338296</v>
      </c>
      <c r="AE10" s="1180">
        <f t="shared" si="0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>G172*((SUM(AN12)/SUM(AN$5:AN$13))/(SUM(G172)/SUM(G$168:G$173)))</f>
        <v>0.14416504008594219</v>
      </c>
      <c r="F11" s="1152">
        <f>H172*((SUM(AO12)/SUM(AO$5:AO$13))/(SUM(H172)/SUM(H$168:H$173)))</f>
        <v>11.104806846852608</v>
      </c>
      <c r="G11" s="1152">
        <f>I172*((SUM(AP12)/SUM(AP$5:AP$13))/(SUM(I172)/SUM(I$168:I$173)))</f>
        <v>0.49236704328020636</v>
      </c>
      <c r="H11" s="1152">
        <f>J172*((SUM(AQ12)/SUM(AQ$5:AQ$13))/(SUM(J172)/SUM(J$168:J$173)))</f>
        <v>0.21337077716458375</v>
      </c>
      <c r="I11" s="1152">
        <f>K172*((SUM(AR12)/SUM(AR$5:AR$13))/(SUM(K172)/SUM(K$168:K$173)))</f>
        <v>0.16854062390110167</v>
      </c>
      <c r="J11" s="1152">
        <f>L172*((SUM(AS12)/SUM(AS$5:AS$13))/(SUM(L172)/SUM(L$168:L$173)))</f>
        <v>3.6547285166207519E-2</v>
      </c>
      <c r="K11" s="1152">
        <f>M172*((SUM(AT12)/SUM(AT$5:AT$13))/(SUM(M172)/SUM(M$168:M$173)))</f>
        <v>0.53349409271958981</v>
      </c>
      <c r="L11" s="1152">
        <f>N172*((SUM(AU12)/SUM(AU$5:AU$13))/(SUM(N172)/SUM(N$168:N$173)))</f>
        <v>0.37915780000441968</v>
      </c>
      <c r="M11" s="1152">
        <f>O172*((SUM(AV12)/SUM(AV$5:AV$13))/(SUM(O172)/SUM(O$168:O$173)))</f>
        <v>0.15182087564534472</v>
      </c>
      <c r="N11" s="1152">
        <f>P172*((SUM(AW12)/SUM(AW$5:AW$13))/(SUM(P172)/SUM(P$168:P$173)))</f>
        <v>0.16851595578962855</v>
      </c>
      <c r="O11" s="1152">
        <f>Q172*((SUM(AX12)/SUM(AX$5:AX$13))/(SUM(Q172)/SUM(Q$168:Q$173)))</f>
        <v>0.1567137310105545</v>
      </c>
      <c r="P11" s="1152">
        <f>R172*((SUM(AY12)/SUM(AY$5:AY$13))/(SUM(R172)/SUM(R$168:R$173)))</f>
        <v>0.45701135421319866</v>
      </c>
      <c r="Q11" s="1152">
        <f>S172*((SUM(AZ12)/SUM(AZ$5:AZ$13))/(SUM(S172)/SUM(S$168:S$173)))</f>
        <v>0.16997986004887361</v>
      </c>
      <c r="R11" s="1152">
        <f>T172*((SUM(BA12)/SUM(BA$5:BA$13))/(SUM(T172)/SUM(T$168:T$173)))</f>
        <v>1.3316005818347636</v>
      </c>
      <c r="S11" s="1152">
        <f>U172*((SUM(BB12)/SUM(BB$5:BB$13))/(SUM(U172)/SUM(U$168:U$173)))</f>
        <v>0.12802638656173015</v>
      </c>
      <c r="T11" s="1152">
        <f>V172*((SUM(BC12)/SUM(BC$5:BC$13))/(SUM(V172)/SUM(V$168:V$173)))</f>
        <v>0.46117777769632845</v>
      </c>
      <c r="U11" s="1152">
        <f>W172*((SUM(BD12)/SUM(BD$5:BD$13))/(SUM(W172)/SUM(W$168:W$173)))</f>
        <v>0.32064460353269558</v>
      </c>
      <c r="V11" s="1152">
        <f>X172*((SUM(BE12)/SUM(BE$5:BE$13))/(SUM(X172)/SUM(X$168:X$173)))</f>
        <v>0.25190216744028204</v>
      </c>
      <c r="W11" s="1152">
        <f>Y172*((SUM(BF12)/SUM(BF$5:BF$13))/(SUM(Y172)/SUM(Y$168:Y$173)))</f>
        <v>0.22116308986509417</v>
      </c>
      <c r="X11" s="1152">
        <f>Z172*((SUM(BG12)/SUM(BG$5:BG$13))/(SUM(Z172)/SUM(Z$168:Z$173)))</f>
        <v>2.6211094554978807E-2</v>
      </c>
      <c r="Y11" s="1152">
        <f>AA172*((SUM(BH12)/SUM(BH$5:BH$13))/(SUM(AA172)/SUM(AA$168:AA$173)))</f>
        <v>0.11561594293567186</v>
      </c>
      <c r="Z11" s="1152">
        <f>AB172*((SUM(BI12)/SUM(BI$5:BI$13))/(SUM(AB172)/SUM(AB$168:AB$173)))</f>
        <v>4.3499837505071942E-2</v>
      </c>
      <c r="AA11" s="1152">
        <f>AC172*((SUM(BJ12)/SUM(BJ$5:BJ$13))/(SUM(AC172)/SUM(AC$168:AC$173)))</f>
        <v>0.10889101429644144</v>
      </c>
      <c r="AB11" s="1152">
        <f>AD172*((SUM(BK12)/SUM(BK$5:BK$13))/(SUM(AD172)/SUM(AD$168:AD$173)))</f>
        <v>7.030711835704806E-2</v>
      </c>
      <c r="AC11" s="1152">
        <f>AE172*((SUM(BL12)/SUM(BL$5:BL$13))/(SUM(AE172)/SUM(AE$168:AE$173)))</f>
        <v>0.1426493365338217</v>
      </c>
      <c r="AD11" s="1152">
        <f>AF172*((SUM(BM12)/SUM(BM$5:BM$13))/(SUM(AF172)/SUM(AF$168:AF$173)))</f>
        <v>8.1963263059517621E-2</v>
      </c>
      <c r="AE11" s="1179">
        <f t="shared" si="0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>G173*((SUM(AN13)/SUM(AN$5:AN$13))/(SUM(G173)/SUM(G$168:G$173)))</f>
        <v>0.10781037780340026</v>
      </c>
      <c r="F12" s="1154">
        <f>H173*((SUM(AO13)/SUM(AO$5:AO$13))/(SUM(H173)/SUM(H$168:H$173)))</f>
        <v>6.5821218764980909</v>
      </c>
      <c r="G12" s="1154">
        <f>I173*((SUM(AP13)/SUM(AP$5:AP$13))/(SUM(I173)/SUM(I$168:I$173)))</f>
        <v>0.35140712363143761</v>
      </c>
      <c r="H12" s="1154">
        <f>J173*((SUM(AQ13)/SUM(AQ$5:AQ$13))/(SUM(J173)/SUM(J$168:J$173)))</f>
        <v>0.14856928187756199</v>
      </c>
      <c r="I12" s="1154">
        <f>K173*((SUM(AR13)/SUM(AR$5:AR$13))/(SUM(K173)/SUM(K$168:K$173)))</f>
        <v>0.14375523803329257</v>
      </c>
      <c r="J12" s="1154">
        <f>L173*((SUM(AS13)/SUM(AS$5:AS$13))/(SUM(L173)/SUM(L$168:L$173)))</f>
        <v>2.6348042794242639E-2</v>
      </c>
      <c r="K12" s="1154">
        <f>M173*((SUM(AT13)/SUM(AT$5:AT$13))/(SUM(M173)/SUM(M$168:M$173)))</f>
        <v>0.59411842143772498</v>
      </c>
      <c r="L12" s="1154">
        <f>N173*((SUM(AU13)/SUM(AU$5:AU$13))/(SUM(N173)/SUM(N$168:N$173)))</f>
        <v>0.27265280000317821</v>
      </c>
      <c r="M12" s="1154">
        <f>O173*((SUM(AV13)/SUM(AV$5:AV$13))/(SUM(O173)/SUM(O$168:O$173)))</f>
        <v>0.14097652738496294</v>
      </c>
      <c r="N12" s="1154">
        <f>P173*((SUM(AW13)/SUM(AW$5:AW$13))/(SUM(P173)/SUM(P$168:P$173)))</f>
        <v>0.11535318402266241</v>
      </c>
      <c r="O12" s="1154">
        <f>Q173*((SUM(AX13)/SUM(AX$5:AX$13))/(SUM(Q173)/SUM(Q$168:Q$173)))</f>
        <v>9.8814569307147659E-2</v>
      </c>
      <c r="P12" s="1154">
        <f>R173*((SUM(AY13)/SUM(AY$5:AY$13))/(SUM(R173)/SUM(R$168:R$173)))</f>
        <v>0.35783016670310031</v>
      </c>
      <c r="Q12" s="1154">
        <f>S173*((SUM(AZ13)/SUM(AZ$5:AZ$13))/(SUM(S173)/SUM(S$168:S$173)))</f>
        <v>0.14050358373982039</v>
      </c>
      <c r="R12" s="1154">
        <f>T173*((SUM(BA13)/SUM(BA$5:BA$13))/(SUM(T173)/SUM(T$168:T$173)))</f>
        <v>0.99387579658681624</v>
      </c>
      <c r="S12" s="1154">
        <f>U173*((SUM(BB13)/SUM(BB$5:BB$13))/(SUM(U173)/SUM(U$168:U$173)))</f>
        <v>8.9857029077487632E-2</v>
      </c>
      <c r="T12" s="1154">
        <f>V173*((SUM(BC13)/SUM(BC$5:BC$13))/(SUM(V173)/SUM(V$168:V$173)))</f>
        <v>0.30972086915399172</v>
      </c>
      <c r="U12" s="1154">
        <f>W173*((SUM(BD13)/SUM(BD$5:BD$13))/(SUM(W173)/SUM(W$168:W$173)))</f>
        <v>0.26523576269560084</v>
      </c>
      <c r="V12" s="1154">
        <f>X173*((SUM(BE13)/SUM(BE$5:BE$13))/(SUM(X173)/SUM(X$168:X$173)))</f>
        <v>0.21328942644578627</v>
      </c>
      <c r="W12" s="1154">
        <f>Y173*((SUM(BF13)/SUM(BF$5:BF$13))/(SUM(Y173)/SUM(Y$168:Y$173)))</f>
        <v>0.14824337545305225</v>
      </c>
      <c r="X12" s="1154">
        <f>Z173*((SUM(BG13)/SUM(BG$5:BG$13))/(SUM(Z173)/SUM(Z$168:Z$173)))</f>
        <v>2.8128979522416282E-2</v>
      </c>
      <c r="Y12" s="1154">
        <f>AA173*((SUM(BH13)/SUM(BH$5:BH$13))/(SUM(AA173)/SUM(AA$168:AA$173)))</f>
        <v>0.10150004292608401</v>
      </c>
      <c r="Z12" s="1154">
        <f>AB173*((SUM(BI13)/SUM(BI$5:BI$13))/(SUM(AB173)/SUM(AB$168:AB$173)))</f>
        <v>5.699978707561152E-2</v>
      </c>
      <c r="AA12" s="1154">
        <f>AC173*((SUM(BJ13)/SUM(BJ$5:BJ$13))/(SUM(AC173)/SUM(AC$168:AC$173)))</f>
        <v>7.2156696220533487E-2</v>
      </c>
      <c r="AB12" s="1154">
        <f>AD173*((SUM(BK13)/SUM(BK$5:BK$13))/(SUM(AD173)/SUM(AD$168:AD$173)))</f>
        <v>7.1055066424676225E-2</v>
      </c>
      <c r="AC12" s="1154">
        <f>AE173*((SUM(BL13)/SUM(BL$5:BL$13))/(SUM(AE173)/SUM(AE$168:AE$173)))</f>
        <v>0.12037918694837274</v>
      </c>
      <c r="AD12" s="1154">
        <f>AF173*((SUM(BM13)/SUM(BM$5:BM$13))/(SUM(AF173)/SUM(AF$168:AF$173)))</f>
        <v>7.0822625362107455E-2</v>
      </c>
      <c r="AE12" s="1181">
        <f t="shared" si="0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1">SUM(F7:F12)</f>
        <v>89.799525331021215</v>
      </c>
      <c r="G13" s="1154">
        <f t="shared" si="1"/>
        <v>11.427680246455111</v>
      </c>
      <c r="H13" s="1154">
        <f t="shared" si="1"/>
        <v>3.7474230567202076</v>
      </c>
      <c r="I13" s="1154">
        <f t="shared" si="1"/>
        <v>3.4484733537411683</v>
      </c>
      <c r="J13" s="1154">
        <f t="shared" si="1"/>
        <v>1.4219443740247719</v>
      </c>
      <c r="K13" s="1154">
        <f t="shared" si="1"/>
        <v>7.2769402571334947</v>
      </c>
      <c r="L13" s="1154">
        <f t="shared" si="1"/>
        <v>8.1199412000946491</v>
      </c>
      <c r="M13" s="1154">
        <f t="shared" si="1"/>
        <v>3.0675950141554917</v>
      </c>
      <c r="N13" s="1154">
        <f t="shared" si="1"/>
        <v>3.6742496789131516</v>
      </c>
      <c r="O13" s="1154">
        <f t="shared" si="1"/>
        <v>5.5081402500507712</v>
      </c>
      <c r="P13" s="1154">
        <f t="shared" si="1"/>
        <v>6.9407383965400262</v>
      </c>
      <c r="Q13" s="1154">
        <f t="shared" si="1"/>
        <v>4.5295211261578467</v>
      </c>
      <c r="R13" s="1154">
        <f t="shared" si="1"/>
        <v>27.396717043292416</v>
      </c>
      <c r="S13" s="1154">
        <f t="shared" si="1"/>
        <v>4.6996021402473618</v>
      </c>
      <c r="T13" s="1154">
        <f t="shared" si="1"/>
        <v>9.4958376366993082</v>
      </c>
      <c r="U13" s="1154">
        <f t="shared" si="1"/>
        <v>6.5773019098590604</v>
      </c>
      <c r="V13" s="1154">
        <f t="shared" si="1"/>
        <v>6.5218758241655506</v>
      </c>
      <c r="W13" s="1154">
        <f t="shared" si="1"/>
        <v>8.2655698259364012</v>
      </c>
      <c r="X13" s="1154">
        <f t="shared" si="1"/>
        <v>0.82021547107409309</v>
      </c>
      <c r="Y13" s="1154">
        <f t="shared" si="1"/>
        <v>3.7507962882619128</v>
      </c>
      <c r="Z13" s="1154">
        <f t="shared" si="1"/>
        <v>1.6094939876876622</v>
      </c>
      <c r="AA13" s="1154">
        <f t="shared" si="1"/>
        <v>2.6632380605033266</v>
      </c>
      <c r="AB13" s="1154">
        <f t="shared" si="1"/>
        <v>2.3089156847681633</v>
      </c>
      <c r="AC13" s="1154">
        <f t="shared" si="1"/>
        <v>4.7579873641344337</v>
      </c>
      <c r="AD13" s="1154">
        <f t="shared" si="1"/>
        <v>1.9830335101390089</v>
      </c>
      <c r="AE13" s="1154">
        <f t="shared" si="1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2">G174</f>
        <v>2.6888265220283416</v>
      </c>
      <c r="F14" s="1173">
        <f t="shared" si="2"/>
        <v>89.377341612113028</v>
      </c>
      <c r="G14" s="1173">
        <f t="shared" si="2"/>
        <v>11.373954121209376</v>
      </c>
      <c r="H14" s="1173">
        <f t="shared" si="2"/>
        <v>3.7298049123416446</v>
      </c>
      <c r="I14" s="1173">
        <f t="shared" si="2"/>
        <v>3.4322606922635992</v>
      </c>
      <c r="J14" s="1173">
        <f t="shared" si="2"/>
        <v>1.4152592410945761</v>
      </c>
      <c r="K14" s="1173">
        <f t="shared" si="2"/>
        <v>7.2427284315285769</v>
      </c>
      <c r="L14" s="1173">
        <f t="shared" si="2"/>
        <v>8.0817660876924986</v>
      </c>
      <c r="M14" s="1173">
        <f t="shared" si="2"/>
        <v>3.0531730150813723</v>
      </c>
      <c r="N14" s="1173">
        <f t="shared" si="2"/>
        <v>3.6569755520408469</v>
      </c>
      <c r="O14" s="1173">
        <f t="shared" si="2"/>
        <v>5.4822442653396912</v>
      </c>
      <c r="P14" s="1173">
        <f t="shared" si="2"/>
        <v>6.9081071912255387</v>
      </c>
      <c r="Q14" s="1173">
        <f t="shared" si="2"/>
        <v>4.5082260239079694</v>
      </c>
      <c r="R14" s="1173">
        <f t="shared" si="2"/>
        <v>27.267914047457232</v>
      </c>
      <c r="S14" s="1173">
        <f t="shared" si="2"/>
        <v>4.6775074186812429</v>
      </c>
      <c r="T14" s="1173">
        <f t="shared" si="2"/>
        <v>9.4511938812581509</v>
      </c>
      <c r="U14" s="1173">
        <f t="shared" si="2"/>
        <v>6.5463793657760041</v>
      </c>
      <c r="V14" s="1173">
        <f t="shared" si="2"/>
        <v>6.4912138604240521</v>
      </c>
      <c r="W14" s="1173">
        <f t="shared" si="2"/>
        <v>8.2267100547388825</v>
      </c>
      <c r="X14" s="1173">
        <f t="shared" si="2"/>
        <v>0.81635930795287803</v>
      </c>
      <c r="Y14" s="1173">
        <f t="shared" si="2"/>
        <v>3.7331622849639201</v>
      </c>
      <c r="Z14" s="1173">
        <f t="shared" si="2"/>
        <v>1.6019271085223483</v>
      </c>
      <c r="AA14" s="1173">
        <f t="shared" si="2"/>
        <v>2.6507171062490991</v>
      </c>
      <c r="AB14" s="1173">
        <f t="shared" si="2"/>
        <v>2.2980605426407679</v>
      </c>
      <c r="AC14" s="1173">
        <f t="shared" si="2"/>
        <v>4.7356181501268555</v>
      </c>
      <c r="AD14" s="1173">
        <f t="shared" si="2"/>
        <v>1.9737104713039604</v>
      </c>
      <c r="AE14" s="1182">
        <f t="shared" si="0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>G176*((SUM(AN$15:AN$18)/SUM(AN$15:AN$23))/(SUM(G$176)/SUM(G$176:G$181)))</f>
        <v>0.5555330890064385</v>
      </c>
      <c r="F16" s="1152">
        <f>H176*((SUM(AO$15:AO$18)/SUM(AO$15:AO$23))/(SUM(H$176)/SUM(H$176:H$181)))</f>
        <v>28.955603017343442</v>
      </c>
      <c r="G16" s="1152">
        <f>I176*((SUM(AP$15:AP$18)/SUM(AP$15:AP$23))/(SUM(I$176)/SUM(I$176:I$181)))</f>
        <v>6.0991569267214576</v>
      </c>
      <c r="H16" s="1152">
        <f>J176*((SUM(AQ$15:AQ$18)/SUM(AQ$15:AQ$23))/(SUM(J$176)/SUM(J$176:J$181)))</f>
        <v>1.1460174639063041</v>
      </c>
      <c r="I16" s="1152">
        <f>K176*((SUM(AR$15:AR$18)/SUM(AR$15:AR$23))/(SUM(K$176)/SUM(K$176:K$181)))</f>
        <v>1.5295805726531895</v>
      </c>
      <c r="J16" s="1152">
        <f>L176*((SUM(AS$15:AS$18)/SUM(AS$15:AS$23))/(SUM(L$176)/SUM(L$176:L$181)))</f>
        <v>0.4180280508066353</v>
      </c>
      <c r="K16" s="1152">
        <f>M176*((SUM(AT$15:AT$18)/SUM(AT$15:AT$23))/(SUM(M$176)/SUM(M$176:M$181)))</f>
        <v>3.095463838746078</v>
      </c>
      <c r="L16" s="1152">
        <f>N176*((SUM(AU$15:AU$18)/SUM(AU$15:AU$23))/(SUM(N$176)/SUM(N$176:N$181)))</f>
        <v>5.5214509974730408</v>
      </c>
      <c r="M16" s="1152">
        <f>O176*((SUM(AV$15:AV$18)/SUM(AV$15:AV$23))/(SUM(O$176)/SUM(O$176:O$181)))</f>
        <v>0.72563098414861971</v>
      </c>
      <c r="N16" s="1152">
        <f>P176*((SUM(AW$15:AW$18)/SUM(AW$15:AW$23))/(SUM(P$176)/SUM(P$176:P$181)))</f>
        <v>1.4283279192276581</v>
      </c>
      <c r="O16" s="1152">
        <f>Q176*((SUM(AX$15:AX$18)/SUM(AX$15:AX$23))/(SUM(Q$176)/SUM(Q$176:Q$181)))</f>
        <v>1.0737306065848677</v>
      </c>
      <c r="P16" s="1152">
        <f>R176*((SUM(AY$15:AY$18)/SUM(AY$15:AY$23))/(SUM(R$176)/SUM(R$176:R$181)))</f>
        <v>2.8833455827460113</v>
      </c>
      <c r="Q16" s="1152">
        <f>S176*((SUM(AZ$15:AZ$18)/SUM(AZ$15:AZ$23))/(SUM(S$176)/SUM(S$176:S$181)))</f>
        <v>1.8930838017508695</v>
      </c>
      <c r="R16" s="1152">
        <f>T176*((SUM(BA$15:BA$18)/SUM(BA$15:BA$23))/(SUM(T$176)/SUM(T$176:T$181)))</f>
        <v>10.263178408743714</v>
      </c>
      <c r="S16" s="1152">
        <f>U176*((SUM(BB$15:BB$18)/SUM(BB$15:BB$23))/(SUM(U$176)/SUM(U$176:U$181)))</f>
        <v>3.4442139976005173</v>
      </c>
      <c r="T16" s="1152">
        <f>V176*((SUM(BC$15:BC$18)/SUM(BC$15:BC$23))/(SUM(V$176)/SUM(V$176:V$181)))</f>
        <v>2.5032787304665751</v>
      </c>
      <c r="U16" s="1152">
        <f>W176*((SUM(BD$15:BD$18)/SUM(BD$15:BD$23))/(SUM(W$176)/SUM(W$176:W$181)))</f>
        <v>1.1256301187372442</v>
      </c>
      <c r="V16" s="1152">
        <f>X176*((SUM(BE$15:BE$18)/SUM(BE$15:BE$23))/(SUM(X$176)/SUM(X$176:X$181)))</f>
        <v>1.454318329363667</v>
      </c>
      <c r="W16" s="1152">
        <f>Y176*((SUM(BF$15:BF$18)/SUM(BF$15:BF$23))/(SUM(Y$176)/SUM(Y$176:Y$181)))</f>
        <v>2.9937303071482946</v>
      </c>
      <c r="X16" s="1152">
        <f>Z176*((SUM(BG$15:BG$18)/SUM(BG$15:BG$23))/(SUM(Z$176)/SUM(Z$176:Z$181)))</f>
        <v>0.28323175595699113</v>
      </c>
      <c r="Y16" s="1152">
        <f>AA176*((SUM(BH$15:BH$18)/SUM(BH$15:BH$23))/(SUM(AA$176)/SUM(AA$176:AA$181)))</f>
        <v>4.1020592105023663</v>
      </c>
      <c r="Z16" s="1152">
        <f>AB176*((SUM(BI$15:BI$18)/SUM(BI$15:BI$23))/(SUM(AB$176)/SUM(AB$176:AB$181)))</f>
        <v>0.62448405342599811</v>
      </c>
      <c r="AA16" s="1152">
        <f>AC176*((SUM(BJ$15:BJ$18)/SUM(BJ$15:BJ$23))/(SUM(AC$176)/SUM(AC$176:AC$181)))</f>
        <v>1.7308562936275746</v>
      </c>
      <c r="AB16" s="1152">
        <f>AD176*((SUM(BK$15:BK$18)/SUM(BK$15:BK$23))/(SUM(AD$176)/SUM(AD$176:AD$181)))</f>
        <v>1.1018404843604137</v>
      </c>
      <c r="AC16" s="1152">
        <f>AE176*((SUM(BL$15:BL$18)/SUM(BL$15:BL$23))/(SUM(AE$176)/SUM(AE$176:AE$181)))</f>
        <v>0.71881201833782027</v>
      </c>
      <c r="AD16" s="1152">
        <f>AF176*((SUM(BM$15:BM$18)/SUM(BM$15:BM$23))/(SUM(AF$176)/SUM(AF$176:AF$181)))</f>
        <v>1.2806912416804785</v>
      </c>
      <c r="AE16" s="1179">
        <f t="shared" si="0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>G177*((SUM(AN$19)/SUM(AN$15:AN$23))/(SUM(G177)/SUM(G$176:G$181)))</f>
        <v>2.7611807836373425</v>
      </c>
      <c r="F17" s="1153">
        <f>H177*((SUM(AO$19)/SUM(AO$15:AO$23))/(SUM(H177)/SUM(H$176:H$181)))</f>
        <v>59.981704191940047</v>
      </c>
      <c r="G17" s="1153">
        <f>I177*((SUM(AP$19)/SUM(AP$15:AP$23))/(SUM(I177)/SUM(I$176:I$181)))</f>
        <v>9.8634082987923666</v>
      </c>
      <c r="H17" s="1153">
        <f>J177*((SUM(AQ$19)/SUM(AQ$15:AQ$23))/(SUM(J177)/SUM(J$176:J$181)))</f>
        <v>3.4844081543038867</v>
      </c>
      <c r="I17" s="1153">
        <f>K177*((SUM(AR$19)/SUM(AR$15:AR$23))/(SUM(K177)/SUM(K$176:K$181)))</f>
        <v>3.802100280595071</v>
      </c>
      <c r="J17" s="1153">
        <f>L177*((SUM(AS$19)/SUM(AS$15:AS$23))/(SUM(L177)/SUM(L$176:L$181)))</f>
        <v>2.1598115958342818</v>
      </c>
      <c r="K17" s="1153">
        <f>M177*((SUM(AT$19)/SUM(AT$15:AT$23))/(SUM(M177)/SUM(M$176:M$181)))</f>
        <v>7.2272292926346786</v>
      </c>
      <c r="L17" s="1153">
        <f>N177*((SUM(AU$19)/SUM(AU$15:AU$23))/(SUM(N177)/SUM(N$176:N$181)))</f>
        <v>7.4389307037527415</v>
      </c>
      <c r="M17" s="1153">
        <f>O177*((SUM(AV$19)/SUM(AV$15:AV$23))/(SUM(O177)/SUM(O$176:O$181)))</f>
        <v>4.5743777240728987</v>
      </c>
      <c r="N17" s="1153">
        <f>P177*((SUM(AW$19)/SUM(AW$15:AW$23))/(SUM(P177)/SUM(P$176:P$181)))</f>
        <v>4.6038871610325449</v>
      </c>
      <c r="O17" s="1153">
        <f>Q177*((SUM(AX$19)/SUM(AX$15:AX$23))/(SUM(Q177)/SUM(Q$176:Q$181)))</f>
        <v>7.0866220034601275</v>
      </c>
      <c r="P17" s="1153">
        <f>R177*((SUM(AY$19)/SUM(AY$15:AY$23))/(SUM(R177)/SUM(R$176:R$181)))</f>
        <v>5.7505730845946852</v>
      </c>
      <c r="Q17" s="1153">
        <f>S177*((SUM(AZ$19)/SUM(AZ$15:AZ$23))/(SUM(S177)/SUM(S$176:S$181)))</f>
        <v>5.0498625049302408</v>
      </c>
      <c r="R17" s="1153">
        <f>T177*((SUM(BA$19)/SUM(BA$15:BA$23))/(SUM(T177)/SUM(T$176:T$181)))</f>
        <v>24.112424408571869</v>
      </c>
      <c r="S17" s="1153">
        <f>U177*((SUM(BB$19)/SUM(BB$15:BB$23))/(SUM(U177)/SUM(U$176:U$181)))</f>
        <v>4.5922853301340245</v>
      </c>
      <c r="T17" s="1153">
        <f>V177*((SUM(BC$19)/SUM(BC$15:BC$23))/(SUM(V177)/SUM(V$176:V$181)))</f>
        <v>8.6593681347324036</v>
      </c>
      <c r="U17" s="1153">
        <f>W177*((SUM(BD$19)/SUM(BD$15:BD$23))/(SUM(W177)/SUM(W$176:W$181)))</f>
        <v>5.5596711948276809</v>
      </c>
      <c r="V17" s="1153">
        <f>X177*((SUM(BE$19)/SUM(BE$15:BE$23))/(SUM(X177)/SUM(X$176:X$181)))</f>
        <v>6.2142525989607602</v>
      </c>
      <c r="W17" s="1153">
        <f>Y177*((SUM(BF$19)/SUM(BF$15:BF$23))/(SUM(Y177)/SUM(Y$176:Y$181)))</f>
        <v>10.398152241198346</v>
      </c>
      <c r="X17" s="1153">
        <f>Z177*((SUM(BG$19)/SUM(BG$15:BG$23))/(SUM(Z177)/SUM(Z$176:Z$181)))</f>
        <v>1.2037349628172125</v>
      </c>
      <c r="Y17" s="1153">
        <f>AA177*((SUM(BH$19)/SUM(BH$15:BH$23))/(SUM(AA177)/SUM(AA$176:AA$181)))</f>
        <v>1.9955963726768269</v>
      </c>
      <c r="Z17" s="1153">
        <f>AB177*((SUM(BI$19)/SUM(BI$15:BI$23))/(SUM(AB177)/SUM(AB$176:AB$181)))</f>
        <v>1.9918887911001664</v>
      </c>
      <c r="AA17" s="1153">
        <f>AC177*((SUM(BJ$19)/SUM(BJ$15:BJ$23))/(SUM(AC177)/SUM(AC$176:AC$181)))</f>
        <v>2.8240286896028848</v>
      </c>
      <c r="AB17" s="1153">
        <f>AD177*((SUM(BK$19)/SUM(BK$15:BK$23))/(SUM(AD177)/SUM(AD$176:AD$181)))</f>
        <v>2.7750056643151155</v>
      </c>
      <c r="AC17" s="1153">
        <f>AE177*((SUM(BL$19)/SUM(BL$15:BL$23))/(SUM(AE177)/SUM(AE$176:AE$181)))</f>
        <v>4.3128721100269214</v>
      </c>
      <c r="AD17" s="1153">
        <f>AF177*((SUM(BM$19)/SUM(BM$15:BM$23))/(SUM(AF177)/SUM(AF$176:AF$181)))</f>
        <v>1.5407300724785451</v>
      </c>
      <c r="AE17" s="1180">
        <f t="shared" si="0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>G178*((SUM(AN$20)/SUM(AN$15:AN$23))/(SUM(G178)/SUM(G$176:G$181)))</f>
        <v>1.2066772141030058</v>
      </c>
      <c r="F18" s="1152">
        <f>H178*((SUM(AO$20)/SUM(AO$15:AO$23))/(SUM(H178)/SUM(H$176:H$181)))</f>
        <v>40.376078030967101</v>
      </c>
      <c r="G18" s="1152">
        <f>I178*((SUM(AP$20)/SUM(AP$15:AP$23))/(SUM(I178)/SUM(I$176:I$181)))</f>
        <v>3.7882274954598958</v>
      </c>
      <c r="H18" s="1152">
        <f>J178*((SUM(AQ$20)/SUM(AQ$15:AQ$23))/(SUM(J178)/SUM(J$176:J$181)))</f>
        <v>1.6379036113357517</v>
      </c>
      <c r="I18" s="1152">
        <f>K178*((SUM(AR$20)/SUM(AR$15:AR$23))/(SUM(K178)/SUM(K$176:K$181)))</f>
        <v>0.71533768134607811</v>
      </c>
      <c r="J18" s="1152">
        <f>L178*((SUM(AS$20)/SUM(AS$15:AS$23))/(SUM(L178)/SUM(L$176:L$181)))</f>
        <v>0</v>
      </c>
      <c r="K18" s="1152">
        <f>M178*((SUM(AT$20)/SUM(AT$15:AT$23))/(SUM(M178)/SUM(M$176:M$181)))</f>
        <v>1.9489459688153774</v>
      </c>
      <c r="L18" s="1152">
        <f>N178*((SUM(AU$20)/SUM(AU$15:AU$23))/(SUM(N178)/SUM(N$176:N$181)))</f>
        <v>1.4304565588211406</v>
      </c>
      <c r="M18" s="1152">
        <f>O178*((SUM(AV$20)/SUM(AV$15:AV$23))/(SUM(O178)/SUM(O$176:O$181)))</f>
        <v>0.24381201067393624</v>
      </c>
      <c r="N18" s="1152">
        <f>P178*((SUM(AW$20)/SUM(AW$15:AW$23))/(SUM(P178)/SUM(P$176:P$181)))</f>
        <v>0.60636562608721323</v>
      </c>
      <c r="O18" s="1152">
        <f>Q178*((SUM(AX$20)/SUM(AX$15:AX$23))/(SUM(Q178)/SUM(Q$176:Q$181)))</f>
        <v>1.6105959098773017</v>
      </c>
      <c r="P18" s="1152">
        <f>R178*((SUM(AY$20)/SUM(AY$15:AY$23))/(SUM(R178)/SUM(R$176:R$181)))</f>
        <v>2.4714390709251526</v>
      </c>
      <c r="Q18" s="1152">
        <f>S178*((SUM(AZ$20)/SUM(AZ$15:AZ$23))/(SUM(S178)/SUM(S$176:S$181)))</f>
        <v>1.1604357849693638</v>
      </c>
      <c r="R18" s="1152">
        <f>T178*((SUM(BA$20)/SUM(BA$15:BA$23))/(SUM(T178)/SUM(T$176:T$181)))</f>
        <v>8.9790557998178073</v>
      </c>
      <c r="S18" s="1152">
        <f>U178*((SUM(BB$20)/SUM(BB$15:BB$23))/(SUM(U178)/SUM(U$176:U$181)))</f>
        <v>0.3625488418526861</v>
      </c>
      <c r="T18" s="1152">
        <f>V178*((SUM(BC$20)/SUM(BC$15:BC$23))/(SUM(V178)/SUM(V$176:V$181)))</f>
        <v>4.3115682344483517</v>
      </c>
      <c r="U18" s="1152">
        <f>W178*((SUM(BD$20)/SUM(BD$15:BD$23))/(SUM(W178)/SUM(W$176:W$181)))</f>
        <v>3.4881693793568589</v>
      </c>
      <c r="V18" s="1152">
        <f>X178*((SUM(BE$20)/SUM(BE$15:BE$23))/(SUM(X178)/SUM(X$176:X$181)))</f>
        <v>3.0460525638640576</v>
      </c>
      <c r="W18" s="1152">
        <f>Y178*((SUM(BF$20)/SUM(BF$15:BF$23))/(SUM(Y178)/SUM(Y$176:Y$181)))</f>
        <v>1.3636920972063407</v>
      </c>
      <c r="X18" s="1152">
        <f>Z178*((SUM(BG$20)/SUM(BG$15:BG$23))/(SUM(Z178)/SUM(Z$176:Z$181)))</f>
        <v>0</v>
      </c>
      <c r="Y18" s="1152">
        <f>AA178*((SUM(BH$20)/SUM(BH$15:BH$23))/(SUM(AA178)/SUM(AA$176:AA$181)))</f>
        <v>0.64672104670082353</v>
      </c>
      <c r="Z18" s="1152">
        <f>AB178*((SUM(BI$20)/SUM(BI$15:BI$23))/(SUM(AB178)/SUM(AB$176:AB$181)))</f>
        <v>0.27994112739786126</v>
      </c>
      <c r="AA18" s="1152">
        <f>AC178*((SUM(BJ$20)/SUM(BJ$15:BJ$23))/(SUM(AC178)/SUM(AC$176:AC$181)))</f>
        <v>0.27329309899382759</v>
      </c>
      <c r="AB18" s="1152">
        <f>AD178*((SUM(BK$20)/SUM(BK$15:BK$23))/(SUM(AD178)/SUM(AD$176:AD$181)))</f>
        <v>0.26234297246676513</v>
      </c>
      <c r="AC18" s="1152">
        <f>AE178*((SUM(BL$20)/SUM(BL$15:BL$23))/(SUM(AE178)/SUM(AE$176:AE$181)))</f>
        <v>2.8752480733512811</v>
      </c>
      <c r="AD18" s="1152">
        <f>AF178*((SUM(BM$20)/SUM(BM$15:BM$23))/(SUM(AF178)/SUM(AF$176:AF$181)))</f>
        <v>0.65009707699516672</v>
      </c>
      <c r="AE18" s="1179">
        <f t="shared" si="0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>G179*((SUM(AN$21)/SUM(AN$15:AN$23))/(SUM(G179)/SUM(G$176:G$181)))</f>
        <v>0.24891838706223213</v>
      </c>
      <c r="F19" s="1153">
        <f>H179*((SUM(AO$21)/SUM(AO$15:AO$23))/(SUM(H179)/SUM(H$176:H$181)))</f>
        <v>19.556523437876034</v>
      </c>
      <c r="G19" s="1153">
        <f>I179*((SUM(AP$21)/SUM(AP$15:AP$23))/(SUM(I179)/SUM(I$176:I$181)))</f>
        <v>0.70452916419945488</v>
      </c>
      <c r="H19" s="1153">
        <f>J179*((SUM(AQ$21)/SUM(AQ$15:AQ$23))/(SUM(J179)/SUM(J$176:J$181)))</f>
        <v>0.33994225895647673</v>
      </c>
      <c r="I19" s="1153">
        <f>K179*((SUM(AR$21)/SUM(AR$15:AR$23))/(SUM(K179)/SUM(K$176:K$181)))</f>
        <v>0.14720775436060771</v>
      </c>
      <c r="J19" s="1153">
        <f>L179*((SUM(AS$21)/SUM(AS$15:AS$23))/(SUM(L179)/SUM(L$176:L$181)))</f>
        <v>0</v>
      </c>
      <c r="K19" s="1153">
        <f>M179*((SUM(AT$21)/SUM(AT$15:AT$23))/(SUM(M179)/SUM(M$176:M$181)))</f>
        <v>0.56183407928608808</v>
      </c>
      <c r="L19" s="1153">
        <f>N179*((SUM(AU$21)/SUM(AU$15:AU$23))/(SUM(N179)/SUM(N$176:N$181)))</f>
        <v>0.21846466900283959</v>
      </c>
      <c r="M19" s="1153">
        <f>O179*((SUM(AV$21)/SUM(AV$15:AV$23))/(SUM(O179)/SUM(O$176:O$181)))</f>
        <v>1.1610095746377912E-2</v>
      </c>
      <c r="N19" s="1153">
        <f>P179*((SUM(AW$21)/SUM(AW$15:AW$23))/(SUM(P179)/SUM(P$176:P$181)))</f>
        <v>1.3474791690826963E-2</v>
      </c>
      <c r="O19" s="1153">
        <f>Q179*((SUM(AX$21)/SUM(AX$15:AX$23))/(SUM(Q179)/SUM(Q$176:Q$181)))</f>
        <v>0.10737306065848679</v>
      </c>
      <c r="P19" s="1153">
        <f>R179*((SUM(AY$21)/SUM(AY$15:AY$23))/(SUM(R179)/SUM(R$176:R$181)))</f>
        <v>0.97245754747272317</v>
      </c>
      <c r="Q19" s="1153">
        <f>S179*((SUM(AZ$21)/SUM(AZ$15:AZ$23))/(SUM(S179)/SUM(S$176:S$181)))</f>
        <v>7.8673612540295854E-2</v>
      </c>
      <c r="R19" s="1153">
        <f>T179*((SUM(BA$21)/SUM(BA$15:BA$23))/(SUM(T179)/SUM(T$176:T$181)))</f>
        <v>3.8131579761235006</v>
      </c>
      <c r="S19" s="1153">
        <f>U179*((SUM(BB$21)/SUM(BB$15:BB$23))/(SUM(U179)/SUM(U$176:U$181)))</f>
        <v>0.12084961395089538</v>
      </c>
      <c r="T19" s="1153">
        <f>V179*((SUM(BC$21)/SUM(BC$15:BC$23))/(SUM(V179)/SUM(V$176:V$181)))</f>
        <v>1.0655403543499173</v>
      </c>
      <c r="U19" s="1153">
        <f>W179*((SUM(BD$21)/SUM(BD$15:BD$23))/(SUM(W179)/SUM(W$176:W$181)))</f>
        <v>1.0314709453067521</v>
      </c>
      <c r="V19" s="1153">
        <f>X179*((SUM(BE$21)/SUM(BE$15:BE$23))/(SUM(X179)/SUM(X$176:X$181)))</f>
        <v>0.66226832058949137</v>
      </c>
      <c r="W19" s="1153">
        <f>Y179*((SUM(BF$21)/SUM(BF$15:BF$23))/(SUM(Y179)/SUM(Y$176:Y$181)))</f>
        <v>0.18644227891492937</v>
      </c>
      <c r="X19" s="1153">
        <f>Z179*((SUM(BG$21)/SUM(BG$15:BG$23))/(SUM(Z179)/SUM(Z$176:Z$181)))</f>
        <v>0</v>
      </c>
      <c r="Y19" s="1153">
        <f>AA179*((SUM(BH$21)/SUM(BH$15:BH$23))/(SUM(AA179)/SUM(AA$176:AA$181)))</f>
        <v>3.6955488382904196E-2</v>
      </c>
      <c r="Z19" s="1153">
        <f>AB179*((SUM(BI$21)/SUM(BI$15:BI$23))/(SUM(AB179)/SUM(AB$176:AB$181)))</f>
        <v>1.0766966438379277E-2</v>
      </c>
      <c r="AA19" s="1153">
        <f>AC179*((SUM(BJ$21)/SUM(BJ$15:BJ$23))/(SUM(AC179)/SUM(AC$176:AC$181)))</f>
        <v>0</v>
      </c>
      <c r="AB19" s="1153">
        <f>AD179*((SUM(BK$21)/SUM(BK$15:BK$23))/(SUM(AD179)/SUM(AD$176:AD$181)))</f>
        <v>1.1659687665189563E-2</v>
      </c>
      <c r="AC19" s="1153">
        <f>AE179*((SUM(BL$21)/SUM(BL$15:BL$23))/(SUM(AE179)/SUM(AE$176:AE$181)))</f>
        <v>0.35940600916891008</v>
      </c>
      <c r="AD19" s="1153">
        <f>AF179*((SUM(BM$21)/SUM(BM$15:BM$23))/(SUM(AF179)/SUM(AF$176:AF$181)))</f>
        <v>0.10401553231922668</v>
      </c>
      <c r="AE19" s="1180">
        <f t="shared" si="0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>G180*((SUM(AN$22)/SUM(AN$15:AN$23))/(SUM(G180)/SUM(G$176:G$181)))</f>
        <v>9.2314103811158912E-2</v>
      </c>
      <c r="F20" s="1152">
        <f>H180*((SUM(AO$22)/SUM(AO$15:AO$23))/(SUM(H180)/SUM(H$176:H$181)))</f>
        <v>8.7157333497020399</v>
      </c>
      <c r="G20" s="1152">
        <f>I180*((SUM(AP$22)/SUM(AP$15:AP$23))/(SUM(I180)/SUM(I$176:I$181)))</f>
        <v>0.16414422935537037</v>
      </c>
      <c r="H20" s="1152">
        <f>J180*((SUM(AQ$22)/SUM(AQ$15:AQ$23))/(SUM(J180)/SUM(J$176:J$181)))</f>
        <v>0.12619068703687394</v>
      </c>
      <c r="I20" s="1152">
        <f>K180*((SUM(AR$22)/SUM(AR$15:AR$23))/(SUM(K180)/SUM(K$176:K$181)))</f>
        <v>3.6801938590151927E-2</v>
      </c>
      <c r="J20" s="1152">
        <f>L180*((SUM(AS$22)/SUM(AS$15:AS$23))/(SUM(L180)/SUM(L$176:L$181)))</f>
        <v>0</v>
      </c>
      <c r="K20" s="1152">
        <f>M180*((SUM(AT$22)/SUM(AT$15:AT$23))/(SUM(M180)/SUM(M$176:M$181)))</f>
        <v>0.21505610690376575</v>
      </c>
      <c r="L20" s="1152">
        <f>N180*((SUM(AU$22)/SUM(AU$15:AU$23))/(SUM(N180)/SUM(N$176:N$181)))</f>
        <v>7.2357724765271719E-2</v>
      </c>
      <c r="M20" s="1152">
        <f>O180*((SUM(AV$22)/SUM(AV$15:AV$23))/(SUM(O180)/SUM(O$176:O$181)))</f>
        <v>5.8050478731889567E-3</v>
      </c>
      <c r="N20" s="1152">
        <f>P180*((SUM(AW$22)/SUM(AW$15:AW$23))/(SUM(P180)/SUM(P$176:P$181)))</f>
        <v>4.4915972302756535E-3</v>
      </c>
      <c r="O20" s="1152">
        <f>Q180*((SUM(AX$22)/SUM(AX$15:AX$23))/(SUM(Q180)/SUM(Q$176:Q$181)))</f>
        <v>0</v>
      </c>
      <c r="P20" s="1152">
        <f>R180*((SUM(AY$22)/SUM(AY$15:AY$23))/(SUM(R180)/SUM(R$176:R$181)))</f>
        <v>0.31519802643683109</v>
      </c>
      <c r="Q20" s="1152">
        <f>S180*((SUM(AZ$22)/SUM(AZ$15:AZ$23))/(SUM(S180)/SUM(S$176:S$181)))</f>
        <v>1.9668403135073967E-2</v>
      </c>
      <c r="R20" s="1152">
        <f>T180*((SUM(BA$22)/SUM(BA$15:BA$23))/(SUM(T180)/SUM(T$176:T$181)))</f>
        <v>1.6027026454914972</v>
      </c>
      <c r="S20" s="1152">
        <f>U180*((SUM(BB$22)/SUM(BB$15:BB$23))/(SUM(U180)/SUM(U$176:U$181)))</f>
        <v>0</v>
      </c>
      <c r="T20" s="1152">
        <f>V180*((SUM(BC$22)/SUM(BC$15:BC$23))/(SUM(V180)/SUM(V$176:V$181)))</f>
        <v>0.38702006688134544</v>
      </c>
      <c r="U20" s="1152">
        <f>W180*((SUM(BD$22)/SUM(BD$15:BD$23))/(SUM(W180)/SUM(W$176:W$181)))</f>
        <v>0.42799624286587229</v>
      </c>
      <c r="V20" s="1152">
        <f>X180*((SUM(BE$22)/SUM(BE$15:BE$23))/(SUM(X180)/SUM(X$176:X$181)))</f>
        <v>0.25956337636936838</v>
      </c>
      <c r="W20" s="1152">
        <f>Y180*((SUM(BF$22)/SUM(BF$15:BF$23))/(SUM(Y180)/SUM(Y$176:Y$181)))</f>
        <v>1.5980766764136803E-2</v>
      </c>
      <c r="X20" s="1152">
        <f>Z180*((SUM(BG$22)/SUM(BG$15:BG$23))/(SUM(Z180)/SUM(Z$176:Z$181)))</f>
        <v>0</v>
      </c>
      <c r="Y20" s="1152">
        <f>AA180*((SUM(BH$22)/SUM(BH$15:BH$23))/(SUM(AA180)/SUM(AA$176:AA$181)))</f>
        <v>1.8477744191452102E-2</v>
      </c>
      <c r="Z20" s="1152">
        <f>AB180*((SUM(BI$22)/SUM(BI$15:BI$23))/(SUM(AB180)/SUM(AB$176:AB$181)))</f>
        <v>0</v>
      </c>
      <c r="AA20" s="1152">
        <f>AC180*((SUM(BJ$22)/SUM(BJ$15:BJ$23))/(SUM(AC180)/SUM(AC$176:AC$181)))</f>
        <v>0</v>
      </c>
      <c r="AB20" s="1152">
        <f>AD180*((SUM(BK$22)/SUM(BK$15:BK$23))/(SUM(AD180)/SUM(AD$176:AD$181)))</f>
        <v>1.7489531497784344E-2</v>
      </c>
      <c r="AC20" s="1152">
        <f>AE180*((SUM(BL$22)/SUM(BL$15:BL$23))/(SUM(AE180)/SUM(AE$176:AE$181)))</f>
        <v>0.35940600916891008</v>
      </c>
      <c r="AD20" s="1152">
        <f>AF180*((SUM(BM$22)/SUM(BM$15:BM$23))/(SUM(AF180)/SUM(AF$176:AF$181)))</f>
        <v>0</v>
      </c>
      <c r="AE20" s="1179">
        <f t="shared" si="0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>G181*((SUM(AN$23)/SUM(AN$15:AN$23))/(SUM(G181)/SUM(G$176:G$181)))</f>
        <v>3.2969322789699614E-2</v>
      </c>
      <c r="F21" s="1154">
        <f>H181*((SUM(AO$23)/SUM(AO$15:AO$23))/(SUM(H181)/SUM(H$176:H$181)))</f>
        <v>5.2117084709251174</v>
      </c>
      <c r="G21" s="1154">
        <f>I181*((SUM(AP$23)/SUM(AP$15:AP$23))/(SUM(I181)/SUM(I$176:I$181)))</f>
        <v>9.7748810739714947E-2</v>
      </c>
      <c r="H21" s="1154">
        <f>J181*((SUM(AQ$23)/SUM(AQ$15:AQ$23))/(SUM(J181)/SUM(J$176:J$181)))</f>
        <v>5.9232363303022464E-2</v>
      </c>
      <c r="I21" s="1154">
        <f>K181*((SUM(AR$23)/SUM(AR$15:AR$23))/(SUM(K181)/SUM(K$176:K$181)))</f>
        <v>2.0701090456960457E-2</v>
      </c>
      <c r="J21" s="1154">
        <f>L181*((SUM(AS$23)/SUM(AS$15:AS$23))/(SUM(L181)/SUM(L$176:L$181)))</f>
        <v>0</v>
      </c>
      <c r="K21" s="1154">
        <f>M181*((SUM(AT$23)/SUM(AT$15:AT$23))/(SUM(M181)/SUM(M$176:M$181)))</f>
        <v>0.14381877149189337</v>
      </c>
      <c r="L21" s="1154">
        <f>N181*((SUM(AU$23)/SUM(AU$15:AU$23))/(SUM(N181)/SUM(N$176:N$181)))</f>
        <v>3.8961851796684766E-2</v>
      </c>
      <c r="M21" s="1154">
        <f>O181*((SUM(AV$23)/SUM(AV$15:AV$23))/(SUM(O181)/SUM(O$176:O$181)))</f>
        <v>0</v>
      </c>
      <c r="N21" s="1154">
        <f>P181*((SUM(AW$23)/SUM(AW$15:AW$23))/(SUM(P181)/SUM(P$176:P$181)))</f>
        <v>4.4915972302756535E-3</v>
      </c>
      <c r="O21" s="1154">
        <f>Q181*((SUM(AX$23)/SUM(AX$15:AX$23))/(SUM(Q181)/SUM(Q$176:Q$181)))</f>
        <v>0.10737306065848679</v>
      </c>
      <c r="P21" s="1154">
        <f>R181*((SUM(AY$23)/SUM(AY$15:AY$23))/(SUM(R181)/SUM(R$176:R$181)))</f>
        <v>0.18983517501309144</v>
      </c>
      <c r="Q21" s="1154">
        <f>S181*((SUM(AZ$23)/SUM(AZ$15:AZ$23))/(SUM(S181)/SUM(S$176:S$181)))</f>
        <v>9.8342015675369817E-3</v>
      </c>
      <c r="R21" s="1154">
        <f>T181*((SUM(BA$23)/SUM(BA$15:BA$23))/(SUM(T181)/SUM(T$176:T$181)))</f>
        <v>0.89692533371542504</v>
      </c>
      <c r="S21" s="1154">
        <f>U181*((SUM(BB$23)/SUM(BB$15:BB$23))/(SUM(U181)/SUM(U$176:U$181)))</f>
        <v>0</v>
      </c>
      <c r="T21" s="1154">
        <f>V181*((SUM(BC$23)/SUM(BC$15:BC$23))/(SUM(V181)/SUM(V$176:V$181)))</f>
        <v>0.28820643278398067</v>
      </c>
      <c r="U21" s="1154">
        <f>W181*((SUM(BD$23)/SUM(BD$15:BD$23))/(SUM(W181)/SUM(W$176:W$181)))</f>
        <v>0.29103744514879315</v>
      </c>
      <c r="V21" s="1154">
        <f>X181*((SUM(BE$23)/SUM(BE$15:BE$23))/(SUM(X181)/SUM(X$176:X$181)))</f>
        <v>0.18703831532498605</v>
      </c>
      <c r="W21" s="1154">
        <f>Y181*((SUM(BF$23)/SUM(BF$15:BF$23))/(SUM(Y181)/SUM(Y$176:Y$181)))</f>
        <v>2.6634611273561339E-2</v>
      </c>
      <c r="X21" s="1154">
        <f>Z181*((SUM(BG$23)/SUM(BG$15:BG$23))/(SUM(Z181)/SUM(Z$176:Z$181)))</f>
        <v>0</v>
      </c>
      <c r="Y21" s="1154">
        <f>AA181*((SUM(BH$23)/SUM(BH$15:BH$23))/(SUM(AA181)/SUM(AA$176:AA$181)))</f>
        <v>0</v>
      </c>
      <c r="Z21" s="1154">
        <f>AB181*((SUM(BI$23)/SUM(BI$15:BI$23))/(SUM(AB181)/SUM(AB$176:AB$181)))</f>
        <v>1.0766966438379277E-2</v>
      </c>
      <c r="AA21" s="1154">
        <f>AC181*((SUM(BJ$23)/SUM(BJ$15:BJ$23))/(SUM(AC181)/SUM(AC$176:AC$181)))</f>
        <v>0</v>
      </c>
      <c r="AB21" s="1154">
        <f>AD181*((SUM(BK$23)/SUM(BK$15:BK$23))/(SUM(AD181)/SUM(AD$176:AD$181)))</f>
        <v>1.7489531497784341E-2</v>
      </c>
      <c r="AC21" s="1154">
        <f>AE181*((SUM(BL$23)/SUM(BL$15:BL$23))/(SUM(AE181)/SUM(AE$176:AE$181)))</f>
        <v>0</v>
      </c>
      <c r="AD21" s="1154">
        <f>AF181*((SUM(BM$23)/SUM(BM$15:BM$23))/(SUM(AF181)/SUM(AF$176:AF$181)))</f>
        <v>1.9502912309855003E-2</v>
      </c>
      <c r="AE21" s="1181">
        <f t="shared" si="0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3">SUM(F16:F21)</f>
        <v>162.79735049875379</v>
      </c>
      <c r="G22" s="1154">
        <f t="shared" ref="G22" si="4">SUM(G16:G21)</f>
        <v>20.717214925268262</v>
      </c>
      <c r="H22" s="1154">
        <f t="shared" ref="H22" si="5">SUM(H16:H21)</f>
        <v>6.7936945388423151</v>
      </c>
      <c r="I22" s="1154">
        <f t="shared" ref="I22" si="6">SUM(I16:I21)</f>
        <v>6.2517293180020586</v>
      </c>
      <c r="J22" s="1154">
        <f t="shared" ref="J22" si="7">SUM(J16:J21)</f>
        <v>2.5778396466409172</v>
      </c>
      <c r="K22" s="1154">
        <f t="shared" ref="K22" si="8">SUM(K16:K21)</f>
        <v>13.192348057877881</v>
      </c>
      <c r="L22" s="1154">
        <f t="shared" ref="L22" si="9">SUM(L16:L21)</f>
        <v>14.720622505611718</v>
      </c>
      <c r="M22" s="1154">
        <f t="shared" ref="M22" si="10">SUM(M16:M21)</f>
        <v>5.561235862515022</v>
      </c>
      <c r="N22" s="1154">
        <f t="shared" ref="N22" si="11">SUM(N16:N21)</f>
        <v>6.6610386924987948</v>
      </c>
      <c r="O22" s="1154">
        <f t="shared" ref="O22" si="12">SUM(O16:O21)</f>
        <v>9.985694641239272</v>
      </c>
      <c r="P22" s="1154">
        <f t="shared" ref="P22" si="13">SUM(P16:P21)</f>
        <v>12.582848487188494</v>
      </c>
      <c r="Q22" s="1154">
        <f t="shared" ref="Q22" si="14">SUM(Q16:Q21)</f>
        <v>8.2115583088933803</v>
      </c>
      <c r="R22" s="1154">
        <f t="shared" ref="R22" si="15">SUM(R16:R21)</f>
        <v>49.667444572463808</v>
      </c>
      <c r="S22" s="1154">
        <f t="shared" ref="S22" si="16">SUM(S16:S21)</f>
        <v>8.5198977835381235</v>
      </c>
      <c r="T22" s="1154">
        <f t="shared" ref="T22" si="17">SUM(T16:T21)</f>
        <v>17.214981953662573</v>
      </c>
      <c r="U22" s="1154">
        <f t="shared" ref="U22" si="18">SUM(U16:U21)</f>
        <v>11.923975326243202</v>
      </c>
      <c r="V22" s="1154">
        <f t="shared" ref="V22" si="19">SUM(V16:V21)</f>
        <v>11.823493504472331</v>
      </c>
      <c r="W22" s="1154">
        <f t="shared" ref="W22" si="20">SUM(W16:W21)</f>
        <v>14.984632302505609</v>
      </c>
      <c r="X22" s="1154">
        <f t="shared" ref="X22" si="21">SUM(X16:X21)</f>
        <v>1.4869667187742035</v>
      </c>
      <c r="Y22" s="1154">
        <f t="shared" ref="Y22" si="22">SUM(Y16:Y21)</f>
        <v>6.7998098624543744</v>
      </c>
      <c r="Z22" s="1154">
        <f t="shared" ref="Z22" si="23">SUM(Z16:Z21)</f>
        <v>2.9178479048007846</v>
      </c>
      <c r="AA22" s="1154">
        <f t="shared" ref="AA22" si="24">SUM(AA16:AA21)</f>
        <v>4.8281780822242872</v>
      </c>
      <c r="AB22" s="1154">
        <f t="shared" ref="AB22" si="25">SUM(AB16:AB21)</f>
        <v>4.1858278718030535</v>
      </c>
      <c r="AC22" s="1154">
        <f t="shared" ref="AC22" si="26">SUM(AC16:AC21)</f>
        <v>8.6257442200538446</v>
      </c>
      <c r="AD22" s="1154">
        <f t="shared" ref="AD22" si="27">SUM(AD16:AD21)</f>
        <v>3.5950368357832723</v>
      </c>
      <c r="AE22" s="1154">
        <f t="shared" ref="AE22" si="2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29">G182</f>
        <v>4.8965247981716953</v>
      </c>
      <c r="F23" s="1173">
        <f t="shared" si="29"/>
        <v>162.76184648321521</v>
      </c>
      <c r="G23" s="1173">
        <f t="shared" si="29"/>
        <v>20.71269676622962</v>
      </c>
      <c r="H23" s="1173">
        <f t="shared" si="29"/>
        <v>6.7922129211394946</v>
      </c>
      <c r="I23" s="1173">
        <f t="shared" si="29"/>
        <v>6.2503658959674304</v>
      </c>
      <c r="J23" s="1173">
        <f t="shared" si="29"/>
        <v>2.5772774528546556</v>
      </c>
      <c r="K23" s="1173">
        <f t="shared" si="29"/>
        <v>13.189470975855338</v>
      </c>
      <c r="L23" s="1173">
        <f t="shared" si="29"/>
        <v>14.717412126520317</v>
      </c>
      <c r="M23" s="1173">
        <f t="shared" si="29"/>
        <v>5.5600230282528447</v>
      </c>
      <c r="N23" s="1173">
        <f t="shared" si="29"/>
        <v>6.6595860053357843</v>
      </c>
      <c r="O23" s="1173">
        <f t="shared" si="29"/>
        <v>9.9835168892265997</v>
      </c>
      <c r="P23" s="1173">
        <f t="shared" si="29"/>
        <v>12.580104329210247</v>
      </c>
      <c r="Q23" s="1173">
        <f t="shared" si="29"/>
        <v>8.2097674732753472</v>
      </c>
      <c r="R23" s="1173">
        <f t="shared" si="29"/>
        <v>49.656612739399826</v>
      </c>
      <c r="S23" s="1173">
        <f t="shared" si="29"/>
        <v>8.5180397030327146</v>
      </c>
      <c r="T23" s="1173">
        <f t="shared" si="29"/>
        <v>17.211227586746237</v>
      </c>
      <c r="U23" s="1173">
        <f t="shared" si="29"/>
        <v>11.921374860056455</v>
      </c>
      <c r="V23" s="1173">
        <f t="shared" si="29"/>
        <v>11.820914952083017</v>
      </c>
      <c r="W23" s="1173">
        <f t="shared" si="29"/>
        <v>14.981364346261371</v>
      </c>
      <c r="X23" s="1173">
        <f t="shared" si="29"/>
        <v>1.4866424303915793</v>
      </c>
      <c r="Y23" s="1173">
        <f t="shared" si="29"/>
        <v>6.7983269110778544</v>
      </c>
      <c r="Z23" s="1173">
        <f t="shared" si="29"/>
        <v>2.9172115595713692</v>
      </c>
      <c r="AA23" s="1173">
        <f t="shared" si="29"/>
        <v>4.82712511846825</v>
      </c>
      <c r="AB23" s="1173">
        <f t="shared" si="29"/>
        <v>4.1849149963947783</v>
      </c>
      <c r="AC23" s="1173">
        <f t="shared" si="29"/>
        <v>8.6238630557972851</v>
      </c>
      <c r="AD23" s="1173">
        <f t="shared" si="29"/>
        <v>3.594252804327672</v>
      </c>
      <c r="AE23" s="1182">
        <f t="shared" si="0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>G184*((SUM(AN$25:AN$28)/SUM(AN$25:AN$33))/(SUM(G$184)/SUM(G$184:G$189)))</f>
        <v>2.5318407532471817E-3</v>
      </c>
      <c r="F25" s="1152">
        <f>H184*((SUM(AO$25:AO$28)/SUM(AO$25:AO$33))/(SUM(H$184)/SUM(H$184:H$189)))</f>
        <v>0</v>
      </c>
      <c r="G25" s="1152">
        <f>I184*((SUM(AP$25:AP$28)/SUM(AP$25:AP$33))/(SUM(I$184)/SUM(I$184:I$189)))</f>
        <v>0</v>
      </c>
      <c r="H25" s="1152">
        <f>J184*((SUM(AQ$25:AQ$28)/SUM(AQ$25:AQ$33))/(SUM(J$184)/SUM(J$184:J$189)))</f>
        <v>0</v>
      </c>
      <c r="I25" s="1152">
        <f>K184*((SUM(AR$25:AR$28)/SUM(AR$25:AR$33))/(SUM(K$184)/SUM(K$184:K$189)))</f>
        <v>0</v>
      </c>
      <c r="J25" s="1152">
        <f>L184*((SUM(AS$25:AS$28)/SUM(AS$25:AS$33))/(SUM(L$184)/SUM(L$184:L$189)))</f>
        <v>0</v>
      </c>
      <c r="K25" s="1152">
        <f>M184*((SUM(AT$25:AT$28)/SUM(AT$25:AT$33))/(SUM(M$184)/SUM(M$184:M$189)))</f>
        <v>0</v>
      </c>
      <c r="L25" s="1152">
        <f>N184*((SUM(AU$25:AU$28)/SUM(AU$25:AU$33))/(SUM(N$184)/SUM(N$184:N$189)))</f>
        <v>2.8416776003042975E-3</v>
      </c>
      <c r="M25" s="1152">
        <f>O184*((SUM(AV$25:AV$28)/SUM(AV$25:AV$33))/(SUM(O$184)/SUM(O$184:O$189)))</f>
        <v>0</v>
      </c>
      <c r="N25" s="1152">
        <f>P184*((SUM(AW$25:AW$28)/SUM(AW$25:AW$33))/(SUM(P$184)/SUM(P$184:P$189)))</f>
        <v>0</v>
      </c>
      <c r="O25" s="1152">
        <f>Q184*((SUM(AX$25:AX$28)/SUM(AX$25:AX$33))/(SUM(Q$184)/SUM(Q$184:Q$189)))</f>
        <v>0</v>
      </c>
      <c r="P25" s="1152">
        <f>R184*((SUM(AY$25:AY$28)/SUM(AY$25:AY$33))/(SUM(R$184)/SUM(R$184:R$189)))</f>
        <v>0</v>
      </c>
      <c r="Q25" s="1152">
        <f>S184*((SUM(AZ$25:AZ$28)/SUM(AZ$25:AZ$33))/(SUM(S$184)/SUM(S$184:S$189)))</f>
        <v>1.0936939602603133E-3</v>
      </c>
      <c r="R25" s="1152">
        <f>T184*((SUM(BA$25:BA$28)/SUM(BA$25:BA$33))/(SUM(T$184)/SUM(T$184:T$189)))</f>
        <v>0</v>
      </c>
      <c r="S25" s="1152">
        <f>U184*((SUM(BB$25:BB$28)/SUM(BB$25:BB$33))/(SUM(U$184)/SUM(U$184:U$189)))</f>
        <v>0</v>
      </c>
      <c r="T25" s="1152">
        <f>V184*((SUM(BC$25:BC$28)/SUM(BC$25:BC$33))/(SUM(V$184)/SUM(V$184:V$189)))</f>
        <v>0</v>
      </c>
      <c r="U25" s="1152">
        <f>W184*((SUM(BD$25:BD$28)/SUM(BD$25:BD$33))/(SUM(W$184)/SUM(W$184:W$189)))</f>
        <v>0</v>
      </c>
      <c r="V25" s="1152">
        <f>X184*((SUM(BE$25:BE$28)/SUM(BE$25:BE$33))/(SUM(X$184)/SUM(X$184:X$189)))</f>
        <v>0</v>
      </c>
      <c r="W25" s="1152">
        <f>Y184*((SUM(BF$25:BF$28)/SUM(BF$25:BF$33))/(SUM(Y$184)/SUM(Y$184:Y$189)))</f>
        <v>0</v>
      </c>
      <c r="X25" s="1152">
        <f>Z184*((SUM(BG$25:BG$28)/SUM(BG$25:BG$33))/(SUM(Z$184)/SUM(Z$184:Z$189)))</f>
        <v>0</v>
      </c>
      <c r="Y25" s="1152">
        <f>AA184*((SUM(BH$25:BH$28)/SUM(BH$25:BH$33))/(SUM(AA$184)/SUM(AA$184:AA$189)))</f>
        <v>0</v>
      </c>
      <c r="Z25" s="1152">
        <f>AB184*((SUM(BI$25:BI$28)/SUM(BI$25:BI$33))/(SUM(AB$184)/SUM(AB$184:AB$189)))</f>
        <v>0</v>
      </c>
      <c r="AA25" s="1152">
        <f>AC184*((SUM(BJ$25:BJ$28)/SUM(BJ$25:BJ$33))/(SUM(AC$184)/SUM(AC$184:AC$189)))</f>
        <v>0</v>
      </c>
      <c r="AB25" s="1152">
        <f>AD184*((SUM(BK$25:BK$28)/SUM(BK$25:BK$33))/(SUM(AD$184)/SUM(AD$184:AD$189)))</f>
        <v>0</v>
      </c>
      <c r="AC25" s="1152">
        <f>AE184*((SUM(BL$25:BL$28)/SUM(BL$25:BL$33))/(SUM(AE$184)/SUM(AE$184:AE$189)))</f>
        <v>0</v>
      </c>
      <c r="AD25" s="1152">
        <f>AF184*((SUM(BM$25:BM$28)/SUM(BM$25:BM$33))/(SUM(AF$184)/SUM(AF$184:AF$189)))</f>
        <v>0</v>
      </c>
      <c r="AE25" s="1179">
        <f t="shared" si="0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>G185*((SUM(AN$29)/SUM(AN$25:AN$33))/(SUM(G185)/SUM(G$184:G$189)))</f>
        <v>0</v>
      </c>
      <c r="F26" s="1153">
        <f>H185*((SUM(AO$29)/SUM(AO$25:AO$33))/(SUM(H185)/SUM(H$184:H$189)))</f>
        <v>3.381647923804032E-2</v>
      </c>
      <c r="G26" s="1153">
        <f>I185*((SUM(AP$29)/SUM(AP$25:AP$33))/(SUM(I185)/SUM(I$184:I$189)))</f>
        <v>0</v>
      </c>
      <c r="H26" s="1153">
        <f>J185*((SUM(AQ$29)/SUM(AQ$25:AQ$33))/(SUM(J185)/SUM(J$184:J$189)))</f>
        <v>1.3368418505498409E-2</v>
      </c>
      <c r="I26" s="1153">
        <f>K185*((SUM(AR$29)/SUM(AR$25:AR$33))/(SUM(K185)/SUM(K$184:K$189)))</f>
        <v>9.5340161979523275E-3</v>
      </c>
      <c r="J26" s="1153">
        <f>L185*((SUM(AS$29)/SUM(AS$25:AS$33))/(SUM(L185)/SUM(L$184:L$189)))</f>
        <v>0</v>
      </c>
      <c r="K26" s="1153">
        <f>M185*((SUM(AT$29)/SUM(AT$25:AT$33))/(SUM(M185)/SUM(M$184:M$189)))</f>
        <v>0</v>
      </c>
      <c r="L26" s="1153">
        <f>N185*((SUM(AU$29)/SUM(AU$25:AU$33))/(SUM(N185)/SUM(N$184:N$189)))</f>
        <v>2.8416776003042971E-3</v>
      </c>
      <c r="M26" s="1153">
        <f>O185*((SUM(AV$29)/SUM(AV$25:AV$33))/(SUM(O185)/SUM(O$184:O$189)))</f>
        <v>0</v>
      </c>
      <c r="N26" s="1153">
        <f>P185*((SUM(AW$29)/SUM(AW$25:AW$33))/(SUM(P185)/SUM(P$184:P$189)))</f>
        <v>2.2276801401497253E-3</v>
      </c>
      <c r="O26" s="1153">
        <f>Q185*((SUM(AX$29)/SUM(AX$25:AX$33))/(SUM(Q185)/SUM(Q$184:Q$189)))</f>
        <v>1.4133076896934778E-3</v>
      </c>
      <c r="P26" s="1153">
        <f>R185*((SUM(AY$29)/SUM(AY$25:AY$33))/(SUM(R185)/SUM(R$184:R$189)))</f>
        <v>2.7315449903148326E-3</v>
      </c>
      <c r="Q26" s="1153">
        <f>S185*((SUM(AZ$29)/SUM(AZ$25:AZ$33))/(SUM(S185)/SUM(S$184:S$189)))</f>
        <v>9.8432456423428218E-3</v>
      </c>
      <c r="R26" s="1153">
        <f>T185*((SUM(BA$29)/SUM(BA$25:BA$33))/(SUM(T185)/SUM(T$184:T$189)))</f>
        <v>1.5484268019793053E-2</v>
      </c>
      <c r="S26" s="1153">
        <f>U185*((SUM(BB$29)/SUM(BB$25:BB$33))/(SUM(U185)/SUM(U$184:U$189)))</f>
        <v>2.4361912322978033E-3</v>
      </c>
      <c r="T26" s="1153">
        <f>V185*((SUM(BC$29)/SUM(BC$25:BC$33))/(SUM(V185)/SUM(V$184:V$189)))</f>
        <v>4.7161441913589055E-3</v>
      </c>
      <c r="U26" s="1153">
        <f>W185*((SUM(BD$29)/SUM(BD$25:BD$33))/(SUM(W185)/SUM(W$184:W$189)))</f>
        <v>8.816634372074944E-3</v>
      </c>
      <c r="V26" s="1153">
        <f>X185*((SUM(BE$29)/SUM(BE$25:BE$33))/(SUM(X185)/SUM(X$184:X$189)))</f>
        <v>3.717746709489848E-3</v>
      </c>
      <c r="W26" s="1153">
        <f>Y185*((SUM(BF$29)/SUM(BF$25:BF$33))/(SUM(Y185)/SUM(Y$184:Y$189)))</f>
        <v>3.7523601690993818E-3</v>
      </c>
      <c r="X26" s="1153">
        <f>Z185*((SUM(BG$29)/SUM(BG$25:BG$33))/(SUM(Z185)/SUM(Z$184:Z$189)))</f>
        <v>5.2129998293788205E-4</v>
      </c>
      <c r="Y26" s="1153">
        <f>AA185*((SUM(BH$29)/SUM(BH$25:BH$33))/(SUM(AA185)/SUM(AA$184:AA$189)))</f>
        <v>3.8406853097938073E-3</v>
      </c>
      <c r="Z26" s="1153">
        <f>AB185*((SUM(BI$29)/SUM(BI$25:BI$33))/(SUM(AB185)/SUM(AB$184:AB$189)))</f>
        <v>0</v>
      </c>
      <c r="AA26" s="1153">
        <f>AC185*((SUM(BJ$29)/SUM(BJ$25:BJ$33))/(SUM(AC185)/SUM(AC$184:AC$189)))</f>
        <v>7.5907950434576043E-4</v>
      </c>
      <c r="AB26" s="1153">
        <f>AD185*((SUM(BK$29)/SUM(BK$25:BK$33))/(SUM(AD185)/SUM(AD$184:AD$189)))</f>
        <v>7.5099692565336312E-3</v>
      </c>
      <c r="AC26" s="1153">
        <f>AE185*((SUM(BL$29)/SUM(BL$25:BL$33))/(SUM(AE185)/SUM(AE$184:AE$189)))</f>
        <v>1.9273901692509461E-3</v>
      </c>
      <c r="AD26" s="1153">
        <f>AF185*((SUM(BM$29)/SUM(BM$25:BM$33))/(SUM(AF185)/SUM(AF$184:AF$189)))</f>
        <v>1.3158012836888488E-2</v>
      </c>
      <c r="AE26" s="1180">
        <f t="shared" si="0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>G186*((SUM(AN$30)/SUM(AN$25:AN$33))/(SUM(G186)/SUM(G$184:G$189)))</f>
        <v>1.772288527273027E-2</v>
      </c>
      <c r="F27" s="1152">
        <f>H186*((SUM(AO$30)/SUM(AO$25:AO$33))/(SUM(H186)/SUM(H$184:H$189)))</f>
        <v>0.30434831314236288</v>
      </c>
      <c r="G27" s="1152">
        <f>I186*((SUM(AP$30)/SUM(AP$25:AP$33))/(SUM(I186)/SUM(I$184:I$189)))</f>
        <v>9.0269086303714857E-2</v>
      </c>
      <c r="H27" s="1152">
        <f>J186*((SUM(AQ$30)/SUM(AQ$25:AQ$33))/(SUM(J186)/SUM(J$184:J$189)))</f>
        <v>6.4614022776575658E-2</v>
      </c>
      <c r="I27" s="1152">
        <f>K186*((SUM(AR$30)/SUM(AR$25:AR$33))/(SUM(K186)/SUM(K$184:K$189)))</f>
        <v>3.3369056692833139E-2</v>
      </c>
      <c r="J27" s="1152">
        <f>L186*((SUM(AS$30)/SUM(AS$25:AS$33))/(SUM(L186)/SUM(L$184:L$189)))</f>
        <v>4.4928670263675148E-2</v>
      </c>
      <c r="K27" s="1152">
        <f>M186*((SUM(AT$30)/SUM(AT$25:AT$33))/(SUM(M186)/SUM(M$184:M$189)))</f>
        <v>6.9674815507131865E-2</v>
      </c>
      <c r="L27" s="1152">
        <f>N186*((SUM(AU$30)/SUM(AU$25:AU$33))/(SUM(N186)/SUM(N$184:N$189)))</f>
        <v>4.830851920517306E-2</v>
      </c>
      <c r="M27" s="1152">
        <f>O186*((SUM(AV$30)/SUM(AV$25:AV$33))/(SUM(O186)/SUM(O$184:O$189)))</f>
        <v>2.1950822058821484E-2</v>
      </c>
      <c r="N27" s="1152">
        <f>P186*((SUM(AW$30)/SUM(AW$25:AW$33))/(SUM(P186)/SUM(P$184:P$189)))</f>
        <v>2.717769770982665E-2</v>
      </c>
      <c r="O27" s="1152">
        <f>Q186*((SUM(AX$30)/SUM(AX$25:AX$33))/(SUM(Q186)/SUM(Q$184:Q$189)))</f>
        <v>0.10175815365793039</v>
      </c>
      <c r="P27" s="1152">
        <f>R186*((SUM(AY$30)/SUM(AY$25:AY$33))/(SUM(R186)/SUM(R$184:R$189)))</f>
        <v>9.0140984680389474E-2</v>
      </c>
      <c r="Q27" s="1152">
        <f>S186*((SUM(AZ$30)/SUM(AZ$25:AZ$33))/(SUM(S186)/SUM(S$184:S$189)))</f>
        <v>8.8042363800955245E-2</v>
      </c>
      <c r="R27" s="1152">
        <f>T186*((SUM(BA$30)/SUM(BA$25:BA$33))/(SUM(T186)/SUM(T$184:T$189)))</f>
        <v>0.31484678306912545</v>
      </c>
      <c r="S27" s="1152">
        <f>U186*((SUM(BB$30)/SUM(BB$25:BB$33))/(SUM(U186)/SUM(U$184:U$189)))</f>
        <v>6.6589227016139924E-2</v>
      </c>
      <c r="T27" s="1152">
        <f>V186*((SUM(BC$30)/SUM(BC$25:BC$33))/(SUM(V186)/SUM(V$184:V$189)))</f>
        <v>6.9170114806597294E-2</v>
      </c>
      <c r="U27" s="1152">
        <f>W186*((SUM(BD$30)/SUM(BD$25:BD$33))/(SUM(W186)/SUM(W$184:W$189)))</f>
        <v>8.8166343720749454E-2</v>
      </c>
      <c r="V27" s="1152">
        <f>X186*((SUM(BE$30)/SUM(BE$25:BE$33))/(SUM(X186)/SUM(X$184:X$189)))</f>
        <v>8.4268925415103238E-2</v>
      </c>
      <c r="W27" s="1152">
        <f>Y186*((SUM(BF$30)/SUM(BF$25:BF$33))/(SUM(Y186)/SUM(Y$184:Y$189)))</f>
        <v>2.4765577116055919E-2</v>
      </c>
      <c r="X27" s="1152">
        <f>Z186*((SUM(BG$30)/SUM(BG$25:BG$33))/(SUM(Z186)/SUM(Z$184:Z$189)))</f>
        <v>6.7768997781924674E-3</v>
      </c>
      <c r="Y27" s="1152">
        <f>AA186*((SUM(BH$30)/SUM(BH$25:BH$33))/(SUM(AA186)/SUM(AA$184:AA$189)))</f>
        <v>6.5291650266494722E-2</v>
      </c>
      <c r="Z27" s="1152">
        <f>AB186*((SUM(BI$30)/SUM(BI$25:BI$33))/(SUM(AB186)/SUM(AB$184:AB$189)))</f>
        <v>9.2291697181017714E-3</v>
      </c>
      <c r="AA27" s="1152">
        <f>AC186*((SUM(BJ$30)/SUM(BJ$25:BJ$33))/(SUM(AC186)/SUM(AC$184:AC$189)))</f>
        <v>2.960410066948466E-2</v>
      </c>
      <c r="AB27" s="1152">
        <f>AD186*((SUM(BK$30)/SUM(BK$25:BK$33))/(SUM(AD186)/SUM(AD$184:AD$189)))</f>
        <v>7.5099692565336312E-3</v>
      </c>
      <c r="AC27" s="1152">
        <f>AE186*((SUM(BL$30)/SUM(BL$25:BL$33))/(SUM(AE186)/SUM(AE$184:AE$189)))</f>
        <v>5.1075839485150085E-2</v>
      </c>
      <c r="AD27" s="1152">
        <f>AF186*((SUM(BM$30)/SUM(BM$25:BM$33))/(SUM(AF186)/SUM(AF$184:AF$189)))</f>
        <v>0</v>
      </c>
      <c r="AE27" s="1179">
        <f t="shared" si="0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>G187*((SUM(AN$31)/SUM(AN$25:AN$33))/(SUM(G187)/SUM(G$184:G$189)))</f>
        <v>4.8104974311696441E-2</v>
      </c>
      <c r="F28" s="1153">
        <f>H187*((SUM(AO$31)/SUM(AO$25:AO$33))/(SUM(H187)/SUM(H$184:H$189)))</f>
        <v>0.47343070933256454</v>
      </c>
      <c r="G28" s="1153">
        <f>I187*((SUM(AP$31)/SUM(AP$25:AP$33))/(SUM(I187)/SUM(I$184:I$189)))</f>
        <v>0.15398844134163125</v>
      </c>
      <c r="H28" s="1153">
        <f>J187*((SUM(AQ$31)/SUM(AQ$25:AQ$33))/(SUM(J187)/SUM(J$184:J$189)))</f>
        <v>3.787718576557883E-2</v>
      </c>
      <c r="I28" s="1153">
        <f>K187*((SUM(AR$31)/SUM(AR$25:AR$33))/(SUM(K187)/SUM(K$184:K$189)))</f>
        <v>6.077935326194607E-2</v>
      </c>
      <c r="J28" s="1153">
        <f>L187*((SUM(AS$31)/SUM(AS$25:AS$33))/(SUM(L187)/SUM(L$184:L$189)))</f>
        <v>1.1232167565918789E-2</v>
      </c>
      <c r="K28" s="1153">
        <f>M187*((SUM(AT$31)/SUM(AT$25:AT$33))/(SUM(M187)/SUM(M$184:M$189)))</f>
        <v>8.8835389771593137E-2</v>
      </c>
      <c r="L28" s="1153">
        <f>N187*((SUM(AU$31)/SUM(AU$25:AU$33))/(SUM(N187)/SUM(N$184:N$189)))</f>
        <v>0.17334233361856213</v>
      </c>
      <c r="M28" s="1153">
        <f>O187*((SUM(AV$31)/SUM(AV$25:AV$33))/(SUM(O187)/SUM(O$184:O$189)))</f>
        <v>8.3147053253111669E-2</v>
      </c>
      <c r="N28" s="1153">
        <f>P187*((SUM(AW$31)/SUM(AW$25:AW$33))/(SUM(P187)/SUM(P$184:P$189)))</f>
        <v>9.0889349718108789E-2</v>
      </c>
      <c r="O28" s="1153">
        <f>Q187*((SUM(AX$31)/SUM(AX$25:AX$33))/(SUM(Q187)/SUM(Q$184:Q$189)))</f>
        <v>0.10034484596823694</v>
      </c>
      <c r="P28" s="1153">
        <f>R187*((SUM(AY$31)/SUM(AY$25:AY$33))/(SUM(R187)/SUM(R$184:R$189)))</f>
        <v>0.1256510695544823</v>
      </c>
      <c r="Q28" s="1153">
        <f>S187*((SUM(AZ$31)/SUM(AZ$25:AZ$33))/(SUM(S187)/SUM(S$184:S$189)))</f>
        <v>8.3667587959913969E-2</v>
      </c>
      <c r="R28" s="1153">
        <f>T187*((SUM(BA$31)/SUM(BA$25:BA$33))/(SUM(T187)/SUM(T$184:T$189)))</f>
        <v>0.4851737312868491</v>
      </c>
      <c r="S28" s="1153">
        <f>U187*((SUM(BB$31)/SUM(BB$25:BB$33))/(SUM(U187)/SUM(U$184:U$189)))</f>
        <v>8.0394310665827501E-2</v>
      </c>
      <c r="T28" s="1153">
        <f>V187*((SUM(BC$31)/SUM(BC$25:BC$33))/(SUM(V187)/SUM(V$184:V$189)))</f>
        <v>0.13991227767698086</v>
      </c>
      <c r="U28" s="1153">
        <f>W187*((SUM(BD$31)/SUM(BD$25:BD$33))/(SUM(W187)/SUM(W$184:W$189)))</f>
        <v>0.11902456402301177</v>
      </c>
      <c r="V28" s="1153">
        <f>X187*((SUM(BE$31)/SUM(BE$25:BE$33))/(SUM(X187)/SUM(X$184:X$189)))</f>
        <v>0.13383888154163456</v>
      </c>
      <c r="W28" s="1153">
        <f>Y187*((SUM(BF$31)/SUM(BF$25:BF$33))/(SUM(Y187)/SUM(Y$184:Y$189)))</f>
        <v>0.17260856777857153</v>
      </c>
      <c r="X28" s="1153">
        <f>Z187*((SUM(BG$31)/SUM(BG$25:BG$33))/(SUM(Z187)/SUM(Z$184:Z$189)))</f>
        <v>8.862099709943996E-3</v>
      </c>
      <c r="Y28" s="1153">
        <f>AA187*((SUM(BH$31)/SUM(BH$25:BH$33))/(SUM(AA187)/SUM(AA$184:AA$189)))</f>
        <v>3.0725482478350455E-2</v>
      </c>
      <c r="Z28" s="1153">
        <f>AB187*((SUM(BI$31)/SUM(BI$25:BI$33))/(SUM(AB187)/SUM(AB$184:AB$189)))</f>
        <v>4.7464301407380539E-2</v>
      </c>
      <c r="AA28" s="1153">
        <f>AC187*((SUM(BJ$31)/SUM(BJ$25:BJ$33))/(SUM(AC187)/SUM(AC$184:AC$189)))</f>
        <v>6.0726360347660824E-2</v>
      </c>
      <c r="AB28" s="1153">
        <f>AD187*((SUM(BK$31)/SUM(BK$25:BK$33))/(SUM(AD187)/SUM(AD$184:AD$189)))</f>
        <v>3.0039877026134525E-2</v>
      </c>
      <c r="AC28" s="1153">
        <f>AE187*((SUM(BL$31)/SUM(BL$25:BL$33))/(SUM(AE187)/SUM(AE$184:AE$189)))</f>
        <v>0.12238927574743508</v>
      </c>
      <c r="AD28" s="1153">
        <f>AF187*((SUM(BM$31)/SUM(BM$25:BM$33))/(SUM(AF187)/SUM(AF$184:AF$189)))</f>
        <v>0</v>
      </c>
      <c r="AE28" s="1180">
        <f t="shared" si="0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>G188*((SUM(AN$32)/SUM(AN$25:AN$33))/(SUM(G188)/SUM(G$184:G$189)))</f>
        <v>3.797761129870772E-2</v>
      </c>
      <c r="F29" s="1152">
        <f>H188*((SUM(AO$32)/SUM(AO$25:AO$33))/(SUM(H188)/SUM(H$184:H$189)))</f>
        <v>0.42270599047550406</v>
      </c>
      <c r="G29" s="1152">
        <f>I188*((SUM(AP$32)/SUM(AP$25:AP$33))/(SUM(I188)/SUM(I$184:I$189)))</f>
        <v>7.9649193797395462E-2</v>
      </c>
      <c r="H29" s="1152">
        <f>J188*((SUM(AQ$32)/SUM(AQ$25:AQ$33))/(SUM(J188)/SUM(J$184:J$189)))</f>
        <v>2.2280697509164015E-2</v>
      </c>
      <c r="I29" s="1152">
        <f>K188*((SUM(AR$32)/SUM(AR$25:AR$33))/(SUM(K188)/SUM(K$184:K$189)))</f>
        <v>5.4820593138225883E-2</v>
      </c>
      <c r="J29" s="1152">
        <f>L188*((SUM(AS$32)/SUM(AS$25:AS$33))/(SUM(L188)/SUM(L$184:L$189)))</f>
        <v>1.1232167565918789E-2</v>
      </c>
      <c r="K29" s="1152">
        <f>M188*((SUM(AT$32)/SUM(AT$25:AT$33))/(SUM(M188)/SUM(M$184:M$189)))</f>
        <v>4.3546759691957412E-2</v>
      </c>
      <c r="L29" s="1152">
        <f>N188*((SUM(AU$32)/SUM(AU$25:AU$33))/(SUM(N188)/SUM(N$184:N$189)))</f>
        <v>9.3775360810041813E-2</v>
      </c>
      <c r="M29" s="1152">
        <f>O188*((SUM(AV$32)/SUM(AV$25:AV$33))/(SUM(O188)/SUM(O$184:O$189)))</f>
        <v>5.1218584803916785E-2</v>
      </c>
      <c r="N29" s="1152">
        <f>P188*((SUM(AW$32)/SUM(AW$25:AW$33))/(SUM(P188)/SUM(P$184:P$189)))</f>
        <v>3.7425026354515389E-2</v>
      </c>
      <c r="O29" s="1152">
        <f>Q188*((SUM(AX$32)/SUM(AX$25:AX$33))/(SUM(Q188)/SUM(Q$184:Q$189)))</f>
        <v>3.7452653776877169E-2</v>
      </c>
      <c r="P29" s="1152">
        <f>R188*((SUM(AY$32)/SUM(AY$25:AY$33))/(SUM(R188)/SUM(R$184:R$189)))</f>
        <v>4.6436264835352153E-2</v>
      </c>
      <c r="Q29" s="1152">
        <f>S188*((SUM(AZ$32)/SUM(AZ$25:AZ$33))/(SUM(S188)/SUM(S$184:S$189)))</f>
        <v>4.7575687271323636E-2</v>
      </c>
      <c r="R29" s="1152">
        <f>T188*((SUM(BA$32)/SUM(BA$25:BA$33))/(SUM(T188)/SUM(T$184:T$189)))</f>
        <v>0.18839192757414885</v>
      </c>
      <c r="S29" s="1152">
        <f>U188*((SUM(BB$32)/SUM(BB$25:BB$33))/(SUM(U188)/SUM(U$184:U$189)))</f>
        <v>6.1716844551544338E-2</v>
      </c>
      <c r="T29" s="1152">
        <f>V188*((SUM(BC$32)/SUM(BC$25:BC$33))/(SUM(V188)/SUM(V$184:V$189)))</f>
        <v>9.2750835763391812E-2</v>
      </c>
      <c r="U29" s="1152">
        <f>W188*((SUM(BD$32)/SUM(BD$25:BD$33))/(SUM(W188)/SUM(W$184:W$189)))</f>
        <v>4.8491489046412192E-2</v>
      </c>
      <c r="V29" s="1152">
        <f>X188*((SUM(BE$32)/SUM(BE$25:BE$33))/(SUM(X188)/SUM(X$184:X$189)))</f>
        <v>3.7177467094898484E-2</v>
      </c>
      <c r="W29" s="1152">
        <f>Y188*((SUM(BF$32)/SUM(BF$25:BF$33))/(SUM(Y188)/SUM(Y$184:Y$189)))</f>
        <v>0.17485998388003116</v>
      </c>
      <c r="X29" s="1152">
        <f>Z188*((SUM(BG$32)/SUM(BG$25:BG$33))/(SUM(Z188)/SUM(Z$184:Z$189)))</f>
        <v>1.7202899436950105E-2</v>
      </c>
      <c r="Y29" s="1152">
        <f>AA188*((SUM(BH$32)/SUM(BH$25:BH$33))/(SUM(AA188)/SUM(AA$184:AA$189)))</f>
        <v>6.1450964956700917E-2</v>
      </c>
      <c r="Z29" s="1152">
        <f>AB188*((SUM(BI$32)/SUM(BI$25:BI$33))/(SUM(AB188)/SUM(AB$184:AB$189)))</f>
        <v>2.373215070369027E-2</v>
      </c>
      <c r="AA29" s="1152">
        <f>AC188*((SUM(BJ$32)/SUM(BJ$25:BJ$33))/(SUM(AC188)/SUM(AC$184:AC$189)))</f>
        <v>2.0874686369508413E-2</v>
      </c>
      <c r="AB29" s="1152">
        <f>AD188*((SUM(BK$32)/SUM(BK$25:BK$33))/(SUM(AD188)/SUM(AD$184:AD$189)))</f>
        <v>2.2529907769600895E-2</v>
      </c>
      <c r="AC29" s="1152">
        <f>AE188*((SUM(BL$32)/SUM(BL$25:BL$33))/(SUM(AE188)/SUM(AE$184:AE$189)))</f>
        <v>5.2039534569775538E-2</v>
      </c>
      <c r="AD29" s="1152">
        <f>AF188*((SUM(BM$32)/SUM(BM$25:BM$33))/(SUM(AF188)/SUM(AF$184:AF$189)))</f>
        <v>1.3158012836888488E-2</v>
      </c>
      <c r="AE29" s="1179">
        <f t="shared" si="0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>G189*((SUM(AN$33)/SUM(AN$25:AN$33))/(SUM(G189)/SUM(G$184:G$189)))</f>
        <v>4.3041292805202094E-2</v>
      </c>
      <c r="F30" s="1154">
        <f>H189*((SUM(AO$33)/SUM(AO$25:AO$33))/(SUM(H189)/SUM(H$184:H$189)))</f>
        <v>3.7310848759304491</v>
      </c>
      <c r="G30" s="1154">
        <f>I189*((SUM(AP$33)/SUM(AP$25:AP$33))/(SUM(I189)/SUM(I$184:I$189)))</f>
        <v>0.30797688268326245</v>
      </c>
      <c r="H30" s="1154">
        <f>J189*((SUM(AQ$33)/SUM(AQ$25:AQ$33))/(SUM(J189)/SUM(J$184:J$189)))</f>
        <v>6.907016227840844E-2</v>
      </c>
      <c r="I30" s="1154">
        <f>K189*((SUM(AR$33)/SUM(AR$25:AR$33))/(SUM(K189)/SUM(K$184:K$189)))</f>
        <v>3.2177304668089109E-2</v>
      </c>
      <c r="J30" s="1154">
        <f>L189*((SUM(AS$33)/SUM(AS$25:AS$33))/(SUM(L189)/SUM(L$184:L$189)))</f>
        <v>1.123216756591879E-2</v>
      </c>
      <c r="K30" s="1154">
        <f>M189*((SUM(AT$33)/SUM(AT$25:AT$33))/(SUM(M189)/SUM(M$184:M$189)))</f>
        <v>0.20031509458300412</v>
      </c>
      <c r="L30" s="1154">
        <f>N189*((SUM(AU$33)/SUM(AU$25:AU$33))/(SUM(N189)/SUM(N$184:N$189)))</f>
        <v>0.12787549201369339</v>
      </c>
      <c r="M30" s="1154">
        <f>O189*((SUM(AV$33)/SUM(AV$25:AV$33))/(SUM(O189)/SUM(O$184:O$189)))</f>
        <v>1.3303528520497867E-2</v>
      </c>
      <c r="N30" s="1154">
        <f>P189*((SUM(AW$33)/SUM(AW$25:AW$33))/(SUM(P189)/SUM(P$184:P$189)))</f>
        <v>4.5444674859054394E-2</v>
      </c>
      <c r="O30" s="1154">
        <f>Q189*((SUM(AX$33)/SUM(AX$25:AX$33))/(SUM(Q189)/SUM(Q$184:Q$189)))</f>
        <v>6.3598846036206497E-2</v>
      </c>
      <c r="P30" s="1154">
        <f>R189*((SUM(AY$33)/SUM(AY$25:AY$33))/(SUM(R189)/SUM(R$184:R$189)))</f>
        <v>0.1188222070786952</v>
      </c>
      <c r="Q30" s="1154">
        <f>S189*((SUM(AZ$33)/SUM(AZ$25:AZ$33))/(SUM(S189)/SUM(S$184:S$189)))</f>
        <v>2.0233338264815798E-2</v>
      </c>
      <c r="R30" s="1154">
        <f>T189*((SUM(BA$33)/SUM(BA$25:BA$33))/(SUM(T189)/SUM(T$184:T$189)))</f>
        <v>0.51098084465317084</v>
      </c>
      <c r="S30" s="1154">
        <f>U189*((SUM(BB$33)/SUM(BB$25:BB$33))/(SUM(U189)/SUM(U$184:U$189)))</f>
        <v>4.8723824645956058E-2</v>
      </c>
      <c r="T30" s="1154">
        <f>V189*((SUM(BC$33)/SUM(BC$25:BC$33))/(SUM(V189)/SUM(V$184:V$189)))</f>
        <v>0.218514680866296</v>
      </c>
      <c r="U30" s="1154">
        <f>W189*((SUM(BD$33)/SUM(BD$25:BD$33))/(SUM(W189)/SUM(W$184:W$189)))</f>
        <v>9.9187136685843127E-2</v>
      </c>
      <c r="V30" s="1154">
        <f>X189*((SUM(BE$33)/SUM(BE$25:BE$33))/(SUM(X189)/SUM(X$184:X$189)))</f>
        <v>0.10161841005938919</v>
      </c>
      <c r="W30" s="1154">
        <f>Y189*((SUM(BF$33)/SUM(BF$25:BF$33))/(SUM(Y189)/SUM(Y$184:Y$189)))</f>
        <v>8.1050979652546637E-2</v>
      </c>
      <c r="X30" s="1154">
        <f>Z189*((SUM(BG$33)/SUM(BG$25:BG$33))/(SUM(Z189)/SUM(Z$184:Z$189)))</f>
        <v>1.198989960757129E-2</v>
      </c>
      <c r="Y30" s="1154">
        <f>AA189*((SUM(BH$33)/SUM(BH$25:BH$33))/(SUM(AA189)/SUM(AA$184:AA$189)))</f>
        <v>4.6088223717525682E-2</v>
      </c>
      <c r="Z30" s="1154">
        <f>AB189*((SUM(BI$33)/SUM(BI$25:BI$33))/(SUM(AB189)/SUM(AB$184:AB$189)))</f>
        <v>8.5699433096659301E-3</v>
      </c>
      <c r="AA30" s="1154">
        <f>AC189*((SUM(BJ$33)/SUM(BJ$25:BJ$33))/(SUM(AC189)/SUM(AC$184:AC$189)))</f>
        <v>3.5297196952077864E-2</v>
      </c>
      <c r="AB30" s="1154">
        <f>AD189*((SUM(BK$33)/SUM(BK$25:BK$33))/(SUM(AD189)/SUM(AD$184:AD$189)))</f>
        <v>6.0079754052269042E-2</v>
      </c>
      <c r="AC30" s="1154">
        <f>AE189*((SUM(BL$33)/SUM(BL$25:BL$33))/(SUM(AE189)/SUM(AE$184:AE$189)))</f>
        <v>3.5656718131142504E-2</v>
      </c>
      <c r="AD30" s="1154">
        <f>AF189*((SUM(BM$33)/SUM(BM$25:BM$33))/(SUM(AF189)/SUM(AF$184:AF$189)))</f>
        <v>8.3334081300293752E-2</v>
      </c>
      <c r="AE30" s="1181">
        <f t="shared" si="0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30">SUM(F25:F30)</f>
        <v>4.9653863681189208</v>
      </c>
      <c r="G31" s="1154">
        <f t="shared" ref="G31" si="31">SUM(G25:G30)</f>
        <v>0.63188360412600408</v>
      </c>
      <c r="H31" s="1154">
        <f t="shared" ref="H31" si="32">SUM(H25:H30)</f>
        <v>0.20721048683522536</v>
      </c>
      <c r="I31" s="1154">
        <f t="shared" ref="I31" si="33">SUM(I25:I30)</f>
        <v>0.19068032395904652</v>
      </c>
      <c r="J31" s="1154">
        <f t="shared" ref="J31" si="34">SUM(J25:J30)</f>
        <v>7.8625172961431511E-2</v>
      </c>
      <c r="K31" s="1154">
        <f t="shared" ref="K31" si="35">SUM(K25:K30)</f>
        <v>0.40237205955368655</v>
      </c>
      <c r="L31" s="1154">
        <f t="shared" ref="L31" si="36">SUM(L25:L30)</f>
        <v>0.44898506084807899</v>
      </c>
      <c r="M31" s="1154">
        <f t="shared" ref="M31" si="37">SUM(M25:M30)</f>
        <v>0.16961998863634781</v>
      </c>
      <c r="N31" s="1154">
        <f t="shared" ref="N31" si="38">SUM(N25:N30)</f>
        <v>0.20316442878165497</v>
      </c>
      <c r="O31" s="1154">
        <f t="shared" ref="O31" si="39">SUM(O25:O30)</f>
        <v>0.30456780712894449</v>
      </c>
      <c r="P31" s="1154">
        <f t="shared" ref="P31" si="40">SUM(P25:P30)</f>
        <v>0.3837820711392339</v>
      </c>
      <c r="Q31" s="1154">
        <f t="shared" ref="Q31" si="41">SUM(Q25:Q30)</f>
        <v>0.25045591689961177</v>
      </c>
      <c r="R31" s="1154">
        <f t="shared" ref="R31" si="42">SUM(R25:R30)</f>
        <v>1.5148775546030873</v>
      </c>
      <c r="S31" s="1154">
        <f t="shared" ref="S31" si="43">SUM(S25:S30)</f>
        <v>0.25986039811176559</v>
      </c>
      <c r="T31" s="1154">
        <f t="shared" ref="T31" si="44">SUM(T25:T30)</f>
        <v>0.52506405330462491</v>
      </c>
      <c r="U31" s="1154">
        <f t="shared" ref="U31" si="45">SUM(U25:U30)</f>
        <v>0.36368616784809149</v>
      </c>
      <c r="V31" s="1154">
        <f t="shared" ref="V31" si="46">SUM(V25:V30)</f>
        <v>0.36062143082051534</v>
      </c>
      <c r="W31" s="1154">
        <f t="shared" ref="W31" si="47">SUM(W25:W30)</f>
        <v>0.45703746859630462</v>
      </c>
      <c r="X31" s="1154">
        <f t="shared" ref="X31" si="48">SUM(X25:X30)</f>
        <v>4.5353098515595741E-2</v>
      </c>
      <c r="Y31" s="1154">
        <f t="shared" ref="Y31" si="49">SUM(Y25:Y30)</f>
        <v>0.2073970067288656</v>
      </c>
      <c r="Z31" s="1154">
        <f t="shared" ref="Z31" si="50">SUM(Z25:Z30)</f>
        <v>8.8995565138838509E-2</v>
      </c>
      <c r="AA31" s="1154">
        <f t="shared" ref="AA31" si="51">SUM(AA25:AA30)</f>
        <v>0.1472614238430775</v>
      </c>
      <c r="AB31" s="1154">
        <f t="shared" ref="AB31" si="52">SUM(AB25:AB30)</f>
        <v>0.12766947736107173</v>
      </c>
      <c r="AC31" s="1154">
        <f t="shared" ref="AC31" si="53">SUM(AC25:AC30)</f>
        <v>0.26308875810275412</v>
      </c>
      <c r="AD31" s="1154">
        <f t="shared" ref="AD31" si="54">SUM(AD25:AD30)</f>
        <v>0.10965010697407072</v>
      </c>
      <c r="AE31" s="1154">
        <f t="shared" ref="AE31" si="55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56">G190</f>
        <v>0.12629617001049123</v>
      </c>
      <c r="F32" s="1173">
        <f t="shared" si="56"/>
        <v>4.1981198261961348</v>
      </c>
      <c r="G32" s="1173">
        <f t="shared" si="56"/>
        <v>0.53424303561992514</v>
      </c>
      <c r="H32" s="1173">
        <f t="shared" si="56"/>
        <v>0.17519169476196519</v>
      </c>
      <c r="I32" s="1173">
        <f t="shared" si="56"/>
        <v>0.16121582272382864</v>
      </c>
      <c r="J32" s="1173">
        <f t="shared" si="56"/>
        <v>6.6475773077157768E-2</v>
      </c>
      <c r="K32" s="1173">
        <f t="shared" si="56"/>
        <v>0.34019631011305157</v>
      </c>
      <c r="L32" s="1173">
        <f t="shared" si="56"/>
        <v>0.37960652925509769</v>
      </c>
      <c r="M32" s="1173">
        <f t="shared" si="56"/>
        <v>0.14340979420765199</v>
      </c>
      <c r="N32" s="1173">
        <f t="shared" si="56"/>
        <v>0.17177084585447738</v>
      </c>
      <c r="O32" s="1173">
        <f t="shared" si="56"/>
        <v>0.25750506702532594</v>
      </c>
      <c r="P32" s="1173">
        <f t="shared" si="56"/>
        <v>0.32447890301809568</v>
      </c>
      <c r="Q32" s="1173">
        <f t="shared" si="56"/>
        <v>0.21175470998095144</v>
      </c>
      <c r="R32" s="1173">
        <f t="shared" si="56"/>
        <v>1.28079408625114</v>
      </c>
      <c r="S32" s="1173">
        <f t="shared" si="56"/>
        <v>0.21970598226971574</v>
      </c>
      <c r="T32" s="1173">
        <f t="shared" si="56"/>
        <v>0.44392956535145045</v>
      </c>
      <c r="U32" s="1173">
        <f t="shared" si="56"/>
        <v>0.30748827957466246</v>
      </c>
      <c r="V32" s="1173">
        <f t="shared" si="56"/>
        <v>0.30489711499577804</v>
      </c>
      <c r="W32" s="1173">
        <f t="shared" si="56"/>
        <v>0.3864146545670557</v>
      </c>
      <c r="X32" s="1173">
        <f t="shared" si="56"/>
        <v>3.8345000356916625E-2</v>
      </c>
      <c r="Y32" s="1173">
        <f t="shared" si="56"/>
        <v>0.17534939303666519</v>
      </c>
      <c r="Z32" s="1173">
        <f t="shared" si="56"/>
        <v>7.5243700843047767E-2</v>
      </c>
      <c r="AA32" s="1173">
        <f t="shared" si="56"/>
        <v>0.12450614257107689</v>
      </c>
      <c r="AB32" s="1173">
        <f t="shared" si="56"/>
        <v>0.10794160300413047</v>
      </c>
      <c r="AC32" s="1173">
        <f t="shared" si="56"/>
        <v>0.22243548629608659</v>
      </c>
      <c r="AD32" s="1173">
        <f t="shared" si="56"/>
        <v>9.2706640310603244E-2</v>
      </c>
      <c r="AE32" s="1182">
        <f t="shared" si="0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>IFERROR(G192*((SUM(AN$35:AN$38)/SUM(AN$35:AN$43))/(SUM(G$192)/SUM(G$192:G$197))),G192)</f>
        <v>3.606363930349757E-6</v>
      </c>
      <c r="F34" s="1152">
        <f>IFERROR(H192*((SUM(AO$35:AO$38)/SUM(AO$35:AO$43))/(SUM(H$192)/SUM(H$192:H$197))),H192)</f>
        <v>1.3732263287145955E-4</v>
      </c>
      <c r="G34" s="1152">
        <f>IFERROR(I192*((SUM(AP$35:AP$38)/SUM(AP$35:AP$43))/(SUM(I$192)/SUM(I$192:I$197))),I192)</f>
        <v>2.769052954075047E-5</v>
      </c>
      <c r="H34" s="1152">
        <f>IFERROR(J192*((SUM(AQ$35:AQ$38)/SUM(AQ$35:AQ$43))/(SUM(J$192)/SUM(J$192:J$197))),J192)</f>
        <v>4.3013960183596364E-6</v>
      </c>
      <c r="I34" s="1152">
        <f>IFERROR(K192*((SUM(AR$35:AR$38)/SUM(AR$35:AR$43))/(SUM(K$192)/SUM(K$192:K$197))),K192)</f>
        <v>4.1180140191708732E-6</v>
      </c>
      <c r="J34" s="1152">
        <f>IFERROR(L192*((SUM(AS$35:AS$38)/SUM(AS$35:AS$43))/(SUM(L$192)/SUM(L$192:L$197))),L192)</f>
        <v>1.6292865606151352E-6</v>
      </c>
      <c r="K34" s="1152">
        <f>IFERROR(M192*((SUM(AT$35:AT$38)/SUM(AT$35:AT$43))/(SUM(M$192)/SUM(M$192:M$197))),M192)</f>
        <v>1.3475142443957346E-5</v>
      </c>
      <c r="L34" s="1152">
        <f>IFERROR(N192*((SUM(AU$35:AU$38)/SUM(AU$35:AU$43))/(SUM(N$192)/SUM(N$192:N$197))),N192)</f>
        <v>2.4395614989527707E-5</v>
      </c>
      <c r="M34" s="1152">
        <f>IFERROR(O192*((SUM(AV$35:AV$38)/SUM(AV$35:AV$43))/(SUM(O$192)/SUM(O$192:O$197))),O192)</f>
        <v>1.9006532483153882E-6</v>
      </c>
      <c r="N34" s="1152">
        <f>IFERROR(P192*((SUM(AW$35:AW$38)/SUM(AW$35:AW$43))/(SUM(P$192)/SUM(P$192:P$197))),P192)</f>
        <v>3.3751769821509519E-6</v>
      </c>
      <c r="O34" s="1152">
        <f>IFERROR(Q192*((SUM(AX$35:AX$38)/SUM(AX$35:AX$43))/(SUM(Q$192)/SUM(Q$192:Q$197))),Q192)</f>
        <v>5.2850776469204987E-6</v>
      </c>
      <c r="P34" s="1152">
        <f>IFERROR(R192*((SUM(AY$35:AY$38)/SUM(AY$35:AY$43))/(SUM(R$192)/SUM(R$192:R$197))),R192)</f>
        <v>1.3508533508296672E-5</v>
      </c>
      <c r="Q34" s="1152">
        <f>IFERROR(S192*((SUM(AZ$35:AZ$38)/SUM(AZ$35:AZ$43))/(SUM(S$192)/SUM(S$192:S$197))),S192)</f>
        <v>3.9058029208799465E-6</v>
      </c>
      <c r="R34" s="1152">
        <f>IFERROR(T192*((SUM(BA$35:BA$38)/SUM(BA$35:BA$43))/(SUM(T$192)/SUM(T$192:T$197))),T192)</f>
        <v>4.7379996756984488E-5</v>
      </c>
      <c r="S34" s="1152">
        <f>IFERROR(U192*((SUM(BB$35:BB$38)/SUM(BB$35:BB$43))/(SUM(U$192)/SUM(U$192:U$197))),U192)</f>
        <v>5.1645974245193172E-6</v>
      </c>
      <c r="T34" s="1152">
        <f>IFERROR(V192*((SUM(BC$35:BC$38)/SUM(BC$35:BC$43))/(SUM(V$192)/SUM(V$192:V$197))),V192)</f>
        <v>1.0171175377699401E-5</v>
      </c>
      <c r="U34" s="1152">
        <f>IFERROR(W192*((SUM(BD$35:BD$38)/SUM(BD$35:BD$43))/(SUM(W$192)/SUM(W$192:W$197))),W192)</f>
        <v>4.4013081615445549E-6</v>
      </c>
      <c r="V34" s="1152">
        <f>IFERROR(X192*((SUM(BE$35:BE$38)/SUM(BE$35:BE$43))/(SUM(X$192)/SUM(X$192:X$197))),X192)</f>
        <v>8.5580405216634902E-6</v>
      </c>
      <c r="W34" s="1152">
        <f>IFERROR(Y192*((SUM(BF$35:BF$38)/SUM(BF$35:BF$43))/(SUM(Y$192)/SUM(Y$192:Y$197))),Y192)</f>
        <v>0</v>
      </c>
      <c r="X34" s="1152">
        <f>IFERROR(Z192*((SUM(BG$35:BG$38)/SUM(BG$35:BG$43))/(SUM(Z$192)/SUM(Z$192:Z$197))),Z192)</f>
        <v>6.5349380628482166E-7</v>
      </c>
      <c r="Y34" s="1152">
        <f>IFERROR(AA192*((SUM(BH$35:BH$38)/SUM(BH$35:BH$43))/(SUM(AA$192)/SUM(AA$192:AA$197))),AA192)</f>
        <v>3.3223097607288487E-6</v>
      </c>
      <c r="Z34" s="1152">
        <f>IFERROR(AB192*((SUM(BI$35:BI$38)/SUM(BI$35:BI$43))/(SUM(AB$192)/SUM(AB$192:AB$197))),AB192)</f>
        <v>8.405145375781499E-7</v>
      </c>
      <c r="AA34" s="1152">
        <f>IFERROR(AC192*((SUM(BJ$35:BJ$38)/SUM(BJ$35:BJ$43))/(SUM(AC$192)/SUM(AC$192:AC$197))),AC192)</f>
        <v>2.6221714415639009E-6</v>
      </c>
      <c r="AB34" s="1152">
        <f>IFERROR(AD192*((SUM(BK$35:BK$38)/SUM(BK$35:BK$43))/(SUM(AD$192)/SUM(AD$192:AD$197))),AD192)</f>
        <v>2.9482775119125506E-6</v>
      </c>
      <c r="AC34" s="1152">
        <f>IFERROR(AE192*((SUM(BL$35:BL$38)/SUM(BL$35:BL$43))/(SUM(AE$192)/SUM(AE$192:AE$197))),AE192)</f>
        <v>3.6251743263482719E-6</v>
      </c>
      <c r="AD34" s="1152">
        <f>IFERROR(AF192*((SUM(BM$35:BM$38)/SUM(BM$35:BM$43))/(SUM(AF$192)/SUM(AF$192:AF$197))),AF192)</f>
        <v>2.752611797254508E-6</v>
      </c>
      <c r="AE34" s="1179">
        <f t="shared" si="0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>IFERROR(G193*((SUM(AN$35:AN$38)/SUM(AN$35:AN$43))/(SUM(G$192)/SUM(G$192:G$197))),G193)</f>
        <v>9.5773583984666E-6</v>
      </c>
      <c r="F35" s="1153">
        <f>IFERROR(H193*((SUM(AO$35:AO$38)/SUM(AO$35:AO$43))/(SUM(H$192)/SUM(H$192:H$197))),H193)</f>
        <v>2.3985002105210838E-4</v>
      </c>
      <c r="G35" s="1153">
        <f>IFERROR(I193*((SUM(AP$35:AP$38)/SUM(AP$35:AP$43))/(SUM(I$192)/SUM(I$192:I$197))),I193)</f>
        <v>3.4424159892856382E-5</v>
      </c>
      <c r="H35" s="1153">
        <f>IFERROR(J193*((SUM(AQ$35:AQ$38)/SUM(AQ$35:AQ$43))/(SUM(J$192)/SUM(J$192:J$197))),J193)</f>
        <v>1.2248434278065274E-5</v>
      </c>
      <c r="I35" s="1153">
        <f>IFERROR(K193*((SUM(AR$35:AR$38)/SUM(AR$35:AR$43))/(SUM(K$192)/SUM(K$192:K$197))),K193)</f>
        <v>1.2185954587493125E-5</v>
      </c>
      <c r="J35" s="1153">
        <f>IFERROR(L193*((SUM(AS$35:AS$38)/SUM(AS$35:AS$43))/(SUM(L$192)/SUM(L$192:L$197))),L193)</f>
        <v>4.6683645449583722E-6</v>
      </c>
      <c r="K35" s="1153">
        <f>IFERROR(M193*((SUM(AT$35:AT$38)/SUM(AT$35:AT$43))/(SUM(M$192)/SUM(M$192:M$197))),M193)</f>
        <v>2.5984855300112704E-5</v>
      </c>
      <c r="L35" s="1153">
        <f>IFERROR(N193*((SUM(AU$35:AU$38)/SUM(AU$35:AU$43))/(SUM(N$192)/SUM(N$192:N$197))),N193)</f>
        <v>2.7218222899953214E-5</v>
      </c>
      <c r="M35" s="1153">
        <f>IFERROR(O193*((SUM(AV$35:AV$38)/SUM(AV$35:AV$43))/(SUM(O$192)/SUM(O$192:O$197))),O193)</f>
        <v>8.9121290047901407E-6</v>
      </c>
      <c r="N35" s="1153">
        <f>IFERROR(P193*((SUM(AW$35:AW$38)/SUM(AW$35:AW$43))/(SUM(P$192)/SUM(P$192:P$197))),P193)</f>
        <v>1.227136667768545E-5</v>
      </c>
      <c r="O35" s="1153">
        <f>IFERROR(Q193*((SUM(AX$35:AX$38)/SUM(AX$35:AX$43))/(SUM(Q$192)/SUM(Q$192:Q$197))),Q193)</f>
        <v>1.6806267031838422E-5</v>
      </c>
      <c r="P35" s="1153">
        <f>IFERROR(R193*((SUM(AY$35:AY$38)/SUM(AY$35:AY$43))/(SUM(R$192)/SUM(R$192:R$197))),R193)</f>
        <v>1.9122483974611361E-5</v>
      </c>
      <c r="Q35" s="1153">
        <f>IFERROR(S193*((SUM(AZ$35:AZ$38)/SUM(AZ$35:AZ$43))/(SUM(S$192)/SUM(S$192:S$197))),S193)</f>
        <v>1.3777871399977738E-5</v>
      </c>
      <c r="R35" s="1153">
        <f>IFERROR(T193*((SUM(BA$35:BA$38)/SUM(BA$35:BA$43))/(SUM(T$192)/SUM(T$192:T$197))),T193)</f>
        <v>9.1044820727358733E-5</v>
      </c>
      <c r="S35" s="1153">
        <f>IFERROR(U193*((SUM(BB$35:BB$38)/SUM(BB$35:BB$43))/(SUM(U$192)/SUM(U$192:U$197))),U193)</f>
        <v>1.3993292882428482E-5</v>
      </c>
      <c r="T35" s="1153">
        <f>IFERROR(V193*((SUM(BC$35:BC$38)/SUM(BC$35:BC$43))/(SUM(V$192)/SUM(V$192:V$197))),V193)</f>
        <v>3.1508065393776762E-5</v>
      </c>
      <c r="U35" s="1153">
        <f>IFERROR(W193*((SUM(BD$35:BD$38)/SUM(BD$35:BD$43))/(SUM(W$192)/SUM(W$192:W$197))),W193)</f>
        <v>1.9948258584345328E-5</v>
      </c>
      <c r="V35" s="1153">
        <f>IFERROR(X193*((SUM(BE$35:BE$38)/SUM(BE$35:BE$43))/(SUM(X$192)/SUM(X$192:X$197))),X193)</f>
        <v>2.0696871363777827E-5</v>
      </c>
      <c r="W35" s="1153">
        <f>IFERROR(Y193*((SUM(BF$35:BF$38)/SUM(BF$35:BF$43))/(SUM(Y$192)/SUM(Y$192:Y$197))),Y193)</f>
        <v>0</v>
      </c>
      <c r="X35" s="1153">
        <f>IFERROR(Z193*((SUM(BG$35:BG$38)/SUM(BG$35:BG$43))/(SUM(Z$192)/SUM(Z$192:Z$197))),Z193)</f>
        <v>3.075819405542502E-6</v>
      </c>
      <c r="Y35" s="1153">
        <f>IFERROR(AA193*((SUM(BH$35:BH$38)/SUM(BH$35:BH$43))/(SUM(AA$192)/SUM(AA$192:AA$197))),AA193)</f>
        <v>1.2613348073827102E-5</v>
      </c>
      <c r="Z35" s="1153">
        <f>IFERROR(AB193*((SUM(BI$35:BI$38)/SUM(BI$35:BI$43))/(SUM(AB$192)/SUM(AB$192:AB$197))),AB193)</f>
        <v>6.6544144074470958E-6</v>
      </c>
      <c r="AA35" s="1153">
        <f>IFERROR(AC193*((SUM(BJ$35:BJ$38)/SUM(BJ$35:BJ$43))/(SUM(AC$192)/SUM(AC$192:AC$197))),AC193)</f>
        <v>8.3933383453407896E-6</v>
      </c>
      <c r="AB35" s="1153">
        <f>IFERROR(AD193*((SUM(BK$35:BK$38)/SUM(BK$35:BK$43))/(SUM(AD$192)/SUM(AD$192:AD$197))),AD193)</f>
        <v>9.10526490243029E-6</v>
      </c>
      <c r="AC35" s="1153">
        <f>IFERROR(AE193*((SUM(BL$35:BL$38)/SUM(BL$35:BL$43))/(SUM(AE$192)/SUM(AE$192:AE$197))),AE193)</f>
        <v>1.8569540299487223E-5</v>
      </c>
      <c r="AD35" s="1153">
        <f>IFERROR(AF193*((SUM(BM$35:BM$38)/SUM(BM$35:BM$43))/(SUM(AF$192)/SUM(AF$192:AF$197))),AF193)</f>
        <v>6.0632600716618137E-6</v>
      </c>
      <c r="AE35" s="1180">
        <f t="shared" si="0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>IFERROR(G194*((SUM(AN$35:AN$38)/SUM(AN$35:AN$43))/(SUM(G$192)/SUM(G$192:G$197))),G194)</f>
        <v>5.0253290433814566E-6</v>
      </c>
      <c r="F36" s="1152">
        <f>IFERROR(H194*((SUM(AO$35:AO$38)/SUM(AO$35:AO$43))/(SUM(H$192)/SUM(H$192:H$197))),H194)</f>
        <v>1.7574992824195891E-4</v>
      </c>
      <c r="G36" s="1152">
        <f>IFERROR(I194*((SUM(AP$35:AP$38)/SUM(AP$35:AP$43))/(SUM(I$192)/SUM(I$192:I$197))),I194)</f>
        <v>1.9345699681376245E-5</v>
      </c>
      <c r="H36" s="1152">
        <f>IFERROR(J194*((SUM(AQ$35:AQ$38)/SUM(AQ$35:AQ$43))/(SUM(J$192)/SUM(J$192:J$197))),J194)</f>
        <v>7.137104506590868E-6</v>
      </c>
      <c r="I36" s="1152">
        <f>IFERROR(K194*((SUM(AR$35:AR$38)/SUM(AR$35:AR$43))/(SUM(K$192)/SUM(K$192:K$197))),K194)</f>
        <v>4.5163520187983369E-6</v>
      </c>
      <c r="J36" s="1152">
        <f>IFERROR(L194*((SUM(AS$35:AS$38)/SUM(AS$35:AS$43))/(SUM(L$192)/SUM(L$192:L$197))),L194)</f>
        <v>2.8842252244344354E-6</v>
      </c>
      <c r="K36" s="1152">
        <f>IFERROR(M194*((SUM(AT$35:AT$38)/SUM(AT$35:AT$43))/(SUM(M$192)/SUM(M$192:M$197))),M194)</f>
        <v>1.0313435574822897E-5</v>
      </c>
      <c r="L36" s="1152">
        <f>IFERROR(N194*((SUM(AU$35:AU$38)/SUM(AU$35:AU$43))/(SUM(N$192)/SUM(N$192:N$197))),N194)</f>
        <v>8.1355567349310709E-6</v>
      </c>
      <c r="M36" s="1152">
        <f>IFERROR(O194*((SUM(AV$35:AV$38)/SUM(AV$35:AV$43))/(SUM(O$192)/SUM(O$192:O$197))),O194)</f>
        <v>4.2030603286017954E-6</v>
      </c>
      <c r="N36" s="1152">
        <f>IFERROR(P194*((SUM(AW$35:AW$38)/SUM(AW$35:AW$43))/(SUM(P$192)/SUM(P$192:P$197))),P194)</f>
        <v>6.8560502564406429E-6</v>
      </c>
      <c r="O36" s="1152">
        <f>IFERROR(Q194*((SUM(AX$35:AX$38)/SUM(AX$35:AX$43))/(SUM(Q$192)/SUM(Q$192:Q$197))),Q194)</f>
        <v>1.2154568211286625E-5</v>
      </c>
      <c r="P36" s="1152">
        <f>IFERROR(R194*((SUM(AY$35:AY$38)/SUM(AY$35:AY$43))/(SUM(R$192)/SUM(R$192:R$197))),R194)</f>
        <v>1.1654063884440039E-5</v>
      </c>
      <c r="Q36" s="1152">
        <f>IFERROR(S194*((SUM(AZ$35:AZ$38)/SUM(AZ$35:AZ$43))/(SUM(S$192)/SUM(S$192:S$197))),S194)</f>
        <v>1.0721360436424079E-5</v>
      </c>
      <c r="R36" s="1152">
        <f>IFERROR(T194*((SUM(BA$35:BA$38)/SUM(BA$35:BA$43))/(SUM(T$192)/SUM(T$192:T$197))),T194)</f>
        <v>4.1549154535994967E-5</v>
      </c>
      <c r="S36" s="1152">
        <f>IFERROR(U194*((SUM(BB$35:BB$38)/SUM(BB$35:BB$43))/(SUM(U$192)/SUM(U$192:U$197))),U194)</f>
        <v>9.6862520660840548E-6</v>
      </c>
      <c r="T36" s="1152">
        <f>IFERROR(V194*((SUM(BC$35:BC$38)/SUM(BC$35:BC$43))/(SUM(V$192)/SUM(V$192:V$197))),V194)</f>
        <v>1.9525176555937347E-5</v>
      </c>
      <c r="U36" s="1152">
        <f>IFERROR(W194*((SUM(BD$35:BD$38)/SUM(BD$35:BD$43))/(SUM(W$192)/SUM(W$192:W$197))),W194)</f>
        <v>1.3144295972396351E-5</v>
      </c>
      <c r="V36" s="1152">
        <f>IFERROR(X194*((SUM(BE$35:BE$38)/SUM(BE$35:BE$43))/(SUM(X$192)/SUM(X$192:X$197))),X194)</f>
        <v>1.3410140865103731E-5</v>
      </c>
      <c r="W36" s="1152">
        <f>IFERROR(Y194*((SUM(BF$35:BF$38)/SUM(BF$35:BF$43))/(SUM(Y$192)/SUM(Y$192:Y$197))),Y194)</f>
        <v>0</v>
      </c>
      <c r="X36" s="1152">
        <f>IFERROR(Z194*((SUM(BG$35:BG$38)/SUM(BG$35:BG$43))/(SUM(Z$192)/SUM(Z$192:Z$197))),Z194)</f>
        <v>1.1310469724160374E-6</v>
      </c>
      <c r="Y36" s="1152">
        <f>IFERROR(AA194*((SUM(BH$35:BH$38)/SUM(BH$35:BH$43))/(SUM(AA$192)/SUM(AA$192:AA$197))),AA194)</f>
        <v>7.5938703221736324E-6</v>
      </c>
      <c r="Z36" s="1152">
        <f>IFERROR(AB194*((SUM(BI$35:BI$38)/SUM(BI$35:BI$43))/(SUM(AB$192)/SUM(AB$192:AB$197))),AB194)</f>
        <v>2.2459597087848803E-6</v>
      </c>
      <c r="AA36" s="1152">
        <f>IFERROR(AC194*((SUM(BJ$35:BJ$38)/SUM(BJ$35:BJ$43))/(SUM(AC$192)/SUM(AC$192:AC$197))),AC194)</f>
        <v>5.1004835521104143E-6</v>
      </c>
      <c r="AB36" s="1152">
        <f>IFERROR(AD194*((SUM(BK$35:BK$38)/SUM(BK$35:BK$43))/(SUM(AD$192)/SUM(AD$192:AD$197))),AD194)</f>
        <v>3.1211635547171642E-6</v>
      </c>
      <c r="AC36" s="1152">
        <f>IFERROR(AE194*((SUM(BL$35:BL$38)/SUM(BL$35:BL$43))/(SUM(AE$192)/SUM(AE$192:AE$197))),AE194)</f>
        <v>8.455700946948992E-6</v>
      </c>
      <c r="AD36" s="1152">
        <f>IFERROR(AF194*((SUM(BM$35:BM$38)/SUM(BM$35:BM$43))/(SUM(AF$192)/SUM(AF$192:AF$197))),AF194)</f>
        <v>4.0668739373547609E-6</v>
      </c>
      <c r="AE36" s="1179">
        <f t="shared" si="0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>IFERROR(G195*((SUM(AN$35:AN$38)/SUM(AN$35:AN$43))/(SUM(G$192)/SUM(G$192:G$197))),G195)</f>
        <v>1.7818341206449488E-6</v>
      </c>
      <c r="F37" s="1153">
        <f>IFERROR(H195*((SUM(AO$35:AO$38)/SUM(AO$35:AO$43))/(SUM(H$192)/SUM(H$192:H$197))),H195)</f>
        <v>9.1304890315666398E-5</v>
      </c>
      <c r="G37" s="1153">
        <f>IFERROR(I195*((SUM(AP$35:AP$38)/SUM(AP$35:AP$43))/(SUM(I$192)/SUM(I$192:I$197))),I195)</f>
        <v>6.0331455869532101E-6</v>
      </c>
      <c r="H37" s="1153">
        <f>IFERROR(J195*((SUM(AQ$35:AQ$38)/SUM(AQ$35:AQ$43))/(SUM(J$192)/SUM(J$192:J$197))),J195)</f>
        <v>3.3340875848791764E-6</v>
      </c>
      <c r="I37" s="1153">
        <f>IFERROR(K195*((SUM(AR$35:AR$38)/SUM(AR$35:AR$43))/(SUM(K$192)/SUM(K$192:K$197))),K195)</f>
        <v>3.5414756517988869E-6</v>
      </c>
      <c r="J37" s="1153">
        <f>IFERROR(L195*((SUM(AS$35:AS$38)/SUM(AS$35:AS$43))/(SUM(L$192)/SUM(L$192:L$197))),L195)</f>
        <v>1.1840924638454826E-6</v>
      </c>
      <c r="K37" s="1153">
        <f>IFERROR(M195*((SUM(AT$35:AT$38)/SUM(AT$35:AT$43))/(SUM(M$192)/SUM(M$192:M$197))),M195)</f>
        <v>4.1464778874145862E-6</v>
      </c>
      <c r="L37" s="1153">
        <f>IFERROR(N195*((SUM(AU$35:AU$38)/SUM(AU$35:AU$43))/(SUM(N$192)/SUM(N$192:N$197))),N195)</f>
        <v>2.8489403639786194E-6</v>
      </c>
      <c r="M37" s="1153">
        <f>IFERROR(O195*((SUM(AV$35:AV$38)/SUM(AV$35:AV$43))/(SUM(O$192)/SUM(O$192:O$197))),O195)</f>
        <v>4.9552348993385583E-6</v>
      </c>
      <c r="N37" s="1153">
        <f>IFERROR(P195*((SUM(AW$35:AW$38)/SUM(AW$35:AW$43))/(SUM(P$192)/SUM(P$192:P$197))),P195)</f>
        <v>3.3840492408088203E-6</v>
      </c>
      <c r="O37" s="1153">
        <f>IFERROR(Q195*((SUM(AX$35:AX$38)/SUM(AX$35:AX$43))/(SUM(Q$192)/SUM(Q$192:Q$197))),Q195)</f>
        <v>5.3173729621135169E-6</v>
      </c>
      <c r="P37" s="1153">
        <f>IFERROR(R195*((SUM(AY$35:AY$38)/SUM(AY$35:AY$43))/(SUM(R$192)/SUM(R$192:R$197))),R195)</f>
        <v>6.2659836522551587E-6</v>
      </c>
      <c r="Q37" s="1153">
        <f>IFERROR(S195*((SUM(AZ$35:AZ$38)/SUM(AZ$35:AZ$43))/(SUM(S$192)/SUM(S$192:S$197))),S195)</f>
        <v>4.616195863978854E-6</v>
      </c>
      <c r="R37" s="1153">
        <f>IFERROR(T195*((SUM(BA$35:BA$38)/SUM(BA$35:BA$43))/(SUM(T$192)/SUM(T$192:T$197))),T195)</f>
        <v>2.0535435973012621E-5</v>
      </c>
      <c r="S37" s="1153">
        <f>IFERROR(U195*((SUM(BB$35:BB$38)/SUM(BB$35:BB$43))/(SUM(U$192)/SUM(U$192:U$197))),U195)</f>
        <v>4.9422650799655567E-6</v>
      </c>
      <c r="T37" s="1153">
        <f>IFERROR(V195*((SUM(BC$35:BC$38)/SUM(BC$35:BC$43))/(SUM(V$192)/SUM(V$192:V$197))),V195)</f>
        <v>8.1919385509593086E-6</v>
      </c>
      <c r="U37" s="1153">
        <f>IFERROR(W195*((SUM(BD$35:BD$38)/SUM(BD$35:BD$43))/(SUM(W$192)/SUM(W$192:W$197))),W195)</f>
        <v>7.3977334077317332E-6</v>
      </c>
      <c r="V37" s="1153">
        <f>IFERROR(X195*((SUM(BE$35:BE$38)/SUM(BE$35:BE$43))/(SUM(X$192)/SUM(X$192:X$197))),X195)</f>
        <v>5.0453151522983213E-6</v>
      </c>
      <c r="W37" s="1153">
        <f>IFERROR(Y195*((SUM(BF$35:BF$38)/SUM(BF$35:BF$43))/(SUM(Y$192)/SUM(Y$192:Y$197))),Y195)</f>
        <v>0</v>
      </c>
      <c r="X37" s="1153">
        <f>IFERROR(Z195*((SUM(BG$35:BG$38)/SUM(BG$35:BG$43))/(SUM(Z$192)/SUM(Z$192:Z$197))),Z195)</f>
        <v>7.1004615490562349E-7</v>
      </c>
      <c r="Y37" s="1153">
        <f>IFERROR(AA195*((SUM(BH$35:BH$38)/SUM(BH$35:BH$43))/(SUM(AA$192)/SUM(AA$192:AA$197))),AA195)</f>
        <v>2.9113754640737919E-6</v>
      </c>
      <c r="Z37" s="1153">
        <f>IFERROR(AB195*((SUM(BI$35:BI$38)/SUM(BI$35:BI$43))/(SUM(AB$192)/SUM(AB$192:AB$197))),AB195)</f>
        <v>1.5706542558056427E-6</v>
      </c>
      <c r="AA37" s="1153">
        <f>IFERROR(AC195*((SUM(BJ$35:BJ$38)/SUM(BJ$35:BJ$43))/(SUM(AC$192)/SUM(AC$192:AC$197))),AC195)</f>
        <v>2.7567244198551327E-6</v>
      </c>
      <c r="AB37" s="1153">
        <f>IFERROR(AD195*((SUM(BK$35:BK$38)/SUM(BK$35:BK$43))/(SUM(AD$192)/SUM(AD$192:AD$197))),AD195)</f>
        <v>1.650399433609436E-6</v>
      </c>
      <c r="AC37" s="1153">
        <f>IFERROR(AE195*((SUM(BL$35:BL$38)/SUM(BL$35:BL$43))/(SUM(AE$192)/SUM(AE$192:AE$197))),AE195)</f>
        <v>3.7710574903813452E-6</v>
      </c>
      <c r="AD37" s="1153">
        <f>IFERROR(AF195*((SUM(BM$35:BM$38)/SUM(BM$35:BM$43))/(SUM(AF$192)/SUM(AF$192:AF$197))),AF195)</f>
        <v>1.5997242604600183E-6</v>
      </c>
      <c r="AE37" s="1180">
        <f t="shared" si="0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>IFERROR(G196*((SUM(AN$35:AN$38)/SUM(AN$35:AN$43))/(SUM(G$192)/SUM(G$192:G$197))),G196)</f>
        <v>8.978773498562437E-7</v>
      </c>
      <c r="F38" s="1152">
        <f>IFERROR(H196*((SUM(AO$35:AO$38)/SUM(AO$35:AO$43))/(SUM(H$192)/SUM(H$192:H$197))),H196)</f>
        <v>4.2265871190142293E-5</v>
      </c>
      <c r="G38" s="1152">
        <f>IFERROR(I196*((SUM(AP$35:AP$38)/SUM(AP$35:AP$43))/(SUM(I$192)/SUM(I$192:I$197))),I196)</f>
        <v>2.1314178569966084E-6</v>
      </c>
      <c r="H38" s="1152">
        <f>IFERROR(J196*((SUM(AQ$35:AQ$38)/SUM(AQ$35:AQ$43))/(SUM(J$192)/SUM(J$192:J$197))),J196)</f>
        <v>1.5193310513373464E-6</v>
      </c>
      <c r="I38" s="1152">
        <f>IFERROR(K196*((SUM(AR$35:AR$38)/SUM(AR$35:AR$43))/(SUM(K$192)/SUM(K$192:K$197))),K196)</f>
        <v>1.5960365300433475E-6</v>
      </c>
      <c r="J38" s="1152">
        <f>IFERROR(L196*((SUM(AS$35:AS$38)/SUM(AS$35:AS$43))/(SUM(L$192)/SUM(L$192:L$197))),L196)</f>
        <v>5.6004373289989041E-7</v>
      </c>
      <c r="K38" s="1152">
        <f>IFERROR(M196*((SUM(AT$35:AT$38)/SUM(AT$35:AT$43))/(SUM(M$192)/SUM(M$192:M$197))),M196)</f>
        <v>1.8680644959323019E-6</v>
      </c>
      <c r="L38" s="1152">
        <f>IFERROR(N196*((SUM(AU$35:AU$38)/SUM(AU$35:AU$43))/(SUM(N$192)/SUM(N$192:N$197))),N196)</f>
        <v>1.3982988138162779E-6</v>
      </c>
      <c r="M38" s="1152">
        <f>IFERROR(O196*((SUM(AV$35:AV$38)/SUM(AV$35:AV$43))/(SUM(O$192)/SUM(O$192:O$197))),O196)</f>
        <v>2.3932827250715209E-6</v>
      </c>
      <c r="N38" s="1152">
        <f>IFERROR(P196*((SUM(AW$35:AW$38)/SUM(AW$35:AW$43))/(SUM(P$192)/SUM(P$192:P$197))),P196)</f>
        <v>1.5286856100188361E-6</v>
      </c>
      <c r="O38" s="1152">
        <f>IFERROR(Q196*((SUM(AX$35:AX$38)/SUM(AX$35:AX$43))/(SUM(Q$192)/SUM(Q$192:Q$197))),Q196)</f>
        <v>2.1694560878607936E-6</v>
      </c>
      <c r="P38" s="1152">
        <f>IFERROR(R196*((SUM(AY$35:AY$38)/SUM(AY$35:AY$43))/(SUM(R$192)/SUM(R$192:R$197))),R196)</f>
        <v>2.5213719078795657E-6</v>
      </c>
      <c r="Q38" s="1152">
        <f>IFERROR(S196*((SUM(AZ$35:AZ$38)/SUM(AZ$35:AZ$43))/(SUM(S$192)/SUM(S$192:S$197))),S196)</f>
        <v>1.7207606709980748E-6</v>
      </c>
      <c r="R38" s="1152">
        <f>IFERROR(T196*((SUM(BA$35:BA$38)/SUM(BA$35:BA$43))/(SUM(T$192)/SUM(T$192:T$197))),T196)</f>
        <v>9.0434900727305569E-6</v>
      </c>
      <c r="S38" s="1152">
        <f>IFERROR(U196*((SUM(BB$35:BB$38)/SUM(BB$35:BB$43))/(SUM(U$192)/SUM(U$192:U$197))),U196)</f>
        <v>1.8946573412052208E-6</v>
      </c>
      <c r="T38" s="1152">
        <f>IFERROR(V196*((SUM(BC$35:BC$38)/SUM(BC$35:BC$43))/(SUM(V$192)/SUM(V$192:V$197))),V196)</f>
        <v>3.3789765879924033E-6</v>
      </c>
      <c r="U38" s="1152">
        <f>IFERROR(W196*((SUM(BD$35:BD$38)/SUM(BD$35:BD$43))/(SUM(W$192)/SUM(W$192:W$197))),W196)</f>
        <v>3.5707586212141078E-6</v>
      </c>
      <c r="V38" s="1152">
        <f>IFERROR(X196*((SUM(BE$35:BE$38)/SUM(BE$35:BE$43))/(SUM(X$192)/SUM(X$192:X$197))),X196)</f>
        <v>2.2286316086588023E-6</v>
      </c>
      <c r="W38" s="1152">
        <f>IFERROR(Y196*((SUM(BF$35:BF$38)/SUM(BF$35:BF$43))/(SUM(Y$192)/SUM(Y$192:Y$197))),Y196)</f>
        <v>0</v>
      </c>
      <c r="X38" s="1152">
        <f>IFERROR(Z196*((SUM(BG$35:BG$38)/SUM(BG$35:BG$43))/(SUM(Z$192)/SUM(Z$192:Z$197))),Z196)</f>
        <v>5.2782192046081753E-7</v>
      </c>
      <c r="Y38" s="1152">
        <f>IFERROR(AA196*((SUM(BH$35:BH$38)/SUM(BH$35:BH$43))/(SUM(AA$192)/SUM(AA$192:AA$197))),AA196)</f>
        <v>1.5399334554253035E-6</v>
      </c>
      <c r="Z38" s="1152">
        <f>IFERROR(AB196*((SUM(BI$35:BI$38)/SUM(BI$35:BI$43))/(SUM(AB$192)/SUM(AB$192:AB$197))),AB196)</f>
        <v>8.3085333821602844E-7</v>
      </c>
      <c r="AA38" s="1152">
        <f>IFERROR(AC196*((SUM(BJ$35:BJ$38)/SUM(BJ$35:BJ$43))/(SUM(AC$192)/SUM(AC$192:AC$197))),AC196)</f>
        <v>1.1519558022522103E-6</v>
      </c>
      <c r="AB38" s="1152">
        <f>IFERROR(AD196*((SUM(BK$35:BK$38)/SUM(BK$35:BK$43))/(SUM(AD$192)/SUM(AD$192:AD$197))),AD196)</f>
        <v>7.4099566406954259E-7</v>
      </c>
      <c r="AC38" s="1152">
        <f>IFERROR(AE196*((SUM(BL$35:BL$38)/SUM(BL$35:BL$43))/(SUM(AE$192)/SUM(AE$192:AE$197))),AE196)</f>
        <v>1.7024090911753566E-6</v>
      </c>
      <c r="AD38" s="1152">
        <f>IFERROR(AF196*((SUM(BM$35:BM$38)/SUM(BM$35:BM$43))/(SUM(AF$192)/SUM(AF$192:AF$197))),AF196)</f>
        <v>7.1050423557216083E-7</v>
      </c>
      <c r="AE38" s="1179">
        <f t="shared" si="0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>IFERROR(G197*((SUM(AN$35:AN$38)/SUM(AN$35:AN$43))/(SUM(G$192)/SUM(G$192:G$197))),G197)</f>
        <v>8.4219503358608903E-7</v>
      </c>
      <c r="F39" s="1154">
        <f>IFERROR(H197*((SUM(AO$35:AO$38)/SUM(AO$35:AO$43))/(SUM(H$192)/SUM(H$192:H$197))),H197)</f>
        <v>3.584974159472791E-5</v>
      </c>
      <c r="G39" s="1154">
        <f>IFERROR(I197*((SUM(AP$35:AP$38)/SUM(AP$35:AP$43))/(SUM(I$192)/SUM(I$192:I$197))),I197)</f>
        <v>2.2987605813062595E-6</v>
      </c>
      <c r="H39" s="1154">
        <f>IFERROR(J197*((SUM(AQ$35:AQ$38)/SUM(AQ$35:AQ$43))/(SUM(J$192)/SUM(J$192:J$197))),J197)</f>
        <v>1.6037383319671988E-6</v>
      </c>
      <c r="I39" s="1154">
        <f>IFERROR(K197*((SUM(AR$35:AR$38)/SUM(AR$35:AR$43))/(SUM(K$192)/SUM(K$192:K$197))),K197)</f>
        <v>1.7815218565078446E-6</v>
      </c>
      <c r="J39" s="1154">
        <f>IFERROR(L197*((SUM(AS$35:AS$38)/SUM(AS$35:AS$43))/(SUM(L$192)/SUM(L$192:L$197))),L197)</f>
        <v>5.1203998436561406E-7</v>
      </c>
      <c r="K39" s="1154">
        <f>IFERROR(M197*((SUM(AT$35:AT$38)/SUM(AT$35:AT$43))/(SUM(M$192)/SUM(M$192:M$197))),M197)</f>
        <v>2.747383557825122E-6</v>
      </c>
      <c r="L39" s="1154">
        <f>IFERROR(N197*((SUM(AU$35:AU$38)/SUM(AU$35:AU$43))/(SUM(N$192)/SUM(N$192:N$197))),N197)</f>
        <v>1.3197847092971819E-6</v>
      </c>
      <c r="M39" s="1154">
        <f>IFERROR(O197*((SUM(AV$35:AV$38)/SUM(AV$35:AV$43))/(SUM(O$192)/SUM(O$192:O$197))),O197)</f>
        <v>2.311227317354783E-6</v>
      </c>
      <c r="N39" s="1154">
        <f>IFERROR(P197*((SUM(AW$35:AW$38)/SUM(AW$35:AW$43))/(SUM(P$192)/SUM(P$192:P$197))),P197)</f>
        <v>2.1401598540263704E-6</v>
      </c>
      <c r="O39" s="1154">
        <f>IFERROR(Q197*((SUM(AX$35:AX$38)/SUM(AX$35:AX$43))/(SUM(Q$192)/SUM(Q$192:Q$197))),Q197)</f>
        <v>2.57447469206401E-6</v>
      </c>
      <c r="P39" s="1154">
        <f>IFERROR(R197*((SUM(AY$35:AY$38)/SUM(AY$35:AY$43))/(SUM(R$192)/SUM(R$192:R$197))),R197)</f>
        <v>2.75853065169002E-6</v>
      </c>
      <c r="Q39" s="1154">
        <f>IFERROR(S197*((SUM(AZ$35:AZ$38)/SUM(AZ$35:AZ$43))/(SUM(S$192)/SUM(S$192:S$197))),S197)</f>
        <v>1.693259929680754E-6</v>
      </c>
      <c r="R39" s="1154">
        <f>IFERROR(T197*((SUM(BA$35:BA$38)/SUM(BA$35:BA$43))/(SUM(T$192)/SUM(T$192:T$197))),T197)</f>
        <v>1.0824983022526097E-5</v>
      </c>
      <c r="S39" s="1154">
        <f>IFERROR(U197*((SUM(BB$35:BB$38)/SUM(BB$35:BB$43))/(SUM(U$192)/SUM(U$192:U$197))),U197)</f>
        <v>2.1223099674740651E-6</v>
      </c>
      <c r="T39" s="1154">
        <f>IFERROR(V197*((SUM(BC$35:BC$38)/SUM(BC$35:BC$43))/(SUM(V$192)/SUM(V$192:V$197))),V197)</f>
        <v>3.6087311508336219E-6</v>
      </c>
      <c r="U39" s="1154">
        <f>IFERROR(W197*((SUM(BD$35:BD$38)/SUM(BD$35:BD$43))/(SUM(W$192)/SUM(W$192:W$197))),W197)</f>
        <v>4.4451471218530979E-6</v>
      </c>
      <c r="V39" s="1154">
        <f>IFERROR(X197*((SUM(BE$35:BE$38)/SUM(BE$35:BE$43))/(SUM(X$192)/SUM(X$192:X$197))),X197)</f>
        <v>2.5226575761491607E-6</v>
      </c>
      <c r="W39" s="1154">
        <f>IFERROR(Y197*((SUM(BF$35:BF$38)/SUM(BF$35:BF$43))/(SUM(Y$192)/SUM(Y$192:Y$197))),Y197)</f>
        <v>0</v>
      </c>
      <c r="X39" s="1154">
        <f>IFERROR(Z197*((SUM(BG$35:BG$38)/SUM(BG$35:BG$43))/(SUM(Z$192)/SUM(Z$192:Z$197))),Z197)</f>
        <v>4.995457461504165E-7</v>
      </c>
      <c r="Y39" s="1154">
        <f>IFERROR(AA197*((SUM(BH$35:BH$38)/SUM(BH$35:BH$43))/(SUM(AA$192)/SUM(AA$192:AA$197))),AA197)</f>
        <v>2.190388808098586E-6</v>
      </c>
      <c r="Z39" s="1154">
        <f>IFERROR(AB197*((SUM(BI$35:BI$38)/SUM(BI$35:BI$43))/(SUM(AB$192)/SUM(AB$192:AB$197))),AB197)</f>
        <v>8.0429638219999102E-7</v>
      </c>
      <c r="AA39" s="1154">
        <f>IFERROR(AC197*((SUM(BJ$35:BJ$38)/SUM(BJ$35:BJ$43))/(SUM(AC$192)/SUM(AC$192:AC$197))),AC197)</f>
        <v>1.3982859738029975E-6</v>
      </c>
      <c r="AB39" s="1154">
        <f>IFERROR(AD197*((SUM(BK$35:BK$38)/SUM(BK$35:BK$43))/(SUM(AD$192)/SUM(AD$192:AD$197))),AD197)</f>
        <v>1.006706230478318E-6</v>
      </c>
      <c r="AC39" s="1154">
        <f>IFERROR(AE197*((SUM(BL$35:BL$38)/SUM(BL$35:BL$43))/(SUM(AE$192)/SUM(AE$192:AE$197))),AE197)</f>
        <v>2.1491405548171168E-6</v>
      </c>
      <c r="AD39" s="1154">
        <f>IFERROR(AF197*((SUM(BM$35:BM$38)/SUM(BM$35:BM$43))/(SUM(AF$192)/SUM(AF$192:AF$197))),AF197)</f>
        <v>7.5845237416905512E-7</v>
      </c>
      <c r="AE39" s="1181">
        <f t="shared" si="0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57">SUM(F34:F39)</f>
        <v>7.2234308526606338E-4</v>
      </c>
      <c r="G40" s="1154">
        <f t="shared" ref="G40" si="58">SUM(G34:G39)</f>
        <v>9.192371314023917E-5</v>
      </c>
      <c r="H40" s="1154">
        <f t="shared" ref="H40" si="59">SUM(H34:H39)</f>
        <v>3.0144091771199501E-5</v>
      </c>
      <c r="I40" s="1154">
        <f t="shared" ref="I40" si="60">SUM(I34:I39)</f>
        <v>2.7739354663812414E-5</v>
      </c>
      <c r="J40" s="1154">
        <f t="shared" ref="J40" si="61">SUM(J34:J39)</f>
        <v>1.1438052511118929E-5</v>
      </c>
      <c r="K40" s="1154">
        <f t="shared" ref="K40" si="62">SUM(K34:K39)</f>
        <v>5.8535359260064956E-5</v>
      </c>
      <c r="L40" s="1154">
        <f t="shared" ref="L40" si="63">SUM(L34:L39)</f>
        <v>6.5316418511504067E-5</v>
      </c>
      <c r="M40" s="1154">
        <f t="shared" ref="M40" si="64">SUM(M34:M39)</f>
        <v>2.4675587523472185E-5</v>
      </c>
      <c r="N40" s="1154">
        <f t="shared" ref="N40" si="65">SUM(N34:N39)</f>
        <v>2.9555488621131072E-5</v>
      </c>
      <c r="O40" s="1154">
        <f t="shared" ref="O40" si="66">SUM(O34:O39)</f>
        <v>4.4307216632083868E-5</v>
      </c>
      <c r="P40" s="1154">
        <f t="shared" ref="P40" si="67">SUM(P34:P39)</f>
        <v>5.5830967579172809E-5</v>
      </c>
      <c r="Q40" s="1154">
        <f t="shared" ref="Q40" si="68">SUM(Q34:Q39)</f>
        <v>3.6435251221939443E-5</v>
      </c>
      <c r="R40" s="1154">
        <f t="shared" ref="R40" si="69">SUM(R34:R39)</f>
        <v>2.2037788108860746E-4</v>
      </c>
      <c r="S40" s="1154">
        <f t="shared" ref="S40" si="70">SUM(S34:S39)</f>
        <v>3.7803374761676699E-5</v>
      </c>
      <c r="T40" s="1154">
        <f t="shared" ref="T40" si="71">SUM(T34:T39)</f>
        <v>7.6384063617198863E-5</v>
      </c>
      <c r="U40" s="1154">
        <f t="shared" ref="U40" si="72">SUM(U34:U39)</f>
        <v>5.2907501869085176E-5</v>
      </c>
      <c r="V40" s="1154">
        <f t="shared" ref="V40" si="73">SUM(V34:V39)</f>
        <v>5.2461657087651324E-5</v>
      </c>
      <c r="W40" s="1154">
        <f t="shared" ref="W40" si="74">SUM(W34:W39)</f>
        <v>0</v>
      </c>
      <c r="X40" s="1154">
        <f t="shared" ref="X40" si="75">SUM(X34:X39)</f>
        <v>6.5977740057602182E-6</v>
      </c>
      <c r="Y40" s="1154">
        <f t="shared" ref="Y40" si="76">SUM(Y34:Y39)</f>
        <v>3.0171225884327268E-5</v>
      </c>
      <c r="Z40" s="1154">
        <f t="shared" ref="Z40" si="77">SUM(Z34:Z39)</f>
        <v>1.2946692630031789E-5</v>
      </c>
      <c r="AA40" s="1154">
        <f t="shared" ref="AA40" si="78">SUM(AA34:AA39)</f>
        <v>2.1422959534925446E-5</v>
      </c>
      <c r="AB40" s="1154">
        <f t="shared" ref="AB40" si="79">SUM(AB34:AB39)</f>
        <v>1.85728072972173E-5</v>
      </c>
      <c r="AC40" s="1154">
        <f t="shared" ref="AC40" si="80">SUM(AC34:AC39)</f>
        <v>3.8273022709158309E-5</v>
      </c>
      <c r="AD40" s="1154">
        <f t="shared" ref="AD40" si="81">SUM(AD34:AD39)</f>
        <v>1.5951426676472318E-5</v>
      </c>
      <c r="AE40" s="1154">
        <f t="shared" ref="AE40" si="82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83">G198</f>
        <v>6.5588184080313543E-5</v>
      </c>
      <c r="F41" s="1173">
        <f t="shared" si="83"/>
        <v>2.1801694851783181E-3</v>
      </c>
      <c r="G41" s="1173">
        <f t="shared" si="83"/>
        <v>2.7744333467083314E-4</v>
      </c>
      <c r="H41" s="1173">
        <f t="shared" si="83"/>
        <v>9.0980630089062699E-5</v>
      </c>
      <c r="I41" s="1173">
        <f t="shared" si="83"/>
        <v>8.3722673906828015E-5</v>
      </c>
      <c r="J41" s="1173">
        <f t="shared" si="83"/>
        <v>3.4522228513371344E-5</v>
      </c>
      <c r="K41" s="1173">
        <f t="shared" si="83"/>
        <v>1.7667090149515037E-4</v>
      </c>
      <c r="L41" s="1173">
        <f t="shared" si="83"/>
        <v>1.9713743430861019E-4</v>
      </c>
      <c r="M41" s="1173">
        <f t="shared" si="83"/>
        <v>7.4475639131653954E-5</v>
      </c>
      <c r="N41" s="1173">
        <f t="shared" si="83"/>
        <v>8.9204113288619651E-5</v>
      </c>
      <c r="O41" s="1173">
        <f t="shared" si="83"/>
        <v>1.3372764776847619E-4</v>
      </c>
      <c r="P41" s="1173">
        <f t="shared" si="83"/>
        <v>1.6850853054024682E-4</v>
      </c>
      <c r="Q41" s="1173">
        <f t="shared" si="83"/>
        <v>1.0996855167461013E-4</v>
      </c>
      <c r="R41" s="1173">
        <f t="shared" si="83"/>
        <v>6.6514256363465812E-4</v>
      </c>
      <c r="S41" s="1173">
        <f t="shared" si="83"/>
        <v>1.1409780999261652E-4</v>
      </c>
      <c r="T41" s="1173">
        <f t="shared" si="83"/>
        <v>2.3054170248033531E-4</v>
      </c>
      <c r="U41" s="1173">
        <f t="shared" si="83"/>
        <v>1.5968495229591354E-4</v>
      </c>
      <c r="V41" s="1173">
        <f t="shared" si="83"/>
        <v>1.5833930753591692E-4</v>
      </c>
      <c r="W41" s="1173">
        <f t="shared" si="83"/>
        <v>2.0067303302205851E-4</v>
      </c>
      <c r="X41" s="1173">
        <f t="shared" si="83"/>
        <v>1.991334291261739E-5</v>
      </c>
      <c r="Y41" s="1173">
        <f t="shared" si="83"/>
        <v>9.1062526028340288E-5</v>
      </c>
      <c r="Z41" s="1173">
        <f t="shared" si="83"/>
        <v>3.9075592722787316E-5</v>
      </c>
      <c r="AA41" s="1173">
        <f t="shared" si="83"/>
        <v>6.4658586221602812E-5</v>
      </c>
      <c r="AB41" s="1173">
        <f t="shared" si="83"/>
        <v>5.6056282048544595E-5</v>
      </c>
      <c r="AC41" s="1173">
        <f t="shared" si="83"/>
        <v>1.1551529725699435E-4</v>
      </c>
      <c r="AD41" s="1173">
        <f t="shared" si="83"/>
        <v>4.8144454338197007E-5</v>
      </c>
      <c r="AE41" s="1182">
        <f t="shared" si="0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>IFERROR(G200*((SUM(AN$45:AN$48)/SUM(AN$45:AN$53))/(SUM(G$200)/SUM(G$200:G$205))),0)</f>
        <v>0</v>
      </c>
      <c r="F43" s="1152">
        <f>IFERROR(H200*((SUM(AO$45:AO$48)/SUM(AO$45:AO$53))/(SUM(H$200)/SUM(H$200:H$205))),0)</f>
        <v>0</v>
      </c>
      <c r="G43" s="1152">
        <f>IFERROR(I200*((SUM(AP$45:AP$48)/SUM(AP$45:AP$53))/(SUM(I$200)/SUM(I$200:I$205))),0)</f>
        <v>0</v>
      </c>
      <c r="H43" s="1152">
        <f>IFERROR(J200*((SUM(AQ$45:AQ$48)/SUM(AQ$45:AQ$53))/(SUM(J$200)/SUM(J$200:J$205))),0)</f>
        <v>0</v>
      </c>
      <c r="I43" s="1152">
        <f>IFERROR(K200*((SUM(AR$45:AR$48)/SUM(AR$45:AR$53))/(SUM(K$200)/SUM(K$200:K$205))),0)</f>
        <v>0</v>
      </c>
      <c r="J43" s="1152">
        <f>IFERROR(L200*((SUM(AS$45:AS$48)/SUM(AS$45:AS$53))/(SUM(L$200)/SUM(L$200:L$205))),0)</f>
        <v>0</v>
      </c>
      <c r="K43" s="1152">
        <f>IFERROR(M200*((SUM(AT$45:AT$48)/SUM(AT$45:AT$53))/(SUM(M$200)/SUM(M$200:M$205))),0)</f>
        <v>0</v>
      </c>
      <c r="L43" s="1152">
        <f>IFERROR(N200*((SUM(AU$45:AU$48)/SUM(AU$45:AU$53))/(SUM(N$200)/SUM(N$200:N$205))),0)</f>
        <v>0</v>
      </c>
      <c r="M43" s="1152">
        <f>IFERROR(O200*((SUM(AV$45:AV$48)/SUM(AV$45:AV$53))/(SUM(O$200)/SUM(O$200:O$205))),0)</f>
        <v>0</v>
      </c>
      <c r="N43" s="1152">
        <f>IFERROR(P200*((SUM(AW$45:AW$48)/SUM(AW$45:AW$53))/(SUM(P$200)/SUM(P$200:P$205))),0)</f>
        <v>0</v>
      </c>
      <c r="O43" s="1152">
        <f>IFERROR(Q200*((SUM(AX$45:AX$48)/SUM(AX$45:AX$53))/(SUM(Q$200)/SUM(Q$200:Q$205))),0)</f>
        <v>0</v>
      </c>
      <c r="P43" s="1152">
        <f>IFERROR(R200*((SUM(AY$45:AY$48)/SUM(AY$45:AY$53))/(SUM(R$200)/SUM(R$200:R$205))),0)</f>
        <v>0</v>
      </c>
      <c r="Q43" s="1152">
        <f>IFERROR(S200*((SUM(AZ$45:AZ$48)/SUM(AZ$45:AZ$53))/(SUM(S$200)/SUM(S$200:S$205))),0)</f>
        <v>0</v>
      </c>
      <c r="R43" s="1152">
        <f>IFERROR(T200*((SUM(BA$45:BA$48)/SUM(BA$45:BA$53))/(SUM(T$200)/SUM(T$200:T$205))),0)</f>
        <v>0</v>
      </c>
      <c r="S43" s="1152">
        <f>IFERROR(U200*((SUM(BB$45:BB$48)/SUM(BB$45:BB$53))/(SUM(U$200)/SUM(U$200:U$205))),0)</f>
        <v>0</v>
      </c>
      <c r="T43" s="1152">
        <f>IFERROR(V200*((SUM(BC$45:BC$48)/SUM(BC$45:BC$53))/(SUM(V$200)/SUM(V$200:V$205))),0)</f>
        <v>0</v>
      </c>
      <c r="U43" s="1152">
        <f>IFERROR(W200*((SUM(BD$45:BD$48)/SUM(BD$45:BD$53))/(SUM(W$200)/SUM(W$200:W$205))),0)</f>
        <v>0</v>
      </c>
      <c r="V43" s="1152">
        <f>IFERROR(X200*((SUM(BE$45:BE$48)/SUM(BE$45:BE$53))/(SUM(X$200)/SUM(X$200:X$205))),0)</f>
        <v>0</v>
      </c>
      <c r="W43" s="1152">
        <f>IFERROR(Y200*((SUM(BF$45:BF$48)/SUM(BF$45:BF$53))/(SUM(Y$200)/SUM(Y$200:Y$205))),0)</f>
        <v>0</v>
      </c>
      <c r="X43" s="1152">
        <f>IFERROR(Z200*((SUM(BG$45:BG$48)/SUM(BG$45:BG$53))/(SUM(Z$200)/SUM(Z$200:Z$205))),0)</f>
        <v>0</v>
      </c>
      <c r="Y43" s="1152">
        <f>IFERROR(AA200*((SUM(BH$45:BH$48)/SUM(BH$45:BH$53))/(SUM(AA$200)/SUM(AA$200:AA$205))),0)</f>
        <v>0</v>
      </c>
      <c r="Z43" s="1152">
        <f>IFERROR(AB200*((SUM(BI$45:BI$48)/SUM(BI$45:BI$53))/(SUM(AB$200)/SUM(AB$200:AB$205))),0)</f>
        <v>0</v>
      </c>
      <c r="AA43" s="1152">
        <f>IFERROR(AC200*((SUM(BJ$45:BJ$48)/SUM(BJ$45:BJ$53))/(SUM(AC$200)/SUM(AC$200:AC$205))),0)</f>
        <v>0</v>
      </c>
      <c r="AB43" s="1152">
        <f>IFERROR(AD200*((SUM(BK$45:BK$48)/SUM(BK$45:BK$53))/(SUM(AD$200)/SUM(AD$200:AD$205))),0)</f>
        <v>0</v>
      </c>
      <c r="AC43" s="1152">
        <f>IFERROR(AE200*((SUM(BL$45:BL$48)/SUM(BL$45:BL$53))/(SUM(AE$200)/SUM(AE$200:AE$205))),0)</f>
        <v>0</v>
      </c>
      <c r="AD43" s="1152">
        <f>IFERROR(AF200*((SUM(BM$45:BM$48)/SUM(BM$45:BM$53))/(SUM(AF$200)/SUM(AF$200:AF$205))),0)</f>
        <v>0</v>
      </c>
      <c r="AE43" s="1179">
        <f t="shared" si="0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>IFERROR(G201*((SUM(AN$49)/SUM(AN$45:AN$53))/(SUM(G201)/SUM(G$200:G$205))),0)</f>
        <v>0</v>
      </c>
      <c r="F44" s="1153">
        <f>IFERROR(H201*((SUM(AO$49)/SUM(AO$45:AO$53))/(SUM(H201)/SUM(H$200:H$205))),0)</f>
        <v>0</v>
      </c>
      <c r="G44" s="1153">
        <f>IFERROR(I201*((SUM(AP$49)/SUM(AP$45:AP$53))/(SUM(I201)/SUM(I$200:I$205))),0)</f>
        <v>0</v>
      </c>
      <c r="H44" s="1153">
        <f>IFERROR(J201*((SUM(AQ$49)/SUM(AQ$45:AQ$53))/(SUM(J201)/SUM(J$200:J$205))),0)</f>
        <v>0</v>
      </c>
      <c r="I44" s="1153">
        <f>IFERROR(K201*((SUM(AR$49)/SUM(AR$45:AR$53))/(SUM(K201)/SUM(K$200:K$205))),0)</f>
        <v>0</v>
      </c>
      <c r="J44" s="1153">
        <f>IFERROR(L201*((SUM(AS$49)/SUM(AS$45:AS$53))/(SUM(L201)/SUM(L$200:L$205))),0)</f>
        <v>0</v>
      </c>
      <c r="K44" s="1153">
        <f>IFERROR(M201*((SUM(AT$49)/SUM(AT$45:AT$53))/(SUM(M201)/SUM(M$200:M$205))),0)</f>
        <v>0</v>
      </c>
      <c r="L44" s="1153">
        <f>IFERROR(N201*((SUM(AU$49)/SUM(AU$45:AU$53))/(SUM(N201)/SUM(N$200:N$205))),0)</f>
        <v>0</v>
      </c>
      <c r="M44" s="1153">
        <f>IFERROR(O201*((SUM(AV$49)/SUM(AV$45:AV$53))/(SUM(O201)/SUM(O$200:O$205))),0)</f>
        <v>0</v>
      </c>
      <c r="N44" s="1153">
        <f>IFERROR(P201*((SUM(AW$49)/SUM(AW$45:AW$53))/(SUM(P201)/SUM(P$200:P$205))),0)</f>
        <v>0</v>
      </c>
      <c r="O44" s="1153">
        <f>IFERROR(Q201*((SUM(AX$49)/SUM(AX$45:AX$53))/(SUM(Q201)/SUM(Q$200:Q$205))),0)</f>
        <v>0</v>
      </c>
      <c r="P44" s="1153">
        <f>IFERROR(R201*((SUM(AY$49)/SUM(AY$45:AY$53))/(SUM(R201)/SUM(R$200:R$205))),0)</f>
        <v>0</v>
      </c>
      <c r="Q44" s="1153">
        <f>IFERROR(S201*((SUM(AZ$49)/SUM(AZ$45:AZ$53))/(SUM(S201)/SUM(S$200:S$205))),0)</f>
        <v>0</v>
      </c>
      <c r="R44" s="1153">
        <f>IFERROR(T201*((SUM(BA$49)/SUM(BA$45:BA$53))/(SUM(T201)/SUM(T$200:T$205))),0)</f>
        <v>0</v>
      </c>
      <c r="S44" s="1153">
        <f>IFERROR(U201*((SUM(BB$49)/SUM(BB$45:BB$53))/(SUM(U201)/SUM(U$200:U$205))),0)</f>
        <v>0</v>
      </c>
      <c r="T44" s="1153">
        <f>IFERROR(V201*((SUM(BC$49)/SUM(BC$45:BC$53))/(SUM(V201)/SUM(V$200:V$205))),0)</f>
        <v>0</v>
      </c>
      <c r="U44" s="1153">
        <f>IFERROR(W201*((SUM(BD$49)/SUM(BD$45:BD$53))/(SUM(W201)/SUM(W$200:W$205))),0)</f>
        <v>0</v>
      </c>
      <c r="V44" s="1153">
        <f>IFERROR(X201*((SUM(BE$49)/SUM(BE$45:BE$53))/(SUM(X201)/SUM(X$200:X$205))),0)</f>
        <v>0</v>
      </c>
      <c r="W44" s="1153">
        <f>IFERROR(Y201*((SUM(BF$49)/SUM(BF$45:BF$53))/(SUM(Y201)/SUM(Y$200:Y$205))),0)</f>
        <v>0</v>
      </c>
      <c r="X44" s="1153">
        <f>IFERROR(Z201*((SUM(BG$49)/SUM(BG$45:BG$53))/(SUM(Z201)/SUM(Z$200:Z$205))),0)</f>
        <v>0</v>
      </c>
      <c r="Y44" s="1153">
        <f>IFERROR(AA201*((SUM(BH$49)/SUM(BH$45:BH$53))/(SUM(AA201)/SUM(AA$200:AA$205))),0)</f>
        <v>0</v>
      </c>
      <c r="Z44" s="1153">
        <f>IFERROR(AB201*((SUM(BI$49)/SUM(BI$45:BI$53))/(SUM(AB201)/SUM(AB$200:AB$205))),0)</f>
        <v>0</v>
      </c>
      <c r="AA44" s="1153">
        <f>IFERROR(AC201*((SUM(BJ$49)/SUM(BJ$45:BJ$53))/(SUM(AC201)/SUM(AC$200:AC$205))),0)</f>
        <v>0</v>
      </c>
      <c r="AB44" s="1153">
        <f>IFERROR(AD201*((SUM(BK$49)/SUM(BK$45:BK$53))/(SUM(AD201)/SUM(AD$200:AD$205))),0)</f>
        <v>0</v>
      </c>
      <c r="AC44" s="1153">
        <f>IFERROR(AE201*((SUM(BL$49)/SUM(BL$45:BL$53))/(SUM(AE201)/SUM(AE$200:AE$205))),0)</f>
        <v>0</v>
      </c>
      <c r="AD44" s="1153">
        <f>IFERROR(AF201*((SUM(BM$49)/SUM(BM$45:BM$53))/(SUM(AF201)/SUM(AF$200:AF$205))),0)</f>
        <v>0</v>
      </c>
      <c r="AE44" s="1180">
        <f t="shared" si="0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>IFERROR(G202*((SUM(AN$50)/SUM(AN$45:AN$53))/(SUM(G202)/SUM(G$200:G$205))),0)</f>
        <v>0</v>
      </c>
      <c r="F45" s="1152">
        <f>IFERROR(H202*((SUM(AO$50)/SUM(AO$45:AO$53))/(SUM(H202)/SUM(H$200:H$205))),0)</f>
        <v>0</v>
      </c>
      <c r="G45" s="1152">
        <f>IFERROR(I202*((SUM(AP$50)/SUM(AP$45:AP$53))/(SUM(I202)/SUM(I$200:I$205))),0)</f>
        <v>0</v>
      </c>
      <c r="H45" s="1152">
        <f>IFERROR(J202*((SUM(AQ$50)/SUM(AQ$45:AQ$53))/(SUM(J202)/SUM(J$200:J$205))),0)</f>
        <v>0</v>
      </c>
      <c r="I45" s="1152">
        <f>IFERROR(K202*((SUM(AR$50)/SUM(AR$45:AR$53))/(SUM(K202)/SUM(K$200:K$205))),0)</f>
        <v>0</v>
      </c>
      <c r="J45" s="1152">
        <f>IFERROR(L202*((SUM(AS$50)/SUM(AS$45:AS$53))/(SUM(L202)/SUM(L$200:L$205))),0)</f>
        <v>0</v>
      </c>
      <c r="K45" s="1152">
        <f>IFERROR(M202*((SUM(AT$50)/SUM(AT$45:AT$53))/(SUM(M202)/SUM(M$200:M$205))),0)</f>
        <v>0</v>
      </c>
      <c r="L45" s="1152">
        <f>IFERROR(N202*((SUM(AU$50)/SUM(AU$45:AU$53))/(SUM(N202)/SUM(N$200:N$205))),0)</f>
        <v>0</v>
      </c>
      <c r="M45" s="1152">
        <f>IFERROR(O202*((SUM(AV$50)/SUM(AV$45:AV$53))/(SUM(O202)/SUM(O$200:O$205))),0)</f>
        <v>0</v>
      </c>
      <c r="N45" s="1152">
        <f>IFERROR(P202*((SUM(AW$50)/SUM(AW$45:AW$53))/(SUM(P202)/SUM(P$200:P$205))),0)</f>
        <v>0</v>
      </c>
      <c r="O45" s="1152">
        <f>IFERROR(Q202*((SUM(AX$50)/SUM(AX$45:AX$53))/(SUM(Q202)/SUM(Q$200:Q$205))),0)</f>
        <v>0</v>
      </c>
      <c r="P45" s="1152">
        <f>IFERROR(R202*((SUM(AY$50)/SUM(AY$45:AY$53))/(SUM(R202)/SUM(R$200:R$205))),0)</f>
        <v>0</v>
      </c>
      <c r="Q45" s="1152">
        <f>IFERROR(S202*((SUM(AZ$50)/SUM(AZ$45:AZ$53))/(SUM(S202)/SUM(S$200:S$205))),0)</f>
        <v>0</v>
      </c>
      <c r="R45" s="1152">
        <f>IFERROR(T202*((SUM(BA$50)/SUM(BA$45:BA$53))/(SUM(T202)/SUM(T$200:T$205))),0)</f>
        <v>0</v>
      </c>
      <c r="S45" s="1152">
        <f>IFERROR(U202*((SUM(BB$50)/SUM(BB$45:BB$53))/(SUM(U202)/SUM(U$200:U$205))),0)</f>
        <v>0</v>
      </c>
      <c r="T45" s="1152">
        <f>IFERROR(V202*((SUM(BC$50)/SUM(BC$45:BC$53))/(SUM(V202)/SUM(V$200:V$205))),0)</f>
        <v>0</v>
      </c>
      <c r="U45" s="1152">
        <f>IFERROR(W202*((SUM(BD$50)/SUM(BD$45:BD$53))/(SUM(W202)/SUM(W$200:W$205))),0)</f>
        <v>0</v>
      </c>
      <c r="V45" s="1152">
        <f>IFERROR(X202*((SUM(BE$50)/SUM(BE$45:BE$53))/(SUM(X202)/SUM(X$200:X$205))),0)</f>
        <v>0</v>
      </c>
      <c r="W45" s="1152">
        <f>IFERROR(Y202*((SUM(BF$50)/SUM(BF$45:BF$53))/(SUM(Y202)/SUM(Y$200:Y$205))),0)</f>
        <v>0</v>
      </c>
      <c r="X45" s="1152">
        <f>IFERROR(Z202*((SUM(BG$50)/SUM(BG$45:BG$53))/(SUM(Z202)/SUM(Z$200:Z$205))),0)</f>
        <v>0</v>
      </c>
      <c r="Y45" s="1152">
        <f>IFERROR(AA202*((SUM(BH$50)/SUM(BH$45:BH$53))/(SUM(AA202)/SUM(AA$200:AA$205))),0)</f>
        <v>0</v>
      </c>
      <c r="Z45" s="1152">
        <f>IFERROR(AB202*((SUM(BI$50)/SUM(BI$45:BI$53))/(SUM(AB202)/SUM(AB$200:AB$205))),0)</f>
        <v>0</v>
      </c>
      <c r="AA45" s="1152">
        <f>IFERROR(AC202*((SUM(BJ$50)/SUM(BJ$45:BJ$53))/(SUM(AC202)/SUM(AC$200:AC$205))),0)</f>
        <v>0</v>
      </c>
      <c r="AB45" s="1152">
        <f>IFERROR(AD202*((SUM(BK$50)/SUM(BK$45:BK$53))/(SUM(AD202)/SUM(AD$200:AD$205))),0)</f>
        <v>0</v>
      </c>
      <c r="AC45" s="1152">
        <f>IFERROR(AE202*((SUM(BL$50)/SUM(BL$45:BL$53))/(SUM(AE202)/SUM(AE$200:AE$205))),0)</f>
        <v>0</v>
      </c>
      <c r="AD45" s="1152">
        <f>IFERROR(AF202*((SUM(BM$50)/SUM(BM$45:BM$53))/(SUM(AF202)/SUM(AF$200:AF$205))),0)</f>
        <v>0</v>
      </c>
      <c r="AE45" s="1179">
        <f t="shared" si="0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>IFERROR(G203*((SUM(AN$51)/SUM(AN$45:AN$53))/(SUM(G203)/SUM(G$200:G$205))),0)</f>
        <v>0</v>
      </c>
      <c r="F46" s="1153">
        <f>IFERROR(H203*((SUM(AO$51)/SUM(AO$45:AO$53))/(SUM(H203)/SUM(H$200:H$205))),0)</f>
        <v>0</v>
      </c>
      <c r="G46" s="1153">
        <f>IFERROR(I203*((SUM(AP$51)/SUM(AP$45:AP$53))/(SUM(I203)/SUM(I$200:I$205))),0)</f>
        <v>0</v>
      </c>
      <c r="H46" s="1153">
        <f>IFERROR(J203*((SUM(AQ$51)/SUM(AQ$45:AQ$53))/(SUM(J203)/SUM(J$200:J$205))),0)</f>
        <v>0</v>
      </c>
      <c r="I46" s="1153">
        <f>IFERROR(K203*((SUM(AR$51)/SUM(AR$45:AR$53))/(SUM(K203)/SUM(K$200:K$205))),0)</f>
        <v>0</v>
      </c>
      <c r="J46" s="1153">
        <f>IFERROR(L203*((SUM(AS$51)/SUM(AS$45:AS$53))/(SUM(L203)/SUM(L$200:L$205))),0)</f>
        <v>0</v>
      </c>
      <c r="K46" s="1153">
        <f>IFERROR(M203*((SUM(AT$51)/SUM(AT$45:AT$53))/(SUM(M203)/SUM(M$200:M$205))),0)</f>
        <v>0</v>
      </c>
      <c r="L46" s="1153">
        <f>IFERROR(N203*((SUM(AU$51)/SUM(AU$45:AU$53))/(SUM(N203)/SUM(N$200:N$205))),0)</f>
        <v>0</v>
      </c>
      <c r="M46" s="1153">
        <f>IFERROR(O203*((SUM(AV$51)/SUM(AV$45:AV$53))/(SUM(O203)/SUM(O$200:O$205))),0)</f>
        <v>0</v>
      </c>
      <c r="N46" s="1153">
        <f>IFERROR(P203*((SUM(AW$51)/SUM(AW$45:AW$53))/(SUM(P203)/SUM(P$200:P$205))),0)</f>
        <v>0</v>
      </c>
      <c r="O46" s="1153">
        <f>IFERROR(Q203*((SUM(AX$51)/SUM(AX$45:AX$53))/(SUM(Q203)/SUM(Q$200:Q$205))),0)</f>
        <v>0</v>
      </c>
      <c r="P46" s="1153">
        <f>IFERROR(R203*((SUM(AY$51)/SUM(AY$45:AY$53))/(SUM(R203)/SUM(R$200:R$205))),0)</f>
        <v>0</v>
      </c>
      <c r="Q46" s="1153">
        <f>IFERROR(S203*((SUM(AZ$51)/SUM(AZ$45:AZ$53))/(SUM(S203)/SUM(S$200:S$205))),0)</f>
        <v>0</v>
      </c>
      <c r="R46" s="1153">
        <f>IFERROR(T203*((SUM(BA$51)/SUM(BA$45:BA$53))/(SUM(T203)/SUM(T$200:T$205))),0)</f>
        <v>0</v>
      </c>
      <c r="S46" s="1153">
        <f>IFERROR(U203*((SUM(BB$51)/SUM(BB$45:BB$53))/(SUM(U203)/SUM(U$200:U$205))),0)</f>
        <v>0</v>
      </c>
      <c r="T46" s="1153">
        <f>IFERROR(V203*((SUM(BC$51)/SUM(BC$45:BC$53))/(SUM(V203)/SUM(V$200:V$205))),0)</f>
        <v>0</v>
      </c>
      <c r="U46" s="1153">
        <f>IFERROR(W203*((SUM(BD$51)/SUM(BD$45:BD$53))/(SUM(W203)/SUM(W$200:W$205))),0)</f>
        <v>0</v>
      </c>
      <c r="V46" s="1153">
        <f>IFERROR(X203*((SUM(BE$51)/SUM(BE$45:BE$53))/(SUM(X203)/SUM(X$200:X$205))),0)</f>
        <v>0</v>
      </c>
      <c r="W46" s="1153">
        <f>IFERROR(Y203*((SUM(BF$51)/SUM(BF$45:BF$53))/(SUM(Y203)/SUM(Y$200:Y$205))),0)</f>
        <v>0</v>
      </c>
      <c r="X46" s="1153">
        <f>IFERROR(Z203*((SUM(BG$51)/SUM(BG$45:BG$53))/(SUM(Z203)/SUM(Z$200:Z$205))),0)</f>
        <v>0</v>
      </c>
      <c r="Y46" s="1153">
        <f>IFERROR(AA203*((SUM(BH$51)/SUM(BH$45:BH$53))/(SUM(AA203)/SUM(AA$200:AA$205))),0)</f>
        <v>0</v>
      </c>
      <c r="Z46" s="1153">
        <f>IFERROR(AB203*((SUM(BI$51)/SUM(BI$45:BI$53))/(SUM(AB203)/SUM(AB$200:AB$205))),0)</f>
        <v>0</v>
      </c>
      <c r="AA46" s="1153">
        <f>IFERROR(AC203*((SUM(BJ$51)/SUM(BJ$45:BJ$53))/(SUM(AC203)/SUM(AC$200:AC$205))),0)</f>
        <v>0</v>
      </c>
      <c r="AB46" s="1153">
        <f>IFERROR(AD203*((SUM(BK$51)/SUM(BK$45:BK$53))/(SUM(AD203)/SUM(AD$200:AD$205))),0)</f>
        <v>0</v>
      </c>
      <c r="AC46" s="1153">
        <f>IFERROR(AE203*((SUM(BL$51)/SUM(BL$45:BL$53))/(SUM(AE203)/SUM(AE$200:AE$205))),0)</f>
        <v>0</v>
      </c>
      <c r="AD46" s="1153">
        <f>IFERROR(AF203*((SUM(BM$51)/SUM(BM$45:BM$53))/(SUM(AF203)/SUM(AF$200:AF$205))),0)</f>
        <v>0</v>
      </c>
      <c r="AE46" s="1180">
        <f t="shared" si="0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>IFERROR(G204*((SUM(AN$52)/SUM(AN$45:AN$53))/(SUM(G204)/SUM(G$200:G$205))),0)</f>
        <v>0</v>
      </c>
      <c r="F47" s="1152">
        <f>IFERROR(H204*((SUM(AO$52)/SUM(AO$45:AO$53))/(SUM(H204)/SUM(H$200:H$205))),0)</f>
        <v>0</v>
      </c>
      <c r="G47" s="1152">
        <f>IFERROR(I204*((SUM(AP$52)/SUM(AP$45:AP$53))/(SUM(I204)/SUM(I$200:I$205))),0)</f>
        <v>0</v>
      </c>
      <c r="H47" s="1152">
        <f>IFERROR(J204*((SUM(AQ$52)/SUM(AQ$45:AQ$53))/(SUM(J204)/SUM(J$200:J$205))),0)</f>
        <v>0</v>
      </c>
      <c r="I47" s="1152">
        <f>IFERROR(K204*((SUM(AR$52)/SUM(AR$45:AR$53))/(SUM(K204)/SUM(K$200:K$205))),0)</f>
        <v>0</v>
      </c>
      <c r="J47" s="1152">
        <f>IFERROR(L204*((SUM(AS$52)/SUM(AS$45:AS$53))/(SUM(L204)/SUM(L$200:L$205))),0)</f>
        <v>0</v>
      </c>
      <c r="K47" s="1152">
        <f>IFERROR(M204*((SUM(AT$52)/SUM(AT$45:AT$53))/(SUM(M204)/SUM(M$200:M$205))),0)</f>
        <v>0</v>
      </c>
      <c r="L47" s="1152">
        <f>IFERROR(N204*((SUM(AU$52)/SUM(AU$45:AU$53))/(SUM(N204)/SUM(N$200:N$205))),0)</f>
        <v>0</v>
      </c>
      <c r="M47" s="1152">
        <f>IFERROR(O204*((SUM(AV$52)/SUM(AV$45:AV$53))/(SUM(O204)/SUM(O$200:O$205))),0)</f>
        <v>0</v>
      </c>
      <c r="N47" s="1152">
        <f>IFERROR(P204*((SUM(AW$52)/SUM(AW$45:AW$53))/(SUM(P204)/SUM(P$200:P$205))),0)</f>
        <v>0</v>
      </c>
      <c r="O47" s="1152">
        <f>IFERROR(Q204*((SUM(AX$52)/SUM(AX$45:AX$53))/(SUM(Q204)/SUM(Q$200:Q$205))),0)</f>
        <v>0</v>
      </c>
      <c r="P47" s="1152">
        <f>IFERROR(R204*((SUM(AY$52)/SUM(AY$45:AY$53))/(SUM(R204)/SUM(R$200:R$205))),0)</f>
        <v>0</v>
      </c>
      <c r="Q47" s="1152">
        <f>IFERROR(S204*((SUM(AZ$52)/SUM(AZ$45:AZ$53))/(SUM(S204)/SUM(S$200:S$205))),0)</f>
        <v>0</v>
      </c>
      <c r="R47" s="1152">
        <f>IFERROR(T204*((SUM(BA$52)/SUM(BA$45:BA$53))/(SUM(T204)/SUM(T$200:T$205))),0)</f>
        <v>0</v>
      </c>
      <c r="S47" s="1152">
        <f>IFERROR(U204*((SUM(BB$52)/SUM(BB$45:BB$53))/(SUM(U204)/SUM(U$200:U$205))),0)</f>
        <v>0</v>
      </c>
      <c r="T47" s="1152">
        <f>IFERROR(V204*((SUM(BC$52)/SUM(BC$45:BC$53))/(SUM(V204)/SUM(V$200:V$205))),0)</f>
        <v>0</v>
      </c>
      <c r="U47" s="1152">
        <f>IFERROR(W204*((SUM(BD$52)/SUM(BD$45:BD$53))/(SUM(W204)/SUM(W$200:W$205))),0)</f>
        <v>0</v>
      </c>
      <c r="V47" s="1152">
        <f>IFERROR(X204*((SUM(BE$52)/SUM(BE$45:BE$53))/(SUM(X204)/SUM(X$200:X$205))),0)</f>
        <v>0</v>
      </c>
      <c r="W47" s="1152">
        <f>IFERROR(Y204*((SUM(BF$52)/SUM(BF$45:BF$53))/(SUM(Y204)/SUM(Y$200:Y$205))),0)</f>
        <v>0</v>
      </c>
      <c r="X47" s="1152">
        <f>IFERROR(Z204*((SUM(BG$52)/SUM(BG$45:BG$53))/(SUM(Z204)/SUM(Z$200:Z$205))),0)</f>
        <v>0</v>
      </c>
      <c r="Y47" s="1152">
        <f>IFERROR(AA204*((SUM(BH$52)/SUM(BH$45:BH$53))/(SUM(AA204)/SUM(AA$200:AA$205))),0)</f>
        <v>0</v>
      </c>
      <c r="Z47" s="1152">
        <f>IFERROR(AB204*((SUM(BI$52)/SUM(BI$45:BI$53))/(SUM(AB204)/SUM(AB$200:AB$205))),0)</f>
        <v>0</v>
      </c>
      <c r="AA47" s="1152">
        <f>IFERROR(AC204*((SUM(BJ$52)/SUM(BJ$45:BJ$53))/(SUM(AC204)/SUM(AC$200:AC$205))),0)</f>
        <v>0</v>
      </c>
      <c r="AB47" s="1152">
        <f>IFERROR(AD204*((SUM(BK$52)/SUM(BK$45:BK$53))/(SUM(AD204)/SUM(AD$200:AD$205))),0)</f>
        <v>0</v>
      </c>
      <c r="AC47" s="1152">
        <f>IFERROR(AE204*((SUM(BL$52)/SUM(BL$45:BL$53))/(SUM(AE204)/SUM(AE$200:AE$205))),0)</f>
        <v>0</v>
      </c>
      <c r="AD47" s="1152">
        <f>IFERROR(AF204*((SUM(BM$52)/SUM(BM$45:BM$53))/(SUM(AF204)/SUM(AF$200:AF$205))),0)</f>
        <v>0</v>
      </c>
      <c r="AE47" s="1179">
        <f t="shared" si="0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>IFERROR(G205*((SUM(AN$53)/SUM(AN$45:AN$53))/(SUM(G205)/SUM(G$200:G$205))),0)</f>
        <v>0</v>
      </c>
      <c r="F48" s="1154">
        <f>IFERROR(H205*((SUM(AO$53)/SUM(AO$45:AO$53))/(SUM(H205)/SUM(H$200:H$205))),0)</f>
        <v>0</v>
      </c>
      <c r="G48" s="1154">
        <f>IFERROR(I205*((SUM(AP$53)/SUM(AP$45:AP$53))/(SUM(I205)/SUM(I$200:I$205))),0)</f>
        <v>0</v>
      </c>
      <c r="H48" s="1154">
        <f>IFERROR(J205*((SUM(AQ$53)/SUM(AQ$45:AQ$53))/(SUM(J205)/SUM(J$200:J$205))),0)</f>
        <v>0</v>
      </c>
      <c r="I48" s="1154">
        <f>IFERROR(K205*((SUM(AR$53)/SUM(AR$45:AR$53))/(SUM(K205)/SUM(K$200:K$205))),0)</f>
        <v>0</v>
      </c>
      <c r="J48" s="1154">
        <f>IFERROR(L205*((SUM(AS$53)/SUM(AS$45:AS$53))/(SUM(L205)/SUM(L$200:L$205))),0)</f>
        <v>0</v>
      </c>
      <c r="K48" s="1154">
        <f>IFERROR(M205*((SUM(AT$53)/SUM(AT$45:AT$53))/(SUM(M205)/SUM(M$200:M$205))),0)</f>
        <v>0</v>
      </c>
      <c r="L48" s="1154">
        <f>IFERROR(N205*((SUM(AU$53)/SUM(AU$45:AU$53))/(SUM(N205)/SUM(N$200:N$205))),0)</f>
        <v>0</v>
      </c>
      <c r="M48" s="1154">
        <f>IFERROR(O205*((SUM(AV$53)/SUM(AV$45:AV$53))/(SUM(O205)/SUM(O$200:O$205))),0)</f>
        <v>0</v>
      </c>
      <c r="N48" s="1154">
        <f>IFERROR(P205*((SUM(AW$53)/SUM(AW$45:AW$53))/(SUM(P205)/SUM(P$200:P$205))),0)</f>
        <v>0</v>
      </c>
      <c r="O48" s="1154">
        <f>IFERROR(Q205*((SUM(AX$53)/SUM(AX$45:AX$53))/(SUM(Q205)/SUM(Q$200:Q$205))),0)</f>
        <v>0</v>
      </c>
      <c r="P48" s="1154">
        <f>IFERROR(R205*((SUM(AY$53)/SUM(AY$45:AY$53))/(SUM(R205)/SUM(R$200:R$205))),0)</f>
        <v>0</v>
      </c>
      <c r="Q48" s="1154">
        <f>IFERROR(S205*((SUM(AZ$53)/SUM(AZ$45:AZ$53))/(SUM(S205)/SUM(S$200:S$205))),0)</f>
        <v>0</v>
      </c>
      <c r="R48" s="1154">
        <f>IFERROR(T205*((SUM(BA$53)/SUM(BA$45:BA$53))/(SUM(T205)/SUM(T$200:T$205))),0)</f>
        <v>0</v>
      </c>
      <c r="S48" s="1154">
        <f>IFERROR(U205*((SUM(BB$53)/SUM(BB$45:BB$53))/(SUM(U205)/SUM(U$200:U$205))),0)</f>
        <v>0</v>
      </c>
      <c r="T48" s="1154">
        <f>IFERROR(V205*((SUM(BC$53)/SUM(BC$45:BC$53))/(SUM(V205)/SUM(V$200:V$205))),0)</f>
        <v>0</v>
      </c>
      <c r="U48" s="1154">
        <f>IFERROR(W205*((SUM(BD$53)/SUM(BD$45:BD$53))/(SUM(W205)/SUM(W$200:W$205))),0)</f>
        <v>0</v>
      </c>
      <c r="V48" s="1154">
        <f>IFERROR(X205*((SUM(BE$53)/SUM(BE$45:BE$53))/(SUM(X205)/SUM(X$200:X$205))),0)</f>
        <v>0</v>
      </c>
      <c r="W48" s="1154">
        <f>IFERROR(Y205*((SUM(BF$53)/SUM(BF$45:BF$53))/(SUM(Y205)/SUM(Y$200:Y$205))),0)</f>
        <v>0</v>
      </c>
      <c r="X48" s="1154">
        <f>IFERROR(Z205*((SUM(BG$53)/SUM(BG$45:BG$53))/(SUM(Z205)/SUM(Z$200:Z$205))),0)</f>
        <v>0</v>
      </c>
      <c r="Y48" s="1154">
        <f>IFERROR(AA205*((SUM(BH$53)/SUM(BH$45:BH$53))/(SUM(AA205)/SUM(AA$200:AA$205))),0)</f>
        <v>0</v>
      </c>
      <c r="Z48" s="1154">
        <f>IFERROR(AB205*((SUM(BI$53)/SUM(BI$45:BI$53))/(SUM(AB205)/SUM(AB$200:AB$205))),0)</f>
        <v>0</v>
      </c>
      <c r="AA48" s="1154">
        <f>IFERROR(AC205*((SUM(BJ$53)/SUM(BJ$45:BJ$53))/(SUM(AC205)/SUM(AC$200:AC$205))),0)</f>
        <v>0</v>
      </c>
      <c r="AB48" s="1154">
        <f>IFERROR(AD205*((SUM(BK$53)/SUM(BK$45:BK$53))/(SUM(AD205)/SUM(AD$200:AD$205))),0)</f>
        <v>0</v>
      </c>
      <c r="AC48" s="1154">
        <f>IFERROR(AE205*((SUM(BL$53)/SUM(BL$45:BL$53))/(SUM(AE205)/SUM(AE$200:AE$205))),0)</f>
        <v>0</v>
      </c>
      <c r="AD48" s="1154">
        <f>IFERROR(AF205*((SUM(BM$53)/SUM(BM$45:BM$53))/(SUM(AF205)/SUM(AF$200:AF$205))),0)</f>
        <v>0</v>
      </c>
      <c r="AE48" s="1181">
        <f t="shared" si="0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84">SUM(F43:F48)</f>
        <v>0</v>
      </c>
      <c r="G49" s="1154">
        <f t="shared" ref="G49" si="85">SUM(G43:G48)</f>
        <v>0</v>
      </c>
      <c r="H49" s="1154">
        <f t="shared" ref="H49" si="86">SUM(H43:H48)</f>
        <v>0</v>
      </c>
      <c r="I49" s="1154">
        <f t="shared" ref="I49" si="87">SUM(I43:I48)</f>
        <v>0</v>
      </c>
      <c r="J49" s="1154">
        <f t="shared" ref="J49" si="88">SUM(J43:J48)</f>
        <v>0</v>
      </c>
      <c r="K49" s="1154">
        <f t="shared" ref="K49" si="89">SUM(K43:K48)</f>
        <v>0</v>
      </c>
      <c r="L49" s="1154">
        <f t="shared" ref="L49" si="90">SUM(L43:L48)</f>
        <v>0</v>
      </c>
      <c r="M49" s="1154">
        <f t="shared" ref="M49" si="91">SUM(M43:M48)</f>
        <v>0</v>
      </c>
      <c r="N49" s="1154">
        <f t="shared" ref="N49" si="92">SUM(N43:N48)</f>
        <v>0</v>
      </c>
      <c r="O49" s="1154">
        <f t="shared" ref="O49" si="93">SUM(O43:O48)</f>
        <v>0</v>
      </c>
      <c r="P49" s="1154">
        <f t="shared" ref="P49" si="94">SUM(P43:P48)</f>
        <v>0</v>
      </c>
      <c r="Q49" s="1154">
        <f t="shared" ref="Q49" si="95">SUM(Q43:Q48)</f>
        <v>0</v>
      </c>
      <c r="R49" s="1154">
        <f t="shared" ref="R49" si="96">SUM(R43:R48)</f>
        <v>0</v>
      </c>
      <c r="S49" s="1154">
        <f t="shared" ref="S49" si="97">SUM(S43:S48)</f>
        <v>0</v>
      </c>
      <c r="T49" s="1154">
        <f t="shared" ref="T49" si="98">SUM(T43:T48)</f>
        <v>0</v>
      </c>
      <c r="U49" s="1154">
        <f t="shared" ref="U49" si="99">SUM(U43:U48)</f>
        <v>0</v>
      </c>
      <c r="V49" s="1154">
        <f t="shared" ref="V49" si="100">SUM(V43:V48)</f>
        <v>0</v>
      </c>
      <c r="W49" s="1154">
        <f t="shared" ref="W49" si="101">SUM(W43:W48)</f>
        <v>0</v>
      </c>
      <c r="X49" s="1154">
        <f t="shared" ref="X49" si="102">SUM(X43:X48)</f>
        <v>0</v>
      </c>
      <c r="Y49" s="1154">
        <f t="shared" ref="Y49" si="103">SUM(Y43:Y48)</f>
        <v>0</v>
      </c>
      <c r="Z49" s="1154">
        <f t="shared" ref="Z49" si="104">SUM(Z43:Z48)</f>
        <v>0</v>
      </c>
      <c r="AA49" s="1154">
        <f t="shared" ref="AA49" si="105">SUM(AA43:AA48)</f>
        <v>0</v>
      </c>
      <c r="AB49" s="1154">
        <f t="shared" ref="AB49" si="106">SUM(AB43:AB48)</f>
        <v>0</v>
      </c>
      <c r="AC49" s="1154">
        <f t="shared" ref="AC49" si="107">SUM(AC43:AC48)</f>
        <v>0</v>
      </c>
      <c r="AD49" s="1154">
        <f t="shared" ref="AD49" si="108">SUM(AD43:AD48)</f>
        <v>0</v>
      </c>
      <c r="AE49" s="1154">
        <f t="shared" ref="AE49" si="109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10">G206</f>
        <v>2.1862728026771181E-5</v>
      </c>
      <c r="F50" s="1173">
        <f t="shared" si="110"/>
        <v>7.2672316172610601E-4</v>
      </c>
      <c r="G50" s="1173">
        <f t="shared" si="110"/>
        <v>9.2481111556944371E-5</v>
      </c>
      <c r="H50" s="1173">
        <f t="shared" si="110"/>
        <v>3.0326876696354229E-5</v>
      </c>
      <c r="I50" s="1173">
        <f t="shared" si="110"/>
        <v>2.7907557968942668E-5</v>
      </c>
      <c r="J50" s="1173">
        <f t="shared" si="110"/>
        <v>1.1507409504457115E-5</v>
      </c>
      <c r="K50" s="1173">
        <f t="shared" si="110"/>
        <v>5.8890300498383454E-5</v>
      </c>
      <c r="L50" s="1173">
        <f t="shared" si="110"/>
        <v>6.5712478102870062E-5</v>
      </c>
      <c r="M50" s="1173">
        <f t="shared" si="110"/>
        <v>2.4825213043884651E-5</v>
      </c>
      <c r="N50" s="1173">
        <f t="shared" si="110"/>
        <v>2.973470442953988E-5</v>
      </c>
      <c r="O50" s="1173">
        <f t="shared" si="110"/>
        <v>4.4575882589492063E-5</v>
      </c>
      <c r="P50" s="1173">
        <f t="shared" si="110"/>
        <v>5.6169510180082266E-5</v>
      </c>
      <c r="Q50" s="1173">
        <f t="shared" si="110"/>
        <v>3.6656183891536705E-5</v>
      </c>
      <c r="R50" s="1173">
        <f t="shared" si="110"/>
        <v>2.2171418787821936E-4</v>
      </c>
      <c r="S50" s="1173">
        <f t="shared" si="110"/>
        <v>3.8032603330872171E-5</v>
      </c>
      <c r="T50" s="1173">
        <f t="shared" si="110"/>
        <v>7.684723416011177E-5</v>
      </c>
      <c r="U50" s="1173">
        <f t="shared" si="110"/>
        <v>5.3228317431971177E-5</v>
      </c>
      <c r="V50" s="1173">
        <f t="shared" si="110"/>
        <v>5.2779769178638972E-5</v>
      </c>
      <c r="W50" s="1173">
        <f t="shared" si="110"/>
        <v>6.6891011007352833E-5</v>
      </c>
      <c r="X50" s="1173">
        <f t="shared" si="110"/>
        <v>6.6377809708724621E-6</v>
      </c>
      <c r="Y50" s="1173">
        <f t="shared" si="110"/>
        <v>3.0354175342780091E-5</v>
      </c>
      <c r="Z50" s="1173">
        <f t="shared" si="110"/>
        <v>1.3025197574262438E-5</v>
      </c>
      <c r="AA50" s="1173">
        <f t="shared" si="110"/>
        <v>2.1552862073867603E-5</v>
      </c>
      <c r="AB50" s="1173">
        <f t="shared" si="110"/>
        <v>1.8685427349514864E-5</v>
      </c>
      <c r="AC50" s="1173">
        <f t="shared" si="110"/>
        <v>3.8505099085664781E-5</v>
      </c>
      <c r="AD50" s="1173">
        <f t="shared" si="110"/>
        <v>1.6048151446065669E-5</v>
      </c>
      <c r="AE50" s="1182">
        <f t="shared" si="0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>IFERROR(G208*((SUM(AN$55:AN$58)/SUM(AN$55:AN$63))/(SUM(G$208)/SUM(G$208:G$213))),0)</f>
        <v>1.4382789691546972E-2</v>
      </c>
      <c r="F52" s="1152">
        <f>IFERROR(H208*((SUM(AO$55:AO$58)/SUM(AO$55:AO$63))/(SUM(H$208)/SUM(H$208:H$213))),0)</f>
        <v>0.54269440768178456</v>
      </c>
      <c r="G52" s="1152">
        <f>IFERROR(I208*((SUM(AP$55:AP$58)/SUM(AP$55:AP$63))/(SUM(I$208)/SUM(I$208:I$213))),0)</f>
        <v>0.18018108433715416</v>
      </c>
      <c r="H52" s="1152">
        <f>IFERROR(J208*((SUM(AQ$55:AQ$58)/SUM(AQ$55:AQ$63))/(SUM(J$208)/SUM(J$208:J$213))),0)</f>
        <v>5.6250968584764589E-2</v>
      </c>
      <c r="I52" s="1152">
        <f>IFERROR(K208*((SUM(AR$55:AR$58)/SUM(AR$55:AR$63))/(SUM(K$208)/SUM(K$208:K$213))),0)</f>
        <v>4.9138635060198749E-2</v>
      </c>
      <c r="J52" s="1152">
        <f>IFERROR(L208*((SUM(AS$55:AS$58)/SUM(AS$55:AS$63))/(SUM(L$208)/SUM(L$208:L$213))),0)</f>
        <v>2.8092408198754408E-2</v>
      </c>
      <c r="K52" s="1152">
        <f>IFERROR(M208*((SUM(AT$55:AT$58)/SUM(AT$55:AT$63))/(SUM(M$208)/SUM(M$208:M$213))),0)</f>
        <v>0.14713734353240346</v>
      </c>
      <c r="L52" s="1152">
        <f>IFERROR(N208*((SUM(AU$55:AU$58)/SUM(AU$55:AU$63))/(SUM(N$208)/SUM(N$208:N$213))),0)</f>
        <v>4.0348128928506449E-2</v>
      </c>
      <c r="M52" s="1152">
        <f>IFERROR(O208*((SUM(AV$55:AV$58)/SUM(AV$55:AV$63))/(SUM(O$208)/SUM(O$208:O$213))),0)</f>
        <v>8.3143270542724822E-3</v>
      </c>
      <c r="N52" s="1152">
        <f>IFERROR(P208*((SUM(AW$55:AW$58)/SUM(AW$55:AW$63))/(SUM(P$208)/SUM(P$208:P$213))),0)</f>
        <v>2.6274502201654656E-2</v>
      </c>
      <c r="O52" s="1152">
        <f>IFERROR(Q208*((SUM(AX$55:AX$58)/SUM(AX$55:AX$63))/(SUM(Q$208)/SUM(Q$208:Q$213))),0)</f>
        <v>3.3743890628456633E-2</v>
      </c>
      <c r="P52" s="1152">
        <f>IFERROR(R208*((SUM(AY$55:AY$58)/SUM(AY$55:AY$63))/(SUM(R$208)/SUM(R$208:R$213))),0)</f>
        <v>6.2271173080111097E-2</v>
      </c>
      <c r="Q52" s="1152">
        <f>IFERROR(S208*((SUM(AZ$55:AZ$58)/SUM(AZ$55:AZ$63))/(SUM(S$208)/SUM(S$208:S$213))),0)</f>
        <v>2.3831226199234647E-2</v>
      </c>
      <c r="R52" s="1152">
        <f>IFERROR(T208*((SUM(BA$55:BA$58)/SUM(BA$55:BA$63))/(SUM(T$208)/SUM(T$208:T$213))),0)</f>
        <v>0.3460091894894145</v>
      </c>
      <c r="S52" s="1152">
        <f>IFERROR(U208*((SUM(BB$55:BB$58)/SUM(BB$55:BB$63))/(SUM(U$208)/SUM(U$208:U$213))),0)</f>
        <v>6.3212543764421023E-2</v>
      </c>
      <c r="T52" s="1152">
        <f>IFERROR(V208*((SUM(BC$55:BC$58)/SUM(BC$55:BC$63))/(SUM(V$208)/SUM(V$208:V$213))),0)</f>
        <v>1.8304518969231839E-2</v>
      </c>
      <c r="U52" s="1152">
        <f>IFERROR(W208*((SUM(BD$55:BD$58)/SUM(BD$55:BD$63))/(SUM(W$208)/SUM(W$208:W$213))),0)</f>
        <v>1.6618336010811634E-2</v>
      </c>
      <c r="V52" s="1152">
        <f>IFERROR(X208*((SUM(BE$55:BE$58)/SUM(BE$55:BE$63))/(SUM(X$208)/SUM(X$208:X$213))),0)</f>
        <v>5.3554460080205958E-2</v>
      </c>
      <c r="W52" s="1152">
        <f>IFERROR(Y208*((SUM(BF$55:BF$58)/SUM(BF$55:BF$63))/(SUM(Y$208)/SUM(Y$208:Y$213))),0)</f>
        <v>0.11626932087413377</v>
      </c>
      <c r="X52" s="1152">
        <f>IFERROR(Z208*((SUM(BG$55:BG$58)/SUM(BG$55:BG$63))/(SUM(Z$208)/SUM(Z$208:Z$213))),0)</f>
        <v>7.8195896896641401E-3</v>
      </c>
      <c r="Y52" s="1152">
        <f>IFERROR(AA208*((SUM(BH$55:BH$58)/SUM(BH$55:BH$63))/(SUM(AA$208)/SUM(AA$208:AA$213))),0)</f>
        <v>6.7457607381306253E-2</v>
      </c>
      <c r="Z52" s="1152">
        <f>IFERROR(AB208*((SUM(BI$55:BI$58)/SUM(BI$55:BI$63))/(SUM(AB$208)/SUM(AB$208:AB$213))),0)</f>
        <v>5.1300417790406871E-3</v>
      </c>
      <c r="AA52" s="1152">
        <f>IFERROR(AC208*((SUM(BJ$55:BJ$58)/SUM(BJ$55:BJ$63))/(SUM(AC$208)/SUM(AC$208:AC$213))),0)</f>
        <v>4.5786156507211268E-2</v>
      </c>
      <c r="AB52" s="1152">
        <f>IFERROR(AD208*((SUM(BK$55:BK$58)/SUM(BK$55:BK$63))/(SUM(AD$208)/SUM(AD$208:AD$213))),0)</f>
        <v>1.5506078555250128E-2</v>
      </c>
      <c r="AC52" s="1152">
        <f>IFERROR(AE208*((SUM(BL$55:BL$58)/SUM(BL$55:BL$63))/(SUM(AE$208)/SUM(AE$208:AE$213))),0)</f>
        <v>2.3359377920081848E-2</v>
      </c>
      <c r="AD52" s="1152">
        <f>IFERROR(AF208*((SUM(BM$55:BM$58)/SUM(BM$55:BM$63))/(SUM(AF$208)/SUM(AF$208:AF$213))),0)</f>
        <v>3.6004006052559705E-2</v>
      </c>
      <c r="AE52" s="1179">
        <f t="shared" si="0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>IFERROR(G209*((SUM(AN$59)/SUM(AN$55:AN$63))/(SUM(G$209)/SUM(G$208:G$213))),0)</f>
        <v>8.1754804562477537E-2</v>
      </c>
      <c r="F53" s="1153">
        <f>IFERROR(H209*((SUM(AO$59)/SUM(AO$55:AO$63))/(SUM(H$209)/SUM(H$208:H$213))),0)</f>
        <v>0.99493974741660507</v>
      </c>
      <c r="G53" s="1153">
        <f>IFERROR(I209*((SUM(AP$59)/SUM(AP$55:AP$63))/(SUM(I$209)/SUM(I$208:I$213))),0)</f>
        <v>0.15678094351414715</v>
      </c>
      <c r="H53" s="1153">
        <f>IFERROR(J209*((SUM(AQ$59)/SUM(AQ$55:AQ$63))/(SUM(J$209)/SUM(J$208:J$213))),0)</f>
        <v>7.0798632873927847E-2</v>
      </c>
      <c r="I53" s="1153">
        <f>IFERROR(K209*((SUM(AR$59)/SUM(AR$55:AR$63))/(SUM(K$209)/SUM(K$208:K$213))),0)</f>
        <v>5.6698425069460094E-2</v>
      </c>
      <c r="J53" s="1153">
        <f>IFERROR(L209*((SUM(AS$59)/SUM(AS$55:AS$63))/(SUM(L$209)/SUM(L$208:L$213))),0)</f>
        <v>1.9792378503667878E-2</v>
      </c>
      <c r="K53" s="1153">
        <f>IFERROR(M209*((SUM(AT$59)/SUM(AT$55:AT$63))/(SUM(M$209)/SUM(M$208:M$213))),0)</f>
        <v>9.8091562354935644E-2</v>
      </c>
      <c r="L53" s="1153">
        <f>IFERROR(N209*((SUM(AU$59)/SUM(AU$55:AU$63))/(SUM(N$209)/SUM(N$208:N$213))),0)</f>
        <v>0.17753176728542835</v>
      </c>
      <c r="M53" s="1153">
        <f>IFERROR(O209*((SUM(AV$59)/SUM(AV$55:AV$63))/(SUM(O$209)/SUM(O$208:O$213))),0)</f>
        <v>9.14575975969973E-2</v>
      </c>
      <c r="N53" s="1153">
        <f>IFERROR(P209*((SUM(AW$59)/SUM(AW$55:AW$63))/(SUM(P$209)/SUM(P$208:P$213))),0)</f>
        <v>9.7518825479218238E-2</v>
      </c>
      <c r="O53" s="1153">
        <f>IFERROR(Q209*((SUM(AX$59)/SUM(AX$55:AX$63))/(SUM(Q$209)/SUM(Q$208:Q$213))),0)</f>
        <v>0.12653958985671238</v>
      </c>
      <c r="P53" s="1153">
        <f>IFERROR(R209*((SUM(AY$59)/SUM(AY$55:AY$63))/(SUM(R$209)/SUM(R$208:R$213))),0)</f>
        <v>9.1011714501700855E-2</v>
      </c>
      <c r="Q53" s="1153">
        <f>IFERROR(S209*((SUM(AZ$59)/SUM(AZ$55:AZ$63))/(SUM(S$209)/SUM(S$208:S$213))),0)</f>
        <v>9.3338969280335721E-2</v>
      </c>
      <c r="R53" s="1153">
        <f>IFERROR(T209*((SUM(BA$59)/SUM(BA$55:BA$63))/(SUM(T$209)/SUM(T$208:T$213))),0)</f>
        <v>0.5539928553027238</v>
      </c>
      <c r="S53" s="1153">
        <f>IFERROR(U209*((SUM(BB$59)/SUM(BB$55:BB$63))/(SUM(U$209)/SUM(U$208:U$213))),0)</f>
        <v>9.3812246478408301E-2</v>
      </c>
      <c r="T53" s="1153">
        <f>IFERROR(V209*((SUM(BC$59)/SUM(BC$55:BC$63))/(SUM(V$209)/SUM(V$208:V$213))),0)</f>
        <v>0.21355272130770481</v>
      </c>
      <c r="U53" s="1153">
        <f>IFERROR(W209*((SUM(BD$59)/SUM(BD$55:BD$63))/(SUM(W$209)/SUM(W$208:W$213))),0)</f>
        <v>0.16618336010811635</v>
      </c>
      <c r="V53" s="1153">
        <f>IFERROR(X209*((SUM(BE$59)/SUM(BE$55:BE$63))/(SUM(X$209)/SUM(X$208:X$213))),0)</f>
        <v>0.11122849401273545</v>
      </c>
      <c r="W53" s="1153">
        <f>IFERROR(Y209*((SUM(BF$59)/SUM(BF$55:BF$63))/(SUM(Y$209)/SUM(Y$208:Y$213))),0)</f>
        <v>0.14344916211743775</v>
      </c>
      <c r="X53" s="1153">
        <f>IFERROR(Z209*((SUM(BG$59)/SUM(BG$55:BG$63))/(SUM(Z$209)/SUM(Z$208:Z$213))),0)</f>
        <v>2.1859307541561117E-2</v>
      </c>
      <c r="Y53" s="1153">
        <f>IFERROR(AA209*((SUM(BH$59)/SUM(BH$55:BH$63))/(SUM(AA$209)/SUM(AA$208:AA$213))),0)</f>
        <v>4.242179433257403E-2</v>
      </c>
      <c r="Z53" s="1153">
        <f>IFERROR(AB209*((SUM(BI$59)/SUM(BI$55:BI$63))/(SUM(AB$209)/SUM(AB$208:AB$213))),0)</f>
        <v>4.9327324798468145E-2</v>
      </c>
      <c r="AA53" s="1153">
        <f>IFERROR(AC209*((SUM(BJ$59)/SUM(BJ$55:BJ$63))/(SUM(AC$209)/SUM(AC$208:AC$213))),0)</f>
        <v>4.6967734739655417E-2</v>
      </c>
      <c r="AB53" s="1153">
        <f>IFERROR(AD209*((SUM(BK$59)/SUM(BK$55:BK$63))/(SUM(AD$209)/SUM(AD$208:AD$213))),0)</f>
        <v>6.7047410091011117E-2</v>
      </c>
      <c r="AC53" s="1153">
        <f>IFERROR(AE209*((SUM(BL$59)/SUM(BL$55:BL$63))/(SUM(AE$209)/SUM(AE$208:AE$213))),0)</f>
        <v>9.7684671302160464E-2</v>
      </c>
      <c r="AD53" s="1153">
        <f>IFERROR(AF209*((SUM(BM$59)/SUM(BM$55:BM$63))/(SUM(AF$209)/SUM(AF$208:AF$213))),0)</f>
        <v>3.1266636835117635E-2</v>
      </c>
      <c r="AE53" s="1180">
        <f t="shared" si="0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>IFERROR(G210*((SUM(AN$60)/SUM(AN$55:AN$63))/(SUM(G$210)/SUM(G$208:G$213))),0)</f>
        <v>4.5419335868043071E-3</v>
      </c>
      <c r="F54" s="1152">
        <f>IFERROR(H210*((SUM(AO$60)/SUM(AO$55:AO$63))/(SUM(H$210)/SUM(H$208:H$213))),0)</f>
        <v>0.76881707754919493</v>
      </c>
      <c r="G54" s="1152">
        <f>IFERROR(I210*((SUM(AP$60)/SUM(AP$55:AP$63))/(SUM(I$210)/SUM(I$208:I$213))),0)</f>
        <v>7.9560478798223921E-2</v>
      </c>
      <c r="H54" s="1152">
        <f>IFERROR(J210*((SUM(AQ$60)/SUM(AQ$55:AQ$63))/(SUM(J$210)/SUM(J$208:J$213))),0)</f>
        <v>1.1638131431330606E-2</v>
      </c>
      <c r="I54" s="1152">
        <f>IFERROR(K210*((SUM(AR$60)/SUM(AR$55:AR$63))/(SUM(K$210)/SUM(K$208:K$213))),0)</f>
        <v>1.5119580018522691E-2</v>
      </c>
      <c r="J54" s="1152">
        <f>IFERROR(L210*((SUM(AS$60)/SUM(AS$55:AS$63))/(SUM(L$210)/SUM(L$208:L$213))),0)</f>
        <v>3.8307829361937827E-3</v>
      </c>
      <c r="K54" s="1152">
        <f>IFERROR(M210*((SUM(AT$60)/SUM(AT$55:AT$63))/(SUM(M$210)/SUM(M$208:M$213))),0)</f>
        <v>1.4425229758078769E-2</v>
      </c>
      <c r="L54" s="1152">
        <f>IFERROR(N210*((SUM(AU$60)/SUM(AU$55:AU$63))/(SUM(N$210)/SUM(N$208:N$213))),0)</f>
        <v>6.0522193392759674E-2</v>
      </c>
      <c r="M54" s="1152">
        <f>IFERROR(O210*((SUM(AV$60)/SUM(AV$55:AV$63))/(SUM(O$210)/SUM(O$208:O$213))),0)</f>
        <v>1.4550072344976843E-2</v>
      </c>
      <c r="N54" s="1152">
        <f>IFERROR(P210*((SUM(AW$60)/SUM(AW$55:AW$63))/(SUM(P$210)/SUM(P$208:P$213))),0)</f>
        <v>1.2126693323840611E-2</v>
      </c>
      <c r="O54" s="1152">
        <f>IFERROR(Q210*((SUM(AX$60)/SUM(AX$55:AX$63))/(SUM(Q$210)/SUM(Q$208:Q$213))),0)</f>
        <v>3.5149886071308992E-2</v>
      </c>
      <c r="P54" s="1152">
        <f>IFERROR(R210*((SUM(AY$60)/SUM(AY$55:AY$63))/(SUM(R$210)/SUM(R$208:R$213))),0)</f>
        <v>6.7061263317042721E-2</v>
      </c>
      <c r="Q54" s="1152">
        <f>IFERROR(S210*((SUM(AZ$60)/SUM(AZ$55:AZ$63))/(SUM(S$210)/SUM(S$208:S$213))),0)</f>
        <v>3.4753871540550527E-2</v>
      </c>
      <c r="R54" s="1152">
        <f>IFERROR(T210*((SUM(BA$60)/SUM(BA$55:BA$63))/(SUM(T$210)/SUM(T$208:T$213))),0)</f>
        <v>7.3739663333809644E-2</v>
      </c>
      <c r="S54" s="1152">
        <f>IFERROR(U210*((SUM(BB$60)/SUM(BB$55:BB$63))/(SUM(U$210)/SUM(U$208:U$213))),0)</f>
        <v>1.2481457685968486E-2</v>
      </c>
      <c r="T54" s="1152">
        <f>IFERROR(V210*((SUM(BC$60)/SUM(BC$55:BC$63))/(SUM(V$210)/SUM(V$208:V$213))),0)</f>
        <v>4.8812050584618245E-2</v>
      </c>
      <c r="U54" s="1152">
        <f>IFERROR(W210*((SUM(BD$60)/SUM(BD$55:BD$63))/(SUM(W$210)/SUM(W$208:W$213))),0)</f>
        <v>2.4927504016217454E-2</v>
      </c>
      <c r="V54" s="1152">
        <f>IFERROR(X210*((SUM(BE$60)/SUM(BE$55:BE$63))/(SUM(X$210)/SUM(X$208:X$213))),0)</f>
        <v>3.7076164670911814E-2</v>
      </c>
      <c r="W54" s="1152">
        <f>IFERROR(Y210*((SUM(BF$60)/SUM(BF$55:BF$63))/(SUM(Y$210)/SUM(Y$208:Y$213))),0)</f>
        <v>3.0954819193762889E-2</v>
      </c>
      <c r="X54" s="1152">
        <f>IFERROR(Z210*((SUM(BG$60)/SUM(BG$55:BG$63))/(SUM(Z$210)/SUM(Z$208:Z$213))),0)</f>
        <v>8.8858973746183396E-4</v>
      </c>
      <c r="Y54" s="1152">
        <f>IFERROR(AA210*((SUM(BH$60)/SUM(BH$55:BH$63))/(SUM(AA$210)/SUM(AA$208:AA$213))),0)</f>
        <v>2.7122130802793236E-2</v>
      </c>
      <c r="Z54" s="1152">
        <f>IFERROR(AB210*((SUM(BI$60)/SUM(BI$55:BI$63))/(SUM(AB$210)/SUM(AB$208:AB$213))),0)</f>
        <v>3.9461859838774514E-3</v>
      </c>
      <c r="AA54" s="1152">
        <f>IFERROR(AC210*((SUM(BJ$60)/SUM(BJ$55:BJ$63))/(SUM(AC$210)/SUM(AC$208:AC$213))),0)</f>
        <v>4.7263129297766453E-3</v>
      </c>
      <c r="AB54" s="1152">
        <f>IFERROR(AD210*((SUM(BK$60)/SUM(BK$55:BK$63))/(SUM(AD$210)/SUM(AD$208:AD$213))),0)</f>
        <v>2.6207456713098812E-3</v>
      </c>
      <c r="AC54" s="1152">
        <f>IFERROR(AE210*((SUM(BL$60)/SUM(BL$55:BL$63))/(SUM(AE$210)/SUM(AE$208:AE$213))),0)</f>
        <v>4.0348016407414103E-2</v>
      </c>
      <c r="AD54" s="1152">
        <f>IFERROR(AF210*((SUM(BM$60)/SUM(BM$55:BM$63))/(SUM(AF$210)/SUM(AF$208:AF$213))),0)</f>
        <v>5.6848430609304796E-3</v>
      </c>
      <c r="AE54" s="1179">
        <f t="shared" si="0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>IFERROR(G211*((SUM(AN$61)/SUM(AN$55:AN$63))/(SUM(G$211)/SUM(G$208:G$213))),0)</f>
        <v>0</v>
      </c>
      <c r="F55" s="1153">
        <f>IFERROR(H211*((SUM(AO$61)/SUM(AO$55:AO$63))/(SUM(H$211)/SUM(H$208:H$213))),0)</f>
        <v>0.49746987370830253</v>
      </c>
      <c r="G55" s="1153">
        <f>IFERROR(I211*((SUM(AP$61)/SUM(AP$55:AP$63))/(SUM(I$211)/SUM(I$208:I$213))),0)</f>
        <v>9.3600563292028146E-3</v>
      </c>
      <c r="H55" s="1153">
        <f>IFERROR(J211*((SUM(AQ$61)/SUM(AQ$55:AQ$63))/(SUM(J$211)/SUM(J$208:J$213))),0)</f>
        <v>9.6984428594421707E-4</v>
      </c>
      <c r="I55" s="1153">
        <f>IFERROR(K211*((SUM(AR$61)/SUM(AR$55:AR$63))/(SUM(K$211)/SUM(K$208:K$213))),0)</f>
        <v>3.7798950046306731E-3</v>
      </c>
      <c r="J55" s="1153">
        <f>IFERROR(L211*((SUM(AS$61)/SUM(AS$55:AS$63))/(SUM(L$211)/SUM(L$208:L$213))),0)</f>
        <v>0</v>
      </c>
      <c r="K55" s="1153">
        <f>IFERROR(M211*((SUM(AT$61)/SUM(AT$55:AT$63))/(SUM(M$211)/SUM(M$208:M$213))),0)</f>
        <v>5.7700919032315084E-3</v>
      </c>
      <c r="L55" s="1153">
        <f>IFERROR(N211*((SUM(AU$61)/SUM(AU$55:AU$63))/(SUM(N$211)/SUM(N$208:N$213))),0)</f>
        <v>1.6139251571402578E-2</v>
      </c>
      <c r="M55" s="1153">
        <f>IFERROR(O211*((SUM(AV$61)/SUM(AV$55:AV$63))/(SUM(O$211)/SUM(O$208:O$213))),0)</f>
        <v>0</v>
      </c>
      <c r="N55" s="1153">
        <f>IFERROR(P211*((SUM(AW$61)/SUM(AW$55:AW$63))/(SUM(P$211)/SUM(P$208:P$213))),0)</f>
        <v>5.0527888849335881E-4</v>
      </c>
      <c r="O55" s="1153">
        <f>IFERROR(Q211*((SUM(AX$61)/SUM(AX$55:AX$63))/(SUM(Q$211)/SUM(Q$208:Q$213))),0)</f>
        <v>4.2179863285570791E-3</v>
      </c>
      <c r="P55" s="1153">
        <f>IFERROR(R211*((SUM(AY$61)/SUM(AY$55:AY$63))/(SUM(R$211)/SUM(R$208:R$213))),0)</f>
        <v>2.874054142158974E-2</v>
      </c>
      <c r="Q55" s="1153">
        <f>IFERROR(S211*((SUM(AZ$61)/SUM(AZ$55:AZ$63))/(SUM(S$211)/SUM(S$208:S$213))),0)</f>
        <v>1.0922645341315882E-2</v>
      </c>
      <c r="R55" s="1153">
        <f>IFERROR(T211*((SUM(BA$61)/SUM(BA$55:BA$63))/(SUM(T$211)/SUM(T$208:T$213))),0)</f>
        <v>2.4579887777936547E-2</v>
      </c>
      <c r="S55" s="1153">
        <f>IFERROR(U211*((SUM(BB$61)/SUM(BB$55:BB$63))/(SUM(U$211)/SUM(U$208:U$213))),0)</f>
        <v>3.2210213383144478E-3</v>
      </c>
      <c r="T55" s="1153">
        <f>IFERROR(V211*((SUM(BC$61)/SUM(BC$55:BC$63))/(SUM(V$211)/SUM(V$208:V$213))),0)</f>
        <v>3.0507531615386402E-2</v>
      </c>
      <c r="U55" s="1153">
        <f>IFERROR(W211*((SUM(BD$61)/SUM(BD$55:BD$63))/(SUM(W$211)/SUM(W$208:W$213))),0)</f>
        <v>1.454104400946018E-2</v>
      </c>
      <c r="V55" s="1153">
        <f>IFERROR(X211*((SUM(BE$61)/SUM(BE$55:BE$63))/(SUM(X$211)/SUM(X$208:X$213))),0)</f>
        <v>2.4717443113941213E-2</v>
      </c>
      <c r="W55" s="1153">
        <f>IFERROR(Y211*((SUM(BF$61)/SUM(BF$55:BF$63))/(SUM(Y$211)/SUM(Y$208:Y$213))),0)</f>
        <v>1.1324933851376666E-2</v>
      </c>
      <c r="X55" s="1153">
        <f>IFERROR(Z211*((SUM(BG$61)/SUM(BG$55:BG$63))/(SUM(Z$211)/SUM(Z$208:Z$213))),0)</f>
        <v>0</v>
      </c>
      <c r="Y55" s="1153">
        <f>IFERROR(AA211*((SUM(BH$61)/SUM(BH$55:BH$63))/(SUM(AA$211)/SUM(AA$208:AA$213))),0)</f>
        <v>2.0863177540610183E-3</v>
      </c>
      <c r="Z55" s="1153">
        <f>IFERROR(AB211*((SUM(BI$61)/SUM(BI$55:BI$63))/(SUM(AB$211)/SUM(AB$208:AB$213))),0)</f>
        <v>7.8923719677549025E-4</v>
      </c>
      <c r="AA55" s="1153">
        <f>IFERROR(AC211*((SUM(BJ$61)/SUM(BJ$55:BJ$63))/(SUM(AC$211)/SUM(AC$208:AC$213))),0)</f>
        <v>1.1815782324441613E-3</v>
      </c>
      <c r="AB55" s="1153">
        <f>IFERROR(AD211*((SUM(BK$61)/SUM(BK$55:BK$63))/(SUM(AD$211)/SUM(AD$208:AD$213))),0)</f>
        <v>2.183954726091567E-4</v>
      </c>
      <c r="AC55" s="1153">
        <f>IFERROR(AE211*((SUM(BL$61)/SUM(BL$55:BL$63))/(SUM(AE$211)/SUM(AE$208:AE$213))),0)</f>
        <v>8.4943192436661274E-3</v>
      </c>
      <c r="AD55" s="1153">
        <f>IFERROR(AF211*((SUM(BM$61)/SUM(BM$55:BM$63))/(SUM(AF$211)/SUM(AF$208:AF$213))),0)</f>
        <v>0</v>
      </c>
      <c r="AE55" s="1180">
        <f t="shared" si="0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>IFERROR(G212*((SUM(AN$62)/SUM(AN$55:AN$63))/(SUM(G$212)/SUM(G$208:G$213))),0)</f>
        <v>0</v>
      </c>
      <c r="F56" s="1152">
        <f>IFERROR(H212*((SUM(AO$62)/SUM(AO$55:AO$63))/(SUM(H$212)/SUM(H$208:H$213))),0)</f>
        <v>0.22612266986741025</v>
      </c>
      <c r="G56" s="1152">
        <f>IFERROR(I212*((SUM(AP$62)/SUM(AP$55:AP$63))/(SUM(I$212)/SUM(I$208:I$213))),0)</f>
        <v>0</v>
      </c>
      <c r="H56" s="1152">
        <f>IFERROR(J212*((SUM(AQ$62)/SUM(AQ$55:AQ$63))/(SUM(J$212)/SUM(J$208:J$213))),0)</f>
        <v>0</v>
      </c>
      <c r="I56" s="1152">
        <f>IFERROR(K212*((SUM(AR$62)/SUM(AR$55:AR$63))/(SUM(K$212)/SUM(K$208:K$213))),0)</f>
        <v>3.7798950046306727E-3</v>
      </c>
      <c r="J56" s="1152">
        <f>IFERROR(L212*((SUM(AS$62)/SUM(AS$55:AS$63))/(SUM(L$212)/SUM(L$208:L$213))),0)</f>
        <v>6.3846382269896389E-4</v>
      </c>
      <c r="K56" s="1152">
        <f>IFERROR(M212*((SUM(AT$62)/SUM(AT$55:AT$63))/(SUM(M$212)/SUM(M$208:M$213))),0)</f>
        <v>2.8850459516157542E-3</v>
      </c>
      <c r="L56" s="1152">
        <f>IFERROR(N212*((SUM(AU$62)/SUM(AU$55:AU$63))/(SUM(N$212)/SUM(N$208:N$213))),0)</f>
        <v>8.0696257857012892E-3</v>
      </c>
      <c r="M56" s="1152">
        <f>IFERROR(O212*((SUM(AV$62)/SUM(AV$55:AV$63))/(SUM(O$212)/SUM(O$208:O$213))),0)</f>
        <v>0</v>
      </c>
      <c r="N56" s="1152">
        <f>IFERROR(P212*((SUM(AW$62)/SUM(AW$55:AW$63))/(SUM(P$212)/SUM(P$208:P$213))),0)</f>
        <v>0</v>
      </c>
      <c r="O56" s="1152">
        <f>IFERROR(Q212*((SUM(AX$62)/SUM(AX$55:AX$63))/(SUM(Q$212)/SUM(Q$208:Q$213))),0)</f>
        <v>2.8119908857047191E-3</v>
      </c>
      <c r="P56" s="1152">
        <f>IFERROR(R212*((SUM(AY$62)/SUM(AY$55:AY$63))/(SUM(R$212)/SUM(R$208:R$213))),0)</f>
        <v>4.7900902369316231E-3</v>
      </c>
      <c r="Q56" s="1152">
        <f>IFERROR(S212*((SUM(AZ$62)/SUM(AZ$55:AZ$63))/(SUM(S$212)/SUM(S$208:S$213))),0)</f>
        <v>3.9718710332057741E-3</v>
      </c>
      <c r="R56" s="1152">
        <f>IFERROR(T212*((SUM(BA$62)/SUM(BA$55:BA$63))/(SUM(T$212)/SUM(T$208:T$213))),0)</f>
        <v>1.1344563589816869E-2</v>
      </c>
      <c r="S56" s="1152">
        <f>IFERROR(U212*((SUM(BB$62)/SUM(BB$55:BB$63))/(SUM(U$212)/SUM(U$208:U$213))),0)</f>
        <v>1.207883001867918E-3</v>
      </c>
      <c r="T56" s="1152">
        <f>IFERROR(V212*((SUM(BC$62)/SUM(BC$55:BC$63))/(SUM(V$212)/SUM(V$208:V$213))),0)</f>
        <v>1.8304518969231843E-2</v>
      </c>
      <c r="U56" s="1152">
        <f>IFERROR(W212*((SUM(BD$62)/SUM(BD$55:BD$63))/(SUM(W$212)/SUM(W$208:W$213))),0)</f>
        <v>8.3091680054058169E-3</v>
      </c>
      <c r="V56" s="1152">
        <f>IFERROR(X212*((SUM(BE$62)/SUM(BE$55:BE$63))/(SUM(X$212)/SUM(X$208:X$213))),0)</f>
        <v>4.1195738523235352E-3</v>
      </c>
      <c r="W56" s="1152">
        <f>IFERROR(Y212*((SUM(BF$62)/SUM(BF$55:BF$63))/(SUM(Y$212)/SUM(Y$208:Y$213))),0)</f>
        <v>2.2649867702753332E-3</v>
      </c>
      <c r="X56" s="1152">
        <f>IFERROR(Z212*((SUM(BG$62)/SUM(BG$55:BG$63))/(SUM(Z$212)/SUM(Z$208:Z$213))),0)</f>
        <v>0</v>
      </c>
      <c r="Y56" s="1152">
        <f>IFERROR(AA212*((SUM(BH$62)/SUM(BH$55:BH$63))/(SUM(AA$212)/SUM(AA$208:AA$213))),0)</f>
        <v>6.9543925135367275E-4</v>
      </c>
      <c r="Z56" s="1152">
        <f>IFERROR(AB212*((SUM(BI$62)/SUM(BI$55:BI$63))/(SUM(AB$212)/SUM(AB$208:AB$213))),0)</f>
        <v>7.8923719677549014E-4</v>
      </c>
      <c r="AA56" s="1152">
        <f>IFERROR(AC212*((SUM(BJ$62)/SUM(BJ$55:BJ$63))/(SUM(AC$212)/SUM(AC$208:AC$213))),0)</f>
        <v>0</v>
      </c>
      <c r="AB56" s="1152">
        <f>IFERROR(AD212*((SUM(BK$62)/SUM(BK$55:BK$63))/(SUM(AD$212)/SUM(AD$208:AD$213))),0)</f>
        <v>4.3679094521831345E-4</v>
      </c>
      <c r="AC56" s="1152">
        <f>IFERROR(AE212*((SUM(BL$62)/SUM(BL$55:BL$63))/(SUM(AE$212)/SUM(AE$208:AE$213))),0)</f>
        <v>3.1853697163747976E-3</v>
      </c>
      <c r="AD56" s="1152">
        <f>IFERROR(AF212*((SUM(BM$62)/SUM(BM$55:BM$63))/(SUM(AF$212)/SUM(AF$208:AF$213))),0)</f>
        <v>9.4747384348841345E-4</v>
      </c>
      <c r="AE56" s="1179">
        <f t="shared" si="0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>IFERROR(G213*((SUM(AN$63)/SUM(AN$55:AN$63))/(SUM(G$213)/SUM(G$208:G$213))),0)</f>
        <v>0</v>
      </c>
      <c r="F57" s="1154">
        <f>IFERROR(H213*((SUM(AO$63)/SUM(AO$55:AO$63))/(SUM(H$213)/SUM(H$208:H$213))),0)</f>
        <v>0.31657173781437437</v>
      </c>
      <c r="G57" s="1154">
        <f>IFERROR(I213*((SUM(AP$63)/SUM(AP$55:AP$63))/(SUM(I$213)/SUM(I$208:I$213))),0)</f>
        <v>0</v>
      </c>
      <c r="H57" s="1154">
        <f>IFERROR(J213*((SUM(AQ$63)/SUM(AQ$55:AQ$63))/(SUM(J$213)/SUM(J$208:J$213))),0)</f>
        <v>0</v>
      </c>
      <c r="I57" s="1154">
        <f>IFERROR(K213*((SUM(AR$63)/SUM(AR$55:AR$63))/(SUM(K$213)/SUM(K$208:K$213))),0)</f>
        <v>0</v>
      </c>
      <c r="J57" s="1154">
        <f>IFERROR(L213*((SUM(AS$63)/SUM(AS$55:AS$63))/(SUM(L$213)/SUM(L$208:L$213))),0)</f>
        <v>6.3846382269896389E-4</v>
      </c>
      <c r="K57" s="1154">
        <f>IFERROR(M213*((SUM(AT$63)/SUM(AT$55:AT$63))/(SUM(M$213)/SUM(M$208:M$213))),0)</f>
        <v>2.8850459516157542E-3</v>
      </c>
      <c r="L57" s="1154">
        <f>IFERROR(N213*((SUM(AU$63)/SUM(AU$55:AU$63))/(SUM(N$213)/SUM(N$208:N$213))),0)</f>
        <v>0</v>
      </c>
      <c r="M57" s="1154">
        <f>IFERROR(O213*((SUM(AV$63)/SUM(AV$55:AV$63))/(SUM(O$213)/SUM(O$208:O$213))),0)</f>
        <v>0</v>
      </c>
      <c r="N57" s="1154">
        <f>IFERROR(P213*((SUM(AW$63)/SUM(AW$55:AW$63))/(SUM(P$213)/SUM(P$208:P$213))),0)</f>
        <v>5.0527888849335881E-4</v>
      </c>
      <c r="O57" s="1154">
        <f>IFERROR(Q213*((SUM(AX$63)/SUM(AX$55:AX$63))/(SUM(Q$213)/SUM(Q$208:Q$213))),0)</f>
        <v>2.8119908857047191E-3</v>
      </c>
      <c r="P57" s="1154">
        <f>IFERROR(R213*((SUM(AY$63)/SUM(AY$55:AY$63))/(SUM(R$213)/SUM(R$208:R$213))),0)</f>
        <v>4.7900902369316231E-3</v>
      </c>
      <c r="Q57" s="1154">
        <f>IFERROR(S213*((SUM(AZ$63)/SUM(AZ$55:AZ$63))/(SUM(S$213)/SUM(S$208:S$213))),0)</f>
        <v>1.9859355166028875E-3</v>
      </c>
      <c r="R57" s="1154">
        <f>IFERROR(T213*((SUM(BA$63)/SUM(BA$55:BA$63))/(SUM(T$213)/SUM(T$208:T$213))),0)</f>
        <v>1.1344563589816869E-2</v>
      </c>
      <c r="S57" s="1154">
        <f>IFERROR(U213*((SUM(BB$63)/SUM(BB$55:BB$63))/(SUM(U$213)/SUM(U$208:U$213))),0)</f>
        <v>1.207883001867918E-3</v>
      </c>
      <c r="T57" s="1154">
        <f>IFERROR(V213*((SUM(BC$63)/SUM(BC$55:BC$63))/(SUM(V$213)/SUM(V$208:V$213))),0)</f>
        <v>2.4406025292309123E-2</v>
      </c>
      <c r="U57" s="1154">
        <f>IFERROR(W213*((SUM(BD$63)/SUM(BD$55:BD$63))/(SUM(W$213)/SUM(W$208:W$213))),0)</f>
        <v>1.454104400946018E-2</v>
      </c>
      <c r="V57" s="1154">
        <f>IFERROR(X213*((SUM(BE$63)/SUM(BE$55:BE$63))/(SUM(X$213)/SUM(X$208:X$213))),0)</f>
        <v>1.2358721556970606E-2</v>
      </c>
      <c r="W57" s="1154">
        <f>IFERROR(Y213*((SUM(BF$63)/SUM(BF$55:BF$63))/(SUM(Y$213)/SUM(Y$208:Y$213))),0)</f>
        <v>3.7749779504588888E-3</v>
      </c>
      <c r="X57" s="1154">
        <f>IFERROR(Z213*((SUM(BG$63)/SUM(BG$55:BG$63))/(SUM(Z$213)/SUM(Z$208:Z$213))),0)</f>
        <v>0</v>
      </c>
      <c r="Y57" s="1154">
        <f>IFERROR(AA213*((SUM(BH$63)/SUM(BH$55:BH$63))/(SUM(AA$213)/SUM(AA$208:AA$213))),0)</f>
        <v>0</v>
      </c>
      <c r="Z57" s="1154">
        <f>IFERROR(AB213*((SUM(BI$63)/SUM(BI$55:BI$63))/(SUM(AB$213)/SUM(AB$208:AB$213))),0)</f>
        <v>0</v>
      </c>
      <c r="AA57" s="1154">
        <f>IFERROR(AC213*((SUM(BJ$63)/SUM(BJ$55:BJ$63))/(SUM(AC$213)/SUM(AC$208:AC$213))),0)</f>
        <v>5.9078911622208077E-4</v>
      </c>
      <c r="AB57" s="1154">
        <f>IFERROR(AD213*((SUM(BK$63)/SUM(BK$55:BK$63))/(SUM(AD$213)/SUM(AD$208:AD$213))),0)</f>
        <v>2.1839547260915667E-4</v>
      </c>
      <c r="AC57" s="1154">
        <f>IFERROR(AE213*((SUM(BL$63)/SUM(BL$55:BL$63))/(SUM(AE$213)/SUM(AE$208:AE$213))),0)</f>
        <v>4.2471596218330637E-3</v>
      </c>
      <c r="AD57" s="1154">
        <f>IFERROR(AF213*((SUM(BM$63)/SUM(BM$55:BM$63))/(SUM(AF$213)/SUM(AF$208:AF$213))),0)</f>
        <v>0</v>
      </c>
      <c r="AE57" s="1181">
        <f t="shared" si="0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11">SUM(F52:F57)</f>
        <v>3.3466155140376719</v>
      </c>
      <c r="G58" s="1154">
        <f t="shared" ref="G58" si="112">SUM(G52:G57)</f>
        <v>0.42588256297872806</v>
      </c>
      <c r="H58" s="1154">
        <f t="shared" ref="H58" si="113">SUM(H52:H57)</f>
        <v>0.13965757717596725</v>
      </c>
      <c r="I58" s="1154">
        <f t="shared" ref="I58" si="114">SUM(I52:I57)</f>
        <v>0.12851643015744288</v>
      </c>
      <c r="J58" s="1154">
        <f t="shared" ref="J58" si="115">SUM(J52:J57)</f>
        <v>5.2992497284013992E-2</v>
      </c>
      <c r="K58" s="1154">
        <f t="shared" ref="K58" si="116">SUM(K52:K57)</f>
        <v>0.27119431945188088</v>
      </c>
      <c r="L58" s="1154">
        <f t="shared" ref="L58" si="117">SUM(L52:L57)</f>
        <v>0.30261096696379836</v>
      </c>
      <c r="M58" s="1154">
        <f t="shared" ref="M58" si="118">SUM(M52:M57)</f>
        <v>0.11432199699624662</v>
      </c>
      <c r="N58" s="1154">
        <f t="shared" ref="N58" si="119">SUM(N52:N57)</f>
        <v>0.13693057878170023</v>
      </c>
      <c r="O58" s="1154">
        <f t="shared" ref="O58" si="120">SUM(O52:O57)</f>
        <v>0.20527533465644449</v>
      </c>
      <c r="P58" s="1154">
        <f t="shared" ref="P58" si="121">SUM(P52:P57)</f>
        <v>0.25866487279430767</v>
      </c>
      <c r="Q58" s="1154">
        <f t="shared" ref="Q58" si="122">SUM(Q52:Q57)</f>
        <v>0.16880451891124545</v>
      </c>
      <c r="R58" s="1154">
        <f t="shared" ref="R58" si="123">SUM(R52:R57)</f>
        <v>1.0210107230835181</v>
      </c>
      <c r="S58" s="1154">
        <f t="shared" ref="S58" si="124">SUM(S52:S57)</f>
        <v>0.1751430352708481</v>
      </c>
      <c r="T58" s="1154">
        <f t="shared" ref="T58" si="125">SUM(T52:T57)</f>
        <v>0.35388736673848226</v>
      </c>
      <c r="U58" s="1154">
        <f t="shared" ref="U58" si="126">SUM(U52:U57)</f>
        <v>0.24512045615947164</v>
      </c>
      <c r="V58" s="1154">
        <f t="shared" ref="V58" si="127">SUM(V52:V57)</f>
        <v>0.24305485728708859</v>
      </c>
      <c r="W58" s="1154">
        <f t="shared" ref="W58" si="128">SUM(W52:W57)</f>
        <v>0.30803820075744526</v>
      </c>
      <c r="X58" s="1154">
        <f t="shared" ref="X58" si="129">SUM(X52:X57)</f>
        <v>3.056748696868709E-2</v>
      </c>
      <c r="Y58" s="1154">
        <f t="shared" ref="Y58" si="130">SUM(Y52:Y57)</f>
        <v>0.13978328952208821</v>
      </c>
      <c r="Z58" s="1154">
        <f t="shared" ref="Z58" si="131">SUM(Z52:Z57)</f>
        <v>5.9982026954937262E-2</v>
      </c>
      <c r="AA58" s="1154">
        <f t="shared" ref="AA58" si="132">SUM(AA52:AA57)</f>
        <v>9.9252571525309571E-2</v>
      </c>
      <c r="AB58" s="1154">
        <f t="shared" ref="AB58" si="133">SUM(AB52:AB57)</f>
        <v>8.6047816208007749E-2</v>
      </c>
      <c r="AC58" s="1154">
        <f t="shared" ref="AC58" si="134">SUM(AC52:AC57)</f>
        <v>0.17731891421153037</v>
      </c>
      <c r="AD58" s="1154">
        <f t="shared" ref="AD58" si="135">SUM(AD52:AD57)</f>
        <v>7.3902959792096226E-2</v>
      </c>
      <c r="AE58" s="1154">
        <f t="shared" ref="AE58" si="136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37">G214</f>
        <v>8.9654237837622733E-2</v>
      </c>
      <c r="F59" s="1173">
        <f t="shared" si="137"/>
        <v>2.9801318071431813</v>
      </c>
      <c r="G59" s="1173">
        <f t="shared" si="137"/>
        <v>0.37924469265048638</v>
      </c>
      <c r="H59" s="1173">
        <f t="shared" si="137"/>
        <v>0.12436384941887552</v>
      </c>
      <c r="I59" s="1173">
        <f t="shared" si="137"/>
        <v>0.11444275556788074</v>
      </c>
      <c r="J59" s="1173">
        <f t="shared" si="137"/>
        <v>4.7189354747687651E-2</v>
      </c>
      <c r="K59" s="1173">
        <f t="shared" si="137"/>
        <v>0.24149616647776093</v>
      </c>
      <c r="L59" s="1173">
        <f t="shared" si="137"/>
        <v>0.26947241595468752</v>
      </c>
      <c r="M59" s="1173">
        <f t="shared" si="137"/>
        <v>0.10180273714610132</v>
      </c>
      <c r="N59" s="1173">
        <f t="shared" si="137"/>
        <v>0.12193548123056856</v>
      </c>
      <c r="O59" s="1173">
        <f t="shared" si="137"/>
        <v>0.18279588780533729</v>
      </c>
      <c r="P59" s="1173">
        <f t="shared" si="137"/>
        <v>0.23033880395627779</v>
      </c>
      <c r="Q59" s="1173">
        <f t="shared" si="137"/>
        <v>0.15031894577873592</v>
      </c>
      <c r="R59" s="1173">
        <f t="shared" si="137"/>
        <v>0.90920110736724447</v>
      </c>
      <c r="S59" s="1173">
        <f t="shared" si="137"/>
        <v>0.155963339087174</v>
      </c>
      <c r="T59" s="1173">
        <f t="shared" si="137"/>
        <v>0.31513360089910314</v>
      </c>
      <c r="U59" s="1173">
        <f t="shared" si="137"/>
        <v>0.21827761955867878</v>
      </c>
      <c r="V59" s="1173">
        <f t="shared" si="137"/>
        <v>0.21643822185237915</v>
      </c>
      <c r="W59" s="1173">
        <f t="shared" si="137"/>
        <v>0.27430532011873238</v>
      </c>
      <c r="X59" s="1173">
        <f t="shared" si="137"/>
        <v>2.7220079449734379E-2</v>
      </c>
      <c r="Y59" s="1173">
        <f t="shared" si="137"/>
        <v>0.12447579516216577</v>
      </c>
      <c r="Z59" s="1173">
        <f t="shared" si="137"/>
        <v>5.3413469708583926E-2</v>
      </c>
      <c r="AA59" s="1173">
        <f t="shared" si="137"/>
        <v>8.8383545735274807E-2</v>
      </c>
      <c r="AB59" s="1173">
        <f t="shared" si="137"/>
        <v>7.6624826766343565E-2</v>
      </c>
      <c r="AC59" s="1173">
        <f t="shared" si="137"/>
        <v>0.15790094022851245</v>
      </c>
      <c r="AD59" s="1173">
        <f t="shared" si="137"/>
        <v>6.5809938486997177E-2</v>
      </c>
      <c r="AE59" s="1182">
        <f t="shared" si="0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>IFERROR(G216*((SUM(AN$65:AN$68)/SUM(AN$65:AN$73))/(SUM(G$216)/SUM(G$216:G$221))),0)</f>
        <v>0.32581957422410746</v>
      </c>
      <c r="F61" s="1152">
        <f>IFERROR(H216*((SUM(AO$65:AO$68)/SUM(AO$65:AO$73))/(SUM(H$216)/SUM(H$216:H$221))),0)</f>
        <v>8.2228359466250325</v>
      </c>
      <c r="G61" s="1152">
        <f>IFERROR(I216*((SUM(AP$65:AP$68)/SUM(AP$65:AP$73))/(SUM(I$216)/SUM(I$216:I$221))),0)</f>
        <v>1.4696489288147765</v>
      </c>
      <c r="H61" s="1152">
        <f>IFERROR(J216*((SUM(AQ$65:AQ$68)/SUM(AQ$65:AQ$73))/(SUM(J$216)/SUM(J$216:J$221))),0)</f>
        <v>0.22562954903467802</v>
      </c>
      <c r="I61" s="1152">
        <f>IFERROR(K216*((SUM(AR$65:AR$68)/SUM(AR$65:AR$73))/(SUM(K$216)/SUM(K$216:K$221))),0)</f>
        <v>5.6953686467885178E-2</v>
      </c>
      <c r="J61" s="1152">
        <f>IFERROR(L216*((SUM(AS$65:AS$68)/SUM(AS$65:AS$73))/(SUM(L$216)/SUM(L$216:L$221))),0)</f>
        <v>4.6736842002336666E-2</v>
      </c>
      <c r="K61" s="1152">
        <f>IFERROR(M216*((SUM(AT$65:AT$68)/SUM(AT$65:AT$73))/(SUM(M$216)/SUM(M$216:M$221))),0)</f>
        <v>0.7627010973188314</v>
      </c>
      <c r="L61" s="1152">
        <f>IFERROR(N216*((SUM(AU$65:AU$68)/SUM(AU$65:AU$73))/(SUM(N$216)/SUM(N$216:N$221))),0)</f>
        <v>1.1012562236960757</v>
      </c>
      <c r="M61" s="1152">
        <f>IFERROR(O216*((SUM(AV$65:AV$68)/SUM(AV$65:AV$73))/(SUM(O$216)/SUM(O$216:O$221))),0)</f>
        <v>0.11511353321150365</v>
      </c>
      <c r="N61" s="1152">
        <f>IFERROR(P216*((SUM(AW$65:AW$68)/SUM(AW$65:AW$73))/(SUM(P$216)/SUM(P$216:P$221))),0)</f>
        <v>8.8719385152829386E-2</v>
      </c>
      <c r="O61" s="1152">
        <f>IFERROR(Q216*((SUM(AX$65:AX$68)/SUM(AX$65:AX$73))/(SUM(Q$216)/SUM(Q$216:Q$221))),0)</f>
        <v>0.26767540175134463</v>
      </c>
      <c r="P61" s="1152">
        <f>IFERROR(R216*((SUM(AY$65:AY$68)/SUM(AY$65:AY$73))/(SUM(R$216)/SUM(R$216:R$221))),0)</f>
        <v>0.77347406493121418</v>
      </c>
      <c r="Q61" s="1152">
        <f>IFERROR(S216*((SUM(AZ$65:AZ$68)/SUM(AZ$65:AZ$73))/(SUM(S$216)/SUM(S$216:S$221))),0)</f>
        <v>0.16415276804367343</v>
      </c>
      <c r="R61" s="1152">
        <f>IFERROR(T216*((SUM(BA$65:BA$68)/SUM(BA$65:BA$73))/(SUM(T$216)/SUM(T$216:T$221))),0)</f>
        <v>1.7461316483579419</v>
      </c>
      <c r="S61" s="1152">
        <f>IFERROR(U216*((SUM(BB$65:BB$68)/SUM(BB$65:BB$73))/(SUM(U$216)/SUM(U$216:U$221))),0)</f>
        <v>0.11327095751427006</v>
      </c>
      <c r="T61" s="1152">
        <f>IFERROR(V216*((SUM(BC$65:BC$68)/SUM(BC$65:BC$73))/(SUM(V$216)/SUM(V$216:V$221))),0)</f>
        <v>0.47475479584439811</v>
      </c>
      <c r="U61" s="1152">
        <f>IFERROR(W216*((SUM(BD$65:BD$68)/SUM(BD$65:BD$73))/(SUM(W$216)/SUM(W$216:W$221))),0)</f>
        <v>0.2865980191658431</v>
      </c>
      <c r="V61" s="1152">
        <f>IFERROR(X216*((SUM(BE$65:BE$68)/SUM(BE$65:BE$73))/(SUM(X$216)/SUM(X$216:X$221))),0)</f>
        <v>0.54161886967628159</v>
      </c>
      <c r="W61" s="1152">
        <f>IFERROR(Y216*((SUM(BF$65:BF$68)/SUM(BF$65:BF$73))/(SUM(Y$216)/SUM(Y$216:Y$221))),0)</f>
        <v>0.30497411008929026</v>
      </c>
      <c r="X61" s="1152">
        <f>IFERROR(Z216*((SUM(BG$65:BG$68)/SUM(BG$65:BG$73))/(SUM(Z$216)/SUM(Z$216:Z$221))),0)</f>
        <v>6.1872691823955965E-3</v>
      </c>
      <c r="Y61" s="1152">
        <f>IFERROR(AA216*((SUM(BH$65:BH$68)/SUM(BH$65:BH$73))/(SUM(AA$216)/SUM(AA$216:AA$221))),0)</f>
        <v>0.12092452638350672</v>
      </c>
      <c r="Z61" s="1152">
        <f>IFERROR(AB216*((SUM(BI$65:BI$68)/SUM(BI$65:BI$73))/(SUM(AB$216)/SUM(AB$216:AB$221))),0)</f>
        <v>2.7650095355083212E-2</v>
      </c>
      <c r="AA61" s="1152">
        <f>IFERROR(AC216*((SUM(BJ$65:BJ$68)/SUM(BJ$65:BJ$73))/(SUM(AC$216)/SUM(AC$216:AC$221))),0)</f>
        <v>0.10334348323890707</v>
      </c>
      <c r="AB61" s="1152">
        <f>IFERROR(AD216*((SUM(BK$65:BK$68)/SUM(BK$65:BK$73))/(SUM(AD$216)/SUM(AD$216:AD$221))),0)</f>
        <v>3.967912119849272E-2</v>
      </c>
      <c r="AC61" s="1152">
        <f>IFERROR(AE216*((SUM(BL$65:BL$68)/SUM(BL$65:BL$73))/(SUM(AE$216)/SUM(AE$216:AE$221))),0)</f>
        <v>0.12279219006427902</v>
      </c>
      <c r="AD61" s="1152">
        <f>IFERROR(AF216*((SUM(BM$65:BM$68)/SUM(BM$65:BM$73))/(SUM(AF$216)/SUM(AF$216:AF$221))),0)</f>
        <v>9.7951249789779357E-2</v>
      </c>
      <c r="AE61" s="1179">
        <f t="shared" si="0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>IFERROR(G217*((SUM(AN$69)/SUM(AN$65:AN$73))/(SUM(G$217)/SUM(G$216:G$221))),0)</f>
        <v>2.9901163457275684E-2</v>
      </c>
      <c r="F62" s="1153">
        <f>IFERROR(H217*((SUM(AO$69)/SUM(AO$65:AO$73))/(SUM(H$217)/SUM(H$216:H$221))),0)</f>
        <v>0.77471036131020199</v>
      </c>
      <c r="G62" s="1153">
        <f>IFERROR(I217*((SUM(AP$69)/SUM(AP$65:AP$73))/(SUM(I$217)/SUM(I$216:I$221))),0)</f>
        <v>6.471465453587795E-2</v>
      </c>
      <c r="H62" s="1153">
        <f>IFERROR(J217*((SUM(AQ$69)/SUM(AQ$65:AQ$73))/(SUM(J$217)/SUM(J$216:J$221))),0)</f>
        <v>5.3472898904172242E-2</v>
      </c>
      <c r="I62" s="1153">
        <f>IFERROR(K217*((SUM(AR$69)/SUM(AR$65:AR$73))/(SUM(K$217)/SUM(K$216:K$221))),0)</f>
        <v>5.1776078607168347E-2</v>
      </c>
      <c r="J62" s="1153">
        <f>IFERROR(L217*((SUM(AS$69)/SUM(AS$65:AS$73))/(SUM(L$217)/SUM(L$216:L$221))),0)</f>
        <v>2.5492822910365455E-2</v>
      </c>
      <c r="K62" s="1153">
        <f>IFERROR(M217*((SUM(AT$69)/SUM(AT$65:AT$73))/(SUM(M$217)/SUM(M$216:M$221))),0)</f>
        <v>2.7965706901690486E-2</v>
      </c>
      <c r="L62" s="1153">
        <f>IFERROR(N217*((SUM(AU$69)/SUM(AU$65:AU$73))/(SUM(N$217)/SUM(N$216:N$221))),0)</f>
        <v>3.2751114459362844E-2</v>
      </c>
      <c r="M62" s="1153">
        <f>IFERROR(O217*((SUM(AV$69)/SUM(AV$65:AV$73))/(SUM(O$217)/SUM(O$216:O$221))),0)</f>
        <v>5.1161570316223849E-2</v>
      </c>
      <c r="N62" s="1153">
        <f>IFERROR(P217*((SUM(AW$69)/SUM(AW$65:AW$73))/(SUM(P$217)/SUM(P$216:P$221))),0)</f>
        <v>8.8719385152829386E-2</v>
      </c>
      <c r="O62" s="1153">
        <f>IFERROR(Q217*((SUM(AX$69)/SUM(AX$65:AX$73))/(SUM(Q$217)/SUM(Q$216:Q$221))),0)</f>
        <v>5.0393657542429179E-2</v>
      </c>
      <c r="P62" s="1153">
        <f>IFERROR(R217*((SUM(AY$69)/SUM(AY$65:AY$73))/(SUM(R$217)/SUM(R$216:R$221))),0)</f>
        <v>3.1502695034711828E-2</v>
      </c>
      <c r="Q62" s="1153">
        <f>IFERROR(S217*((SUM(AZ$69)/SUM(AZ$65:AZ$73))/(SUM(S$217)/SUM(S$216:S$221))),0)</f>
        <v>9.268970954190181E-2</v>
      </c>
      <c r="R62" s="1153">
        <f>IFERROR(T217*((SUM(BA$69)/SUM(BA$65:BA$73))/(SUM(T$217)/SUM(T$216:T$221))),0)</f>
        <v>0.37597647675740969</v>
      </c>
      <c r="S62" s="1153">
        <f>IFERROR(U217*((SUM(BB$69)/SUM(BB$65:BB$73))/(SUM(U$217)/SUM(U$216:U$221))),0)</f>
        <v>8.7751413726470079E-2</v>
      </c>
      <c r="T62" s="1153">
        <f>IFERROR(V217*((SUM(BC$69)/SUM(BC$65:BC$73))/(SUM(V$217)/SUM(V$216:V$221))),0)</f>
        <v>0.1628519357838342</v>
      </c>
      <c r="U62" s="1153">
        <f>IFERROR(W217*((SUM(BD$69)/SUM(BD$65:BD$73))/(SUM(W$217)/SUM(W$216:W$221))),0)</f>
        <v>5.8673610222928503E-2</v>
      </c>
      <c r="V62" s="1153">
        <f>IFERROR(X217*((SUM(BE$69)/SUM(BE$65:BE$73))/(SUM(X$217)/SUM(X$216:X$221))),0)</f>
        <v>6.7202341289228446E-2</v>
      </c>
      <c r="W62" s="1153">
        <f>IFERROR(Y217*((SUM(BF$69)/SUM(BF$65:BF$73))/(SUM(Y$217)/SUM(Y$216:Y$221))),0)</f>
        <v>0.12445131846693011</v>
      </c>
      <c r="X62" s="1153">
        <f>IFERROR(Z217*((SUM(BG$69)/SUM(BG$65:BG$73))/(SUM(Z$217)/SUM(Z$216:Z$221))),0)</f>
        <v>2.9389528616379085E-2</v>
      </c>
      <c r="Y62" s="1153">
        <f>IFERROR(AA217*((SUM(BH$69)/SUM(BH$65:BH$73))/(SUM(AA$217)/SUM(AA$216:AA$221))),0)</f>
        <v>2.1183858636526727E-2</v>
      </c>
      <c r="Z62" s="1153">
        <f>IFERROR(AB217*((SUM(BI$69)/SUM(BI$65:BI$73))/(SUM(AB$217)/SUM(AB$216:AB$221))),0)</f>
        <v>1.1060038142033286E-2</v>
      </c>
      <c r="AA62" s="1153">
        <f>IFERROR(AC217*((SUM(BJ$69)/SUM(BJ$65:BJ$73))/(SUM(AC$217)/SUM(AC$216:AC$221))),0)</f>
        <v>3.8250510029985092E-2</v>
      </c>
      <c r="AB62" s="1153">
        <f>IFERROR(AD217*((SUM(BK$69)/SUM(BK$65:BK$73))/(SUM(AD$217)/SUM(AD$216:AD$221))),0)</f>
        <v>3.2121193351160773E-2</v>
      </c>
      <c r="AC62" s="1153">
        <f>IFERROR(AE217*((SUM(BL$69)/SUM(BL$65:BL$73))/(SUM(AE$217)/SUM(AE$216:AE$221))),0)</f>
        <v>3.3929420938813938E-2</v>
      </c>
      <c r="AD62" s="1153">
        <f>IFERROR(AF217*((SUM(BM$69)/SUM(BM$65:BM$73))/(SUM(AF$217)/SUM(AF$216:AF$221))),0)</f>
        <v>2.988343213925472E-2</v>
      </c>
      <c r="AE62" s="1180">
        <f t="shared" si="0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>IFERROR(G218*((SUM(AN$70)/SUM(AN$65:AN$73))/(SUM(G$218)/SUM(G$216:G$221))),0)</f>
        <v>3.1963312661225728E-2</v>
      </c>
      <c r="F63" s="1152">
        <f>IFERROR(H218*((SUM(AO$70)/SUM(AO$65:AO$73))/(SUM(H$218)/SUM(H$216:H$221))),0)</f>
        <v>2.0138708664155982</v>
      </c>
      <c r="G63" s="1152">
        <f>IFERROR(I218*((SUM(AP$70)/SUM(AP$65:AP$73))/(SUM(I$218)/SUM(I$216:I$221))),0)</f>
        <v>0.22858886037673018</v>
      </c>
      <c r="H63" s="1152">
        <f>IFERROR(J218*((SUM(AQ$70)/SUM(AQ$65:AQ$73))/(SUM(J$218)/SUM(J$216:J$221))),0)</f>
        <v>7.9557239833036753E-2</v>
      </c>
      <c r="I63" s="1152">
        <f>IFERROR(K218*((SUM(AR$70)/SUM(AR$65:AR$73))/(SUM(K$218)/SUM(K$216:K$221))),0)</f>
        <v>0.1656834515429387</v>
      </c>
      <c r="J63" s="1152">
        <f>IFERROR(L218*((SUM(AS$70)/SUM(AS$65:AS$73))/(SUM(L$218)/SUM(L$216:L$221))),0)</f>
        <v>0.12618947340630901</v>
      </c>
      <c r="K63" s="1152">
        <f>IFERROR(M218*((SUM(AT$70)/SUM(AT$65:AT$73))/(SUM(M$218)/SUM(M$216:M$221))),0)</f>
        <v>7.1185435749757595E-2</v>
      </c>
      <c r="L63" s="1152">
        <f>IFERROR(N218*((SUM(AU$70)/SUM(AU$65:AU$73))/(SUM(N$218)/SUM(N$216:N$221))),0)</f>
        <v>0.12145204945347056</v>
      </c>
      <c r="M63" s="1152">
        <f>IFERROR(O218*((SUM(AV$70)/SUM(AV$65:AV$73))/(SUM(O$218)/SUM(O$216:O$221))),0)</f>
        <v>0.13338552261015504</v>
      </c>
      <c r="N63" s="1152">
        <f>IFERROR(P218*((SUM(AW$70)/SUM(AW$65:AW$73))/(SUM(P$218)/SUM(P$216:P$221))),0)</f>
        <v>0.16053983980035794</v>
      </c>
      <c r="O63" s="1152">
        <f>IFERROR(Q218*((SUM(AX$70)/SUM(AX$65:AX$73))/(SUM(Q$218)/SUM(Q$216:Q$221))),0)</f>
        <v>0.24542365686247977</v>
      </c>
      <c r="P63" s="1152">
        <f>IFERROR(R218*((SUM(AY$70)/SUM(AY$65:AY$73))/(SUM(R$218)/SUM(R$216:R$221))),0)</f>
        <v>0.12186568868691154</v>
      </c>
      <c r="Q63" s="1152">
        <f>IFERROR(S218*((SUM(AZ$70)/SUM(AZ$65:AZ$73))/(SUM(S$218)/SUM(S$216:S$221))),0)</f>
        <v>0.25684247758557521</v>
      </c>
      <c r="R63" s="1152">
        <f>IFERROR(T218*((SUM(BA$70)/SUM(BA$65:BA$73))/(SUM(T$218)/SUM(T$216:T$221))),0)</f>
        <v>0.8362053852811856</v>
      </c>
      <c r="S63" s="1152">
        <f>IFERROR(U218*((SUM(BB$70)/SUM(BB$65:BB$73))/(SUM(U$218)/SUM(U$216:U$221))),0)</f>
        <v>0.29056463014530143</v>
      </c>
      <c r="T63" s="1152">
        <f>IFERROR(V218*((SUM(BC$70)/SUM(BC$65:BC$73))/(SUM(V$218)/SUM(V$216:V$221))),0)</f>
        <v>0.24565800482646175</v>
      </c>
      <c r="U63" s="1152">
        <f>IFERROR(W218*((SUM(BD$70)/SUM(BD$65:BD$73))/(SUM(W$218)/SUM(W$216:W$221))),0)</f>
        <v>0.23582277954984729</v>
      </c>
      <c r="V63" s="1152">
        <f>IFERROR(X218*((SUM(BE$70)/SUM(BE$65:BE$73))/(SUM(X$218)/SUM(X$216:X$221))),0)</f>
        <v>0.15040524002827318</v>
      </c>
      <c r="W63" s="1152">
        <f>IFERROR(Y218*((SUM(BF$70)/SUM(BF$65:BF$73))/(SUM(Y$218)/SUM(Y$216:Y$221))),0)</f>
        <v>0.51763542900805537</v>
      </c>
      <c r="X63" s="1152">
        <f>IFERROR(Z218*((SUM(BG$70)/SUM(BG$65:BG$73))/(SUM(Z$218)/SUM(Z$216:Z$221))),0)</f>
        <v>6.805996100635156E-2</v>
      </c>
      <c r="Y63" s="1152">
        <f>IFERROR(AA218*((SUM(BH$70)/SUM(BH$65:BH$73))/(SUM(AA$218)/SUM(AA$216:AA$221))),0)</f>
        <v>0.14299104579655539</v>
      </c>
      <c r="Z63" s="1152">
        <f>IFERROR(AB218*((SUM(BI$70)/SUM(BI$65:BI$73))/(SUM(AB$218)/SUM(AB$216:AB$221))),0)</f>
        <v>8.0876528913618392E-2</v>
      </c>
      <c r="AA63" s="1152">
        <f>IFERROR(AC218*((SUM(BJ$70)/SUM(BJ$65:BJ$73))/(SUM(AC$218)/SUM(AC$216:AC$221))),0)</f>
        <v>0.13085700799731742</v>
      </c>
      <c r="AB63" s="1152">
        <f>IFERROR(AD218*((SUM(BK$70)/SUM(BK$65:BK$73))/(SUM(AD$218)/SUM(AD$216:AD$221))),0)</f>
        <v>0.13982166517564099</v>
      </c>
      <c r="AC63" s="1152">
        <f>IFERROR(AE218*((SUM(BL$70)/SUM(BL$65:BL$73))/(SUM(AE$218)/SUM(AE$216:AE$221))),0)</f>
        <v>0.2375059465716976</v>
      </c>
      <c r="AD63" s="1152">
        <f>IFERROR(AF218*((SUM(BM$70)/SUM(BM$65:BM$73))/(SUM(AF$218)/SUM(AF$216:AF$221))),0)</f>
        <v>7.9689152371345939E-2</v>
      </c>
      <c r="AE63" s="1179">
        <f t="shared" si="0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>IFERROR(G219*((SUM(AN$71)/SUM(AN$65:AN$73))/(SUM(G$219)/SUM(G$216:G$221))),0)</f>
        <v>2.3714715845425539E-2</v>
      </c>
      <c r="F64" s="1153">
        <f>IFERROR(H219*((SUM(AO$71)/SUM(AO$65:AO$73))/(SUM(H$219)/SUM(H$216:H$221))),0)</f>
        <v>1.6678837147624981</v>
      </c>
      <c r="G64" s="1153">
        <f>IFERROR(I219*((SUM(AP$71)/SUM(AP$65:AP$73))/(SUM(I$219)/SUM(I$216:I$221))),0)</f>
        <v>0.1523925735844868</v>
      </c>
      <c r="H64" s="1153">
        <f>IFERROR(J219*((SUM(AQ$71)/SUM(AQ$65:AQ$73))/(SUM(J$219)/SUM(J$216:J$221))),0)</f>
        <v>0.1278132705514361</v>
      </c>
      <c r="I64" s="1153">
        <f>IFERROR(K219*((SUM(AR$71)/SUM(AR$65:AR$73))/(SUM(K$219)/SUM(K$216:K$221))),0)</f>
        <v>0.11390737293577036</v>
      </c>
      <c r="J64" s="1153">
        <f>IFERROR(L219*((SUM(AS$71)/SUM(AS$65:AS$73))/(SUM(L$219)/SUM(L$216:L$221))),0)</f>
        <v>3.5689952074511637E-2</v>
      </c>
      <c r="K64" s="1153">
        <f>IFERROR(M219*((SUM(AT$71)/SUM(AT$65:AT$73))/(SUM(M$219)/SUM(M$216:M$221))),0)</f>
        <v>6.3558424776569297E-2</v>
      </c>
      <c r="L64" s="1153">
        <f>IFERROR(N219*((SUM(AU$71)/SUM(AU$65:AU$73))/(SUM(N$219)/SUM(N$216:N$221))),0)</f>
        <v>6.8231488457005926E-2</v>
      </c>
      <c r="M64" s="1153">
        <f>IFERROR(O219*((SUM(AV$71)/SUM(AV$65:AV$73))/(SUM(O$219)/SUM(O$216:O$221))),0)</f>
        <v>0.10780473745204312</v>
      </c>
      <c r="N64" s="1153">
        <f>IFERROR(P219*((SUM(AW$71)/SUM(AW$65:AW$73))/(SUM(P$219)/SUM(P$216:P$221))),0)</f>
        <v>9.9281216718642415E-2</v>
      </c>
      <c r="O64" s="1153">
        <f>IFERROR(Q219*((SUM(AX$71)/SUM(AX$65:AX$73))/(SUM(Q$219)/SUM(Q$216:Q$221))),0)</f>
        <v>0.17081486517628594</v>
      </c>
      <c r="P64" s="1153">
        <f>IFERROR(R219*((SUM(AY$71)/SUM(AY$65:AY$73))/(SUM(R$219)/SUM(R$216:R$221))),0)</f>
        <v>0.11772059723497579</v>
      </c>
      <c r="Q64" s="1153">
        <f>IFERROR(S219*((SUM(AZ$71)/SUM(AZ$65:AZ$73))/(SUM(S$219)/SUM(S$216:S$221))),0)</f>
        <v>0.17688875866775156</v>
      </c>
      <c r="R64" s="1153">
        <f>IFERROR(T219*((SUM(BA$71)/SUM(BA$65:BA$73))/(SUM(T$219)/SUM(T$216:T$221))),0)</f>
        <v>0.66032843396889607</v>
      </c>
      <c r="S64" s="1153">
        <f>IFERROR(U219*((SUM(BB$71)/SUM(BB$65:BB$73))/(SUM(U$219)/SUM(U$216:U$221))),0)</f>
        <v>0.17908451780912263</v>
      </c>
      <c r="T64" s="1153">
        <f>IFERROR(V219*((SUM(BC$71)/SUM(BC$65:BC$73))/(SUM(V$219)/SUM(V$216:V$221))),0)</f>
        <v>0.34088498422548347</v>
      </c>
      <c r="U64" s="1153">
        <f>IFERROR(W219*((SUM(BD$71)/SUM(BD$65:BD$73))/(SUM(W$219)/SUM(W$216:W$221))),0)</f>
        <v>0.1726358146943858</v>
      </c>
      <c r="V64" s="1153">
        <f>IFERROR(X219*((SUM(BE$71)/SUM(BE$65:BE$73))/(SUM(X$219)/SUM(X$216:X$221))),0)</f>
        <v>0.13760479406842013</v>
      </c>
      <c r="W64" s="1153">
        <f>IFERROR(Y219*((SUM(BF$71)/SUM(BF$65:BF$73))/(SUM(Y$219)/SUM(Y$216:Y$221))),0)</f>
        <v>0.28240876113649527</v>
      </c>
      <c r="X64" s="1153">
        <f>IFERROR(Z219*((SUM(BG$71)/SUM(BG$65:BG$73))/(SUM(Z$219)/SUM(Z$216:Z$221))),0)</f>
        <v>1.5983778721188627E-2</v>
      </c>
      <c r="Y64" s="1153">
        <f>IFERROR(AA219*((SUM(BH$71)/SUM(BH$65:BH$73))/(SUM(AA$219)/SUM(AA$216:AA$221))),0)</f>
        <v>0.14210838502003345</v>
      </c>
      <c r="Z64" s="1153">
        <f>IFERROR(AB219*((SUM(BI$71)/SUM(BI$65:BI$73))/(SUM(AB$219)/SUM(AB$216:AB$221))),0)</f>
        <v>9.1245314671774602E-2</v>
      </c>
      <c r="AA64" s="1153">
        <f>IFERROR(AC219*((SUM(BJ$71)/SUM(BJ$65:BJ$73))/(SUM(AC$219)/SUM(AC$216:AC$221))),0)</f>
        <v>0.11340940693100843</v>
      </c>
      <c r="AB64" s="1153">
        <f>IFERROR(AD219*((SUM(BK$71)/SUM(BK$65:BK$73))/(SUM(AD$219)/SUM(AD$216:AD$221))),0)</f>
        <v>7.9358242396985426E-2</v>
      </c>
      <c r="AC64" s="1153">
        <f>IFERROR(AE219*((SUM(BL$71)/SUM(BL$65:BL$73))/(SUM(AE$219)/SUM(AE$216:AE$221))),0)</f>
        <v>0.13733337046662783</v>
      </c>
      <c r="AD64" s="1153">
        <f>IFERROR(AF219*((SUM(BM$71)/SUM(BM$65:BM$73))/(SUM(AF$219)/SUM(AF$216:AF$221))),0)</f>
        <v>5.9766864278509441E-2</v>
      </c>
      <c r="AE64" s="1180">
        <f t="shared" si="0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>IFERROR(G220*((SUM(AN$72)/SUM(AN$65:AN$73))/(SUM(G$220)/SUM(G$216:G$221))),0)</f>
        <v>1.4435044427650328E-2</v>
      </c>
      <c r="F65" s="1152">
        <f>IFERROR(H220*((SUM(AO$72)/SUM(AO$65:AO$73))/(SUM(H$220)/SUM(H$216:H$221))),0)</f>
        <v>0.78035145617411128</v>
      </c>
      <c r="G65" s="1152">
        <f>IFERROR(I220*((SUM(AP$72)/SUM(AP$65:AP$73))/(SUM(I$220)/SUM(I$216:I$221))),0)</f>
        <v>5.0101668027776478E-2</v>
      </c>
      <c r="H65" s="1152">
        <f>IFERROR(J220*((SUM(AQ$72)/SUM(AQ$65:AQ$73))/(SUM(J$220)/SUM(J$216:J$221))),0)</f>
        <v>7.5644588693707077E-2</v>
      </c>
      <c r="I65" s="1152">
        <f>IFERROR(K220*((SUM(AR$72)/SUM(AR$65:AR$73))/(SUM(K$220)/SUM(K$216:K$221))),0)</f>
        <v>9.3196941492903015E-2</v>
      </c>
      <c r="J65" s="1152">
        <f>IFERROR(L220*((SUM(AS$72)/SUM(AS$65:AS$73))/(SUM(L$220)/SUM(L$216:L$221))),0)</f>
        <v>1.1046889927825031E-2</v>
      </c>
      <c r="K65" s="1152">
        <f>IFERROR(M220*((SUM(AT$72)/SUM(AT$65:AT$73))/(SUM(M$220)/SUM(M$216:M$221))),0)</f>
        <v>4.8304402830192654E-2</v>
      </c>
      <c r="L65" s="1152">
        <f>IFERROR(N220*((SUM(AU$72)/SUM(AU$65:AU$73))/(SUM(N$220)/SUM(N$216:N$221))),0)</f>
        <v>3.9574263305063431E-2</v>
      </c>
      <c r="M65" s="1152">
        <f>IFERROR(O220*((SUM(AV$72)/SUM(AV$65:AV$73))/(SUM(O$220)/SUM(O$216:O$221))),0)</f>
        <v>3.8371177737167889E-2</v>
      </c>
      <c r="N65" s="1152">
        <f>IFERROR(P220*((SUM(AW$72)/SUM(AW$65:AW$73))/(SUM(P$220)/SUM(P$216:P$221))),0)</f>
        <v>5.2809157829065118E-2</v>
      </c>
      <c r="O65" s="1152">
        <f>IFERROR(Q220*((SUM(AX$72)/SUM(AX$65:AX$73))/(SUM(Q$220)/SUM(Q$216:Q$221))),0)</f>
        <v>8.9006979555459331E-2</v>
      </c>
      <c r="P65" s="1152">
        <f>IFERROR(R220*((SUM(AY$72)/SUM(AY$65:AY$73))/(SUM(R$220)/SUM(R$216:R$221))),0)</f>
        <v>7.6269682715618126E-2</v>
      </c>
      <c r="Q65" s="1152">
        <f>IFERROR(S220*((SUM(AZ$72)/SUM(AZ$65:AZ$73))/(SUM(S$220)/SUM(S$216:S$221))),0)</f>
        <v>3.9623081941576349E-2</v>
      </c>
      <c r="R65" s="1152">
        <f>IFERROR(T220*((SUM(BA$72)/SUM(BA$65:BA$73))/(SUM(T$220)/SUM(T$216:T$221))),0)</f>
        <v>0.34016919325670403</v>
      </c>
      <c r="S65" s="1152">
        <f>IFERROR(U220*((SUM(BB$72)/SUM(BB$65:BB$73))/(SUM(U$220)/SUM(U$216:U$221))),0)</f>
        <v>5.8650179582487659E-2</v>
      </c>
      <c r="T65" s="1152">
        <f>IFERROR(V220*((SUM(BC$72)/SUM(BC$65:BC$73))/(SUM(V$220)/SUM(V$216:V$221))),0)</f>
        <v>0.16147183463312373</v>
      </c>
      <c r="U65" s="1152">
        <f>IFERROR(W220*((SUM(BD$72)/SUM(BD$65:BD$73))/(SUM(W$220)/SUM(W$216:W$221))),0)</f>
        <v>7.4470351436793883E-2</v>
      </c>
      <c r="V65" s="1152">
        <f>IFERROR(X220*((SUM(BE$72)/SUM(BE$65:BE$73))/(SUM(X$220)/SUM(X$216:X$221))),0)</f>
        <v>0.10800376278626</v>
      </c>
      <c r="W65" s="1152">
        <f>IFERROR(Y220*((SUM(BF$72)/SUM(BF$65:BF$73))/(SUM(Y$220)/SUM(Y$216:Y$221))),0)</f>
        <v>0.1094077524984001</v>
      </c>
      <c r="X65" s="1152">
        <f>IFERROR(Z220*((SUM(BG$72)/SUM(BG$65:BG$73))/(SUM(Z$220)/SUM(Z$216:Z$221))),0)</f>
        <v>1.0827721069192296E-2</v>
      </c>
      <c r="Y65" s="1152">
        <f>IFERROR(AA220*((SUM(BH$72)/SUM(BH$65:BH$73))/(SUM(AA$220)/SUM(AA$216:AA$221))),0)</f>
        <v>8.1204791440019117E-2</v>
      </c>
      <c r="Z65" s="1152">
        <f>IFERROR(AB220*((SUM(BI$72)/SUM(BI$65:BI$73))/(SUM(AB$220)/SUM(AB$216:AB$221))),0)</f>
        <v>4.8387666871395618E-2</v>
      </c>
      <c r="AA65" s="1152">
        <f>IFERROR(AC220*((SUM(BJ$72)/SUM(BJ$65:BJ$73))/(SUM(AC$220)/SUM(AC$216:AC$221))),0)</f>
        <v>2.4829278440516637E-2</v>
      </c>
      <c r="AB65" s="1152">
        <f>IFERROR(AD220*((SUM(BK$72)/SUM(BK$65:BK$73))/(SUM(AD$220)/SUM(AD$216:AD$221))),0)</f>
        <v>2.8342229427494797E-2</v>
      </c>
      <c r="AC65" s="1152">
        <f>IFERROR(AE220*((SUM(BL$72)/SUM(BL$65:BL$73))/(SUM(AE$220)/SUM(AE$216:AE$221))),0)</f>
        <v>9.209414254820926E-2</v>
      </c>
      <c r="AD65" s="1152">
        <f>IFERROR(AF220*((SUM(BM$72)/SUM(BM$65:BM$73))/(SUM(AF$220)/SUM(AF$216:AF$221))),0)</f>
        <v>2.324266944164256E-2</v>
      </c>
      <c r="AE65" s="1179">
        <f t="shared" si="0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>IFERROR(G221*((SUM(AN$73)/SUM(AN$65:AN$73))/(SUM(G$221)/SUM(G$216:G$221))),0)</f>
        <v>6.4957699924426474E-2</v>
      </c>
      <c r="F66" s="1154">
        <f>IFERROR(H221*((SUM(AO$73)/SUM(AO$65:AO$73))/(SUM(H$221)/SUM(H$216:H$221))),0)</f>
        <v>2.8543940011380746</v>
      </c>
      <c r="G66" s="1154">
        <f>IFERROR(I221*((SUM(AP$73)/SUM(AP$65:AP$73))/(SUM(I$221)/SUM(I$216:I$221))),0)</f>
        <v>0.11064118356133973</v>
      </c>
      <c r="H66" s="1154">
        <f>IFERROR(J221*((SUM(AQ$73)/SUM(AQ$65:AQ$73))/(SUM(J$221)/SUM(J$216:J$221))),0)</f>
        <v>0.11868375122633353</v>
      </c>
      <c r="I66" s="1154">
        <f>IFERROR(K221*((SUM(AR$73)/SUM(AR$65:AR$73))/(SUM(K$221)/SUM(K$216:K$221))),0)</f>
        <v>0.14497302010007135</v>
      </c>
      <c r="J66" s="1154">
        <f>IFERROR(L221*((SUM(AS$73)/SUM(AS$65:AS$73))/(SUM(L$221)/SUM(L$216:L$221))),0)</f>
        <v>1.3171291837022151E-2</v>
      </c>
      <c r="K66" s="1154">
        <f>IFERROR(M221*((SUM(AT$73)/SUM(AT$65:AT$73))/(SUM(M$221)/SUM(M$216:M$221))),0)</f>
        <v>0.34830016777559969</v>
      </c>
      <c r="L66" s="1154">
        <f>IFERROR(N221*((SUM(AU$73)/SUM(AU$65:AU$73))/(SUM(N$221)/SUM(N$216:N$221))),0)</f>
        <v>0.11189964106948973</v>
      </c>
      <c r="M66" s="1154">
        <f>IFERROR(O221*((SUM(AV$73)/SUM(AV$65:AV$73))/(SUM(O$221)/SUM(O$216:O$221))),0)</f>
        <v>0.1114591353317734</v>
      </c>
      <c r="N66" s="1154">
        <f>IFERROR(P221*((SUM(AW$73)/SUM(AW$65:AW$73))/(SUM(P$221)/SUM(P$216:P$221))),0)</f>
        <v>0.17743877030565877</v>
      </c>
      <c r="O66" s="1154">
        <f>IFERROR(Q221*((SUM(AX$73)/SUM(AX$65:AX$73))/(SUM(Q$221)/SUM(Q$216:Q$221))),0)</f>
        <v>0.17735949602595205</v>
      </c>
      <c r="P66" s="1154">
        <f>IFERROR(R221*((SUM(AY$73)/SUM(AY$65:AY$73))/(SUM(R$221)/SUM(R$216:R$221))),0)</f>
        <v>0.1401040910754289</v>
      </c>
      <c r="Q66" s="1154">
        <f>IFERROR(S221*((SUM(AZ$73)/SUM(AZ$65:AZ$73))/(SUM(S$221)/SUM(S$216:S$221))),0)</f>
        <v>9.2689709541901796E-2</v>
      </c>
      <c r="R66" s="1154">
        <f>IFERROR(T221*((SUM(BA$73)/SUM(BA$65:BA$73))/(SUM(T$221)/SUM(T$216:T$221))),0)</f>
        <v>1.0184012689759527</v>
      </c>
      <c r="S66" s="1154">
        <f>IFERROR(U221*((SUM(BB$73)/SUM(BB$65:BB$73))/(SUM(U$221)/SUM(U$216:U$221))),0)</f>
        <v>0.12446373987734022</v>
      </c>
      <c r="T66" s="1154">
        <f>IFERROR(V221*((SUM(BC$73)/SUM(BC$65:BC$73))/(SUM(V$221)/SUM(V$216:V$221))),0)</f>
        <v>0.339504883074773</v>
      </c>
      <c r="U66" s="1154">
        <f>IFERROR(W221*((SUM(BD$73)/SUM(BD$65:BD$73))/(SUM(W$221)/SUM(W$216:W$221))),0)</f>
        <v>0.36671006389330324</v>
      </c>
      <c r="V66" s="1154">
        <f>IFERROR(X221*((SUM(BE$73)/SUM(BE$65:BE$73))/(SUM(X$221)/SUM(X$216:X$221))),0)</f>
        <v>0.18000627131043331</v>
      </c>
      <c r="W66" s="1154">
        <f>IFERROR(Y221*((SUM(BF$73)/SUM(BF$65:BF$73))/(SUM(Y$221)/SUM(Y$216:Y$221))),0)</f>
        <v>0.16274403184137015</v>
      </c>
      <c r="X66" s="1154">
        <f>IFERROR(Z221*((SUM(BG$73)/SUM(BG$65:BG$73))/(SUM(Z$221)/SUM(Z$216:Z$221))),0)</f>
        <v>1.8561807547186792E-2</v>
      </c>
      <c r="Y66" s="1154">
        <f>IFERROR(AA221*((SUM(BH$73)/SUM(BH$65:BH$73))/(SUM(AA$221)/SUM(AA$216:AA$221))),0)</f>
        <v>0.17300151219830159</v>
      </c>
      <c r="Z66" s="1154">
        <f>IFERROR(AB221*((SUM(BI$73)/SUM(BI$65:BI$73))/(SUM(AB$221)/SUM(AB$216:AB$221))),0)</f>
        <v>3.3180114426099853E-2</v>
      </c>
      <c r="AA66" s="1154">
        <f>IFERROR(AC221*((SUM(BJ$73)/SUM(BJ$65:BJ$73))/(SUM(AC$221)/SUM(AC$216:AC$221))),0)</f>
        <v>7.3145712162603072E-2</v>
      </c>
      <c r="AB66" s="1154">
        <f>IFERROR(AD221*((SUM(BK$73)/SUM(BK$65:BK$73))/(SUM(AD$221)/SUM(AD$216:AD$221))),0)</f>
        <v>0.10014254397714829</v>
      </c>
      <c r="AC66" s="1154">
        <f>IFERROR(AE221*((SUM(BL$73)/SUM(BL$65:BL$73))/(SUM(AE$221)/SUM(AE$216:AE$221))),0)</f>
        <v>0.24073731999444178</v>
      </c>
      <c r="AD66" s="1154">
        <f>IFERROR(AF221*((SUM(BM$73)/SUM(BM$65:BM$73))/(SUM(AF$221)/SUM(AF$216:AF$221))),0)</f>
        <v>6.972800832492769E-2</v>
      </c>
      <c r="AE66" s="1181">
        <f t="shared" si="0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38">SUM(F61:F66)</f>
        <v>16.314046346425517</v>
      </c>
      <c r="G67" s="1154">
        <f t="shared" ref="G67" si="139">SUM(G61:G66)</f>
        <v>2.0760878689009874</v>
      </c>
      <c r="H67" s="1154">
        <f t="shared" ref="H67" si="140">SUM(H61:H66)</f>
        <v>0.68080129824336377</v>
      </c>
      <c r="I67" s="1154">
        <f t="shared" ref="I67" si="141">SUM(I61:I66)</f>
        <v>0.62649055114673691</v>
      </c>
      <c r="J67" s="1154">
        <f t="shared" ref="J67" si="142">SUM(J61:J66)</f>
        <v>0.25832727215836998</v>
      </c>
      <c r="K67" s="1154">
        <f t="shared" ref="K67" si="143">SUM(K61:K66)</f>
        <v>1.3220152353526411</v>
      </c>
      <c r="L67" s="1154">
        <f t="shared" ref="L67" si="144">SUM(L61:L66)</f>
        <v>1.4751647804404682</v>
      </c>
      <c r="M67" s="1154">
        <f t="shared" ref="M67" si="145">SUM(M61:M66)</f>
        <v>0.55729567665886703</v>
      </c>
      <c r="N67" s="1154">
        <f t="shared" ref="N67" si="146">SUM(N61:N66)</f>
        <v>0.66750775495938308</v>
      </c>
      <c r="O67" s="1154">
        <f t="shared" ref="O67" si="147">SUM(O61:O66)</f>
        <v>1.0006740569139509</v>
      </c>
      <c r="P67" s="1154">
        <f t="shared" ref="P67" si="148">SUM(P61:P66)</f>
        <v>1.2609368196788604</v>
      </c>
      <c r="Q67" s="1154">
        <f t="shared" ref="Q67" si="149">SUM(Q61:Q66)</f>
        <v>0.82288650532238017</v>
      </c>
      <c r="R67" s="1154">
        <f t="shared" ref="R67" si="150">SUM(R61:R66)</f>
        <v>4.9772124065980901</v>
      </c>
      <c r="S67" s="1154">
        <f t="shared" ref="S67" si="151">SUM(S61:S66)</f>
        <v>0.85378543865499212</v>
      </c>
      <c r="T67" s="1154">
        <f t="shared" ref="T67" si="152">SUM(T61:T66)</f>
        <v>1.7251264383880742</v>
      </c>
      <c r="U67" s="1154">
        <f t="shared" ref="U67" si="153">SUM(U61:U66)</f>
        <v>1.1949106389631019</v>
      </c>
      <c r="V67" s="1154">
        <f t="shared" ref="V67" si="154">SUM(V61:V66)</f>
        <v>1.1848412791588967</v>
      </c>
      <c r="W67" s="1154">
        <f t="shared" ref="W67" si="155">SUM(W61:W66)</f>
        <v>1.5016214030405413</v>
      </c>
      <c r="X67" s="1154">
        <f t="shared" ref="X67" si="156">SUM(X61:X66)</f>
        <v>0.14901006614269394</v>
      </c>
      <c r="Y67" s="1154">
        <f t="shared" ref="Y67" si="157">SUM(Y61:Y66)</f>
        <v>0.68141411947494301</v>
      </c>
      <c r="Z67" s="1154">
        <f t="shared" ref="Z67" si="158">SUM(Z61:Z66)</f>
        <v>0.29239975838000498</v>
      </c>
      <c r="AA67" s="1154">
        <f t="shared" ref="AA67" si="159">SUM(AA61:AA66)</f>
        <v>0.48383539880033771</v>
      </c>
      <c r="AB67" s="1154">
        <f t="shared" ref="AB67" si="160">SUM(AB61:AB66)</f>
        <v>0.41946499552692301</v>
      </c>
      <c r="AC67" s="1154">
        <f t="shared" ref="AC67" si="161">SUM(AC61:AC66)</f>
        <v>0.86439239058406947</v>
      </c>
      <c r="AD67" s="1154">
        <f t="shared" ref="AD67" si="162">SUM(AD61:AD66)</f>
        <v>0.36026137634545968</v>
      </c>
      <c r="AE67" s="1154">
        <f t="shared" ref="AE67" si="163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164">G222</f>
        <v>0.47653707299936554</v>
      </c>
      <c r="F68" s="1173">
        <f t="shared" si="164"/>
        <v>15.840224877048351</v>
      </c>
      <c r="G68" s="1173">
        <f t="shared" si="164"/>
        <v>2.015790442762174</v>
      </c>
      <c r="H68" s="1173">
        <f t="shared" si="164"/>
        <v>0.66102825943755994</v>
      </c>
      <c r="I68" s="1173">
        <f t="shared" si="164"/>
        <v>0.60829490138629017</v>
      </c>
      <c r="J68" s="1173">
        <f t="shared" si="164"/>
        <v>0.25082447333856073</v>
      </c>
      <c r="K68" s="1173">
        <f t="shared" si="164"/>
        <v>1.2836189240971545</v>
      </c>
      <c r="L68" s="1173">
        <f t="shared" si="164"/>
        <v>1.4323204284630759</v>
      </c>
      <c r="M68" s="1173">
        <f t="shared" si="164"/>
        <v>0.54110970717068407</v>
      </c>
      <c r="N68" s="1173">
        <f t="shared" si="164"/>
        <v>0.64812081081570627</v>
      </c>
      <c r="O68" s="1173">
        <f t="shared" si="164"/>
        <v>0.97161070610898881</v>
      </c>
      <c r="P68" s="1173">
        <f t="shared" si="164"/>
        <v>1.2243144561030135</v>
      </c>
      <c r="Q68" s="1173">
        <f t="shared" si="164"/>
        <v>0.79898677592336953</v>
      </c>
      <c r="R68" s="1173">
        <f t="shared" si="164"/>
        <v>4.832655376060214</v>
      </c>
      <c r="S68" s="1173">
        <f t="shared" si="164"/>
        <v>0.82898828763028787</v>
      </c>
      <c r="T68" s="1173">
        <f t="shared" si="164"/>
        <v>1.675022256596441</v>
      </c>
      <c r="U68" s="1173">
        <f t="shared" si="164"/>
        <v>1.1602059248348406</v>
      </c>
      <c r="V68" s="1173">
        <f t="shared" si="164"/>
        <v>1.1504290172375744</v>
      </c>
      <c r="W68" s="1173">
        <f t="shared" si="164"/>
        <v>1.458008650904848</v>
      </c>
      <c r="X68" s="1173">
        <f t="shared" si="164"/>
        <v>0.14468225151029346</v>
      </c>
      <c r="Y68" s="1173">
        <f t="shared" si="164"/>
        <v>0.66162328202800225</v>
      </c>
      <c r="Z68" s="1173">
        <f t="shared" si="164"/>
        <v>0.28390736598273203</v>
      </c>
      <c r="AA68" s="1173">
        <f t="shared" si="164"/>
        <v>0.46978299299443588</v>
      </c>
      <c r="AB68" s="1173">
        <f t="shared" si="164"/>
        <v>0.40728214914335858</v>
      </c>
      <c r="AC68" s="1173">
        <f t="shared" si="164"/>
        <v>0.8392871736484363</v>
      </c>
      <c r="AD68" s="1173">
        <f t="shared" si="164"/>
        <v>0.34979802647657526</v>
      </c>
      <c r="AE68" s="1182">
        <f t="shared" si="0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>IFERROR(G224*((SUM(AN$65:AN$68)/SUM(AN$65:AN$73))/(SUM(G$224)/SUM(G$224:G$229))),0)</f>
        <v>0.17544130919759623</v>
      </c>
      <c r="F70" s="1152">
        <f>IFERROR(H224*((SUM(AO$65:AO$68)/SUM(AO$65:AO$73))/(SUM(H$224)/SUM(H$224:H$229))),0)</f>
        <v>4.4276808943365555</v>
      </c>
      <c r="G70" s="1152">
        <f>IFERROR(I224*((SUM(AP$65:AP$68)/SUM(AP$65:AP$73))/(SUM(I$224)/SUM(I$224:I$229))),0)</f>
        <v>0.79134942320795654</v>
      </c>
      <c r="H70" s="1152">
        <f>IFERROR(J224*((SUM(AQ$65:AQ$68)/SUM(AQ$65:AQ$73))/(SUM(J$224)/SUM(J$224:J$229))),0)</f>
        <v>0.12149283409559582</v>
      </c>
      <c r="I70" s="1152">
        <f>IFERROR(K224*((SUM(AR$65:AR$68)/SUM(AR$65:AR$73))/(SUM(K$224)/SUM(K$224:K$229))),0)</f>
        <v>3.0667369636553549E-2</v>
      </c>
      <c r="J70" s="1152">
        <f>IFERROR(L224*((SUM(AS$65:AS$68)/SUM(AS$65:AS$73))/(SUM(L$224)/SUM(L$224:L$229))),0)</f>
        <v>2.5165991847412045E-2</v>
      </c>
      <c r="K70" s="1152">
        <f>IFERROR(M224*((SUM(AT$65:AT$68)/SUM(AT$65:AT$73))/(SUM(M$224)/SUM(M$224:M$229))),0)</f>
        <v>0.41068520624860139</v>
      </c>
      <c r="L70" s="1152">
        <f>IFERROR(N224*((SUM(AU$65:AU$68)/SUM(AU$65:AU$73))/(SUM(N$224)/SUM(N$224:N$229))),0)</f>
        <v>0.59298412045173299</v>
      </c>
      <c r="M70" s="1152">
        <f>IFERROR(O224*((SUM(AV$65:AV$68)/SUM(AV$65:AV$73))/(SUM(O$224)/SUM(O$224:O$229))),0)</f>
        <v>6.1984210190809651E-2</v>
      </c>
      <c r="N70" s="1152">
        <f>IFERROR(P224*((SUM(AW$65:AW$68)/SUM(AW$65:AW$73))/(SUM(P$224)/SUM(P$224:P$229))),0)</f>
        <v>4.7771976620754268E-2</v>
      </c>
      <c r="O70" s="1152">
        <f>IFERROR(Q224*((SUM(AX$65:AX$68)/SUM(AX$65:AX$73))/(SUM(Q$224)/SUM(Q$224:Q$229))),0)</f>
        <v>0.1441329086353394</v>
      </c>
      <c r="P70" s="1152">
        <f>IFERROR(R224*((SUM(AY$65:AY$68)/SUM(AY$65:AY$73))/(SUM(R$224)/SUM(R$224:R$229))),0)</f>
        <v>0.41648603496296138</v>
      </c>
      <c r="Q70" s="1152">
        <f>IFERROR(S224*((SUM(AZ$65:AZ$68)/SUM(AZ$65:AZ$73))/(SUM(S$224)/SUM(S$224:S$229))),0)</f>
        <v>8.8389952023516447E-2</v>
      </c>
      <c r="R70" s="1152">
        <f>IFERROR(T224*((SUM(BA$65:BA$68)/SUM(BA$65:BA$73))/(SUM(T$224)/SUM(T$224:T$229))),0)</f>
        <v>0.94022473373119941</v>
      </c>
      <c r="S70" s="1152">
        <f>IFERROR(U224*((SUM(BB$65:BB$68)/SUM(BB$65:BB$73))/(SUM(U$224)/SUM(U$224:U$229))),0)</f>
        <v>6.0992054046145404E-2</v>
      </c>
      <c r="T70" s="1152">
        <f>IFERROR(V224*((SUM(BC$65:BC$68)/SUM(BC$65:BC$73))/(SUM(V$224)/SUM(V$224:V$229))),0)</f>
        <v>0.2556371977623681</v>
      </c>
      <c r="U70" s="1152">
        <f>IFERROR(W224*((SUM(BD$65:BD$68)/SUM(BD$65:BD$73))/(SUM(W$224)/SUM(W$224:W$229))),0)</f>
        <v>0.15432201032006934</v>
      </c>
      <c r="V70" s="1152">
        <f>IFERROR(X224*((SUM(BE$65:BE$68)/SUM(BE$65:BE$73))/(SUM(X$224)/SUM(X$224:X$229))),0)</f>
        <v>0.29164092982568995</v>
      </c>
      <c r="W70" s="1152">
        <f>IFERROR(Y224*((SUM(BF$65:BF$68)/SUM(BF$65:BF$73))/(SUM(Y$224)/SUM(Y$224:Y$229))),0)</f>
        <v>0.1642168285096178</v>
      </c>
      <c r="X70" s="1152">
        <f>IFERROR(Z224*((SUM(BG$65:BG$68)/SUM(BG$65:BG$73))/(SUM(Z$224)/SUM(Z$224:Z$229))),0)</f>
        <v>3.331606482828397E-3</v>
      </c>
      <c r="Y70" s="1152">
        <f>IFERROR(AA224*((SUM(BH$65:BH$68)/SUM(BH$65:BH$73))/(SUM(AA$224)/SUM(AA$224:AA$229))),0)</f>
        <v>6.5113206514195901E-2</v>
      </c>
      <c r="Z70" s="1152">
        <f>IFERROR(AB224*((SUM(BI$65:BI$68)/SUM(BI$65:BI$73))/(SUM(AB$224)/SUM(AB$224:AB$229))),0)</f>
        <v>1.4888512883506341E-2</v>
      </c>
      <c r="AA70" s="1152">
        <f>IFERROR(AC224*((SUM(BJ$65:BJ$68)/SUM(BJ$65:BJ$73))/(SUM(AC$224)/SUM(AC$224:AC$229))),0)</f>
        <v>5.5646490974796112E-2</v>
      </c>
      <c r="AB70" s="1152">
        <f>IFERROR(AD224*((SUM(BK$65:BK$68)/SUM(BK$65:BK$73))/(SUM(AD$224)/SUM(AD$224:AD$229))),0)</f>
        <v>2.1365680645342229E-2</v>
      </c>
      <c r="AC70" s="1152">
        <f>IFERROR(AE224*((SUM(BL$65:BL$68)/SUM(BL$65:BL$73))/(SUM(AE$224)/SUM(AE$224:AE$229))),0)</f>
        <v>6.6118871573073293E-2</v>
      </c>
      <c r="AD70" s="1152">
        <f>IFERROR(AF224*((SUM(BM$65:BM$68)/SUM(BM$65:BM$73))/(SUM(AF$224)/SUM(AF$224:AF$229))),0)</f>
        <v>5.274298065603502E-2</v>
      </c>
      <c r="AE70" s="1179">
        <f t="shared" si="0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>IFERROR(G225*((SUM(AN$69)/SUM(AN$65:AN$73))/(SUM(G$225)/SUM(G$224:G$229))),0)</f>
        <v>1.6100626476994593E-2</v>
      </c>
      <c r="F71" s="1153">
        <f>IFERROR(H225*((SUM(AO$69)/SUM(AO$65:AO$73))/(SUM(H$225)/SUM(H$224:H$229))),0)</f>
        <v>0.41715173301318559</v>
      </c>
      <c r="G71" s="1153">
        <f>IFERROR(I225*((SUM(AP$69)/SUM(AP$65:AP$73))/(SUM(I$225)/SUM(I$224:I$229))),0)</f>
        <v>3.4846352442395818E-2</v>
      </c>
      <c r="H71" s="1153">
        <f>IFERROR(J225*((SUM(AQ$69)/SUM(AQ$65:AQ$73))/(SUM(J$225)/SUM(J$224:J$229))),0)</f>
        <v>2.8793099409938887E-2</v>
      </c>
      <c r="I71" s="1153">
        <f>IFERROR(K225*((SUM(AR$69)/SUM(AR$65:AR$73))/(SUM(K$225)/SUM(K$224:K$229))),0)</f>
        <v>2.7879426942321407E-2</v>
      </c>
      <c r="J71" s="1153">
        <f>IFERROR(L225*((SUM(AS$69)/SUM(AS$65:AS$73))/(SUM(L$225)/SUM(L$224:L$229))),0)</f>
        <v>1.3726904644042932E-2</v>
      </c>
      <c r="K71" s="1153">
        <f>IFERROR(M225*((SUM(AT$69)/SUM(AT$65:AT$73))/(SUM(M$225)/SUM(M$224:M$229))),0)</f>
        <v>1.505845756244872E-2</v>
      </c>
      <c r="L71" s="1153">
        <f>IFERROR(N225*((SUM(AU$69)/SUM(AU$65:AU$73))/(SUM(N$225)/SUM(N$224:N$229))),0)</f>
        <v>1.763521547811845E-2</v>
      </c>
      <c r="M71" s="1153">
        <f>IFERROR(O225*((SUM(AV$69)/SUM(AV$65:AV$73))/(SUM(O$225)/SUM(O$224:O$229))),0)</f>
        <v>2.7548537862582066E-2</v>
      </c>
      <c r="N71" s="1153">
        <f>IFERROR(P225*((SUM(AW$69)/SUM(AW$65:AW$73))/(SUM(P$225)/SUM(P$224:P$229))),0)</f>
        <v>4.7771976620754275E-2</v>
      </c>
      <c r="O71" s="1153">
        <f>IFERROR(Q225*((SUM(AX$69)/SUM(AX$65:AX$73))/(SUM(Q$225)/SUM(Q$224:Q$229))),0)</f>
        <v>2.713504636900033E-2</v>
      </c>
      <c r="P71" s="1153">
        <f>IFERROR(R225*((SUM(AY$69)/SUM(AY$65:AY$73))/(SUM(R$225)/SUM(R$224:R$229))),0)</f>
        <v>1.6962989634075599E-2</v>
      </c>
      <c r="Q71" s="1153">
        <f>IFERROR(S225*((SUM(AZ$69)/SUM(AZ$65:AZ$73))/(SUM(S$225)/SUM(S$224:S$229))),0)</f>
        <v>4.9909843599485575E-2</v>
      </c>
      <c r="R71" s="1153">
        <f>IFERROR(T225*((SUM(BA$69)/SUM(BA$65:BA$73))/(SUM(T$225)/SUM(T$224:T$229))),0)</f>
        <v>0.2024488721001437</v>
      </c>
      <c r="S71" s="1153">
        <f>IFERROR(U225*((SUM(BB$69)/SUM(BB$65:BB$73))/(SUM(U$225)/SUM(U$224:U$229))),0)</f>
        <v>4.725076123733004E-2</v>
      </c>
      <c r="T71" s="1153">
        <f>IFERROR(V225*((SUM(BC$69)/SUM(BC$65:BC$73))/(SUM(V$225)/SUM(V$224:V$229))),0)</f>
        <v>8.7689503883603012E-2</v>
      </c>
      <c r="U71" s="1153">
        <f>IFERROR(W225*((SUM(BD$69)/SUM(BD$65:BD$73))/(SUM(W$225)/SUM(W$224:W$229))),0)</f>
        <v>3.1593482427730732E-2</v>
      </c>
      <c r="V71" s="1153">
        <f>IFERROR(X225*((SUM(BE$69)/SUM(BE$65:BE$73))/(SUM(X$225)/SUM(X$224:X$229))),0)</f>
        <v>3.6185876078815307E-2</v>
      </c>
      <c r="W71" s="1153">
        <f>IFERROR(Y225*((SUM(BF$69)/SUM(BF$65:BF$73))/(SUM(Y$225)/SUM(Y$224:Y$229))),0)</f>
        <v>6.701224840527005E-2</v>
      </c>
      <c r="X71" s="1153">
        <f>IFERROR(Z225*((SUM(BG$69)/SUM(BG$65:BG$73))/(SUM(Z$225)/SUM(Z$224:Z$229))),0)</f>
        <v>1.5825130793434887E-2</v>
      </c>
      <c r="Y71" s="1153">
        <f>IFERROR(AA225*((SUM(BH$69)/SUM(BH$65:BH$73))/(SUM(AA$225)/SUM(AA$224:AA$229))),0)</f>
        <v>1.1406693111975924E-2</v>
      </c>
      <c r="Z71" s="1153">
        <f>IFERROR(AB225*((SUM(BI$69)/SUM(BI$65:BI$73))/(SUM(AB$225)/SUM(AB$224:AB$229))),0)</f>
        <v>5.9554051534025376E-3</v>
      </c>
      <c r="AA71" s="1153">
        <f>IFERROR(AC225*((SUM(BJ$69)/SUM(BJ$65:BJ$73))/(SUM(AC$225)/SUM(AC$224:AC$229))),0)</f>
        <v>2.0596428477684278E-2</v>
      </c>
      <c r="AB71" s="1153">
        <f>IFERROR(AD225*((SUM(BK$69)/SUM(BK$65:BK$73))/(SUM(AD$225)/SUM(AD$224:AD$229))),0)</f>
        <v>1.7296027189086564E-2</v>
      </c>
      <c r="AC71" s="1153">
        <f>IFERROR(AE225*((SUM(BL$69)/SUM(BL$65:BL$73))/(SUM(AE$225)/SUM(AE$224:AE$229))),0)</f>
        <v>1.8269688197822882E-2</v>
      </c>
      <c r="AD71" s="1153">
        <f>IFERROR(AF225*((SUM(BM$69)/SUM(BM$65:BM$73))/(SUM(AF$225)/SUM(AF$224:AF$229))),0)</f>
        <v>1.6091078844214075E-2</v>
      </c>
      <c r="AE71" s="1180">
        <f t="shared" si="0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>IFERROR(G226*((SUM(AN$70)/SUM(AN$65:AN$73))/(SUM(G$226)/SUM(G$224:G$229))),0)</f>
        <v>1.7211014509890772E-2</v>
      </c>
      <c r="F72" s="1152">
        <f>IFERROR(H226*((SUM(AO$70)/SUM(AO$65:AO$73))/(SUM(H$226)/SUM(H$224:H$229))),0)</f>
        <v>1.0843920049930142</v>
      </c>
      <c r="G72" s="1152">
        <f>IFERROR(I226*((SUM(AP$70)/SUM(AP$65:AP$73))/(SUM(I$226)/SUM(I$224:I$229))),0)</f>
        <v>0.12308630943362392</v>
      </c>
      <c r="H72" s="1152">
        <f>IFERROR(J226*((SUM(AQ$70)/SUM(AQ$65:AQ$73))/(SUM(J$226)/SUM(J$224:J$229))),0)</f>
        <v>4.283851375625055E-2</v>
      </c>
      <c r="I72" s="1152">
        <f>IFERROR(K226*((SUM(AR$70)/SUM(AR$65:AR$73))/(SUM(K$226)/SUM(K$224:K$229))),0)</f>
        <v>8.9214166215428506E-2</v>
      </c>
      <c r="J72" s="1152">
        <f>IFERROR(L226*((SUM(AS$70)/SUM(AS$65:AS$73))/(SUM(L$226)/SUM(L$224:L$229))),0)</f>
        <v>6.7948177988012531E-2</v>
      </c>
      <c r="K72" s="1152">
        <f>IFERROR(M226*((SUM(AT$70)/SUM(AT$65:AT$73))/(SUM(M$226)/SUM(M$224:M$229))),0)</f>
        <v>3.8330619249869469E-2</v>
      </c>
      <c r="L72" s="1152">
        <f>IFERROR(N226*((SUM(AU$70)/SUM(AU$65:AU$73))/(SUM(N$226)/SUM(N$224:N$229))),0)</f>
        <v>6.5397257398022601E-2</v>
      </c>
      <c r="M72" s="1152">
        <f>IFERROR(O226*((SUM(AV$70)/SUM(AV$65:AV$73))/(SUM(O$226)/SUM(O$224:O$229))),0)</f>
        <v>7.182297371316039E-2</v>
      </c>
      <c r="N72" s="1152">
        <f>IFERROR(P226*((SUM(AW$70)/SUM(AW$65:AW$73))/(SUM(P$226)/SUM(P$224:P$229))),0)</f>
        <v>8.6444529123269637E-2</v>
      </c>
      <c r="O72" s="1152">
        <f>IFERROR(Q226*((SUM(AX$70)/SUM(AX$65:AX$73))/(SUM(Q$226)/SUM(Q$224:Q$229))),0)</f>
        <v>0.13215119984902757</v>
      </c>
      <c r="P72" s="1152">
        <f>IFERROR(R226*((SUM(AY$70)/SUM(AY$65:AY$73))/(SUM(R$226)/SUM(R$224:R$229))),0)</f>
        <v>6.5619986216029283E-2</v>
      </c>
      <c r="Q72" s="1152">
        <f>IFERROR(S226*((SUM(AZ$70)/SUM(AZ$65:AZ$73))/(SUM(S$226)/SUM(S$224:S$229))),0)</f>
        <v>0.13829979562300201</v>
      </c>
      <c r="R72" s="1152">
        <f>IFERROR(T226*((SUM(BA$70)/SUM(BA$65:BA$73))/(SUM(T$226)/SUM(T$224:T$229))),0)</f>
        <v>0.45026443822833073</v>
      </c>
      <c r="S72" s="1152">
        <f>IFERROR(U226*((SUM(BB$70)/SUM(BB$65:BB$73))/(SUM(U$226)/SUM(U$224:U$229))),0)</f>
        <v>0.1564578777705469</v>
      </c>
      <c r="T72" s="1152">
        <f>IFERROR(V226*((SUM(BC$70)/SUM(BC$65:BC$73))/(SUM(V$226)/SUM(V$224:V$229))),0)</f>
        <v>0.13227738721424862</v>
      </c>
      <c r="U72" s="1152">
        <f>IFERROR(W226*((SUM(BD$70)/SUM(BD$65:BD$73))/(SUM(W$226)/SUM(W$224:W$229))),0)</f>
        <v>0.12698149668068698</v>
      </c>
      <c r="V72" s="1152">
        <f>IFERROR(X226*((SUM(BE$70)/SUM(BE$65:BE$73))/(SUM(X$226)/SUM(X$224:X$229))),0)</f>
        <v>8.0987436938300919E-2</v>
      </c>
      <c r="W72" s="1152">
        <f>IFERROR(Y226*((SUM(BF$70)/SUM(BF$65:BF$73))/(SUM(Y$226)/SUM(Y$224:Y$229))),0)</f>
        <v>0.27872676946587593</v>
      </c>
      <c r="X72" s="1152">
        <f>IFERROR(Z226*((SUM(BG$70)/SUM(BG$65:BG$73))/(SUM(Z$226)/SUM(Z$224:Z$229))),0)</f>
        <v>3.6647671311112372E-2</v>
      </c>
      <c r="Y72" s="1152">
        <f>IFERROR(AA226*((SUM(BH$70)/SUM(BH$65:BH$73))/(SUM(AA$226)/SUM(AA$224:AA$229))),0)</f>
        <v>7.699517850583748E-2</v>
      </c>
      <c r="Z72" s="1152">
        <f>IFERROR(AB226*((SUM(BI$70)/SUM(BI$65:BI$73))/(SUM(AB$226)/SUM(AB$224:AB$229))),0)</f>
        <v>4.3548900184256049E-2</v>
      </c>
      <c r="AA72" s="1152">
        <f>IFERROR(AC226*((SUM(BJ$70)/SUM(BJ$65:BJ$73))/(SUM(AC$226)/SUM(AC$224:AC$229))),0)</f>
        <v>7.0461465844709359E-2</v>
      </c>
      <c r="AB72" s="1152">
        <f>IFERROR(AD226*((SUM(BK$70)/SUM(BK$65:BK$73))/(SUM(AD$226)/SUM(AD$224:AD$229))),0)</f>
        <v>7.5288588940729748E-2</v>
      </c>
      <c r="AC72" s="1152">
        <f>IFERROR(AE226*((SUM(BL$70)/SUM(BL$65:BL$73))/(SUM(AE$226)/SUM(AE$224:AE$229))),0)</f>
        <v>0.12788781738476018</v>
      </c>
      <c r="AD72" s="1152">
        <f>IFERROR(AF226*((SUM(BM$70)/SUM(BM$65:BM$73))/(SUM(AF$226)/SUM(AF$224:AF$229))),0)</f>
        <v>4.2909543584570872E-2</v>
      </c>
      <c r="AE72" s="1179">
        <f t="shared" si="0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>IFERROR(G227*((SUM(AN$71)/SUM(AN$65:AN$73))/(SUM(G$227)/SUM(G$224:G$229))),0)</f>
        <v>1.2769462378306057E-2</v>
      </c>
      <c r="F73" s="1153">
        <f>IFERROR(H227*((SUM(AO$71)/SUM(AO$65:AO$73))/(SUM(H$227)/SUM(H$224:H$229))),0)</f>
        <v>0.89809123102596033</v>
      </c>
      <c r="G73" s="1153">
        <f>IFERROR(I227*((SUM(AP$71)/SUM(AP$65:AP$73))/(SUM(I$227)/SUM(I$224:I$229))),0)</f>
        <v>8.2057539622415965E-2</v>
      </c>
      <c r="H73" s="1153">
        <f>IFERROR(J227*((SUM(AQ$71)/SUM(AQ$65:AQ$73))/(SUM(J$227)/SUM(J$224:J$229))),0)</f>
        <v>6.8822530296927101E-2</v>
      </c>
      <c r="I73" s="1153">
        <f>IFERROR(K227*((SUM(AR$71)/SUM(AR$65:AR$73))/(SUM(K$227)/SUM(K$224:K$229))),0)</f>
        <v>6.1334739273107106E-2</v>
      </c>
      <c r="J73" s="1153">
        <f>IFERROR(L227*((SUM(AS$71)/SUM(AS$65:AS$73))/(SUM(L$227)/SUM(L$224:L$229))),0)</f>
        <v>1.9217666501660107E-2</v>
      </c>
      <c r="K73" s="1153">
        <f>IFERROR(M227*((SUM(AT$71)/SUM(AT$65:AT$73))/(SUM(M$227)/SUM(M$224:M$229))),0)</f>
        <v>3.4223767187383458E-2</v>
      </c>
      <c r="L73" s="1153">
        <f>IFERROR(N227*((SUM(AU$71)/SUM(AU$65:AU$73))/(SUM(N$227)/SUM(N$224:N$229))),0)</f>
        <v>3.6740032246080113E-2</v>
      </c>
      <c r="M73" s="1153">
        <f>IFERROR(O227*((SUM(AV$71)/SUM(AV$65:AV$73))/(SUM(O$227)/SUM(O$224:O$229))),0)</f>
        <v>5.8048704781869361E-2</v>
      </c>
      <c r="N73" s="1153">
        <f>IFERROR(P227*((SUM(AW$71)/SUM(AW$65:AW$73))/(SUM(P$227)/SUM(P$224:P$229))),0)</f>
        <v>5.3459116694653593E-2</v>
      </c>
      <c r="O73" s="1153">
        <f>IFERROR(Q227*((SUM(AX$71)/SUM(AX$65:AX$73))/(SUM(Q$227)/SUM(Q$224:Q$229))),0)</f>
        <v>9.1977235094923185E-2</v>
      </c>
      <c r="P73" s="1153">
        <f>IFERROR(R227*((SUM(AY$71)/SUM(AY$65:AY$73))/(SUM(R$227)/SUM(R$224:R$229))),0)</f>
        <v>6.3388013895756171E-2</v>
      </c>
      <c r="Q73" s="1153">
        <f>IFERROR(S227*((SUM(AZ$71)/SUM(AZ$65:AZ$73))/(SUM(S$227)/SUM(S$224:S$229))),0)</f>
        <v>9.5247793128789268E-2</v>
      </c>
      <c r="R73" s="1153">
        <f>IFERROR(T227*((SUM(BA$71)/SUM(BA$65:BA$73))/(SUM(T$227)/SUM(T$224:T$229))),0)</f>
        <v>0.3555614644447902</v>
      </c>
      <c r="S73" s="1153">
        <f>IFERROR(U227*((SUM(BB$71)/SUM(BB$65:BB$73))/(SUM(U$227)/SUM(U$224:U$229))),0)</f>
        <v>9.6430124974142939E-2</v>
      </c>
      <c r="T73" s="1153">
        <f>IFERROR(V227*((SUM(BC$71)/SUM(BC$65:BC$73))/(SUM(V$227)/SUM(V$224:V$229))),0)</f>
        <v>0.18355345304449106</v>
      </c>
      <c r="U73" s="1153">
        <f>IFERROR(W227*((SUM(BD$71)/SUM(BD$65:BD$73))/(SUM(W$227)/SUM(W$224:W$229))),0)</f>
        <v>9.295774637390003E-2</v>
      </c>
      <c r="V73" s="1153">
        <f>IFERROR(X227*((SUM(BE$71)/SUM(BE$65:BE$73))/(SUM(X$227)/SUM(X$224:X$229))),0)</f>
        <v>7.4094889113764661E-2</v>
      </c>
      <c r="W73" s="1153">
        <f>IFERROR(Y227*((SUM(BF$71)/SUM(BF$65:BF$73))/(SUM(Y$227)/SUM(Y$224:Y$229))),0)</f>
        <v>0.15206625599657433</v>
      </c>
      <c r="X73" s="1153">
        <f>IFERROR(Z227*((SUM(BG$71)/SUM(BG$65:BG$73))/(SUM(Z$227)/SUM(Z$224:Z$229))),0)</f>
        <v>8.6066500806400281E-3</v>
      </c>
      <c r="Y73" s="1153">
        <f>IFERROR(AA227*((SUM(BH$71)/SUM(BH$65:BH$73))/(SUM(AA$227)/SUM(AA$224:AA$229))),0)</f>
        <v>7.6519899626171825E-2</v>
      </c>
      <c r="Z73" s="1153">
        <f>IFERROR(AB227*((SUM(BI$71)/SUM(BI$65:BI$73))/(SUM(AB$227)/SUM(AB$224:AB$229))),0)</f>
        <v>4.9132092515570928E-2</v>
      </c>
      <c r="AA73" s="1153">
        <f>IFERROR(AC227*((SUM(BJ$71)/SUM(BJ$65:BJ$73))/(SUM(AC$227)/SUM(AC$224:AC$229))),0)</f>
        <v>6.1066603732081455E-2</v>
      </c>
      <c r="AB73" s="1153">
        <f>IFERROR(AD227*((SUM(BK$71)/SUM(BK$65:BK$73))/(SUM(AD$227)/SUM(AD$224:AD$229))),0)</f>
        <v>4.2731361290684465E-2</v>
      </c>
      <c r="AC73" s="1153">
        <f>IFERROR(AE227*((SUM(BL$71)/SUM(BL$65:BL$73))/(SUM(AE$227)/SUM(AE$224:AE$229))),0)</f>
        <v>7.3948737943568821E-2</v>
      </c>
      <c r="AD73" s="1153">
        <f>IFERROR(AF227*((SUM(BM$71)/SUM(BM$65:BM$73))/(SUM(AF$227)/SUM(AF$224:AF$229))),0)</f>
        <v>3.2182157688428151E-2</v>
      </c>
      <c r="AE73" s="1180">
        <f t="shared" si="0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>IFERROR(G228*((SUM(AN$72)/SUM(AN$65:AN$73))/(SUM(G$228)/SUM(G$224:G$229))),0)</f>
        <v>7.7727162302732517E-3</v>
      </c>
      <c r="F74" s="1152">
        <f>IFERROR(H228*((SUM(AO$72)/SUM(AO$65:AO$73))/(SUM(H$228)/SUM(H$224:H$229))),0)</f>
        <v>0.42018924563221366</v>
      </c>
      <c r="G74" s="1152">
        <f>IFERROR(I228*((SUM(AP$72)/SUM(AP$65:AP$73))/(SUM(I$228)/SUM(I$224:I$229))),0)</f>
        <v>2.6977821245725789E-2</v>
      </c>
      <c r="H74" s="1152">
        <f>IFERROR(J228*((SUM(AQ$72)/SUM(AQ$65:AQ$73))/(SUM(J$228)/SUM(J$224:J$229))),0)</f>
        <v>4.073170160430379E-2</v>
      </c>
      <c r="I74" s="1152">
        <f>IFERROR(K228*((SUM(AR$72)/SUM(AR$65:AR$73))/(SUM(K$228)/SUM(K$224:K$229))),0)</f>
        <v>5.018296849617853E-2</v>
      </c>
      <c r="J74" s="1152">
        <f>IFERROR(L228*((SUM(AS$72)/SUM(AS$65:AS$73))/(SUM(L$228)/SUM(L$224:L$229))),0)</f>
        <v>5.9483253457519383E-3</v>
      </c>
      <c r="K74" s="1152">
        <f>IFERROR(M228*((SUM(AT$72)/SUM(AT$65:AT$73))/(SUM(M$228)/SUM(M$224:M$229))),0)</f>
        <v>2.6010063062411427E-2</v>
      </c>
      <c r="L74" s="1152">
        <f>IFERROR(N228*((SUM(AU$72)/SUM(AU$65:AU$73))/(SUM(N$228)/SUM(N$224:N$229))),0)</f>
        <v>2.1309218702726462E-2</v>
      </c>
      <c r="M74" s="1152">
        <f>IFERROR(O228*((SUM(AV$72)/SUM(AV$65:AV$73))/(SUM(O$228)/SUM(O$224:O$229))),0)</f>
        <v>2.0661403396936551E-2</v>
      </c>
      <c r="N74" s="1152">
        <f>IFERROR(P228*((SUM(AW$72)/SUM(AW$65:AW$73))/(SUM(P$228)/SUM(P$224:P$229))),0)</f>
        <v>2.8435700369496594E-2</v>
      </c>
      <c r="O74" s="1152">
        <f>IFERROR(Q228*((SUM(AX$72)/SUM(AX$65:AX$73))/(SUM(Q$228)/SUM(Q$224:Q$229))),0)</f>
        <v>4.7926835145247336E-2</v>
      </c>
      <c r="P74" s="1152">
        <f>IFERROR(R228*((SUM(AY$72)/SUM(AY$65:AY$73))/(SUM(R$228)/SUM(R$224:R$229))),0)</f>
        <v>4.1068290693025138E-2</v>
      </c>
      <c r="Q74" s="1152">
        <f>IFERROR(S228*((SUM(AZ$72)/SUM(AZ$65:AZ$73))/(SUM(S$228)/SUM(S$224:S$229))),0)</f>
        <v>2.1335505660848797E-2</v>
      </c>
      <c r="R74" s="1152">
        <f>IFERROR(T228*((SUM(BA$72)/SUM(BA$65:BA$73))/(SUM(T$228)/SUM(T$224:T$229))),0)</f>
        <v>0.18316802713822525</v>
      </c>
      <c r="S74" s="1152">
        <f>IFERROR(U228*((SUM(BB$72)/SUM(BB$65:BB$73))/(SUM(U$228)/SUM(U$224:U$229))),0)</f>
        <v>3.1580865929031816E-2</v>
      </c>
      <c r="T74" s="1152">
        <f>IFERROR(V228*((SUM(BC$72)/SUM(BC$65:BC$73))/(SUM(V$228)/SUM(V$224:V$229))),0)</f>
        <v>8.6946372494758936E-2</v>
      </c>
      <c r="U74" s="1152">
        <f>IFERROR(W228*((SUM(BD$72)/SUM(BD$65:BD$73))/(SUM(W$228)/SUM(W$224:W$229))),0)</f>
        <v>4.0099420004427462E-2</v>
      </c>
      <c r="V74" s="1152">
        <f>IFERROR(X228*((SUM(BE$72)/SUM(BE$65:BE$73))/(SUM(X$228)/SUM(X$224:X$229))),0)</f>
        <v>5.8155872269524587E-2</v>
      </c>
      <c r="W74" s="1152">
        <f>IFERROR(Y228*((SUM(BF$72)/SUM(BF$65:BF$73))/(SUM(Y$228)/SUM(Y$224:Y$229))),0)</f>
        <v>5.8911866729907732E-2</v>
      </c>
      <c r="X74" s="1152">
        <f>IFERROR(Z228*((SUM(BG$72)/SUM(BG$65:BG$73))/(SUM(Z$228)/SUM(Z$224:Z$229))),0)</f>
        <v>5.8303113449496959E-3</v>
      </c>
      <c r="Y74" s="1152">
        <f>IFERROR(AA228*((SUM(BH$72)/SUM(BH$65:BH$73))/(SUM(AA$228)/SUM(AA$224:AA$229))),0)</f>
        <v>4.3725656929241047E-2</v>
      </c>
      <c r="Z74" s="1152">
        <f>IFERROR(AB228*((SUM(BI$72)/SUM(BI$65:BI$73))/(SUM(AB$228)/SUM(AB$224:AB$229))),0)</f>
        <v>2.6054897546136099E-2</v>
      </c>
      <c r="AA74" s="1152">
        <f>IFERROR(AC228*((SUM(BJ$72)/SUM(BJ$65:BJ$73))/(SUM(AC$228)/SUM(AC$224:AC$229))),0)</f>
        <v>1.3369611467970496E-2</v>
      </c>
      <c r="AB74" s="1152">
        <f>IFERROR(AD228*((SUM(BK$72)/SUM(BK$65:BK$73))/(SUM(AD$228)/SUM(AD$224:AD$229))),0)</f>
        <v>1.5261200460958736E-2</v>
      </c>
      <c r="AC74" s="1152">
        <f>IFERROR(AE228*((SUM(BL$72)/SUM(BL$65:BL$73))/(SUM(AE$228)/SUM(AE$224:AE$229))),0)</f>
        <v>4.9589153679804973E-2</v>
      </c>
      <c r="AD74" s="1152">
        <f>IFERROR(AF228*((SUM(BM$72)/SUM(BM$65:BM$73))/(SUM(AF$228)/SUM(AF$224:AF$229))),0)</f>
        <v>1.2515283545499835E-2</v>
      </c>
      <c r="AE74" s="1179">
        <f t="shared" si="0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>IFERROR(G229*((SUM(AN$73)/SUM(AN$65:AN$73))/(SUM(G$229)/SUM(G$224:G$229))),0)</f>
        <v>3.4977223036229632E-2</v>
      </c>
      <c r="F75" s="1154">
        <f>IFERROR(H229*((SUM(AO$73)/SUM(AO$65:AO$73))/(SUM(H$229)/SUM(H$224:H$229))),0)</f>
        <v>1.5369813852281937</v>
      </c>
      <c r="G75" s="1154">
        <f>IFERROR(I229*((SUM(AP$73)/SUM(AP$65:AP$73))/(SUM(I$229)/SUM(I$224:I$229))),0)</f>
        <v>5.957602191764446E-2</v>
      </c>
      <c r="H75" s="1154">
        <f>IFERROR(J229*((SUM(AQ$73)/SUM(AQ$65:AQ$73))/(SUM(J$229)/SUM(J$224:J$229))),0)</f>
        <v>6.3906635275718035E-2</v>
      </c>
      <c r="I75" s="1154">
        <f>IFERROR(K229*((SUM(AR$73)/SUM(AR$65:AR$73))/(SUM(K$229)/SUM(K$224:K$229))),0)</f>
        <v>7.8062395438499937E-2</v>
      </c>
      <c r="J75" s="1154">
        <f>IFERROR(L229*((SUM(AS$73)/SUM(AS$65:AS$73))/(SUM(L$229)/SUM(L$224:L$229))),0)</f>
        <v>7.092234066088849E-3</v>
      </c>
      <c r="K75" s="1154">
        <f>IFERROR(M229*((SUM(AT$73)/SUM(AT$65:AT$73))/(SUM(M$229)/SUM(M$224:M$229))),0)</f>
        <v>0.18754624418686133</v>
      </c>
      <c r="L75" s="1154">
        <f>IFERROR(N229*((SUM(AU$73)/SUM(AU$65:AU$73))/(SUM(N$229)/SUM(N$224:N$229))),0)</f>
        <v>6.0253652883571374E-2</v>
      </c>
      <c r="M75" s="1154">
        <f>IFERROR(O229*((SUM(AV$73)/SUM(AV$65:AV$73))/(SUM(O$229)/SUM(O$224:O$229))),0)</f>
        <v>6.0016457486339513E-2</v>
      </c>
      <c r="N75" s="1154">
        <f>IFERROR(P229*((SUM(AW$73)/SUM(AW$65:AW$73))/(SUM(P$229)/SUM(P$224:P$229))),0)</f>
        <v>9.554395324150855E-2</v>
      </c>
      <c r="O75" s="1154">
        <f>IFERROR(Q229*((SUM(AX$73)/SUM(AX$65:AX$73))/(SUM(Q$229)/SUM(Q$224:Q$229))),0)</f>
        <v>9.5501267090897263E-2</v>
      </c>
      <c r="P75" s="1154">
        <f>IFERROR(R229*((SUM(AY$73)/SUM(AY$65:AY$73))/(SUM(R$229)/SUM(R$224:R$229))),0)</f>
        <v>7.5440664425230938E-2</v>
      </c>
      <c r="Q75" s="1154">
        <f>IFERROR(S229*((SUM(AZ$73)/SUM(AZ$65:AZ$73))/(SUM(S$229)/SUM(S$224:S$229))),0)</f>
        <v>4.9909843599485582E-2</v>
      </c>
      <c r="R75" s="1154">
        <f>IFERROR(T229*((SUM(BA$73)/SUM(BA$65:BA$73))/(SUM(T$229)/SUM(T$224:T$229))),0)</f>
        <v>0.54836991406397462</v>
      </c>
      <c r="S75" s="1154">
        <f>IFERROR(U229*((SUM(BB$73)/SUM(BB$65:BB$73))/(SUM(U$229)/SUM(U$224:U$229))),0)</f>
        <v>6.7018936857029338E-2</v>
      </c>
      <c r="T75" s="1154">
        <f>IFERROR(V229*((SUM(BC$73)/SUM(BC$65:BC$73))/(SUM(V$229)/SUM(V$224:V$229))),0)</f>
        <v>0.18281032165564698</v>
      </c>
      <c r="U75" s="1154">
        <f>IFERROR(W229*((SUM(BD$73)/SUM(BD$65:BD$73))/(SUM(W$229)/SUM(W$224:W$229))),0)</f>
        <v>0.19745926517331711</v>
      </c>
      <c r="V75" s="1154">
        <f>IFERROR(X229*((SUM(BE$73)/SUM(BE$65:BE$73))/(SUM(X$229)/SUM(X$224:X$229))),0)</f>
        <v>9.6926453782540986E-2</v>
      </c>
      <c r="W75" s="1154">
        <f>IFERROR(Y229*((SUM(BF$73)/SUM(BF$65:BF$73))/(SUM(Y$229)/SUM(Y$224:Y$229))),0)</f>
        <v>8.7631401760737762E-2</v>
      </c>
      <c r="X75" s="1154">
        <f>IFERROR(Z229*((SUM(BG$73)/SUM(BG$65:BG$73))/(SUM(Z$229)/SUM(Z$224:Z$229))),0)</f>
        <v>9.994819448485192E-3</v>
      </c>
      <c r="Y75" s="1154">
        <f>IFERROR(AA229*((SUM(BH$73)/SUM(BH$65:BH$73))/(SUM(AA$229)/SUM(AA$224:AA$229))),0)</f>
        <v>9.3154660414470042E-2</v>
      </c>
      <c r="Z75" s="1154">
        <f>IFERROR(AB229*((SUM(BI$73)/SUM(BI$65:BI$73))/(SUM(AB$229)/SUM(AB$224:AB$229))),0)</f>
        <v>1.7866215460207609E-2</v>
      </c>
      <c r="AA75" s="1154">
        <f>IFERROR(AC229*((SUM(BJ$73)/SUM(BJ$65:BJ$73))/(SUM(AC$229)/SUM(AC$224:AC$229))),0)</f>
        <v>3.938615270294011E-2</v>
      </c>
      <c r="AB75" s="1154">
        <f>IFERROR(AD229*((SUM(BK$73)/SUM(BK$65:BK$73))/(SUM(AD$229)/SUM(AD$224:AD$229))),0)</f>
        <v>5.3922908295387532E-2</v>
      </c>
      <c r="AC75" s="1154">
        <f>IFERROR(AE229*((SUM(BL$73)/SUM(BL$65:BL$73))/(SUM(AE$229)/SUM(AE$224:AE$229))),0)</f>
        <v>0.12962778768931477</v>
      </c>
      <c r="AD75" s="1154">
        <f>IFERROR(AF229*((SUM(BM$73)/SUM(BM$65:BM$73))/(SUM(AF$229)/SUM(AF$224:AF$229))),0)</f>
        <v>3.7545850636499511E-2</v>
      </c>
      <c r="AE75" s="1181">
        <f t="shared" si="0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165">SUM(F70:F75)</f>
        <v>8.7844864942291228</v>
      </c>
      <c r="G76" s="1154">
        <f t="shared" ref="G76" si="166">SUM(G70:G75)</f>
        <v>1.1178934678697625</v>
      </c>
      <c r="H76" s="1154">
        <f t="shared" ref="H76" si="167">SUM(H70:H75)</f>
        <v>0.36658531443873421</v>
      </c>
      <c r="I76" s="1154">
        <f t="shared" ref="I76" si="168">SUM(I70:I75)</f>
        <v>0.33734106600208902</v>
      </c>
      <c r="J76" s="1154">
        <f t="shared" ref="J76" si="169">SUM(J70:J75)</f>
        <v>0.13909930039296839</v>
      </c>
      <c r="K76" s="1154">
        <f t="shared" ref="K76" si="170">SUM(K70:K75)</f>
        <v>0.71185435749757575</v>
      </c>
      <c r="L76" s="1154">
        <f t="shared" ref="L76" si="171">SUM(L70:L75)</f>
        <v>0.79431949716025207</v>
      </c>
      <c r="M76" s="1154">
        <f t="shared" ref="M76" si="172">SUM(M70:M75)</f>
        <v>0.30008228743169751</v>
      </c>
      <c r="N76" s="1154">
        <f t="shared" ref="N76" si="173">SUM(N70:N75)</f>
        <v>0.3594272526704369</v>
      </c>
      <c r="O76" s="1154">
        <f t="shared" ref="O76" si="174">SUM(O70:O75)</f>
        <v>0.53882449218443507</v>
      </c>
      <c r="P76" s="1154">
        <f t="shared" ref="P76" si="175">SUM(P70:P75)</f>
        <v>0.6789659798270784</v>
      </c>
      <c r="Q76" s="1154">
        <f t="shared" ref="Q76" si="176">SUM(Q70:Q75)</f>
        <v>0.44309273363512769</v>
      </c>
      <c r="R76" s="1154">
        <f t="shared" ref="R76" si="177">SUM(R70:R75)</f>
        <v>2.6800374497066644</v>
      </c>
      <c r="S76" s="1154">
        <f t="shared" ref="S76" si="178">SUM(S70:S75)</f>
        <v>0.45973062081422644</v>
      </c>
      <c r="T76" s="1154">
        <f t="shared" ref="T76" si="179">SUM(T70:T75)</f>
        <v>0.9289142360551168</v>
      </c>
      <c r="U76" s="1154">
        <f t="shared" ref="U76" si="180">SUM(U70:U75)</f>
        <v>0.64341342098013166</v>
      </c>
      <c r="V76" s="1154">
        <f t="shared" ref="V76" si="181">SUM(V70:V75)</f>
        <v>0.63799145800863633</v>
      </c>
      <c r="W76" s="1154">
        <f t="shared" ref="W76" si="182">SUM(W70:W75)</f>
        <v>0.80856537086798375</v>
      </c>
      <c r="X76" s="1154">
        <f t="shared" ref="X76" si="183">SUM(X70:X75)</f>
        <v>8.0236189461450572E-2</v>
      </c>
      <c r="Y76" s="1154">
        <f t="shared" ref="Y76" si="184">SUM(Y70:Y75)</f>
        <v>0.36691529510189225</v>
      </c>
      <c r="Z76" s="1154">
        <f t="shared" ref="Z76" si="185">SUM(Z70:Z75)</f>
        <v>0.15744602374307956</v>
      </c>
      <c r="AA76" s="1154">
        <f t="shared" ref="AA76" si="186">SUM(AA70:AA75)</f>
        <v>0.26052675320018182</v>
      </c>
      <c r="AB76" s="1154">
        <f t="shared" ref="AB76" si="187">SUM(AB70:AB75)</f>
        <v>0.22586576682218928</v>
      </c>
      <c r="AC76" s="1154">
        <f t="shared" ref="AC76" si="188">SUM(AC70:AC75)</f>
        <v>0.46544205646834497</v>
      </c>
      <c r="AD76" s="1154">
        <f t="shared" ref="AD76" si="189">SUM(AD70:AD75)</f>
        <v>0.19398689495524746</v>
      </c>
      <c r="AE76" s="1154">
        <f t="shared" ref="AE76" si="190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191">G230</f>
        <v>0.25065136702676571</v>
      </c>
      <c r="F77" s="1173">
        <f t="shared" si="191"/>
        <v>8.3317211700942266</v>
      </c>
      <c r="G77" s="1173">
        <f t="shared" si="191"/>
        <v>1.0602755981558247</v>
      </c>
      <c r="H77" s="1173">
        <f t="shared" si="191"/>
        <v>0.34769096941082805</v>
      </c>
      <c r="I77" s="1173">
        <f t="shared" si="191"/>
        <v>0.31995401245117455</v>
      </c>
      <c r="J77" s="1173">
        <f t="shared" si="191"/>
        <v>0.13192991833850984</v>
      </c>
      <c r="K77" s="1173">
        <f t="shared" si="191"/>
        <v>0.67516433934785669</v>
      </c>
      <c r="L77" s="1173">
        <f t="shared" si="191"/>
        <v>0.75337910470422265</v>
      </c>
      <c r="M77" s="1173">
        <f t="shared" si="191"/>
        <v>0.2846156060012679</v>
      </c>
      <c r="N77" s="1173">
        <f t="shared" si="191"/>
        <v>0.34090184464970025</v>
      </c>
      <c r="O77" s="1173">
        <f t="shared" si="191"/>
        <v>0.51105268719435681</v>
      </c>
      <c r="P77" s="1173">
        <f t="shared" si="191"/>
        <v>0.64397107692240363</v>
      </c>
      <c r="Q77" s="1173">
        <f t="shared" si="191"/>
        <v>0.42025508395601224</v>
      </c>
      <c r="R77" s="1173">
        <f t="shared" si="191"/>
        <v>2.541904386902452</v>
      </c>
      <c r="S77" s="1173">
        <f t="shared" si="191"/>
        <v>0.43603543001571665</v>
      </c>
      <c r="T77" s="1173">
        <f t="shared" si="191"/>
        <v>0.88103663325416626</v>
      </c>
      <c r="U77" s="1173">
        <f t="shared" si="191"/>
        <v>0.61025094912771449</v>
      </c>
      <c r="V77" s="1173">
        <f t="shared" si="191"/>
        <v>0.6051084420838766</v>
      </c>
      <c r="W77" s="1173">
        <f t="shared" si="191"/>
        <v>0.76689072517687862</v>
      </c>
      <c r="X77" s="1173">
        <f t="shared" si="191"/>
        <v>7.6100698519239188E-2</v>
      </c>
      <c r="Y77" s="1173">
        <f t="shared" si="191"/>
        <v>0.34800394238639837</v>
      </c>
      <c r="Z77" s="1173">
        <f t="shared" si="191"/>
        <v>0.14933102464545253</v>
      </c>
      <c r="AA77" s="1173">
        <f t="shared" si="191"/>
        <v>0.24709882204723585</v>
      </c>
      <c r="AB77" s="1173">
        <f t="shared" si="191"/>
        <v>0.21422431376817103</v>
      </c>
      <c r="AC77" s="1173">
        <f t="shared" si="191"/>
        <v>0.44145248989534785</v>
      </c>
      <c r="AD77" s="1173">
        <f t="shared" si="191"/>
        <v>0.18398852573582478</v>
      </c>
      <c r="AE77" s="1182">
        <f t="shared" si="0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>IFERROR(H232*((SUM(AO$65:AO$68)/SUM(AO$65:AO$73))/(SUM(H$224)/SUM(H$224:H$229))),0)</f>
        <v>0.22536896116258626</v>
      </c>
      <c r="G79" s="1152">
        <f>IFERROR(I232*((SUM(AP$65:AP$68)/SUM(AP$65:AP$73))/(SUM(I$224)/SUM(I$224:I$229))),0)</f>
        <v>4.0279686292006907E-2</v>
      </c>
      <c r="H79" s="1152">
        <f>IFERROR(J232*((SUM(AQ$65:AQ$68)/SUM(AQ$65:AQ$73))/(SUM(J$224)/SUM(J$224:J$229))),0)</f>
        <v>6.1839853553686602E-3</v>
      </c>
      <c r="I79" s="1152">
        <f>IFERROR(K232*((SUM(AR$65:AR$68)/SUM(AR$65:AR$73))/(SUM(K$224)/SUM(K$224:K$229))),0)</f>
        <v>1.5609691397181708E-3</v>
      </c>
      <c r="J79" s="1152">
        <f>IFERROR(L232*((SUM(AS$65:AS$68)/SUM(AS$65:AS$73))/(SUM(L$224)/SUM(L$224:L$229))),0)</f>
        <v>1.2809490057271182E-3</v>
      </c>
      <c r="K79" s="1152">
        <f>IFERROR(M232*((SUM(AT$65:AT$68)/SUM(AT$65:AT$73))/(SUM(M$224)/SUM(M$224:M$229))),0)</f>
        <v>2.0903877335757805E-2</v>
      </c>
      <c r="L79" s="1152">
        <f>IFERROR(N232*((SUM(AU$65:AU$68)/SUM(AU$65:AU$73))/(SUM(N$224)/SUM(N$224:N$229))),0)</f>
        <v>3.0182892218600516E-2</v>
      </c>
      <c r="M79" s="1152">
        <f>IFERROR(O232*((SUM(AV$65:AV$68)/SUM(AV$65:AV$73))/(SUM(O$224)/SUM(O$224:O$229))),0)</f>
        <v>3.1549963496814576E-3</v>
      </c>
      <c r="N79" s="1152">
        <f>IFERROR(P232*((SUM(AW$65:AW$68)/SUM(AW$65:AW$73))/(SUM(P$224)/SUM(P$224:P$229))),0)</f>
        <v>2.4315936492790039E-3</v>
      </c>
      <c r="O79" s="1152">
        <f>IFERROR(Q232*((SUM(AX$65:AX$68)/SUM(AX$65:AX$73))/(SUM(Q$224)/SUM(Q$224:Q$229))),0)</f>
        <v>7.3363651680584067E-3</v>
      </c>
      <c r="P79" s="1152">
        <f>IFERROR(R232*((SUM(AY$65:AY$68)/SUM(AY$65:AY$73))/(SUM(R$224)/SUM(R$224:R$229))),0)</f>
        <v>2.1199139522088718E-2</v>
      </c>
      <c r="Q79" s="1152">
        <f>IFERROR(S232*((SUM(AZ$65:AZ$68)/SUM(AZ$65:AZ$73))/(SUM(S$224)/SUM(S$224:S$229))),0)</f>
        <v>4.4990486306795176E-3</v>
      </c>
      <c r="R79" s="1152">
        <f>IFERROR(T232*((SUM(BA$65:BA$68)/SUM(BA$65:BA$73))/(SUM(T$224)/SUM(T$224:T$229))),0)</f>
        <v>4.785743972005925E-2</v>
      </c>
      <c r="S79" s="1152">
        <f>IFERROR(U232*((SUM(BB$65:BB$68)/SUM(BB$65:BB$73))/(SUM(U$224)/SUM(U$224:U$229))),0)</f>
        <v>3.1044956011022033E-3</v>
      </c>
      <c r="T79" s="1152">
        <f>IFERROR(V232*((SUM(BC$65:BC$68)/SUM(BC$65:BC$73))/(SUM(V$224)/SUM(V$224:V$229))),0)</f>
        <v>1.3011933576313481E-2</v>
      </c>
      <c r="U79" s="1152">
        <f>IFERROR(W232*((SUM(BD$65:BD$68)/SUM(BD$65:BD$73))/(SUM(W$224)/SUM(W$224:W$229))),0)</f>
        <v>7.8549904521895992E-3</v>
      </c>
      <c r="V79" s="1152">
        <f>IFERROR(X232*((SUM(BE$65:BE$68)/SUM(BE$65:BE$73))/(SUM(X$224)/SUM(X$224:X$229))),0)</f>
        <v>1.4844523567942219E-2</v>
      </c>
      <c r="W79" s="1152">
        <f>IFERROR(Y232*((SUM(BF$65:BF$68)/SUM(BF$65:BF$73))/(SUM(Y$224)/SUM(Y$224:Y$229))),0)</f>
        <v>8.3586367061740646E-3</v>
      </c>
      <c r="X79" s="1152">
        <f>IFERROR(Z232*((SUM(BG$65:BG$68)/SUM(BG$65:BG$73))/(SUM(Z$224)/SUM(Z$224:Z$229))),0)</f>
        <v>1.6957877271552558E-4</v>
      </c>
      <c r="Y79" s="1152">
        <f>IFERROR(AA232*((SUM(BH$65:BH$68)/SUM(BH$65:BH$73))/(SUM(AA$224)/SUM(AA$224:AA$229))),0)</f>
        <v>3.3142622651147723E-3</v>
      </c>
      <c r="Z79" s="1152">
        <f>IFERROR(AB232*((SUM(BI$65:BI$68)/SUM(BI$65:BI$73))/(SUM(AB$224)/SUM(AB$224:AB$229))),0)</f>
        <v>7.5782531801320827E-4</v>
      </c>
      <c r="AA79" s="1152">
        <f>IFERROR(AC232*((SUM(BJ$65:BJ$68)/SUM(BJ$65:BJ$73))/(SUM(AC$224)/SUM(AC$224:AC$229))),0)</f>
        <v>2.8324064363749002E-3</v>
      </c>
      <c r="AB79" s="1152">
        <f>IFERROR(AD232*((SUM(BK$65:BK$68)/SUM(BK$65:BK$73))/(SUM(AD$224)/SUM(AD$224:AD$229))),0)</f>
        <v>1.0875131624167914E-3</v>
      </c>
      <c r="AC79" s="1152">
        <f>IFERROR(AE232*((SUM(BL$65:BL$68)/SUM(BL$65:BL$73))/(SUM(AE$224)/SUM(AE$224:AE$229))),0)</f>
        <v>3.3654506174385854E-3</v>
      </c>
      <c r="AD79" s="1152">
        <f>IFERROR(AF232*((SUM(BM$65:BM$68)/SUM(BM$65:BM$73))/(SUM(AF$224)/SUM(AF$224:AF$229))),0)</f>
        <v>2.6846177587624212E-3</v>
      </c>
      <c r="AE79" s="1179">
        <f t="shared" si="0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>IFERROR(H233*((SUM(AO$69)/SUM(AO$65:AO$73))/(SUM(H$225)/SUM(H$224:H$229))),0)</f>
        <v>2.123302355339253E-2</v>
      </c>
      <c r="G80" s="1153">
        <f>IFERROR(I233*((SUM(AP$69)/SUM(AP$65:AP$73))/(SUM(I$225)/SUM(I$224:I$229))),0)</f>
        <v>1.7736793679718952E-3</v>
      </c>
      <c r="H80" s="1153">
        <f>IFERROR(J233*((SUM(AQ$69)/SUM(AQ$65:AQ$73))/(SUM(J$225)/SUM(J$224:J$229))),0)</f>
        <v>1.4655687836422834E-3</v>
      </c>
      <c r="I80" s="1153">
        <f>IFERROR(K233*((SUM(AR$69)/SUM(AR$65:AR$73))/(SUM(K$225)/SUM(K$224:K$229))),0)</f>
        <v>1.4190628542892463E-3</v>
      </c>
      <c r="J80" s="1153">
        <f>IFERROR(L233*((SUM(AS$69)/SUM(AS$65:AS$73))/(SUM(L$225)/SUM(L$224:L$229))),0)</f>
        <v>6.9869945766933711E-4</v>
      </c>
      <c r="K80" s="1153">
        <f>IFERROR(M233*((SUM(AT$69)/SUM(AT$65:AT$73))/(SUM(M$225)/SUM(M$224:M$229))),0)</f>
        <v>7.6647550231111975E-4</v>
      </c>
      <c r="L80" s="1153">
        <f>IFERROR(N233*((SUM(AU$69)/SUM(AU$65:AU$73))/(SUM(N$225)/SUM(N$224:N$229))),0)</f>
        <v>8.976324823375617E-4</v>
      </c>
      <c r="M80" s="1153">
        <f>IFERROR(O233*((SUM(AV$69)/SUM(AV$65:AV$73))/(SUM(O$225)/SUM(O$224:O$229))),0)</f>
        <v>1.4022205998584255E-3</v>
      </c>
      <c r="N80" s="1153">
        <f>IFERROR(P233*((SUM(AW$69)/SUM(AW$65:AW$73))/(SUM(P$225)/SUM(P$224:P$229))),0)</f>
        <v>2.4315936492790039E-3</v>
      </c>
      <c r="O80" s="1153">
        <f>IFERROR(Q233*((SUM(AX$69)/SUM(AX$65:AX$73))/(SUM(Q$225)/SUM(Q$224:Q$229))),0)</f>
        <v>1.3811738824951038E-3</v>
      </c>
      <c r="P80" s="1153">
        <f>IFERROR(R233*((SUM(AY$69)/SUM(AY$65:AY$73))/(SUM(R$225)/SUM(R$224:R$229))),0)</f>
        <v>8.6341618632301321E-4</v>
      </c>
      <c r="Q80" s="1153">
        <f>IFERROR(S233*((SUM(AZ$69)/SUM(AZ$65:AZ$73))/(SUM(S$225)/SUM(S$224:S$229))),0)</f>
        <v>2.5404110802543828E-3</v>
      </c>
      <c r="R80" s="1153">
        <f>IFERROR(T233*((SUM(BA$69)/SUM(BA$65:BA$73))/(SUM(T$225)/SUM(T$224:T$229))),0)</f>
        <v>1.0304647756369814E-2</v>
      </c>
      <c r="S80" s="1153">
        <f>IFERROR(U233*((SUM(BB$69)/SUM(BB$65:BB$73))/(SUM(U$225)/SUM(U$224:U$229))),0)</f>
        <v>2.4050637858341181E-3</v>
      </c>
      <c r="T80" s="1153">
        <f>IFERROR(V233*((SUM(BC$69)/SUM(BC$65:BC$73))/(SUM(V$225)/SUM(V$224:V$229))),0)</f>
        <v>4.4633958197819491E-3</v>
      </c>
      <c r="U80" s="1153">
        <f>IFERROR(W233*((SUM(BD$69)/SUM(BD$65:BD$73))/(SUM(W$225)/SUM(W$224:W$229))),0)</f>
        <v>1.6081082815506264E-3</v>
      </c>
      <c r="V80" s="1153">
        <f>IFERROR(X233*((SUM(BE$69)/SUM(BE$65:BE$73))/(SUM(X$225)/SUM(X$224:X$229))),0)</f>
        <v>1.841861122167129E-3</v>
      </c>
      <c r="W80" s="1153">
        <f>IFERROR(Y233*((SUM(BF$69)/SUM(BF$65:BF$73))/(SUM(Y$225)/SUM(Y$224:Y$229))),0)</f>
        <v>3.4109234989320178E-3</v>
      </c>
      <c r="X80" s="1153">
        <f>IFERROR(Z233*((SUM(BG$69)/SUM(BG$65:BG$73))/(SUM(Z$225)/SUM(Z$224:Z$229))),0)</f>
        <v>8.0549917039874643E-4</v>
      </c>
      <c r="Y80" s="1153">
        <f>IFERROR(AA233*((SUM(BH$69)/SUM(BH$65:BH$73))/(SUM(AA$225)/SUM(AA$224:AA$229))),0)</f>
        <v>5.8060068877923028E-4</v>
      </c>
      <c r="Z80" s="1153">
        <f>IFERROR(AB233*((SUM(BI$69)/SUM(BI$65:BI$73))/(SUM(AB$225)/SUM(AB$224:AB$229))),0)</f>
        <v>3.0313012720528329E-4</v>
      </c>
      <c r="AA80" s="1153">
        <f>IFERROR(AC233*((SUM(BJ$69)/SUM(BJ$65:BJ$73))/(SUM(AC$225)/SUM(AC$224:AC$229))),0)</f>
        <v>1.0483582264504503E-3</v>
      </c>
      <c r="AB80" s="1153">
        <f>IFERROR(AD233*((SUM(BK$69)/SUM(BK$65:BK$73))/(SUM(AD$225)/SUM(AD$224:AD$229))),0)</f>
        <v>8.8036779814692611E-4</v>
      </c>
      <c r="AC80" s="1153">
        <f>IFERROR(AE233*((SUM(BL$69)/SUM(BL$65:BL$73))/(SUM(AE$225)/SUM(AE$224:AE$229))),0)</f>
        <v>9.2992714429224047E-4</v>
      </c>
      <c r="AD80" s="1153">
        <f>IFERROR(AF233*((SUM(BM$69)/SUM(BM$65:BM$73))/(SUM(AF$225)/SUM(AF$224:AF$229))),0)</f>
        <v>8.1903592640209454E-4</v>
      </c>
      <c r="AE80" s="1180">
        <f t="shared" ref="AE80:AE115" si="192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>IFERROR(H234*((SUM(AO$70)/SUM(AO$65:AO$73))/(SUM(H$226)/SUM(H$224:H$229))),0)</f>
        <v>5.5195553945833503E-2</v>
      </c>
      <c r="G81" s="1152">
        <f>IFERROR(I234*((SUM(AP$70)/SUM(AP$65:AP$73))/(SUM(I$226)/SUM(I$224:I$229))),0)</f>
        <v>6.2650932513845957E-3</v>
      </c>
      <c r="H81" s="1152">
        <f>IFERROR(J234*((SUM(AQ$70)/SUM(AQ$65:AQ$73))/(SUM(J$226)/SUM(J$224:J$229))),0)</f>
        <v>2.1804803854190069E-3</v>
      </c>
      <c r="I81" s="1152">
        <f>IFERROR(K234*((SUM(AR$70)/SUM(AR$65:AR$73))/(SUM(K$226)/SUM(K$224:K$229))),0)</f>
        <v>4.5410011337255881E-3</v>
      </c>
      <c r="J81" s="1152">
        <f>IFERROR(L234*((SUM(AS$70)/SUM(AS$65:AS$73))/(SUM(L$226)/SUM(L$224:L$229))),0)</f>
        <v>3.458562315463219E-3</v>
      </c>
      <c r="K81" s="1152">
        <f>IFERROR(M234*((SUM(AT$70)/SUM(AT$65:AT$73))/(SUM(M$226)/SUM(M$224:M$229))),0)</f>
        <v>1.9510285513373957E-3</v>
      </c>
      <c r="L81" s="1152">
        <f>IFERROR(N234*((SUM(AU$70)/SUM(AU$65:AU$73))/(SUM(N$226)/SUM(N$224:N$229))),0)</f>
        <v>3.3287204553351249E-3</v>
      </c>
      <c r="M81" s="1152">
        <f>IFERROR(O234*((SUM(AV$70)/SUM(AV$65:AV$73))/(SUM(O$226)/SUM(O$224:O$229))),0)</f>
        <v>3.6557894210594668E-3</v>
      </c>
      <c r="N81" s="1152">
        <f>IFERROR(P234*((SUM(AW$70)/SUM(AW$65:AW$73))/(SUM(P$226)/SUM(P$224:P$229))),0)</f>
        <v>4.4000266034572456E-3</v>
      </c>
      <c r="O81" s="1152">
        <f>IFERROR(Q234*((SUM(AX$70)/SUM(AX$65:AX$73))/(SUM(Q$226)/SUM(Q$224:Q$229))),0)</f>
        <v>6.7264961809826466E-3</v>
      </c>
      <c r="P81" s="1152">
        <f>IFERROR(R234*((SUM(AY$70)/SUM(AY$65:AY$73))/(SUM(R$226)/SUM(R$224:R$229))),0)</f>
        <v>3.3400573523548133E-3</v>
      </c>
      <c r="Q81" s="1152">
        <f>IFERROR(S234*((SUM(AZ$70)/SUM(AZ$65:AZ$73))/(SUM(S$226)/SUM(S$224:S$229))),0)</f>
        <v>7.0394597109339008E-3</v>
      </c>
      <c r="R81" s="1152">
        <f>IFERROR(T234*((SUM(BA$70)/SUM(BA$65:BA$73))/(SUM(T$226)/SUM(T$224:T$229))),0)</f>
        <v>2.2918460276071799E-2</v>
      </c>
      <c r="S81" s="1152">
        <f>IFERROR(U234*((SUM(BB$70)/SUM(BB$65:BB$73))/(SUM(U$226)/SUM(U$224:U$229))),0)</f>
        <v>7.9637061071752176E-3</v>
      </c>
      <c r="T81" s="1152">
        <f>IFERROR(V234*((SUM(BC$70)/SUM(BC$65:BC$73))/(SUM(V$226)/SUM(V$224:V$229))),0)</f>
        <v>6.7329191179761605E-3</v>
      </c>
      <c r="U81" s="1152">
        <f>IFERROR(W234*((SUM(BD$70)/SUM(BD$65:BD$73))/(SUM(W$226)/SUM(W$224:W$229))),0)</f>
        <v>6.4633582854630956E-3</v>
      </c>
      <c r="V81" s="1152">
        <f>IFERROR(X234*((SUM(BE$70)/SUM(BE$65:BE$73))/(SUM(X$226)/SUM(X$224:X$229))),0)</f>
        <v>4.122260606755003E-3</v>
      </c>
      <c r="W81" s="1152">
        <f>IFERROR(Y234*((SUM(BF$70)/SUM(BF$65:BF$73))/(SUM(Y$226)/SUM(Y$224:Y$229))),0)</f>
        <v>1.4187192795008446E-2</v>
      </c>
      <c r="X81" s="1152">
        <f>IFERROR(Z234*((SUM(BG$70)/SUM(BG$65:BG$73))/(SUM(Z$226)/SUM(Z$224:Z$229))),0)</f>
        <v>1.8653664998707813E-3</v>
      </c>
      <c r="Y81" s="1152">
        <f>IFERROR(AA234*((SUM(BH$70)/SUM(BH$65:BH$73))/(SUM(AA$226)/SUM(AA$224:AA$229))),0)</f>
        <v>3.9190546492598038E-3</v>
      </c>
      <c r="Z81" s="1152">
        <f>IFERROR(AB234*((SUM(BI$70)/SUM(BI$65:BI$73))/(SUM(AB$226)/SUM(AB$224:AB$229))),0)</f>
        <v>2.2166390551886339E-3</v>
      </c>
      <c r="AA81" s="1152">
        <f>IFERROR(AC234*((SUM(BJ$70)/SUM(BJ$65:BJ$73))/(SUM(AC$226)/SUM(AC$224:AC$229))),0)</f>
        <v>3.58648866943575E-3</v>
      </c>
      <c r="AB81" s="1152">
        <f>IFERROR(AD234*((SUM(BK$70)/SUM(BK$65:BK$73))/(SUM(AD$226)/SUM(AD$224:AD$229))),0)</f>
        <v>3.8321892389925022E-3</v>
      </c>
      <c r="AC81" s="1152">
        <f>IFERROR(AE234*((SUM(BL$70)/SUM(BL$65:BL$73))/(SUM(AE$226)/SUM(AE$224:AE$229))),0)</f>
        <v>6.5094900100456836E-3</v>
      </c>
      <c r="AD81" s="1152">
        <f>IFERROR(AF234*((SUM(BM$70)/SUM(BM$65:BM$73))/(SUM(AF$226)/SUM(AF$224:AF$229))),0)</f>
        <v>2.1840958037389192E-3</v>
      </c>
      <c r="AE81" s="1179">
        <f t="shared" si="192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>IFERROR(H235*((SUM(AO$71)/SUM(AO$65:AO$73))/(SUM(H$227)/SUM(H$224:H$229))),0)</f>
        <v>4.5712844397716453E-2</v>
      </c>
      <c r="G82" s="1153">
        <f>IFERROR(I235*((SUM(AP$71)/SUM(AP$65:AP$73))/(SUM(I$227)/SUM(I$224:I$229))),0)</f>
        <v>4.1767288342563977E-3</v>
      </c>
      <c r="H82" s="1153">
        <f>IFERROR(J235*((SUM(AQ$71)/SUM(AQ$65:AQ$73))/(SUM(J$227)/SUM(J$224:J$229))),0)</f>
        <v>3.5030668487059458E-3</v>
      </c>
      <c r="I82" s="1153">
        <f>IFERROR(K235*((SUM(AR$71)/SUM(AR$65:AR$73))/(SUM(K$227)/SUM(K$224:K$229))),0)</f>
        <v>3.121938279436342E-3</v>
      </c>
      <c r="J82" s="1153">
        <f>IFERROR(L235*((SUM(AS$71)/SUM(AS$65:AS$73))/(SUM(L$227)/SUM(L$224:L$229))),0)</f>
        <v>9.7817924073707201E-4</v>
      </c>
      <c r="K82" s="1153">
        <f>IFERROR(M235*((SUM(AT$71)/SUM(AT$65:AT$73))/(SUM(M$227)/SUM(M$224:M$229))),0)</f>
        <v>1.7419897779798179E-3</v>
      </c>
      <c r="L82" s="1153">
        <f>IFERROR(N235*((SUM(AU$71)/SUM(AU$65:AU$73))/(SUM(N$227)/SUM(N$224:N$229))),0)</f>
        <v>1.8700676715365872E-3</v>
      </c>
      <c r="M82" s="1153">
        <f>IFERROR(O235*((SUM(AV$71)/SUM(AV$65:AV$73))/(SUM(O$227)/SUM(O$224:O$229))),0)</f>
        <v>2.9546791211302543E-3</v>
      </c>
      <c r="N82" s="1153">
        <f>IFERROR(P235*((SUM(AW$71)/SUM(AW$65:AW$73))/(SUM(P$227)/SUM(P$224:P$229))),0)</f>
        <v>2.7210690837169808E-3</v>
      </c>
      <c r="O82" s="1153">
        <f>IFERROR(Q235*((SUM(AX$71)/SUM(AX$65:AX$73))/(SUM(Q$227)/SUM(Q$224:Q$229))),0)</f>
        <v>4.6816413419639227E-3</v>
      </c>
      <c r="P82" s="1153">
        <f>IFERROR(R235*((SUM(AY$71)/SUM(AY$65:AY$73))/(SUM(R$227)/SUM(R$224:R$229))),0)</f>
        <v>3.2264499594175751E-3</v>
      </c>
      <c r="Q82" s="1153">
        <f>IFERROR(S235*((SUM(AZ$71)/SUM(AZ$65:AZ$73))/(SUM(S$227)/SUM(S$224:S$229))),0)</f>
        <v>4.8481127485770674E-3</v>
      </c>
      <c r="R82" s="1153">
        <f>IFERROR(T235*((SUM(BA$71)/SUM(BA$65:BA$73))/(SUM(T$227)/SUM(T$224:T$229))),0)</f>
        <v>1.8098078832615893E-2</v>
      </c>
      <c r="S82" s="1153">
        <f>IFERROR(U235*((SUM(BB$71)/SUM(BB$65:BB$73))/(SUM(U$227)/SUM(U$224:U$229))),0)</f>
        <v>4.9082934404777925E-3</v>
      </c>
      <c r="T82" s="1153">
        <f>IFERROR(V235*((SUM(BC$71)/SUM(BC$65:BC$73))/(SUM(V$227)/SUM(V$224:V$229))),0)</f>
        <v>9.342870910899503E-3</v>
      </c>
      <c r="U82" s="1153">
        <f>IFERROR(W235*((SUM(BD$71)/SUM(BD$65:BD$73))/(SUM(W$227)/SUM(W$224:W$229))),0)</f>
        <v>4.7315493668701122E-3</v>
      </c>
      <c r="V82" s="1153">
        <f>IFERROR(X235*((SUM(BE$71)/SUM(BE$65:BE$73))/(SUM(X$227)/SUM(X$224:X$229))),0)</f>
        <v>3.771429916818407E-3</v>
      </c>
      <c r="W82" s="1153">
        <f>IFERROR(Y235*((SUM(BF$71)/SUM(BF$65:BF$73))/(SUM(Y$227)/SUM(Y$224:Y$229))),0)</f>
        <v>7.7401725552688101E-3</v>
      </c>
      <c r="X82" s="1153">
        <f>IFERROR(Z235*((SUM(BG$71)/SUM(BG$65:BG$73))/(SUM(Z$227)/SUM(Z$224:Z$229))),0)</f>
        <v>4.3807849618177449E-4</v>
      </c>
      <c r="Y82" s="1153">
        <f>IFERROR(AA235*((SUM(BH$71)/SUM(BH$65:BH$73))/(SUM(AA$227)/SUM(AA$224:AA$229))),0)</f>
        <v>3.894862953894004E-3</v>
      </c>
      <c r="Z82" s="1153">
        <f>IFERROR(AB235*((SUM(BI$71)/SUM(BI$65:BI$73))/(SUM(AB$227)/SUM(AB$224:AB$229))),0)</f>
        <v>2.5008235494435871E-3</v>
      </c>
      <c r="AA82" s="1153">
        <f>IFERROR(AC235*((SUM(BJ$71)/SUM(BJ$65:BJ$73))/(SUM(AC$227)/SUM(AC$224:AC$229))),0)</f>
        <v>3.1082901801776502E-3</v>
      </c>
      <c r="AB82" s="1153">
        <f>IFERROR(AD235*((SUM(BK$71)/SUM(BK$65:BK$73))/(SUM(AD$227)/SUM(AD$224:AD$229))),0)</f>
        <v>2.1750263248335828E-3</v>
      </c>
      <c r="AC82" s="1153">
        <f>IFERROR(AE235*((SUM(BL$71)/SUM(BL$65:BL$73))/(SUM(AE$227)/SUM(AE$224:AE$229))),0)</f>
        <v>3.7639908221352592E-3</v>
      </c>
      <c r="AD82" s="1153">
        <f>IFERROR(AF235*((SUM(BM$71)/SUM(BM$65:BM$73))/(SUM(AF$227)/SUM(AF$224:AF$229))),0)</f>
        <v>1.6380718528041897E-3</v>
      </c>
      <c r="AE82" s="1180">
        <f t="shared" si="192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>IFERROR(H236*((SUM(AO$72)/SUM(AO$65:AO$73))/(SUM(H$228)/SUM(H$224:H$229))),0)</f>
        <v>2.1387632948198787E-2</v>
      </c>
      <c r="G83" s="1152">
        <f>IFERROR(I236*((SUM(AP$72)/SUM(AP$65:AP$73))/(SUM(I$228)/SUM(I$224:I$229))),0)</f>
        <v>1.3731711235911443E-3</v>
      </c>
      <c r="H83" s="1152">
        <f>IFERROR(J236*((SUM(AQ$72)/SUM(AQ$65:AQ$73))/(SUM(J$228)/SUM(J$224:J$229))),0)</f>
        <v>2.0732436451524985E-3</v>
      </c>
      <c r="I83" s="1152">
        <f>IFERROR(K236*((SUM(AR$72)/SUM(AR$65:AR$73))/(SUM(K$228)/SUM(K$224:K$229))),0)</f>
        <v>2.5543131377206429E-3</v>
      </c>
      <c r="J83" s="1152">
        <f>IFERROR(L236*((SUM(AS$72)/SUM(AS$65:AS$73))/(SUM(L$228)/SUM(L$224:L$229))),0)</f>
        <v>3.0276976499004612E-4</v>
      </c>
      <c r="K83" s="1152">
        <f>IFERROR(M236*((SUM(AT$72)/SUM(AT$65:AT$73))/(SUM(M$228)/SUM(M$224:M$229))),0)</f>
        <v>1.3239122312646615E-3</v>
      </c>
      <c r="L83" s="1152">
        <f>IFERROR(N236*((SUM(AU$72)/SUM(AU$65:AU$73))/(SUM(N$228)/SUM(N$224:N$229))),0)</f>
        <v>1.0846392494912205E-3</v>
      </c>
      <c r="M83" s="1152">
        <f>IFERROR(O236*((SUM(AV$72)/SUM(AV$65:AV$73))/(SUM(O$228)/SUM(O$224:O$229))),0)</f>
        <v>1.0516654498938193E-3</v>
      </c>
      <c r="N83" s="1152">
        <f>IFERROR(P236*((SUM(AW$72)/SUM(AW$65:AW$73))/(SUM(P$228)/SUM(P$224:P$229))),0)</f>
        <v>1.4473771721898838E-3</v>
      </c>
      <c r="O83" s="1152">
        <f>IFERROR(Q236*((SUM(AX$72)/SUM(AX$65:AX$73))/(SUM(Q$228)/SUM(Q$224:Q$229))),0)</f>
        <v>2.4394759483030402E-3</v>
      </c>
      <c r="P83" s="1152">
        <f>IFERROR(R236*((SUM(AY$72)/SUM(AY$65:AY$73))/(SUM(R$228)/SUM(R$224:R$229))),0)</f>
        <v>2.09037603004519E-3</v>
      </c>
      <c r="Q83" s="1152">
        <f>IFERROR(S236*((SUM(AZ$72)/SUM(AZ$65:AZ$73))/(SUM(S$228)/SUM(S$224:S$229))),0)</f>
        <v>1.085977255681263E-3</v>
      </c>
      <c r="R83" s="1152">
        <f>IFERROR(T236*((SUM(BA$72)/SUM(BA$65:BA$73))/(SUM(T$228)/SUM(T$224:T$229))),0)</f>
        <v>9.3232527319536407E-3</v>
      </c>
      <c r="S83" s="1152">
        <f>IFERROR(U236*((SUM(BB$72)/SUM(BB$65:BB$73))/(SUM(U$228)/SUM(U$224:U$229))),0)</f>
        <v>1.607466101756477E-3</v>
      </c>
      <c r="T83" s="1152">
        <f>IFERROR(V236*((SUM(BC$72)/SUM(BC$65:BC$73))/(SUM(V$228)/SUM(V$224:V$229))),0)</f>
        <v>4.4255704314787141E-3</v>
      </c>
      <c r="U83" s="1152">
        <f>IFERROR(W236*((SUM(BD$72)/SUM(BD$65:BD$73))/(SUM(W$228)/SUM(W$224:W$229))),0)</f>
        <v>2.0410605111988718E-3</v>
      </c>
      <c r="V83" s="1152">
        <f>IFERROR(X236*((SUM(BE$72)/SUM(BE$65:BE$73))/(SUM(X$228)/SUM(X$224:X$229))),0)</f>
        <v>2.9601339463400291E-3</v>
      </c>
      <c r="W83" s="1152">
        <f>IFERROR(Y236*((SUM(BF$72)/SUM(BF$65:BF$73))/(SUM(Y$228)/SUM(Y$224:Y$229))),0)</f>
        <v>2.9986140649951804E-3</v>
      </c>
      <c r="X83" s="1152">
        <f>IFERROR(Z236*((SUM(BG$72)/SUM(BG$65:BG$73))/(SUM(Z$228)/SUM(Z$224:Z$229))),0)</f>
        <v>2.9676285225216972E-4</v>
      </c>
      <c r="Y83" s="1152">
        <f>IFERROR(AA236*((SUM(BH$72)/SUM(BH$65:BH$73))/(SUM(AA$228)/SUM(AA$224:AA$229))),0)</f>
        <v>2.2256359736537164E-3</v>
      </c>
      <c r="Z83" s="1152">
        <f>IFERROR(AB236*((SUM(BI$72)/SUM(BI$65:BI$73))/(SUM(AB$228)/SUM(AB$224:AB$229))),0)</f>
        <v>1.3261943065231143E-3</v>
      </c>
      <c r="AA83" s="1152">
        <f>IFERROR(AC236*((SUM(BJ$72)/SUM(BJ$65:BJ$73))/(SUM(AC$228)/SUM(AC$224:AC$229))),0)</f>
        <v>6.8051323471345006E-4</v>
      </c>
      <c r="AB83" s="1152">
        <f>IFERROR(AD236*((SUM(BK$72)/SUM(BK$65:BK$73))/(SUM(AD$228)/SUM(AD$224:AD$229))),0)</f>
        <v>7.7679511601199379E-4</v>
      </c>
      <c r="AC83" s="1152">
        <f>IFERROR(AE236*((SUM(BL$72)/SUM(BL$65:BL$73))/(SUM(AE$228)/SUM(AE$224:AE$229))),0)</f>
        <v>2.5240879630789386E-3</v>
      </c>
      <c r="AD83" s="1152">
        <f>IFERROR(AF236*((SUM(BM$72)/SUM(BM$65:BM$73))/(SUM(AF$228)/SUM(AF$224:AF$229))),0)</f>
        <v>6.3702794275718468E-4</v>
      </c>
      <c r="AE83" s="1179">
        <f t="shared" si="192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>IFERROR(H237*((SUM(AO$73)/SUM(AO$65:AO$73))/(SUM(H$229)/SUM(H$224:H$229))),0)</f>
        <v>7.8232353771965676E-2</v>
      </c>
      <c r="G84" s="1154">
        <f>IFERROR(I237*((SUM(AP$73)/SUM(AP$65:AP$73))/(SUM(I$229)/SUM(I$224:I$229))),0)</f>
        <v>3.0324195645971106E-3</v>
      </c>
      <c r="H84" s="1154">
        <f>IFERROR(J237*((SUM(AQ$73)/SUM(AQ$65:AQ$73))/(SUM(J$229)/SUM(J$224:J$229))),0)</f>
        <v>3.2528477880840929E-3</v>
      </c>
      <c r="I84" s="1154">
        <f>IFERROR(K237*((SUM(AR$73)/SUM(AR$65:AR$73))/(SUM(K$229)/SUM(K$224:K$229))),0)</f>
        <v>3.9733759920098895E-3</v>
      </c>
      <c r="J84" s="1154">
        <f>IFERROR(L237*((SUM(AS$73)/SUM(AS$65:AS$73))/(SUM(L$229)/SUM(L$224:L$229))),0)</f>
        <v>3.6099471979582424E-4</v>
      </c>
      <c r="K84" s="1154">
        <f>IFERROR(M237*((SUM(AT$73)/SUM(AT$65:AT$73))/(SUM(M$229)/SUM(M$224:M$229))),0)</f>
        <v>9.546103983329399E-3</v>
      </c>
      <c r="L84" s="1154">
        <f>IFERROR(N237*((SUM(AU$73)/SUM(AU$65:AU$73))/(SUM(N$229)/SUM(N$224:N$229))),0)</f>
        <v>3.0669109813200026E-3</v>
      </c>
      <c r="M84" s="1154">
        <f>IFERROR(O237*((SUM(AV$73)/SUM(AV$65:AV$73))/(SUM(O$229)/SUM(O$224:O$229))),0)</f>
        <v>3.0548377354058564E-3</v>
      </c>
      <c r="N84" s="1154">
        <f>IFERROR(P237*((SUM(AW$73)/SUM(AW$65:AW$73))/(SUM(P$229)/SUM(P$224:P$229))),0)</f>
        <v>4.8631872985580088E-3</v>
      </c>
      <c r="O84" s="1154">
        <f>IFERROR(Q237*((SUM(AX$73)/SUM(AX$65:AX$73))/(SUM(Q$229)/SUM(Q$224:Q$229))),0)</f>
        <v>4.8610145734567928E-3</v>
      </c>
      <c r="P84" s="1154">
        <f>IFERROR(R237*((SUM(AY$73)/SUM(AY$65:AY$73))/(SUM(R$229)/SUM(R$224:R$229))),0)</f>
        <v>3.8399298812786631E-3</v>
      </c>
      <c r="Q84" s="1154">
        <f>IFERROR(S237*((SUM(AZ$73)/SUM(AZ$65:AZ$73))/(SUM(S$229)/SUM(S$224:S$229))),0)</f>
        <v>2.5404110802543828E-3</v>
      </c>
      <c r="R84" s="1154">
        <f>IFERROR(T237*((SUM(BA$73)/SUM(BA$65:BA$73))/(SUM(T$229)/SUM(T$224:T$229))),0)</f>
        <v>2.791202907677762E-2</v>
      </c>
      <c r="S84" s="1154">
        <f>IFERROR(U237*((SUM(BB$73)/SUM(BB$65:BB$73))/(SUM(U$229)/SUM(U$224:U$229))),0)</f>
        <v>3.4112639411320654E-3</v>
      </c>
      <c r="T84" s="1154">
        <f>IFERROR(V237*((SUM(BC$73)/SUM(BC$65:BC$73))/(SUM(V$229)/SUM(V$224:V$229))),0)</f>
        <v>9.305045522596268E-3</v>
      </c>
      <c r="U84" s="1154">
        <f>IFERROR(W237*((SUM(BD$73)/SUM(BD$65:BD$73))/(SUM(W$229)/SUM(W$224:W$229))),0)</f>
        <v>1.0050676759691417E-2</v>
      </c>
      <c r="V84" s="1154">
        <f>IFERROR(X237*((SUM(BE$73)/SUM(BE$65:BE$73))/(SUM(X$229)/SUM(X$224:X$229))),0)</f>
        <v>4.9335565772333813E-3</v>
      </c>
      <c r="W84" s="1154">
        <f>IFERROR(Y237*((SUM(BF$73)/SUM(BF$65:BF$73))/(SUM(Y$229)/SUM(Y$224:Y$229))),0)</f>
        <v>4.460438421680331E-3</v>
      </c>
      <c r="X84" s="1154">
        <f>IFERROR(Z237*((SUM(BG$73)/SUM(BG$65:BG$73))/(SUM(Z$229)/SUM(Z$224:Z$229))),0)</f>
        <v>5.0873631814657666E-4</v>
      </c>
      <c r="Y84" s="1154">
        <f>IFERROR(AA237*((SUM(BH$73)/SUM(BH$65:BH$73))/(SUM(AA$229)/SUM(AA$224:AA$229))),0)</f>
        <v>4.741572291697047E-3</v>
      </c>
      <c r="Z84" s="1154">
        <f>IFERROR(AB237*((SUM(BI$73)/SUM(BI$65:BI$73))/(SUM(AB$229)/SUM(AB$224:AB$229))),0)</f>
        <v>9.0939038161584986E-4</v>
      </c>
      <c r="AA84" s="1154">
        <f>IFERROR(AC237*((SUM(BJ$73)/SUM(BJ$65:BJ$73))/(SUM(AC$229)/SUM(AC$224:AC$229))),0)</f>
        <v>2.00475520496665E-3</v>
      </c>
      <c r="AB84" s="1154">
        <f>IFERROR(AD237*((SUM(BK$73)/SUM(BK$65:BK$73))/(SUM(AD$229)/SUM(AD$224:AD$229))),0)</f>
        <v>2.7446760765757116E-3</v>
      </c>
      <c r="AC84" s="1154">
        <f>IFERROR(AE237*((SUM(BL$73)/SUM(BL$65:BL$73))/(SUM(AE$229)/SUM(AE$224:AE$229))),0)</f>
        <v>6.5980544999782774E-3</v>
      </c>
      <c r="AD84" s="1154">
        <f>IFERROR(AF237*((SUM(BM$73)/SUM(BM$65:BM$73))/(SUM(AF$229)/SUM(AF$224:AF$229))),0)</f>
        <v>1.9110838282715543E-3</v>
      </c>
      <c r="AE84" s="1181">
        <f t="shared" si="192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193">SUM(F79:F84)</f>
        <v>0.44713036977969317</v>
      </c>
      <c r="G85" s="1154">
        <f t="shared" ref="G85" si="194">SUM(G79:G84)</f>
        <v>5.6900778433808051E-2</v>
      </c>
      <c r="H85" s="1154">
        <f t="shared" ref="H85" si="195">SUM(H79:H84)</f>
        <v>1.8659192806372488E-2</v>
      </c>
      <c r="I85" s="1154">
        <f t="shared" ref="I85" si="196">SUM(I79:I84)</f>
        <v>1.717066053689988E-2</v>
      </c>
      <c r="J85" s="1154">
        <f t="shared" ref="J85" si="197">SUM(J79:J84)</f>
        <v>7.0801545043826164E-3</v>
      </c>
      <c r="K85" s="1154">
        <f t="shared" ref="K85" si="198">SUM(K79:K84)</f>
        <v>3.6233387381980196E-2</v>
      </c>
      <c r="L85" s="1154">
        <f t="shared" ref="L85" si="199">SUM(L79:L84)</f>
        <v>4.0430863058621008E-2</v>
      </c>
      <c r="M85" s="1154">
        <f t="shared" ref="M85" si="200">SUM(M79:M84)</f>
        <v>1.5274188677029281E-2</v>
      </c>
      <c r="N85" s="1154">
        <f t="shared" ref="N85" si="201">SUM(N79:N84)</f>
        <v>1.8294847456480128E-2</v>
      </c>
      <c r="O85" s="1154">
        <f t="shared" ref="O85" si="202">SUM(O79:O84)</f>
        <v>2.7426167095259912E-2</v>
      </c>
      <c r="P85" s="1154">
        <f t="shared" ref="P85" si="203">SUM(P79:P84)</f>
        <v>3.4559368931507975E-2</v>
      </c>
      <c r="Q85" s="1154">
        <f t="shared" ref="Q85" si="204">SUM(Q79:Q84)</f>
        <v>2.2553420506380512E-2</v>
      </c>
      <c r="R85" s="1154">
        <f t="shared" ref="R85" si="205">SUM(R79:R84)</f>
        <v>0.13641390839384804</v>
      </c>
      <c r="S85" s="1154">
        <f t="shared" ref="S85" si="206">SUM(S79:S84)</f>
        <v>2.3400288977477871E-2</v>
      </c>
      <c r="T85" s="1154">
        <f t="shared" ref="T85" si="207">SUM(T79:T84)</f>
        <v>4.7281735379046078E-2</v>
      </c>
      <c r="U85" s="1154">
        <f t="shared" ref="U85" si="208">SUM(U79:U84)</f>
        <v>3.2749743656963724E-2</v>
      </c>
      <c r="V85" s="1154">
        <f t="shared" ref="V85" si="209">SUM(V79:V84)</f>
        <v>3.2473765737256174E-2</v>
      </c>
      <c r="W85" s="1154">
        <f t="shared" ref="W85" si="210">SUM(W79:W84)</f>
        <v>4.1155978042058852E-2</v>
      </c>
      <c r="X85" s="1154">
        <f t="shared" ref="X85" si="211">SUM(X79:X84)</f>
        <v>4.0840221095655741E-3</v>
      </c>
      <c r="Y85" s="1154">
        <f t="shared" ref="Y85" si="212">SUM(Y79:Y84)</f>
        <v>1.8675988822398574E-2</v>
      </c>
      <c r="Z85" s="1154">
        <f t="shared" ref="Z85" si="213">SUM(Z79:Z84)</f>
        <v>8.0140027379896773E-3</v>
      </c>
      <c r="AA85" s="1154">
        <f t="shared" ref="AA85" si="214">SUM(AA79:AA84)</f>
        <v>1.3260811952118852E-2</v>
      </c>
      <c r="AB85" s="1154">
        <f t="shared" ref="AB85" si="215">SUM(AB79:AB84)</f>
        <v>1.1496567716977508E-2</v>
      </c>
      <c r="AC85" s="1154">
        <f t="shared" ref="AC85" si="216">SUM(AC79:AC84)</f>
        <v>2.3691001056968985E-2</v>
      </c>
      <c r="AD85" s="1154">
        <f t="shared" ref="AD85" si="217">SUM(AD79:AD84)</f>
        <v>9.8739331127363633E-3</v>
      </c>
      <c r="AE85" s="1154">
        <f t="shared" ref="AE85" si="218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19">G238</f>
        <v>1.3992145937133556E-2</v>
      </c>
      <c r="F86" s="1173">
        <f t="shared" si="219"/>
        <v>0.46510282350470783</v>
      </c>
      <c r="G86" s="1173">
        <f t="shared" si="219"/>
        <v>5.9187911396444401E-2</v>
      </c>
      <c r="H86" s="1173">
        <f t="shared" si="219"/>
        <v>1.9409201085666707E-2</v>
      </c>
      <c r="I86" s="1173">
        <f t="shared" si="219"/>
        <v>1.786083710012331E-2</v>
      </c>
      <c r="J86" s="1173">
        <f t="shared" si="219"/>
        <v>7.3647420828525535E-3</v>
      </c>
      <c r="K86" s="1173">
        <f t="shared" si="219"/>
        <v>3.7689792318965409E-2</v>
      </c>
      <c r="L86" s="1173">
        <f t="shared" si="219"/>
        <v>4.205598598583684E-2</v>
      </c>
      <c r="M86" s="1173">
        <f t="shared" si="219"/>
        <v>1.5888136348086179E-2</v>
      </c>
      <c r="N86" s="1173">
        <f t="shared" si="219"/>
        <v>1.9030210834905525E-2</v>
      </c>
      <c r="O86" s="1173">
        <f t="shared" si="219"/>
        <v>2.8528564857274921E-2</v>
      </c>
      <c r="P86" s="1173">
        <f t="shared" si="219"/>
        <v>3.5948486515252655E-2</v>
      </c>
      <c r="Q86" s="1173">
        <f t="shared" si="219"/>
        <v>2.3459957690583493E-2</v>
      </c>
      <c r="R86" s="1173">
        <f t="shared" si="219"/>
        <v>0.14189708024206041</v>
      </c>
      <c r="S86" s="1173">
        <f t="shared" si="219"/>
        <v>2.434086613175819E-2</v>
      </c>
      <c r="T86" s="1173">
        <f t="shared" si="219"/>
        <v>4.9182229862471533E-2</v>
      </c>
      <c r="U86" s="1173">
        <f t="shared" si="219"/>
        <v>3.4066123156461556E-2</v>
      </c>
      <c r="V86" s="1173">
        <f t="shared" si="219"/>
        <v>3.3779052274328945E-2</v>
      </c>
      <c r="W86" s="1173">
        <f t="shared" si="219"/>
        <v>4.2810247044705818E-2</v>
      </c>
      <c r="X86" s="1173">
        <f t="shared" si="219"/>
        <v>4.2481798213583758E-3</v>
      </c>
      <c r="Y86" s="1173">
        <f t="shared" si="219"/>
        <v>1.942667221937926E-2</v>
      </c>
      <c r="Z86" s="1173">
        <f t="shared" si="219"/>
        <v>8.3361264475279601E-3</v>
      </c>
      <c r="AA86" s="1173">
        <f t="shared" si="219"/>
        <v>1.3793831727275267E-2</v>
      </c>
      <c r="AB86" s="1173">
        <f t="shared" si="219"/>
        <v>1.1958673503689513E-2</v>
      </c>
      <c r="AC86" s="1173">
        <f t="shared" si="219"/>
        <v>2.4643263414825461E-2</v>
      </c>
      <c r="AD86" s="1173">
        <f t="shared" si="219"/>
        <v>1.0270816925482028E-2</v>
      </c>
      <c r="AE86" s="1182">
        <f t="shared" si="192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>G240*((SUM(AN$85:AN$88)/SUM(AN$85:AN$93))/(SUM(G$240)/SUM(G$240:G$245)))</f>
        <v>0</v>
      </c>
      <c r="F88" s="1152">
        <f>H240*((SUM(AO$85:AO$88)/SUM(AO$85:AO$93))/(SUM(H$240)/SUM(H$240:H$245)))</f>
        <v>0</v>
      </c>
      <c r="G88" s="1152">
        <f>I240*((SUM(AP$85:AP$88)/SUM(AP$85:AP$93))/(SUM(I$240)/SUM(I$240:I$245)))</f>
        <v>0</v>
      </c>
      <c r="H88" s="1152">
        <f>J240*((SUM(AQ$85:AQ$88)/SUM(AQ$85:AQ$93))/(SUM(J$240)/SUM(J$240:J$245)))</f>
        <v>0</v>
      </c>
      <c r="I88" s="1152">
        <f>K240*((SUM(AR$85:AR$88)/SUM(AR$85:AR$93))/(SUM(K$240)/SUM(K$240:K$245)))</f>
        <v>0</v>
      </c>
      <c r="J88" s="1152">
        <f>L240*((SUM(AS$85:AS$88)/SUM(AS$85:AS$93))/(SUM(L$240)/SUM(L$240:L$245)))</f>
        <v>0</v>
      </c>
      <c r="K88" s="1152">
        <f>M240*((SUM(AT$85:AT$88)/SUM(AT$85:AT$93))/(SUM(M$240)/SUM(M$240:M$245)))</f>
        <v>0</v>
      </c>
      <c r="L88" s="1152">
        <f>N240*((SUM(AU$85:AU$88)/SUM(AU$85:AU$93))/(SUM(N$240)/SUM(N$240:N$245)))</f>
        <v>4.0710687272244098E-3</v>
      </c>
      <c r="M88" s="1152">
        <f>O240*((SUM(AV$85:AV$88)/SUM(AV$85:AV$93))/(SUM(O$240)/SUM(O$240:O$245)))</f>
        <v>0</v>
      </c>
      <c r="N88" s="1152">
        <f>P240*((SUM(AW$85:AW$88)/SUM(AW$85:AW$93))/(SUM(P$240)/SUM(P$240:P$245)))</f>
        <v>1.457581776057007E-3</v>
      </c>
      <c r="O88" s="1152">
        <f>Q240*((SUM(AX$85:AX$88)/SUM(AX$85:AX$93))/(SUM(Q$240)/SUM(Q$240:Q$245)))</f>
        <v>5.1154695566133185E-4</v>
      </c>
      <c r="P88" s="1152">
        <f>R240*((SUM(AY$85:AY$88)/SUM(AY$85:AY$93))/(SUM(R$240)/SUM(R$240:R$245)))</f>
        <v>2.3694494306025324E-3</v>
      </c>
      <c r="Q88" s="1152">
        <f>S240*((SUM(AZ$85:AZ$88)/SUM(AZ$85:AZ$93))/(SUM(S$240)/SUM(S$240:S$245)))</f>
        <v>5.992481289092299E-4</v>
      </c>
      <c r="R88" s="1152">
        <f>T240*((SUM(BA$85:BA$88)/SUM(BA$85:BA$93))/(SUM(T$240)/SUM(T$240:T$245)))</f>
        <v>2.9264172873173489E-3</v>
      </c>
      <c r="S88" s="1152">
        <f>U240*((SUM(BB$85:BB$88)/SUM(BB$85:BB$93))/(SUM(U$240)/SUM(U$240:U$245)))</f>
        <v>0</v>
      </c>
      <c r="T88" s="1152">
        <f>V240*((SUM(BC$85:BC$88)/SUM(BC$85:BC$93))/(SUM(V$240)/SUM(V$240:V$245)))</f>
        <v>0</v>
      </c>
      <c r="U88" s="1152">
        <f>W240*((SUM(BD$85:BD$88)/SUM(BD$85:BD$93))/(SUM(W$240)/SUM(W$240:W$245)))</f>
        <v>5.8948589318648912E-4</v>
      </c>
      <c r="V88" s="1152">
        <f>X240*((SUM(BE$85:BE$88)/SUM(BE$85:BE$93))/(SUM(X$240)/SUM(X$240:X$245)))</f>
        <v>0</v>
      </c>
      <c r="W88" s="1152">
        <f>Y240*((SUM(BF$85:BF$88)/SUM(BF$85:BF$93))/(SUM(Y$240)/SUM(Y$240:Y$245)))</f>
        <v>0</v>
      </c>
      <c r="X88" s="1152">
        <f>Z240*((SUM(BG$85:BG$88)/SUM(BG$85:BG$93))/(SUM(Z$240)/SUM(Z$240:Z$245)))</f>
        <v>0</v>
      </c>
      <c r="Y88" s="1152">
        <f>AA240*((SUM(BH$85:BH$88)/SUM(BH$85:BH$93))/(SUM(AA$240)/SUM(AA$240:AA$245)))</f>
        <v>0</v>
      </c>
      <c r="Z88" s="1152">
        <f>AB240*((SUM(BI$85:BI$88)/SUM(BI$85:BI$93))/(SUM(AB$240)/SUM(AB$240:AB$245)))</f>
        <v>0</v>
      </c>
      <c r="AA88" s="1152">
        <f>AC240*((SUM(BJ$85:BJ$88)/SUM(BJ$85:BJ$93))/(SUM(AC$240)/SUM(AC$240:AC$245)))</f>
        <v>0</v>
      </c>
      <c r="AB88" s="1152">
        <f>AD240*((SUM(BK$85:BK$88)/SUM(BK$85:BK$93))/(SUM(AD$240)/SUM(AD$240:AD$245)))</f>
        <v>0</v>
      </c>
      <c r="AC88" s="1152">
        <f>AE240*((SUM(BL$85:BL$88)/SUM(BL$85:BL$93))/(SUM(AE$240)/SUM(AE$240:AE$245)))</f>
        <v>0</v>
      </c>
      <c r="AD88" s="1152">
        <f>AF240*((SUM(BM$85:BM$88)/SUM(BM$85:BM$93))/(SUM(AF$240)/SUM(AF$240:AF$245)))</f>
        <v>0</v>
      </c>
      <c r="AE88" s="1179">
        <f t="shared" si="192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>G241*((SUM(AN$89)/SUM(AN$85:AN$93))/(SUM(G$241)/SUM(G$240:G$245)))</f>
        <v>5.2624746880047526E-3</v>
      </c>
      <c r="F89" s="1153">
        <f>H241*((SUM(AO$89)/SUM(AO$85:AO$93))/(SUM(H$241)/SUM(H$240:H$245)))</f>
        <v>9.532107072835215E-2</v>
      </c>
      <c r="G89" s="1153">
        <f>I241*((SUM(AP$89)/SUM(AP$85:AP$93))/(SUM(I$241)/SUM(I$240:I$245)))</f>
        <v>2.8753397012069994E-2</v>
      </c>
      <c r="H89" s="1153">
        <f>J241*((SUM(AQ$89)/SUM(AQ$85:AQ$93))/(SUM(J$241)/SUM(J$240:J$245)))</f>
        <v>5.6475713453846034E-2</v>
      </c>
      <c r="I89" s="1153">
        <f>K241*((SUM(AR$89)/SUM(AR$85:AR$93))/(SUM(K$241)/SUM(K$240:K$245)))</f>
        <v>9.781741954623285E-3</v>
      </c>
      <c r="J89" s="1153">
        <f>L241*((SUM(AS$89)/SUM(AS$85:AS$93))/(SUM(L$241)/SUM(L$240:L$245)))</f>
        <v>4.3485563175471656E-3</v>
      </c>
      <c r="K89" s="1153">
        <f>M241*((SUM(AT$89)/SUM(AT$85:AT$93))/(SUM(M$241)/SUM(M$240:M$245)))</f>
        <v>2.3355608344765914E-2</v>
      </c>
      <c r="L89" s="1153">
        <f>N241*((SUM(AU$89)/SUM(AU$85:AU$93))/(SUM(N$241)/SUM(N$240:N$245)))</f>
        <v>1.6284274908897639E-2</v>
      </c>
      <c r="M89" s="1153">
        <f>O241*((SUM(AV$89)/SUM(AV$85:AV$93))/(SUM(O$241)/SUM(O$240:O$245)))</f>
        <v>3.7947983204154961E-3</v>
      </c>
      <c r="N89" s="1153">
        <f>P241*((SUM(AW$89)/SUM(AW$85:AW$93))/(SUM(P$241)/SUM(P$240:P$245)))</f>
        <v>1.2389445096484559E-2</v>
      </c>
      <c r="O89" s="1153">
        <f>Q241*((SUM(AX$89)/SUM(AX$85:AX$93))/(SUM(Q$241)/SUM(Q$240:Q$245)))</f>
        <v>1.4323314758517287E-2</v>
      </c>
      <c r="P89" s="1153">
        <f>R241*((SUM(AY$89)/SUM(AY$85:AY$93))/(SUM(R$241)/SUM(R$240:R$245)))</f>
        <v>1.1847247153012663E-2</v>
      </c>
      <c r="Q89" s="1153">
        <f>S241*((SUM(AZ$89)/SUM(AZ$85:AZ$93))/(SUM(S$241)/SUM(S$240:S$245)))</f>
        <v>4.853909844164761E-2</v>
      </c>
      <c r="R89" s="1153">
        <f>T241*((SUM(BA$89)/SUM(BA$85:BA$93))/(SUM(T$241)/SUM(T$240:T$245)))</f>
        <v>9.9498187768789881E-2</v>
      </c>
      <c r="S89" s="1153">
        <f>U241*((SUM(BB$89)/SUM(BB$85:BB$93))/(SUM(U$241)/SUM(U$240:U$245)))</f>
        <v>5.4644987903917537E-2</v>
      </c>
      <c r="T89" s="1153">
        <f>V241*((SUM(BC$89)/SUM(BC$85:BC$93))/(SUM(V$241)/SUM(V$240:V$245)))</f>
        <v>0.10268053296483194</v>
      </c>
      <c r="U89" s="1153">
        <f>W241*((SUM(BD$89)/SUM(BD$85:BD$93))/(SUM(W$241)/SUM(W$240:W$245)))</f>
        <v>1.6505605009221696E-2</v>
      </c>
      <c r="V89" s="1153">
        <f>X241*((SUM(BE$89)/SUM(BE$85:BE$93))/(SUM(X$241)/SUM(X$240:X$245)))</f>
        <v>2.9053437700574381E-2</v>
      </c>
      <c r="W89" s="1153">
        <f>Y241*((SUM(BF$89)/SUM(BF$85:BF$93))/(SUM(Y$241)/SUM(Y$240:Y$245)))</f>
        <v>1.7732309117636666E-2</v>
      </c>
      <c r="X89" s="1153">
        <f>Z241*((SUM(BG$89)/SUM(BG$85:BG$93))/(SUM(Z$241)/SUM(Z$240:Z$245)))</f>
        <v>9.3649580446467085E-4</v>
      </c>
      <c r="Y89" s="1153">
        <f>AA241*((SUM(BH$89)/SUM(BH$85:BH$93))/(SUM(AA$241)/SUM(AA$240:AA$245)))</f>
        <v>9.5826392145878427E-3</v>
      </c>
      <c r="Z89" s="1153">
        <f>AB241*((SUM(BI$89)/SUM(BI$85:BI$93))/(SUM(AB$241)/SUM(AB$240:AB$245)))</f>
        <v>9.9855061741491754E-4</v>
      </c>
      <c r="AA89" s="1153">
        <f>AC241*((SUM(BJ$89)/SUM(BJ$85:BJ$93))/(SUM(AC$241)/SUM(AC$240:AC$245)))</f>
        <v>2.6705181513241739E-3</v>
      </c>
      <c r="AB89" s="1153">
        <f>AD241*((SUM(BK$89)/SUM(BK$85:BK$93))/(SUM(AD$241)/SUM(AD$240:AD$245)))</f>
        <v>6.8050604784663203E-4</v>
      </c>
      <c r="AC89" s="1153">
        <f>AE241*((SUM(BL$89)/SUM(BL$85:BL$93))/(SUM(AE$241)/SUM(AE$240:AE$245)))</f>
        <v>1.0451010129475174E-2</v>
      </c>
      <c r="AD89" s="1153">
        <f>AF241*((SUM(BM$89)/SUM(BM$85:BM$93))/(SUM(AF$241)/SUM(AF$240:AF$245)))</f>
        <v>2.2175765266855465E-3</v>
      </c>
      <c r="AE89" s="1180">
        <f t="shared" si="192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>G242*((SUM(AN$90)/SUM(AN$85:AN$93))/(SUM(G$242)/SUM(G$240:G$245)))</f>
        <v>0.11051196844809982</v>
      </c>
      <c r="F90" s="1152">
        <f>H242*((SUM(AO$90)/SUM(AO$85:AO$93))/(SUM(H$242)/SUM(H$240:H$245)))</f>
        <v>0.90555017191934539</v>
      </c>
      <c r="G90" s="1152">
        <f>I242*((SUM(AP$90)/SUM(AP$85:AP$93))/(SUM(I$242)/SUM(I$240:I$245)))</f>
        <v>0.34093313600025849</v>
      </c>
      <c r="H90" s="1152">
        <f>J242*((SUM(AQ$90)/SUM(AQ$85:AQ$93))/(SUM(J$242)/SUM(J$240:J$245)))</f>
        <v>0.15707307804350931</v>
      </c>
      <c r="I90" s="1152">
        <f>K242*((SUM(AR$90)/SUM(AR$85:AR$93))/(SUM(K$242)/SUM(K$240:K$245)))</f>
        <v>9.1459287275727705E-2</v>
      </c>
      <c r="J90" s="1152">
        <f>L242*((SUM(AS$90)/SUM(AS$85:AS$93))/(SUM(L$242)/SUM(L$240:L$245)))</f>
        <v>3.2303561216064654E-2</v>
      </c>
      <c r="K90" s="1152">
        <f>M242*((SUM(AT$90)/SUM(AT$85:AT$93))/(SUM(M$242)/SUM(M$240:M$245)))</f>
        <v>0.27248209735560236</v>
      </c>
      <c r="L90" s="1152">
        <f>N242*((SUM(AU$90)/SUM(AU$85:AU$93))/(SUM(N$242)/SUM(N$240:N$245)))</f>
        <v>8.5492443271712612E-2</v>
      </c>
      <c r="M90" s="1152">
        <f>O242*((SUM(AV$90)/SUM(AV$85:AV$93))/(SUM(O$242)/SUM(O$240:O$245)))</f>
        <v>4.2375247911306368E-2</v>
      </c>
      <c r="N90" s="1152">
        <f>P242*((SUM(AW$90)/SUM(AW$85:AW$93))/(SUM(P$242)/SUM(P$240:P$245)))</f>
        <v>0.1902144217754394</v>
      </c>
      <c r="O90" s="1152">
        <f>Q242*((SUM(AX$90)/SUM(AX$85:AX$93))/(SUM(Q$242)/SUM(Q$240:Q$245)))</f>
        <v>0.35705977505160952</v>
      </c>
      <c r="P90" s="1152">
        <f>R242*((SUM(AY$90)/SUM(AY$85:AY$93))/(SUM(R$242)/SUM(R$240:R$245)))</f>
        <v>0.28907283053350896</v>
      </c>
      <c r="Q90" s="1152">
        <f>S242*((SUM(AZ$90)/SUM(AZ$85:AZ$93))/(SUM(S$242)/SUM(S$240:S$245)))</f>
        <v>0.2402984996926012</v>
      </c>
      <c r="R90" s="1152">
        <f>T242*((SUM(BA$90)/SUM(BA$85:BA$93))/(SUM(T$242)/SUM(T$240:T$245)))</f>
        <v>1.2642122681210948</v>
      </c>
      <c r="S90" s="1152">
        <f>U242*((SUM(BB$90)/SUM(BB$85:BB$93))/(SUM(U$242)/SUM(U$240:U$245)))</f>
        <v>0.24236064079607872</v>
      </c>
      <c r="T90" s="1152">
        <f>V242*((SUM(BC$90)/SUM(BC$85:BC$93))/(SUM(V$242)/SUM(V$240:V$245)))</f>
        <v>0.37054279287308917</v>
      </c>
      <c r="U90" s="1152">
        <f>W242*((SUM(BD$90)/SUM(BD$85:BD$93))/(SUM(W$242)/SUM(W$240:W$245)))</f>
        <v>0.14442404383068985</v>
      </c>
      <c r="V90" s="1152">
        <f>X242*((SUM(BE$90)/SUM(BE$85:BE$93))/(SUM(X$242)/SUM(X$240:X$245)))</f>
        <v>0.20337406390402063</v>
      </c>
      <c r="W90" s="1152">
        <f>Y242*((SUM(BF$90)/SUM(BF$85:BF$93))/(SUM(Y$242)/SUM(Y$240:Y$245)))</f>
        <v>0.13447001080874471</v>
      </c>
      <c r="X90" s="1152">
        <f>Z242*((SUM(BG$90)/SUM(BG$85:BG$93))/(SUM(Z$242)/SUM(Z$240:Z$245)))</f>
        <v>6.5554706312526958E-3</v>
      </c>
      <c r="Y90" s="1152">
        <f>AA242*((SUM(BH$90)/SUM(BH$85:BH$93))/(SUM(AA$242)/SUM(AA$240:AA$245)))</f>
        <v>8.2759156853258659E-2</v>
      </c>
      <c r="Z90" s="1152">
        <f>AB242*((SUM(BI$90)/SUM(BI$85:BI$93))/(SUM(AB$242)/SUM(AB$240:AB$245)))</f>
        <v>1.8972461730883426E-2</v>
      </c>
      <c r="AA90" s="1152">
        <f>AC242*((SUM(BJ$90)/SUM(BJ$85:BJ$93))/(SUM(AC$242)/SUM(AC$240:AC$245)))</f>
        <v>4.2728290421186789E-2</v>
      </c>
      <c r="AB90" s="1152">
        <f>AD242*((SUM(BK$90)/SUM(BK$85:BK$93))/(SUM(AD$242)/SUM(AD$240:AD$245)))</f>
        <v>3.8788844727258028E-2</v>
      </c>
      <c r="AC90" s="1152">
        <f>AE242*((SUM(BL$90)/SUM(BL$85:BL$93))/(SUM(AE$242)/SUM(AE$240:AE$245)))</f>
        <v>0.14930014470678818</v>
      </c>
      <c r="AD90" s="1152">
        <f>AF242*((SUM(BM$90)/SUM(BM$85:BM$93))/(SUM(AF$242)/SUM(AF$240:AF$245)))</f>
        <v>0.12861943854776167</v>
      </c>
      <c r="AE90" s="1179">
        <f t="shared" si="192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>G243*((SUM(AN$91)/SUM(AN$85:AN$93))/(SUM(G$243)/SUM(G$240:G$245)))</f>
        <v>0.11051196844809981</v>
      </c>
      <c r="F91" s="1153">
        <f>H243*((SUM(AO$91)/SUM(AO$85:AO$93))/(SUM(H$243)/SUM(H$240:H$245)))</f>
        <v>1.0961923133760496</v>
      </c>
      <c r="G91" s="1153">
        <f>I243*((SUM(AP$91)/SUM(AP$85:AP$93))/(SUM(I$243)/SUM(I$240:I$245)))</f>
        <v>0.43130095518104994</v>
      </c>
      <c r="H91" s="1153">
        <f>J243*((SUM(AQ$91)/SUM(AQ$85:AQ$93))/(SUM(J$243)/SUM(J$240:J$245)))</f>
        <v>0.14736631479362949</v>
      </c>
      <c r="I91" s="1153">
        <f>K243*((SUM(AR$91)/SUM(AR$85:AR$93))/(SUM(K$243)/SUM(K$240:K$245)))</f>
        <v>0.19514575199473455</v>
      </c>
      <c r="J91" s="1153">
        <f>L243*((SUM(AS$91)/SUM(AS$85:AS$93))/(SUM(L$243)/SUM(L$240:L$245)))</f>
        <v>7.7652791384770811E-2</v>
      </c>
      <c r="K91" s="1153">
        <f>M243*((SUM(AT$91)/SUM(AT$85:AT$93))/(SUM(M$243)/SUM(M$240:M$245)))</f>
        <v>0.2413412862292478</v>
      </c>
      <c r="L91" s="1153">
        <f>N243*((SUM(AU$91)/SUM(AU$85:AU$93))/(SUM(N$243)/SUM(N$240:N$245)))</f>
        <v>0.407106872722441</v>
      </c>
      <c r="M91" s="1153">
        <f>O243*((SUM(AV$91)/SUM(AV$85:AV$93))/(SUM(O$243)/SUM(O$240:O$245)))</f>
        <v>0.1887912164406709</v>
      </c>
      <c r="N91" s="1153">
        <f>P243*((SUM(AW$91)/SUM(AW$85:AW$93))/(SUM(P$243)/SUM(P$240:P$245)))</f>
        <v>0.11369137853244653</v>
      </c>
      <c r="O91" s="1153">
        <f>Q243*((SUM(AX$91)/SUM(AX$85:AX$93))/(SUM(Q$243)/SUM(Q$240:Q$245)))</f>
        <v>0.22661530135796992</v>
      </c>
      <c r="P91" s="1153">
        <f>R243*((SUM(AY$91)/SUM(AY$85:AY$93))/(SUM(R$243)/SUM(R$240:R$245)))</f>
        <v>0.24642274078266344</v>
      </c>
      <c r="Q91" s="1153">
        <f>S243*((SUM(AZ$91)/SUM(AZ$85:AZ$93))/(SUM(S$243)/SUM(S$240:S$245)))</f>
        <v>0.18996165686422586</v>
      </c>
      <c r="R91" s="1153">
        <f>T243*((SUM(BA$91)/SUM(BA$85:BA$93))/(SUM(T$243)/SUM(T$240:T$245)))</f>
        <v>1.0447309715722937</v>
      </c>
      <c r="S91" s="1153">
        <f>U243*((SUM(BB$91)/SUM(BB$85:BB$93))/(SUM(U$243)/SUM(U$240:U$245)))</f>
        <v>0.21605009106456288</v>
      </c>
      <c r="T91" s="1153">
        <f>V243*((SUM(BC$91)/SUM(BC$85:BC$93))/(SUM(V$243)/SUM(V$240:V$245)))</f>
        <v>0.45090147084556642</v>
      </c>
      <c r="U91" s="1153">
        <f>W243*((SUM(BD$91)/SUM(BD$85:BD$93))/(SUM(W$243)/SUM(W$240:W$245)))</f>
        <v>0.3318805578639934</v>
      </c>
      <c r="V91" s="1153">
        <f>X243*((SUM(BE$91)/SUM(BE$85:BE$93))/(SUM(X$243)/SUM(X$240:X$245)))</f>
        <v>0.34864125240689253</v>
      </c>
      <c r="W91" s="1153">
        <f>Y243*((SUM(BF$91)/SUM(BF$85:BF$93))/(SUM(Y$243)/SUM(Y$240:Y$245)))</f>
        <v>0.45512926735267439</v>
      </c>
      <c r="X91" s="1153">
        <f>Z243*((SUM(BG$91)/SUM(BG$85:BG$93))/(SUM(Z$243)/SUM(Z$240:Z$245)))</f>
        <v>4.5420046516536534E-2</v>
      </c>
      <c r="Y91" s="1153">
        <f>AA243*((SUM(BH$91)/SUM(BH$85:BH$93))/(SUM(AA$243)/SUM(AA$240:AA$245)))</f>
        <v>0.16203371762848534</v>
      </c>
      <c r="Z91" s="1153">
        <f>AB243*((SUM(BI$91)/SUM(BI$85:BI$93))/(SUM(AB$243)/SUM(AB$240:AB$245)))</f>
        <v>7.5889846923533719E-2</v>
      </c>
      <c r="AA91" s="1153">
        <f>AC243*((SUM(BJ$91)/SUM(BJ$85:BJ$93))/(SUM(AC$243)/SUM(AC$240:AC$245)))</f>
        <v>0.14020220294451918</v>
      </c>
      <c r="AB91" s="1153">
        <f>AD243*((SUM(BK$91)/SUM(BK$85:BK$93))/(SUM(AD$243)/SUM(AD$240:AD$245)))</f>
        <v>0.1469893063348725</v>
      </c>
      <c r="AC91" s="1153">
        <f>AE243*((SUM(BL$91)/SUM(BL$85:BL$93))/(SUM(AE$243)/SUM(AE$240:AE$245)))</f>
        <v>0.19558318956589255</v>
      </c>
      <c r="AD91" s="1153">
        <f>AF243*((SUM(BM$91)/SUM(BM$85:BM$93))/(SUM(AF$243)/SUM(AF$240:AF$245)))</f>
        <v>6.8744872327251932E-2</v>
      </c>
      <c r="AE91" s="1180">
        <f t="shared" si="192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>G244*((SUM(AN$92)/SUM(AN$85:AN$93))/(SUM(G$244)/SUM(G$240:G$245)))</f>
        <v>7.3674645632066549E-2</v>
      </c>
      <c r="F92" s="1152">
        <f>H244*((SUM(AO$92)/SUM(AO$85:AO$93))/(SUM(H$244)/SUM(H$240:H$245)))</f>
        <v>1.0008712426476976</v>
      </c>
      <c r="G92" s="1152">
        <f>I244*((SUM(AP$92)/SUM(AP$85:AP$93))/(SUM(I$244)/SUM(I$240:I$245)))</f>
        <v>0.27521108568695563</v>
      </c>
      <c r="H92" s="1152">
        <f>J244*((SUM(AQ$92)/SUM(AQ$85:AQ$93))/(SUM(J$244)/SUM(J$240:J$245)))</f>
        <v>6.0887878567427764E-2</v>
      </c>
      <c r="I92" s="1152">
        <f>K244*((SUM(AR$92)/SUM(AR$85:AR$93))/(SUM(K$244)/SUM(K$240:K$245)))</f>
        <v>6.8472193682362986E-2</v>
      </c>
      <c r="J92" s="1152">
        <f>L244*((SUM(AS$92)/SUM(AS$85:AS$93))/(SUM(L$244)/SUM(L$240:L$245)))</f>
        <v>4.2243118513315331E-2</v>
      </c>
      <c r="K92" s="1152">
        <f>M244*((SUM(AT$92)/SUM(AT$85:AT$93))/(SUM(M$244)/SUM(M$240:M$245)))</f>
        <v>7.0066825034297744E-2</v>
      </c>
      <c r="L92" s="1152">
        <f>N244*((SUM(AU$92)/SUM(AU$85:AU$93))/(SUM(N$244)/SUM(N$240:N$245)))</f>
        <v>0.31754336072350398</v>
      </c>
      <c r="M92" s="1152">
        <f>O244*((SUM(AV$92)/SUM(AV$85:AV$93))/(SUM(O$244)/SUM(O$240:O$245)))</f>
        <v>9.1075159689971902E-2</v>
      </c>
      <c r="N92" s="1152">
        <f>P244*((SUM(AW$92)/SUM(AW$85:AW$93))/(SUM(P$244)/SUM(P$240:P$245)))</f>
        <v>4.8828989497909724E-2</v>
      </c>
      <c r="O92" s="1152">
        <f>Q244*((SUM(AX$92)/SUM(AX$85:AX$93))/(SUM(Q$244)/SUM(Q$240:Q$245)))</f>
        <v>7.4685855526554421E-2</v>
      </c>
      <c r="P92" s="1152">
        <f>R244*((SUM(AY$92)/SUM(AY$85:AY$93))/(SUM(R$244)/SUM(R$240:R$245)))</f>
        <v>0.14927531412795955</v>
      </c>
      <c r="Q92" s="1152">
        <f>S244*((SUM(AZ$92)/SUM(AZ$85:AZ$93))/(SUM(S$244)/SUM(S$240:S$245)))</f>
        <v>6.7715038566742977E-2</v>
      </c>
      <c r="R92" s="1152">
        <f>T244*((SUM(BA$92)/SUM(BA$85:BA$93))/(SUM(T$244)/SUM(T$240:T$245)))</f>
        <v>0.34531723990344715</v>
      </c>
      <c r="S92" s="1152">
        <f>U244*((SUM(BB$92)/SUM(BB$85:BB$93))/(SUM(U$244)/SUM(U$240:U$245)))</f>
        <v>6.7294290659454012E-2</v>
      </c>
      <c r="T92" s="1152">
        <f>V244*((SUM(BC$92)/SUM(BC$85:BC$93))/(SUM(V$244)/SUM(V$240:V$245)))</f>
        <v>0.18415530368692681</v>
      </c>
      <c r="U92" s="1152">
        <f>W244*((SUM(BD$92)/SUM(BD$85:BD$93))/(SUM(W$244)/SUM(W$240:W$245)))</f>
        <v>0.19453034475154138</v>
      </c>
      <c r="V92" s="1152">
        <f>X244*((SUM(BE$92)/SUM(BE$85:BE$93))/(SUM(X$244)/SUM(X$240:X$245)))</f>
        <v>0.17017013510336423</v>
      </c>
      <c r="W92" s="1152">
        <f>Y244*((SUM(BF$92)/SUM(BF$85:BF$93))/(SUM(Y$244)/SUM(Y$240:Y$245)))</f>
        <v>0.19210001544106386</v>
      </c>
      <c r="X92" s="1152">
        <f>Z244*((SUM(BG$92)/SUM(BG$85:BG$93))/(SUM(Z$244)/SUM(Z$240:Z$245)))</f>
        <v>3.2309105254031141E-2</v>
      </c>
      <c r="Y92" s="1152">
        <f>AA244*((SUM(BH$92)/SUM(BH$85:BH$93))/(SUM(AA$244)/SUM(AA$240:AA$245)))</f>
        <v>8.8857199989814548E-2</v>
      </c>
      <c r="Z92" s="1152">
        <f>AB244*((SUM(BI$92)/SUM(BI$85:BI$93))/(SUM(AB$244)/SUM(AB$240:AB$245)))</f>
        <v>4.9927530870745869E-2</v>
      </c>
      <c r="AA92" s="1152">
        <f>AC244*((SUM(BJ$92)/SUM(BJ$85:BJ$93))/(SUM(AC$244)/SUM(AC$240:AC$245)))</f>
        <v>8.011554453972522E-2</v>
      </c>
      <c r="AB92" s="1152">
        <f>AD244*((SUM(BK$92)/SUM(BK$85:BK$93))/(SUM(AD$244)/SUM(AD$240:AD$245)))</f>
        <v>5.5120989875577196E-2</v>
      </c>
      <c r="AC92" s="1152">
        <f>AE244*((SUM(BL$92)/SUM(BL$85:BL$93))/(SUM(AE$244)/SUM(AE$240:AE$245)))</f>
        <v>0.10003109695354809</v>
      </c>
      <c r="AD92" s="1152">
        <f>AF244*((SUM(BM$92)/SUM(BM$85:BM$93))/(SUM(AF$244)/SUM(AF$240:AF$245)))</f>
        <v>4.6569107060396471E-2</v>
      </c>
      <c r="AE92" s="1179">
        <f t="shared" si="192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>G245*((SUM(AN$93)/SUM(AN$85:AN$93))/(SUM(G$245)/SUM(G$240:G$245)))</f>
        <v>6.7096552272060586E-2</v>
      </c>
      <c r="F93" s="1154">
        <f>H245*((SUM(AO$93)/SUM(AO$85:AO$93))/(SUM(H$245)/SUM(H$240:H$245)))</f>
        <v>9.1031622545576312</v>
      </c>
      <c r="G93" s="1154">
        <f>I245*((SUM(AP$93)/SUM(AP$85:AP$93))/(SUM(I$245)/SUM(I$240:I$245)))</f>
        <v>0.47648486477144558</v>
      </c>
      <c r="H93" s="1154">
        <f>J245*((SUM(AQ$93)/SUM(AQ$85:AQ$93))/(SUM(J$245)/SUM(J$240:J$245)))</f>
        <v>8.7360869248918088E-2</v>
      </c>
      <c r="I93" s="1154">
        <f>K245*((SUM(AR$93)/SUM(AR$85:AR$93))/(SUM(K$245)/SUM(K$240:K$245)))</f>
        <v>0.10368646471900682</v>
      </c>
      <c r="J93" s="1154">
        <f>L245*((SUM(AS$93)/SUM(AS$85:AS$93))/(SUM(L$245)/SUM(L$240:L$245)))</f>
        <v>3.6652117533611826E-2</v>
      </c>
      <c r="K93" s="1154">
        <f>M245*((SUM(AT$93)/SUM(AT$85:AT$93))/(SUM(M$245)/SUM(M$240:M$245)))</f>
        <v>0.38147493629784324</v>
      </c>
      <c r="L93" s="1154">
        <f>N245*((SUM(AU$93)/SUM(AU$85:AU$93))/(SUM(N$245)/SUM(N$240:N$245)))</f>
        <v>0.27276160472403543</v>
      </c>
      <c r="M93" s="1154">
        <f>O245*((SUM(AV$93)/SUM(AV$85:AV$93))/(SUM(O$245)/SUM(O$240:O$245)))</f>
        <v>9.0758926496603956E-2</v>
      </c>
      <c r="N93" s="1154">
        <f>P245*((SUM(AW$93)/SUM(AW$85:AW$93))/(SUM(P$245)/SUM(P$240:P$245)))</f>
        <v>0.13263994162118764</v>
      </c>
      <c r="O93" s="1154">
        <f>Q245*((SUM(AX$93)/SUM(AX$85:AX$93))/(SUM(Q$245)/SUM(Q$240:Q$245)))</f>
        <v>7.5197402482215764E-2</v>
      </c>
      <c r="P93" s="1154">
        <f>R245*((SUM(AY$93)/SUM(AY$85:AY$93))/(SUM(R$245)/SUM(R$240:R$245)))</f>
        <v>0.24405329135206089</v>
      </c>
      <c r="Q93" s="1154">
        <f>S245*((SUM(AZ$93)/SUM(AZ$85:AZ$93))/(SUM(S$245)/SUM(S$240:S$245)))</f>
        <v>6.8314286695652204E-2</v>
      </c>
      <c r="R93" s="1154">
        <f>T245*((SUM(BA$93)/SUM(BA$85:BA$93))/(SUM(T$245)/SUM(T$240:T$245)))</f>
        <v>0.96571770481472519</v>
      </c>
      <c r="S93" s="1154">
        <f>U245*((SUM(BB$93)/SUM(BB$85:BB$93))/(SUM(U$245)/SUM(U$240:U$245)))</f>
        <v>5.8186792675467759E-2</v>
      </c>
      <c r="T93" s="1154">
        <f>V245*((SUM(BC$93)/SUM(BC$85:BC$93))/(SUM(V$245)/SUM(V$240:V$245)))</f>
        <v>0.18192311818769133</v>
      </c>
      <c r="U93" s="1154">
        <f>W245*((SUM(BD$93)/SUM(BD$85:BD$93))/(SUM(W$245)/SUM(W$240:W$245)))</f>
        <v>0.2057305767220847</v>
      </c>
      <c r="V93" s="1154">
        <f>X245*((SUM(BE$93)/SUM(BE$85:BE$93))/(SUM(X$245)/SUM(X$240:X$245)))</f>
        <v>0.13489096075266677</v>
      </c>
      <c r="W93" s="1154">
        <f>Y245*((SUM(BF$93)/SUM(BF$85:BF$93))/(SUM(Y$245)/SUM(Y$240:Y$245)))</f>
        <v>0.32361464139686913</v>
      </c>
      <c r="X93" s="1154">
        <f>Z245*((SUM(BG$93)/SUM(BG$85:BG$93))/(SUM(Z$245)/SUM(Z$240:Z$245)))</f>
        <v>2.6221882525010783E-2</v>
      </c>
      <c r="Y93" s="1154">
        <f>AA245*((SUM(BH$93)/SUM(BH$85:BH$93))/(SUM(AA$245)/SUM(AA$240:AA$245)))</f>
        <v>0.16638946272602528</v>
      </c>
      <c r="Z93" s="1154">
        <f>AB245*((SUM(BI$93)/SUM(BI$85:BI$93))/(SUM(AB$245)/SUM(AB$240:AB$245)))</f>
        <v>7.289419507128897E-2</v>
      </c>
      <c r="AA93" s="1154">
        <f>AC245*((SUM(BJ$93)/SUM(BJ$85:BJ$93))/(SUM(AC$245)/SUM(AC$240:AC$245)))</f>
        <v>9.6138653447670266E-2</v>
      </c>
      <c r="AB93" s="1154">
        <f>AD245*((SUM(BK$93)/SUM(BK$85:BK$93))/(SUM(AD$245)/SUM(AD$240:AD$245)))</f>
        <v>7.2133641071742985E-2</v>
      </c>
      <c r="AC93" s="1154">
        <f>AE245*((SUM(BL$93)/SUM(BL$85:BL$93))/(SUM(AE$245)/SUM(AE$240:AE$245)))</f>
        <v>0.19110418522468889</v>
      </c>
      <c r="AD93" s="1154">
        <f>AF245*((SUM(BM$93)/SUM(BM$85:BM$93))/(SUM(AF$245)/SUM(AF$240:AF$245)))</f>
        <v>2.3284553530198232E-2</v>
      </c>
      <c r="AE93" s="1181">
        <f t="shared" si="192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20">SUM(F88:F93)</f>
        <v>12.201097053229077</v>
      </c>
      <c r="G94" s="1154">
        <f t="shared" ref="G94" si="221">SUM(G88:G93)</f>
        <v>1.5526834386517798</v>
      </c>
      <c r="H94" s="1154">
        <f t="shared" ref="H94" si="222">SUM(H88:H93)</f>
        <v>0.50916385410733067</v>
      </c>
      <c r="I94" s="1154">
        <f t="shared" ref="I94" si="223">SUM(I88:I93)</f>
        <v>0.4685454396264554</v>
      </c>
      <c r="J94" s="1154">
        <f t="shared" ref="J94" si="224">SUM(J88:J93)</f>
        <v>0.19320014496530979</v>
      </c>
      <c r="K94" s="1154">
        <f t="shared" ref="K94" si="225">SUM(K88:K93)</f>
        <v>0.98872075326175701</v>
      </c>
      <c r="L94" s="1154">
        <f t="shared" ref="L94" si="226">SUM(L88:L93)</f>
        <v>1.1032596250778151</v>
      </c>
      <c r="M94" s="1154">
        <f t="shared" ref="M94" si="227">SUM(M88:M93)</f>
        <v>0.41679534885896857</v>
      </c>
      <c r="N94" s="1154">
        <f t="shared" ref="N94" si="228">SUM(N88:N93)</f>
        <v>0.49922175829952486</v>
      </c>
      <c r="O94" s="1154">
        <f t="shared" ref="O94" si="229">SUM(O88:O93)</f>
        <v>0.74839319613252819</v>
      </c>
      <c r="P94" s="1154">
        <f t="shared" ref="P94" si="230">SUM(P88:P93)</f>
        <v>0.94304087337980802</v>
      </c>
      <c r="Q94" s="1154">
        <f t="shared" ref="Q94" si="231">SUM(Q88:Q93)</f>
        <v>0.61542782838977905</v>
      </c>
      <c r="R94" s="1154">
        <f t="shared" ref="R94" si="232">SUM(R88:R93)</f>
        <v>3.7224027894676679</v>
      </c>
      <c r="S94" s="1154">
        <f t="shared" ref="S94" si="233">SUM(S88:S93)</f>
        <v>0.63853680309948091</v>
      </c>
      <c r="T94" s="1154">
        <f t="shared" ref="T94" si="234">SUM(T88:T93)</f>
        <v>1.2902032185581056</v>
      </c>
      <c r="U94" s="1154">
        <f t="shared" ref="U94" si="235">SUM(U88:U93)</f>
        <v>0.89366061407071751</v>
      </c>
      <c r="V94" s="1154">
        <f t="shared" ref="V94" si="236">SUM(V88:V93)</f>
        <v>0.88612984986751853</v>
      </c>
      <c r="W94" s="1154">
        <f t="shared" ref="W94" si="237">SUM(W88:W93)</f>
        <v>1.1230462441169888</v>
      </c>
      <c r="X94" s="1154">
        <f t="shared" ref="X94" si="238">SUM(X88:X93)</f>
        <v>0.11144300073129583</v>
      </c>
      <c r="Y94" s="1154">
        <f t="shared" ref="Y94" si="239">SUM(Y88:Y93)</f>
        <v>0.50962217641217167</v>
      </c>
      <c r="Z94" s="1154">
        <f t="shared" ref="Z94" si="240">SUM(Z88:Z93)</f>
        <v>0.21868258521386691</v>
      </c>
      <c r="AA94" s="1154">
        <f t="shared" ref="AA94" si="241">SUM(AA88:AA93)</f>
        <v>0.36185520950442562</v>
      </c>
      <c r="AB94" s="1154">
        <f t="shared" ref="AB94" si="242">SUM(AB88:AB93)</f>
        <v>0.31371328805729737</v>
      </c>
      <c r="AC94" s="1154">
        <f t="shared" ref="AC94" si="243">SUM(AC88:AC93)</f>
        <v>0.64646962658039286</v>
      </c>
      <c r="AD94" s="1154">
        <f t="shared" ref="AD94" si="244">SUM(AD88:AD93)</f>
        <v>0.26943554799229386</v>
      </c>
      <c r="AE94" s="1154">
        <f t="shared" ref="AE94" si="245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246">G246</f>
        <v>0.35178834687860916</v>
      </c>
      <c r="F95" s="1173">
        <f t="shared" si="246"/>
        <v>11.693542516239191</v>
      </c>
      <c r="G95" s="1173">
        <f t="shared" si="246"/>
        <v>1.4880932202182493</v>
      </c>
      <c r="H95" s="1173">
        <f t="shared" si="246"/>
        <v>0.48798310100816267</v>
      </c>
      <c r="I95" s="1173">
        <f t="shared" si="246"/>
        <v>0.44905437561550327</v>
      </c>
      <c r="J95" s="1173">
        <f t="shared" si="246"/>
        <v>0.18516319470612844</v>
      </c>
      <c r="K95" s="1173">
        <f t="shared" si="246"/>
        <v>0.94759086945337845</v>
      </c>
      <c r="L95" s="1173">
        <f t="shared" si="246"/>
        <v>1.0573650284080993</v>
      </c>
      <c r="M95" s="1173">
        <f t="shared" si="246"/>
        <v>0.39945704154227824</v>
      </c>
      <c r="N95" s="1173">
        <f t="shared" si="246"/>
        <v>0.47845458734075164</v>
      </c>
      <c r="O95" s="1173">
        <f t="shared" si="246"/>
        <v>0.71726072005334696</v>
      </c>
      <c r="P95" s="1173">
        <f t="shared" si="246"/>
        <v>0.90381123101546412</v>
      </c>
      <c r="Q95" s="1173">
        <f t="shared" si="246"/>
        <v>0.58982659063826093</v>
      </c>
      <c r="R95" s="1173">
        <f t="shared" si="246"/>
        <v>3.5675542200270942</v>
      </c>
      <c r="S95" s="1173">
        <f t="shared" si="246"/>
        <v>0.61197425302433128</v>
      </c>
      <c r="T95" s="1173">
        <f t="shared" si="246"/>
        <v>1.2365319384788431</v>
      </c>
      <c r="U95" s="1173">
        <f t="shared" si="246"/>
        <v>0.85648514556801303</v>
      </c>
      <c r="V95" s="1173">
        <f t="shared" si="246"/>
        <v>0.84926765430426032</v>
      </c>
      <c r="W95" s="1173">
        <f t="shared" si="246"/>
        <v>1.0763285420968927</v>
      </c>
      <c r="X95" s="1173">
        <f t="shared" si="246"/>
        <v>0.10680707329049519</v>
      </c>
      <c r="Y95" s="1173">
        <f t="shared" si="246"/>
        <v>0.488422357522099</v>
      </c>
      <c r="Z95" s="1173">
        <f t="shared" si="246"/>
        <v>0.20958558862399054</v>
      </c>
      <c r="AA95" s="1173">
        <f t="shared" si="246"/>
        <v>0.34680236200094733</v>
      </c>
      <c r="AB95" s="1173">
        <f t="shared" si="246"/>
        <v>0.30066310068702673</v>
      </c>
      <c r="AC95" s="1173">
        <f t="shared" si="246"/>
        <v>0.61957707826563302</v>
      </c>
      <c r="AD95" s="1173">
        <f t="shared" si="246"/>
        <v>0.2582272743253245</v>
      </c>
      <c r="AE95" s="1182">
        <f t="shared" si="192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>IFERROR(G248*((SUM(AN$95:AN$98)/SUM(AN$95:AN$103))/(SUM(G$248)/SUM(G$248:G$253))),0)</f>
        <v>0</v>
      </c>
      <c r="F97" s="1152">
        <f>IFERROR(H248*((SUM(AO$95:AO$98)/SUM(AO$95:AO$103))/(SUM(H$248)/SUM(H$248:H$253))),0)</f>
        <v>4.361146377293857E-2</v>
      </c>
      <c r="G97" s="1152">
        <f>IFERROR(I248*((SUM(AP$95:AP$98)/SUM(AP$95:AP$103))/(SUM(I$248)/SUM(I$248:I$253))),0)</f>
        <v>0</v>
      </c>
      <c r="H97" s="1152">
        <f>IFERROR(J248*((SUM(AQ$95:AQ$98)/SUM(AQ$95:AQ$103))/(SUM(J$248)/SUM(J$248:J$253))),0)</f>
        <v>3.3599068443436976E-3</v>
      </c>
      <c r="I97" s="1152">
        <f>IFERROR(K248*((SUM(AR$95:AR$98)/SUM(AR$95:AR$103))/(SUM(K$248)/SUM(K$248:K$253))),0)</f>
        <v>0</v>
      </c>
      <c r="J97" s="1152">
        <f>IFERROR(L248*((SUM(AS$95:AS$98)/SUM(AS$95:AS$103))/(SUM(L$248)/SUM(L$248:L$253))),0)</f>
        <v>2.4820573949128075E-3</v>
      </c>
      <c r="K97" s="1152">
        <f>IFERROR(M248*((SUM(AT$95:AT$98)/SUM(AT$95:AT$103))/(SUM(M$248)/SUM(M$248:M$253))),0)</f>
        <v>0</v>
      </c>
      <c r="L97" s="1152">
        <f>IFERROR(N248*((SUM(AU$95:AU$98)/SUM(AU$95:AU$103))/(SUM(N$248)/SUM(N$248:N$253))),0)</f>
        <v>1.5773915070528232E-2</v>
      </c>
      <c r="M97" s="1152">
        <f>IFERROR(O248*((SUM(AV$95:AV$98)/SUM(AV$95:AV$103))/(SUM(O$248)/SUM(O$248:O$253))),0)</f>
        <v>8.2195232923014231E-4</v>
      </c>
      <c r="N97" s="1152">
        <f>IFERROR(P248*((SUM(AW$95:AW$98)/SUM(AW$95:AW$103))/(SUM(P$248)/SUM(P$248:P$253))),0)</f>
        <v>4.6049358077439697E-4</v>
      </c>
      <c r="O97" s="1152">
        <f>IFERROR(Q248*((SUM(AX$95:AX$98)/SUM(AX$95:AX$103))/(SUM(Q$248)/SUM(Q$248:Q$253))),0)</f>
        <v>0</v>
      </c>
      <c r="P97" s="1152">
        <f>IFERROR(R248*((SUM(AY$95:AY$98)/SUM(AY$95:AY$103))/(SUM(R$248)/SUM(R$248:R$253))),0)</f>
        <v>0</v>
      </c>
      <c r="Q97" s="1152">
        <f>IFERROR(S248*((SUM(AZ$95:AZ$98)/SUM(AZ$95:AZ$103))/(SUM(S$248)/SUM(S$248:S$253))),0)</f>
        <v>0</v>
      </c>
      <c r="R97" s="1152">
        <f>IFERROR(T248*((SUM(BA$95:BA$98)/SUM(BA$95:BA$103))/(SUM(T$248)/SUM(T$248:T$253))),0)</f>
        <v>4.467957485477915E-2</v>
      </c>
      <c r="S97" s="1152">
        <f>IFERROR(U248*((SUM(BB$95:BB$98)/SUM(BB$95:BB$103))/(SUM(U$248)/SUM(U$248:U$253))),0)</f>
        <v>0</v>
      </c>
      <c r="T97" s="1152">
        <f>IFERROR(V248*((SUM(BC$95:BC$98)/SUM(BC$95:BC$103))/(SUM(V$248)/SUM(V$248:V$253))),0)</f>
        <v>0</v>
      </c>
      <c r="U97" s="1152">
        <f>IFERROR(W248*((SUM(BD$95:BD$98)/SUM(BD$95:BD$103))/(SUM(W$248)/SUM(W$248:W$253))),0)</f>
        <v>7.7437343644751926E-3</v>
      </c>
      <c r="V97" s="1152">
        <f>IFERROR(X248*((SUM(BE$95:BE$98)/SUM(BE$95:BE$103))/(SUM(X$248)/SUM(X$248:X$253))),0)</f>
        <v>0</v>
      </c>
      <c r="W97" s="1152">
        <f>IFERROR(Y248*((SUM(BF$95:BF$98)/SUM(BF$95:BF$103))/(SUM(Y$248)/SUM(Y$248:Y$253))),0)</f>
        <v>3.5681811872759692E-3</v>
      </c>
      <c r="X97" s="1152">
        <f>IFERROR(Z248*((SUM(BG$95:BG$98)/SUM(BG$95:BG$103))/(SUM(Z$248)/SUM(Z$248:Z$253))),0)</f>
        <v>0</v>
      </c>
      <c r="Y97" s="1152">
        <f>IFERROR(AA248*((SUM(BH$95:BH$98)/SUM(BH$95:BH$103))/(SUM(AA$248)/SUM(AA$248:AA$253))),0)</f>
        <v>0</v>
      </c>
      <c r="Z97" s="1152">
        <f>IFERROR(AB248*((SUM(BI$95:BI$98)/SUM(BI$95:BI$103))/(SUM(AB$248)/SUM(AB$248:AB$253))),0)</f>
        <v>0</v>
      </c>
      <c r="AA97" s="1152">
        <f>IFERROR(AC248*((SUM(BJ$95:BJ$98)/SUM(BJ$95:BJ$103))/(SUM(AC$248)/SUM(AC$248:AC$253))),0)</f>
        <v>0</v>
      </c>
      <c r="AB97" s="1152">
        <f>IFERROR(AD248*((SUM(BK$95:BK$98)/SUM(BK$95:BK$103))/(SUM(AD$248)/SUM(AD$248:AD$253))),0)</f>
        <v>3.3639997217084832E-3</v>
      </c>
      <c r="AC97" s="1152">
        <f>IFERROR(AE248*((SUM(BL$95:BL$98)/SUM(BL$95:BL$103))/(SUM(AE$248)/SUM(AE$248:AE$253))),0)</f>
        <v>0</v>
      </c>
      <c r="AD97" s="1152">
        <f>IFERROR(AF248*((SUM(BM$95:BM$98)/SUM(BM$95:BM$103))/(SUM(AF$248)/SUM(AF$248:AF$253))),0)</f>
        <v>0</v>
      </c>
      <c r="AE97" s="1179">
        <f t="shared" si="192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>IFERROR(G249*((SUM(AN$99)/SUM(AN$95:AN$103))/(SUM(G$249)/SUM(G$248:G$253))),0)</f>
        <v>2.09921053084914E-3</v>
      </c>
      <c r="F98" s="1153">
        <f>IFERROR(H249*((SUM(AO$99)/SUM(AO$95:AO$103))/(SUM(H$249)/SUM(H$248:H$253))),0)</f>
        <v>0.14827897682799115</v>
      </c>
      <c r="G98" s="1153">
        <f>IFERROR(I249*((SUM(AP$99)/SUM(AP$95:AP$103))/(SUM(I$249)/SUM(I$248:I$253))),0)</f>
        <v>1.109978836168388E-2</v>
      </c>
      <c r="H98" s="1153">
        <f>IFERROR(J249*((SUM(AQ$99)/SUM(AQ$95:AQ$103))/(SUM(J$249)/SUM(J$248:J$253))),0)</f>
        <v>3.359906844343698E-3</v>
      </c>
      <c r="I98" s="1153">
        <f>IFERROR(K249*((SUM(AR$99)/SUM(AR$95:AR$103))/(SUM(K$249)/SUM(K$248:K$253))),0)</f>
        <v>0</v>
      </c>
      <c r="J98" s="1153">
        <f>IFERROR(L249*((SUM(AS$99)/SUM(AS$95:AS$103))/(SUM(L$249)/SUM(L$248:L$253))),0)</f>
        <v>1.9215928218679803E-3</v>
      </c>
      <c r="K98" s="1153">
        <f>IFERROR(M249*((SUM(AT$99)/SUM(AT$95:AT$103))/(SUM(M$249)/SUM(M$248:M$253))),0)</f>
        <v>1.4136289261305683E-2</v>
      </c>
      <c r="L98" s="1153">
        <f>IFERROR(N249*((SUM(AU$99)/SUM(AU$95:AU$103))/(SUM(N$249)/SUM(N$248:N$253))),0)</f>
        <v>0</v>
      </c>
      <c r="M98" s="1153">
        <f>IFERROR(O249*((SUM(AV$99)/SUM(AV$95:AV$103))/(SUM(O$249)/SUM(O$248:O$253))),0)</f>
        <v>4.520737810765783E-3</v>
      </c>
      <c r="N98" s="1153">
        <f>IFERROR(P249*((SUM(AW$99)/SUM(AW$95:AW$103))/(SUM(P$249)/SUM(P$248:P$253))),0)</f>
        <v>4.6049358077439699E-3</v>
      </c>
      <c r="O98" s="1153">
        <f>IFERROR(Q249*((SUM(AX$99)/SUM(AX$95:AX$103))/(SUM(Q$249)/SUM(Q$248:Q$253))),0)</f>
        <v>5.8364688090808631E-3</v>
      </c>
      <c r="P98" s="1153">
        <f>IFERROR(R249*((SUM(AY$99)/SUM(AY$95:AY$103))/(SUM(R$249)/SUM(R$248:R$253))),0)</f>
        <v>1.0986293731412782E-2</v>
      </c>
      <c r="Q98" s="1153">
        <f>IFERROR(S249*((SUM(AZ$99)/SUM(AZ$95:AZ$103))/(SUM(S$249)/SUM(S$248:S$253))),0)</f>
        <v>8.1222583108600394E-3</v>
      </c>
      <c r="R98" s="1153">
        <f>IFERROR(T249*((SUM(BA$99)/SUM(BA$95:BA$103))/(SUM(T$249)/SUM(T$248:T$253))),0)</f>
        <v>3.8109049140841039E-2</v>
      </c>
      <c r="S98" s="1153">
        <f>IFERROR(U249*((SUM(BB$99)/SUM(BB$95:BB$103))/(SUM(U$249)/SUM(U$248:U$253))),0)</f>
        <v>3.0431716683149736E-3</v>
      </c>
      <c r="T98" s="1153">
        <f>IFERROR(V249*((SUM(BC$99)/SUM(BC$95:BC$103))/(SUM(V$249)/SUM(V$248:V$253))),0)</f>
        <v>2.5665045375378805E-2</v>
      </c>
      <c r="U98" s="1153">
        <f>IFERROR(W249*((SUM(BD$99)/SUM(BD$95:BD$103))/(SUM(W$249)/SUM(W$248:W$253))),0)</f>
        <v>7.7437343644751915E-4</v>
      </c>
      <c r="V98" s="1153">
        <f>IFERROR(X249*((SUM(BE$99)/SUM(BE$95:BE$103))/(SUM(X$249)/SUM(X$248:X$253))),0)</f>
        <v>3.6198543390479408E-3</v>
      </c>
      <c r="W98" s="1153">
        <f>IFERROR(Y249*((SUM(BF$99)/SUM(BF$95:BF$103))/(SUM(Y$249)/SUM(Y$248:Y$253))),0)</f>
        <v>1.0704543561827906E-2</v>
      </c>
      <c r="X98" s="1153">
        <f>IFERROR(Z249*((SUM(BG$99)/SUM(BG$95:BG$103))/(SUM(Z$249)/SUM(Z$248:Z$253))),0)</f>
        <v>7.9668121119554633E-4</v>
      </c>
      <c r="Y98" s="1153">
        <f>IFERROR(AA249*((SUM(BH$99)/SUM(BH$95:BH$103))/(SUM(AA$249)/SUM(AA$248:AA$253))),0)</f>
        <v>0</v>
      </c>
      <c r="Z98" s="1153">
        <f>IFERROR(AB249*((SUM(BI$99)/SUM(BI$95:BI$103))/(SUM(AB$249)/SUM(AB$248:AB$253))),0)</f>
        <v>0</v>
      </c>
      <c r="AA98" s="1153">
        <f>IFERROR(AC249*((SUM(BJ$99)/SUM(BJ$95:BJ$103))/(SUM(AC$249)/SUM(AC$248:AC$253))),0)</f>
        <v>1.0347289455368988E-2</v>
      </c>
      <c r="AB98" s="1153">
        <f>IFERROR(AD249*((SUM(BK$99)/SUM(BK$95:BK$103))/(SUM(AD$249)/SUM(AD$248:AD$253))),0)</f>
        <v>2.2426664811389888E-3</v>
      </c>
      <c r="AC98" s="1153">
        <f>IFERROR(AE249*((SUM(BL$99)/SUM(BL$95:BL$103))/(SUM(AE$249)/SUM(AE$248:AE$253))),0)</f>
        <v>0</v>
      </c>
      <c r="AD98" s="1153">
        <f>IFERROR(AF249*((SUM(BM$99)/SUM(BM$95:BM$103))/(SUM(AF$249)/SUM(AF$248:AF$253))),0)</f>
        <v>0</v>
      </c>
      <c r="AE98" s="1180">
        <f t="shared" si="192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>IFERROR(G250*((SUM(AN$100)/SUM(AN$95:AN$103))/(SUM(G$250)/SUM(G$248:G$253))),0)</f>
        <v>0</v>
      </c>
      <c r="F99" s="1152">
        <f>IFERROR(H250*((SUM(AO$100)/SUM(AO$95:AO$103))/(SUM(H$250)/SUM(H$248:H$253))),0)</f>
        <v>8.7222927545877155E-2</v>
      </c>
      <c r="G99" s="1152">
        <f>IFERROR(I250*((SUM(AP$100)/SUM(AP$95:AP$103))/(SUM(I$250)/SUM(I$248:I$253))),0)</f>
        <v>1.8499647269473136E-2</v>
      </c>
      <c r="H99" s="1152">
        <f>IFERROR(J250*((SUM(AQ$100)/SUM(AQ$95:AQ$103))/(SUM(J$250)/SUM(J$248:J$253))),0)</f>
        <v>2.2399378962291321E-3</v>
      </c>
      <c r="I99" s="1152">
        <f>IFERROR(K250*((SUM(AR$100)/SUM(AR$95:AR$103))/(SUM(K$250)/SUM(K$248:K$253))),0)</f>
        <v>6.6990541513106978E-3</v>
      </c>
      <c r="J99" s="1152">
        <f>IFERROR(L250*((SUM(AS$100)/SUM(AS$95:AS$103))/(SUM(L$250)/SUM(L$248:L$253))),0)</f>
        <v>1.60132735155665E-4</v>
      </c>
      <c r="K99" s="1152">
        <f>IFERROR(M250*((SUM(AT$100)/SUM(AT$95:AT$103))/(SUM(M$250)/SUM(M$248:M$253))),0)</f>
        <v>0</v>
      </c>
      <c r="L99" s="1152">
        <f>IFERROR(N250*((SUM(AU$100)/SUM(AU$95:AU$103))/(SUM(N$250)/SUM(N$248:N$253))),0)</f>
        <v>7.8869575352641143E-3</v>
      </c>
      <c r="M99" s="1152">
        <f>IFERROR(O250*((SUM(AV$100)/SUM(AV$95:AV$103))/(SUM(O$250)/SUM(O$248:O$253))),0)</f>
        <v>3.2878093169205693E-3</v>
      </c>
      <c r="N99" s="1152">
        <f>IFERROR(P250*((SUM(AW$100)/SUM(AW$95:AW$103))/(SUM(P$250)/SUM(P$248:P$253))),0)</f>
        <v>2.302467903871985E-3</v>
      </c>
      <c r="O99" s="1152">
        <f>IFERROR(Q250*((SUM(AX$100)/SUM(AX$95:AX$103))/(SUM(Q$250)/SUM(Q$248:Q$253))),0)</f>
        <v>5.8364688090808631E-3</v>
      </c>
      <c r="P99" s="1152">
        <f>IFERROR(R250*((SUM(AY$100)/SUM(AY$95:AY$103))/(SUM(R$250)/SUM(R$248:R$253))),0)</f>
        <v>2.9962619267489407E-3</v>
      </c>
      <c r="Q99" s="1152">
        <f>IFERROR(S250*((SUM(AZ$100)/SUM(AZ$95:AZ$103))/(SUM(S$250)/SUM(S$248:S$253))),0)</f>
        <v>2.7074194369533463E-3</v>
      </c>
      <c r="R99" s="1152">
        <f>IFERROR(T250*((SUM(BA$100)/SUM(BA$95:BA$103))/(SUM(T$250)/SUM(T$248:T$253))),0)</f>
        <v>1.3141051427876221E-2</v>
      </c>
      <c r="S99" s="1152">
        <f>IFERROR(U250*((SUM(BB$100)/SUM(BB$95:BB$103))/(SUM(U$250)/SUM(U$248:U$253))),0)</f>
        <v>6.8471362537086905E-3</v>
      </c>
      <c r="T99" s="1152">
        <f>IFERROR(V250*((SUM(BC$100)/SUM(BC$95:BC$103))/(SUM(V$250)/SUM(V$248:V$253))),0)</f>
        <v>6.4162613438447022E-3</v>
      </c>
      <c r="U99" s="1152">
        <f>IFERROR(W250*((SUM(BD$100)/SUM(BD$95:BD$103))/(SUM(W$250)/SUM(W$248:W$253))),0)</f>
        <v>7.7437343644751935E-3</v>
      </c>
      <c r="V99" s="1152">
        <f>IFERROR(X250*((SUM(BE$100)/SUM(BE$95:BE$103))/(SUM(X$250)/SUM(X$248:X$253))),0)</f>
        <v>0</v>
      </c>
      <c r="W99" s="1152">
        <f>IFERROR(Y250*((SUM(BF$100)/SUM(BF$95:BF$103))/(SUM(Y$250)/SUM(Y$248:Y$253))),0)</f>
        <v>1.0704543561827908E-2</v>
      </c>
      <c r="X99" s="1152">
        <f>IFERROR(Z250*((SUM(BG$100)/SUM(BG$95:BG$103))/(SUM(Z$250)/SUM(Z$248:Z$253))),0)</f>
        <v>1.5933624223910924E-3</v>
      </c>
      <c r="Y99" s="1152">
        <f>IFERROR(AA250*((SUM(BH$100)/SUM(BH$95:BH$103))/(SUM(AA$250)/SUM(AA$248:AA$253))),0)</f>
        <v>3.643175525532517E-3</v>
      </c>
      <c r="Z99" s="1152">
        <f>IFERROR(AB250*((SUM(BI$100)/SUM(BI$95:BI$103))/(SUM(AB$250)/SUM(AB$248:AB$253))),0)</f>
        <v>1.5633131350763381E-3</v>
      </c>
      <c r="AA99" s="1152">
        <f>IFERROR(AC250*((SUM(BJ$100)/SUM(BJ$95:BJ$103))/(SUM(AC$250)/SUM(AC$248:AC$253))),0)</f>
        <v>0</v>
      </c>
      <c r="AB99" s="1152">
        <f>IFERROR(AD250*((SUM(BK$100)/SUM(BK$95:BK$103))/(SUM(AD$250)/SUM(AD$248:AD$253))),0)</f>
        <v>1.1213332405694944E-3</v>
      </c>
      <c r="AC99" s="1152">
        <f>IFERROR(AE250*((SUM(BL$100)/SUM(BL$95:BL$103))/(SUM(AE$250)/SUM(AE$248:AE$253))),0)</f>
        <v>0</v>
      </c>
      <c r="AD99" s="1152">
        <f>IFERROR(AF250*((SUM(BM$100)/SUM(BM$95:BM$103))/(SUM(AF$250)/SUM(AF$248:AF$253))),0)</f>
        <v>0</v>
      </c>
      <c r="AE99" s="1179">
        <f t="shared" si="192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>IFERROR(G251*((SUM(AN$101)/SUM(AN$95:AN$103))/(SUM(G$251)/SUM(G$248:G$253))),0)</f>
        <v>4.1984210616982801E-3</v>
      </c>
      <c r="F100" s="1153">
        <f>IFERROR(H251*((SUM(AO$101)/SUM(AO$95:AO$103))/(SUM(H$251)/SUM(H$248:H$253))),0)</f>
        <v>0</v>
      </c>
      <c r="G100" s="1153">
        <f>IFERROR(I251*((SUM(AP$101)/SUM(AP$95:AP$103))/(SUM(I$251)/SUM(I$248:I$253))),0)</f>
        <v>7.399858907789254E-3</v>
      </c>
      <c r="H100" s="1153">
        <f>IFERROR(J251*((SUM(AQ$101)/SUM(AQ$95:AQ$103))/(SUM(J$251)/SUM(J$248:J$253))),0)</f>
        <v>5.5998447405728301E-3</v>
      </c>
      <c r="I100" s="1153">
        <f>IFERROR(K251*((SUM(AR$101)/SUM(AR$95:AR$103))/(SUM(K$251)/SUM(K$248:K$253))),0)</f>
        <v>0</v>
      </c>
      <c r="J100" s="1153">
        <f>IFERROR(L251*((SUM(AS$101)/SUM(AS$95:AS$103))/(SUM(L$251)/SUM(L$248:L$253))),0)</f>
        <v>8.0066367577832508E-4</v>
      </c>
      <c r="K100" s="1153">
        <f>IFERROR(M251*((SUM(AT$101)/SUM(AT$95:AT$103))/(SUM(M$251)/SUM(M$248:M$253))),0)</f>
        <v>1.4136289261305687E-2</v>
      </c>
      <c r="L100" s="1153">
        <f>IFERROR(N251*((SUM(AU$101)/SUM(AU$95:AU$103))/(SUM(N$251)/SUM(N$248:N$253))),0)</f>
        <v>0</v>
      </c>
      <c r="M100" s="1153">
        <f>IFERROR(O251*((SUM(AV$101)/SUM(AV$95:AV$103))/(SUM(O$251)/SUM(O$248:O$253))),0)</f>
        <v>1.6439046584602846E-3</v>
      </c>
      <c r="N100" s="1153">
        <f>IFERROR(P251*((SUM(AW$101)/SUM(AW$95:AW$103))/(SUM(P$251)/SUM(P$248:P$253))),0)</f>
        <v>1.8419743230975877E-3</v>
      </c>
      <c r="O100" s="1153">
        <f>IFERROR(Q251*((SUM(AX$101)/SUM(AX$95:AX$103))/(SUM(Q$251)/SUM(Q$248:Q$253))),0)</f>
        <v>5.8364688090808631E-3</v>
      </c>
      <c r="P100" s="1153">
        <f>IFERROR(R251*((SUM(AY$101)/SUM(AY$95:AY$103))/(SUM(R$251)/SUM(R$248:R$253))),0)</f>
        <v>9.9875397558298008E-4</v>
      </c>
      <c r="Q100" s="1153">
        <f>IFERROR(S251*((SUM(AZ$101)/SUM(AZ$95:AZ$103))/(SUM(S$251)/SUM(S$248:S$253))),0)</f>
        <v>6.7685485923833656E-3</v>
      </c>
      <c r="R100" s="1153">
        <f>IFERROR(T251*((SUM(BA$101)/SUM(BA$95:BA$103))/(SUM(T$251)/SUM(T$248:T$253))),0)</f>
        <v>2.6282102855752442E-3</v>
      </c>
      <c r="S100" s="1153">
        <f>IFERROR(U251*((SUM(BB$101)/SUM(BB$95:BB$103))/(SUM(U$251)/SUM(U$248:U$253))),0)</f>
        <v>4.5647575024724604E-3</v>
      </c>
      <c r="T100" s="1153">
        <f>IFERROR(V251*((SUM(BC$101)/SUM(BC$95:BC$103))/(SUM(V$251)/SUM(V$248:V$253))),0)</f>
        <v>1.6040653359611756E-3</v>
      </c>
      <c r="U100" s="1153">
        <f>IFERROR(W251*((SUM(BD$101)/SUM(BD$95:BD$103))/(SUM(W$251)/SUM(W$248:W$253))),0)</f>
        <v>3.8718671822375959E-3</v>
      </c>
      <c r="V100" s="1153">
        <f>IFERROR(X251*((SUM(BE$101)/SUM(BE$95:BE$103))/(SUM(X$251)/SUM(X$248:X$253))),0)</f>
        <v>1.8099271695239706E-2</v>
      </c>
      <c r="W100" s="1153">
        <f>IFERROR(Y251*((SUM(BF$101)/SUM(BF$95:BF$103))/(SUM(Y$251)/SUM(Y$248:Y$253))),0)</f>
        <v>3.5681811872759692E-3</v>
      </c>
      <c r="X100" s="1153">
        <f>IFERROR(Z251*((SUM(BG$101)/SUM(BG$95:BG$103))/(SUM(Z$251)/SUM(Z$248:Z$253))),0)</f>
        <v>7.9668121119554622E-4</v>
      </c>
      <c r="Y100" s="1153">
        <f>IFERROR(AA251*((SUM(BH$101)/SUM(BH$95:BH$103))/(SUM(AA$251)/SUM(AA$248:AA$253))),0)</f>
        <v>1.0929526576597549E-2</v>
      </c>
      <c r="Z100" s="1153">
        <f>IFERROR(AB251*((SUM(BI$101)/SUM(BI$95:BI$103))/(SUM(AB$251)/SUM(AB$248:AB$253))),0)</f>
        <v>3.1266262701526758E-3</v>
      </c>
      <c r="AA100" s="1153">
        <f>IFERROR(AC251*((SUM(BJ$101)/SUM(BJ$95:BJ$103))/(SUM(AC$251)/SUM(AC$248:AC$253))),0)</f>
        <v>0</v>
      </c>
      <c r="AB100" s="1153">
        <f>IFERROR(AD251*((SUM(BK$101)/SUM(BK$95:BK$103))/(SUM(AD$251)/SUM(AD$248:AD$253))),0)</f>
        <v>0</v>
      </c>
      <c r="AC100" s="1153">
        <f>IFERROR(AE251*((SUM(BL$101)/SUM(BL$95:BL$103))/(SUM(AE$251)/SUM(AE$248:AE$253))),0)</f>
        <v>0</v>
      </c>
      <c r="AD100" s="1153">
        <f>IFERROR(AF251*((SUM(BM$101)/SUM(BM$95:BM$103))/(SUM(AF$251)/SUM(AF$248:AF$253))),0)</f>
        <v>0</v>
      </c>
      <c r="AE100" s="1180">
        <f t="shared" si="192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>IFERROR(G252*((SUM(AN$102)/SUM(AN$95:AN$103))/(SUM(G$252)/SUM(G$248:G$253))),0)</f>
        <v>2.09921053084914E-3</v>
      </c>
      <c r="F101" s="1152">
        <f>IFERROR(H252*((SUM(AO$102)/SUM(AO$95:AO$103))/(SUM(H$252)/SUM(H$248:H$253))),0)</f>
        <v>1.744458550917543E-2</v>
      </c>
      <c r="G101" s="1152">
        <f>IFERROR(I252*((SUM(AP$102)/SUM(AP$95:AP$103))/(SUM(I$252)/SUM(I$248:I$253))),0)</f>
        <v>0</v>
      </c>
      <c r="H101" s="1152">
        <f>IFERROR(J252*((SUM(AQ$102)/SUM(AQ$95:AQ$103))/(SUM(J$252)/SUM(J$248:J$253))),0)</f>
        <v>0</v>
      </c>
      <c r="I101" s="1152">
        <f>IFERROR(K252*((SUM(AR$102)/SUM(AR$95:AR$103))/(SUM(K$252)/SUM(K$248:K$253))),0)</f>
        <v>0</v>
      </c>
      <c r="J101" s="1152">
        <f>IFERROR(L252*((SUM(AS$102)/SUM(AS$95:AS$103))/(SUM(L$252)/SUM(L$248:L$253))),0)</f>
        <v>0</v>
      </c>
      <c r="K101" s="1152">
        <f>IFERROR(M252*((SUM(AT$102)/SUM(AT$95:AT$103))/(SUM(M$252)/SUM(M$248:M$253))),0)</f>
        <v>0</v>
      </c>
      <c r="L101" s="1152">
        <f>IFERROR(N252*((SUM(AU$102)/SUM(AU$95:AU$103))/(SUM(N$252)/SUM(N$248:N$253))),0)</f>
        <v>0</v>
      </c>
      <c r="M101" s="1152">
        <f>IFERROR(O252*((SUM(AV$102)/SUM(AV$95:AV$103))/(SUM(O$252)/SUM(O$248:O$253))),0)</f>
        <v>1.2329284938452135E-3</v>
      </c>
      <c r="N101" s="1152">
        <f>IFERROR(P252*((SUM(AW$102)/SUM(AW$95:AW$103))/(SUM(P$252)/SUM(P$248:P$253))),0)</f>
        <v>4.1444422269695733E-3</v>
      </c>
      <c r="O101" s="1152">
        <f>IFERROR(Q252*((SUM(AX$102)/SUM(AX$95:AX$103))/(SUM(Q$252)/SUM(Q$248:Q$253))),0)</f>
        <v>1.9454896030269547E-3</v>
      </c>
      <c r="P101" s="1152">
        <f>IFERROR(R252*((SUM(AY$102)/SUM(AY$95:AY$103))/(SUM(R$252)/SUM(R$248:R$253))),0)</f>
        <v>3.9950159023319212E-3</v>
      </c>
      <c r="Q101" s="1152">
        <f>IFERROR(S252*((SUM(AZ$102)/SUM(AZ$95:AZ$103))/(SUM(S$252)/SUM(S$248:S$253))),0)</f>
        <v>0</v>
      </c>
      <c r="R101" s="1152">
        <f>IFERROR(T252*((SUM(BA$102)/SUM(BA$95:BA$103))/(SUM(T$252)/SUM(T$248:T$253))),0)</f>
        <v>5.2564205711504892E-3</v>
      </c>
      <c r="S101" s="1152">
        <f>IFERROR(U252*((SUM(BB$102)/SUM(BB$95:BB$103))/(SUM(U$252)/SUM(U$248:U$253))),0)</f>
        <v>2.6627752097756019E-3</v>
      </c>
      <c r="T101" s="1152">
        <f>IFERROR(V252*((SUM(BC$102)/SUM(BC$95:BC$103))/(SUM(V$252)/SUM(V$248:V$253))),0)</f>
        <v>1.6040653359611756E-3</v>
      </c>
      <c r="U101" s="1152">
        <f>IFERROR(W252*((SUM(BD$102)/SUM(BD$95:BD$103))/(SUM(W$252)/SUM(W$248:W$253))),0)</f>
        <v>2.3231203093425582E-3</v>
      </c>
      <c r="V101" s="1152">
        <f>IFERROR(X252*((SUM(BE$102)/SUM(BE$95:BE$103))/(SUM(X$252)/SUM(X$248:X$253))),0)</f>
        <v>0</v>
      </c>
      <c r="W101" s="1152">
        <f>IFERROR(Y252*((SUM(BF$102)/SUM(BF$95:BF$103))/(SUM(Y$252)/SUM(Y$248:Y$253))),0)</f>
        <v>3.5681811872759687E-3</v>
      </c>
      <c r="X101" s="1152">
        <f>IFERROR(Z252*((SUM(BG$102)/SUM(BG$95:BG$103))/(SUM(Z$252)/SUM(Z$248:Z$253))),0)</f>
        <v>0</v>
      </c>
      <c r="Y101" s="1152">
        <f>IFERROR(AA252*((SUM(BH$102)/SUM(BH$95:BH$103))/(SUM(AA$252)/SUM(AA$248:AA$253))),0)</f>
        <v>0</v>
      </c>
      <c r="Z101" s="1152">
        <f>IFERROR(AB252*((SUM(BI$102)/SUM(BI$95:BI$103))/(SUM(AB$252)/SUM(AB$248:AB$253))),0)</f>
        <v>0</v>
      </c>
      <c r="AA101" s="1152">
        <f>IFERROR(AC252*((SUM(BJ$102)/SUM(BJ$95:BJ$103))/(SUM(AC$252)/SUM(AC$248:AC$253))),0)</f>
        <v>0</v>
      </c>
      <c r="AB101" s="1152">
        <f>IFERROR(AD252*((SUM(BK$102)/SUM(BK$95:BK$103))/(SUM(AD$252)/SUM(AD$248:AD$253))),0)</f>
        <v>0</v>
      </c>
      <c r="AC101" s="1152">
        <f>IFERROR(AE252*((SUM(BL$102)/SUM(BL$95:BL$103))/(SUM(AE$252)/SUM(AE$248:AE$253))),0)</f>
        <v>0</v>
      </c>
      <c r="AD101" s="1152">
        <f>IFERROR(AF252*((SUM(BM$102)/SUM(BM$95:BM$103))/(SUM(AF$252)/SUM(AF$248:AF$253))),0)</f>
        <v>0</v>
      </c>
      <c r="AE101" s="1179">
        <f t="shared" si="192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>IFERROR(G253*((SUM(AN$103)/SUM(AN$95:AN$103))/(SUM(G$253)/SUM(G$248:G$253))),0)</f>
        <v>2.09921053084914E-3</v>
      </c>
      <c r="F102" s="1154">
        <f>IFERROR(H253*((SUM(AO$103)/SUM(AO$95:AO$103))/(SUM(H$253)/SUM(H$248:H$253))),0)</f>
        <v>5.2333756527526289E-2</v>
      </c>
      <c r="G102" s="1154">
        <f>IFERROR(I253*((SUM(AP$103)/SUM(AP$95:AP$103))/(SUM(I$253)/SUM(I$248:I$253))),0)</f>
        <v>7.399858907789254E-3</v>
      </c>
      <c r="H102" s="1154">
        <f>IFERROR(J253*((SUM(AQ$103)/SUM(AQ$95:AQ$103))/(SUM(J$253)/SUM(J$248:J$253))),0)</f>
        <v>0</v>
      </c>
      <c r="I102" s="1154">
        <f>IFERROR(K253*((SUM(AR$103)/SUM(AR$95:AR$103))/(SUM(K$253)/SUM(K$248:K$253))),0)</f>
        <v>6.6990541513106978E-3</v>
      </c>
      <c r="J102" s="1154">
        <f>IFERROR(L253*((SUM(AS$103)/SUM(AS$95:AS$103))/(SUM(L$253)/SUM(L$248:L$253))),0)</f>
        <v>1.6013273515566503E-4</v>
      </c>
      <c r="K102" s="1154">
        <f>IFERROR(M253*((SUM(AT$103)/SUM(AT$95:AT$103))/(SUM(M$253)/SUM(M$248:M$253))),0)</f>
        <v>0</v>
      </c>
      <c r="L102" s="1154">
        <f>IFERROR(N253*((SUM(AU$103)/SUM(AU$95:AU$103))/(SUM(N$253)/SUM(N$248:N$253))),0)</f>
        <v>7.886957535264116E-3</v>
      </c>
      <c r="M102" s="1154">
        <f>IFERROR(O253*((SUM(AV$103)/SUM(AV$95:AV$103))/(SUM(O$253)/SUM(O$248:O$253))),0)</f>
        <v>4.1097616461507121E-4</v>
      </c>
      <c r="N102" s="1154">
        <f>IFERROR(P253*((SUM(AW$103)/SUM(AW$95:AW$103))/(SUM(P$253)/SUM(P$248:P$253))),0)</f>
        <v>9.2098716154879383E-4</v>
      </c>
      <c r="O102" s="1154">
        <f>IFERROR(Q253*((SUM(AX$103)/SUM(AX$95:AX$103))/(SUM(Q$253)/SUM(Q$248:Q$253))),0)</f>
        <v>1.9454896030269547E-3</v>
      </c>
      <c r="P102" s="1154">
        <f>IFERROR(R253*((SUM(AY$103)/SUM(AY$95:AY$103))/(SUM(R$253)/SUM(R$248:R$253))),0)</f>
        <v>7.9900318046638406E-3</v>
      </c>
      <c r="Q102" s="1154">
        <f>IFERROR(S253*((SUM(AZ$103)/SUM(AZ$95:AZ$103))/(SUM(S$253)/SUM(S$248:S$253))),0)</f>
        <v>0</v>
      </c>
      <c r="R102" s="1154">
        <f>IFERROR(T253*((SUM(BA$103)/SUM(BA$95:BA$103))/(SUM(T$253)/SUM(T$248:T$253))),0)</f>
        <v>2.6282102855752446E-3</v>
      </c>
      <c r="S102" s="1154">
        <f>IFERROR(U253*((SUM(BB$103)/SUM(BB$95:BB$103))/(SUM(U$253)/SUM(U$248:U$253))),0)</f>
        <v>1.1411893756181151E-3</v>
      </c>
      <c r="T102" s="1154">
        <f>IFERROR(V253*((SUM(BC$103)/SUM(BC$95:BC$103))/(SUM(V$253)/SUM(V$248:V$253))),0)</f>
        <v>1.6040653359611756E-3</v>
      </c>
      <c r="U102" s="1154">
        <f>IFERROR(W253*((SUM(BD$103)/SUM(BD$95:BD$103))/(SUM(W$253)/SUM(W$248:W$253))),0)</f>
        <v>3.0974937457900766E-3</v>
      </c>
      <c r="V102" s="1154">
        <f>IFERROR(X253*((SUM(BE$103)/SUM(BE$95:BE$103))/(SUM(X$253)/SUM(X$248:X$253))),0)</f>
        <v>3.6198543390479412E-3</v>
      </c>
      <c r="W102" s="1154">
        <f>IFERROR(Y253*((SUM(BF$103)/SUM(BF$95:BF$103))/(SUM(Y$253)/SUM(Y$248:Y$253))),0)</f>
        <v>0</v>
      </c>
      <c r="X102" s="1154">
        <f>IFERROR(Z253*((SUM(BG$103)/SUM(BG$95:BG$103))/(SUM(Z$253)/SUM(Z$248:Z$253))),0)</f>
        <v>0</v>
      </c>
      <c r="Y102" s="1154">
        <f>IFERROR(AA253*((SUM(BH$103)/SUM(BH$95:BH$103))/(SUM(AA$253)/SUM(AA$248:AA$253))),0)</f>
        <v>0</v>
      </c>
      <c r="Z102" s="1154">
        <f>IFERROR(AB253*((SUM(BI$103)/SUM(BI$95:BI$103))/(SUM(AB$253)/SUM(AB$248:AB$253))),0)</f>
        <v>1.5633131350763381E-3</v>
      </c>
      <c r="AA102" s="1154">
        <f>IFERROR(AC253*((SUM(BJ$103)/SUM(BJ$95:BJ$103))/(SUM(AC$253)/SUM(AC$248:AC$253))),0)</f>
        <v>0</v>
      </c>
      <c r="AB102" s="1154">
        <f>IFERROR(AD253*((SUM(BK$103)/SUM(BK$95:BK$103))/(SUM(AD$253)/SUM(AD$248:AD$253))),0)</f>
        <v>2.2426664811389888E-3</v>
      </c>
      <c r="AC102" s="1154">
        <f>IFERROR(AE253*((SUM(BL$103)/SUM(BL$95:BL$103))/(SUM(AE$253)/SUM(AE$248:AE$253))),0)</f>
        <v>1.8485869968523461E-2</v>
      </c>
      <c r="AD102" s="1154">
        <f>IFERROR(AF253*((SUM(BM$103)/SUM(BM$95:BM$103))/(SUM(AF$253)/SUM(AF$248:AF$253))),0)</f>
        <v>0</v>
      </c>
      <c r="AE102" s="1181">
        <f t="shared" si="192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247">SUM(F97:F102)</f>
        <v>0.34889171018350862</v>
      </c>
      <c r="G103" s="1154">
        <f t="shared" ref="G103" si="248">SUM(G97:G102)</f>
        <v>4.4399153446735527E-2</v>
      </c>
      <c r="H103" s="1154">
        <f t="shared" ref="H103" si="249">SUM(H97:H102)</f>
        <v>1.4559596325489357E-2</v>
      </c>
      <c r="I103" s="1154">
        <f t="shared" ref="I103" si="250">SUM(I97:I102)</f>
        <v>1.3398108302621396E-2</v>
      </c>
      <c r="J103" s="1154">
        <f t="shared" ref="J103" si="251">SUM(J97:J102)</f>
        <v>5.5245793628704428E-3</v>
      </c>
      <c r="K103" s="1154">
        <f t="shared" ref="K103" si="252">SUM(K97:K102)</f>
        <v>2.827257852261137E-2</v>
      </c>
      <c r="L103" s="1154">
        <f t="shared" ref="L103" si="253">SUM(L97:L102)</f>
        <v>3.1547830141056464E-2</v>
      </c>
      <c r="M103" s="1154">
        <f t="shared" ref="M103" si="254">SUM(M97:M102)</f>
        <v>1.1918308773837065E-2</v>
      </c>
      <c r="N103" s="1154">
        <f t="shared" ref="N103" si="255">SUM(N97:N102)</f>
        <v>1.4275301004006306E-2</v>
      </c>
      <c r="O103" s="1154">
        <f t="shared" ref="O103" si="256">SUM(O97:O102)</f>
        <v>2.14003856332965E-2</v>
      </c>
      <c r="P103" s="1154">
        <f t="shared" ref="P103" si="257">SUM(P97:P102)</f>
        <v>2.6966357340740467E-2</v>
      </c>
      <c r="Q103" s="1154">
        <f t="shared" ref="Q103" si="258">SUM(Q97:Q102)</f>
        <v>1.7598226340196751E-2</v>
      </c>
      <c r="R103" s="1154">
        <f t="shared" ref="R103" si="259">SUM(R97:R102)</f>
        <v>0.1064425165657974</v>
      </c>
      <c r="S103" s="1154">
        <f t="shared" ref="S103" si="260">SUM(S97:S102)</f>
        <v>1.8259030009889838E-2</v>
      </c>
      <c r="T103" s="1154">
        <f t="shared" ref="T103" si="261">SUM(T97:T102)</f>
        <v>3.6893502727107036E-2</v>
      </c>
      <c r="U103" s="1154">
        <f t="shared" ref="U103" si="262">SUM(U97:U102)</f>
        <v>2.5554323402768135E-2</v>
      </c>
      <c r="V103" s="1154">
        <f t="shared" ref="V103" si="263">SUM(V97:V102)</f>
        <v>2.5338980373335589E-2</v>
      </c>
      <c r="W103" s="1154">
        <f t="shared" ref="W103" si="264">SUM(W97:W102)</f>
        <v>3.2113630685483723E-2</v>
      </c>
      <c r="X103" s="1154">
        <f t="shared" ref="X103" si="265">SUM(X97:X102)</f>
        <v>3.1867248447821849E-3</v>
      </c>
      <c r="Y103" s="1154">
        <f t="shared" ref="Y103" si="266">SUM(Y97:Y102)</f>
        <v>1.4572702102130066E-2</v>
      </c>
      <c r="Z103" s="1154">
        <f t="shared" ref="Z103" si="267">SUM(Z97:Z102)</f>
        <v>6.2532525403053525E-3</v>
      </c>
      <c r="AA103" s="1154">
        <f t="shared" ref="AA103" si="268">SUM(AA97:AA102)</f>
        <v>1.0347289455368988E-2</v>
      </c>
      <c r="AB103" s="1154">
        <f t="shared" ref="AB103" si="269">SUM(AB97:AB102)</f>
        <v>8.9706659245559553E-3</v>
      </c>
      <c r="AC103" s="1154">
        <f t="shared" ref="AC103" si="270">SUM(AC97:AC102)</f>
        <v>1.8485869968523461E-2</v>
      </c>
      <c r="AD103" s="1154">
        <f t="shared" ref="AD103" si="271">SUM(AD97:AD102)</f>
        <v>0</v>
      </c>
      <c r="AE103" s="1154">
        <f t="shared" ref="AE103" si="272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273">G254</f>
        <v>1.0603423092984024E-2</v>
      </c>
      <c r="F104" s="1173">
        <f t="shared" si="273"/>
        <v>0.35246073343716144</v>
      </c>
      <c r="G104" s="1173">
        <f t="shared" si="273"/>
        <v>4.4853339105118024E-2</v>
      </c>
      <c r="H104" s="1173">
        <f t="shared" si="273"/>
        <v>1.4708535197731803E-2</v>
      </c>
      <c r="I104" s="1173">
        <f t="shared" si="273"/>
        <v>1.3535165614937197E-2</v>
      </c>
      <c r="J104" s="1173">
        <f t="shared" si="273"/>
        <v>5.581093609661701E-3</v>
      </c>
      <c r="K104" s="1173">
        <f t="shared" si="273"/>
        <v>2.8561795741715978E-2</v>
      </c>
      <c r="L104" s="1173">
        <f t="shared" si="273"/>
        <v>3.1870551879891983E-2</v>
      </c>
      <c r="M104" s="1173">
        <f t="shared" si="273"/>
        <v>1.2040228326284057E-2</v>
      </c>
      <c r="N104" s="1173">
        <f t="shared" si="273"/>
        <v>1.4421331648326843E-2</v>
      </c>
      <c r="O104" s="1173">
        <f t="shared" si="273"/>
        <v>2.1619303055903653E-2</v>
      </c>
      <c r="P104" s="1173">
        <f t="shared" si="273"/>
        <v>2.7242212437339902E-2</v>
      </c>
      <c r="Q104" s="1173">
        <f t="shared" si="273"/>
        <v>1.7778249187395304E-2</v>
      </c>
      <c r="R104" s="1173">
        <f t="shared" si="273"/>
        <v>0.1075313811209364</v>
      </c>
      <c r="S104" s="1173">
        <f t="shared" si="273"/>
        <v>1.8445812615473005E-2</v>
      </c>
      <c r="T104" s="1173">
        <f t="shared" si="273"/>
        <v>3.7270908567654207E-2</v>
      </c>
      <c r="U104" s="1173">
        <f t="shared" si="273"/>
        <v>2.5815733954506023E-2</v>
      </c>
      <c r="V104" s="1173">
        <f t="shared" si="273"/>
        <v>2.5598188051639905E-2</v>
      </c>
      <c r="W104" s="1173">
        <f t="shared" si="273"/>
        <v>3.2442140338566128E-2</v>
      </c>
      <c r="X104" s="1173">
        <f t="shared" si="273"/>
        <v>3.2193237708731445E-3</v>
      </c>
      <c r="Y104" s="1173">
        <f t="shared" si="273"/>
        <v>1.4721775041248346E-2</v>
      </c>
      <c r="Z104" s="1173">
        <f t="shared" si="273"/>
        <v>6.3172208235172831E-3</v>
      </c>
      <c r="AA104" s="1173">
        <f t="shared" si="273"/>
        <v>1.0453138105825788E-2</v>
      </c>
      <c r="AB104" s="1173">
        <f t="shared" si="273"/>
        <v>9.0624322645147092E-3</v>
      </c>
      <c r="AC104" s="1173">
        <f t="shared" si="273"/>
        <v>1.867497305654742E-2</v>
      </c>
      <c r="AD104" s="1173">
        <f t="shared" si="273"/>
        <v>7.78335345134185E-3</v>
      </c>
      <c r="AE104" s="1182">
        <f t="shared" si="192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274">G256</f>
        <v>3.6676721171657028E-3</v>
      </c>
      <c r="F106" s="1152">
        <f t="shared" si="274"/>
        <v>0.13965711763027436</v>
      </c>
      <c r="G106" s="1152">
        <f t="shared" si="274"/>
        <v>2.8161268542943228E-2</v>
      </c>
      <c r="H106" s="1152">
        <f t="shared" si="274"/>
        <v>4.3745197506717499E-3</v>
      </c>
      <c r="I106" s="1152">
        <f t="shared" si="274"/>
        <v>4.188020257496778E-3</v>
      </c>
      <c r="J106" s="1152">
        <f t="shared" si="274"/>
        <v>1.6569844321455925E-3</v>
      </c>
      <c r="K106" s="1152">
        <f t="shared" si="274"/>
        <v>1.3704219865504621E-2</v>
      </c>
      <c r="L106" s="1152">
        <f t="shared" si="274"/>
        <v>2.4810340444349675E-2</v>
      </c>
      <c r="M106" s="1152">
        <f t="shared" si="274"/>
        <v>1.9329643535367499E-3</v>
      </c>
      <c r="N106" s="1152">
        <f t="shared" si="274"/>
        <v>3.4325549908475177E-3</v>
      </c>
      <c r="O106" s="1152">
        <f t="shared" ref="O106:X111" si="275">Q256</f>
        <v>5.3749239669181464E-3</v>
      </c>
      <c r="P106" s="1152">
        <f t="shared" si="275"/>
        <v>1.3738178577937715E-2</v>
      </c>
      <c r="Q106" s="1152">
        <f t="shared" si="275"/>
        <v>3.9722015705349056E-3</v>
      </c>
      <c r="R106" s="1152">
        <f t="shared" si="275"/>
        <v>4.818545670185323E-2</v>
      </c>
      <c r="S106" s="1152">
        <f t="shared" si="275"/>
        <v>5.2523955807361458E-3</v>
      </c>
      <c r="T106" s="1152">
        <f t="shared" si="275"/>
        <v>1.034408535912029E-2</v>
      </c>
      <c r="U106" s="1152">
        <f t="shared" si="275"/>
        <v>4.4761304002908127E-3</v>
      </c>
      <c r="V106" s="1152">
        <f t="shared" si="275"/>
        <v>8.7035272105317699E-3</v>
      </c>
      <c r="W106" s="1152">
        <f t="shared" si="275"/>
        <v>8.4329565576202574E-3</v>
      </c>
      <c r="X106" s="1152">
        <f t="shared" si="275"/>
        <v>6.6460320099166357E-4</v>
      </c>
      <c r="Y106" s="1152">
        <f t="shared" ref="Y106:AD111" si="276">AA256</f>
        <v>3.3787890266612389E-3</v>
      </c>
      <c r="Z106" s="1152">
        <f t="shared" si="276"/>
        <v>8.5480328471697841E-4</v>
      </c>
      <c r="AA106" s="1152">
        <f t="shared" si="276"/>
        <v>2.6667483560704874E-3</v>
      </c>
      <c r="AB106" s="1152">
        <f t="shared" si="276"/>
        <v>2.9983982296150642E-3</v>
      </c>
      <c r="AC106" s="1152">
        <f t="shared" si="276"/>
        <v>3.6868022898961924E-3</v>
      </c>
      <c r="AD106" s="1152">
        <f t="shared" si="276"/>
        <v>2.7994061978078347E-3</v>
      </c>
      <c r="AE106" s="1179">
        <f t="shared" si="192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274"/>
        <v>9.7401734912405322E-3</v>
      </c>
      <c r="F107" s="1153">
        <f t="shared" si="274"/>
        <v>0.24392747140999421</v>
      </c>
      <c r="G107" s="1153">
        <f t="shared" si="274"/>
        <v>3.5009370611034943E-2</v>
      </c>
      <c r="H107" s="1153">
        <f t="shared" si="274"/>
        <v>1.2456657660792384E-2</v>
      </c>
      <c r="I107" s="1153">
        <f t="shared" si="274"/>
        <v>1.2393115815480507E-2</v>
      </c>
      <c r="J107" s="1153">
        <f t="shared" si="274"/>
        <v>4.7477267422226643E-3</v>
      </c>
      <c r="K107" s="1153">
        <f t="shared" si="274"/>
        <v>2.642659784021462E-2</v>
      </c>
      <c r="L107" s="1153">
        <f t="shared" si="274"/>
        <v>2.7680932689252417E-2</v>
      </c>
      <c r="M107" s="1153">
        <f t="shared" si="274"/>
        <v>9.0636351978715737E-3</v>
      </c>
      <c r="N107" s="1153">
        <f t="shared" si="274"/>
        <v>1.2479979911206102E-2</v>
      </c>
      <c r="O107" s="1153">
        <f t="shared" si="275"/>
        <v>1.7091973571379676E-2</v>
      </c>
      <c r="P107" s="1153">
        <f t="shared" si="275"/>
        <v>1.9447566202179755E-2</v>
      </c>
      <c r="Q107" s="1153">
        <f t="shared" si="275"/>
        <v>1.4012095213777359E-2</v>
      </c>
      <c r="R107" s="1153">
        <f t="shared" si="275"/>
        <v>9.2592582679723826E-2</v>
      </c>
      <c r="S107" s="1153">
        <f t="shared" si="275"/>
        <v>1.4231178861429767E-2</v>
      </c>
      <c r="T107" s="1153">
        <f t="shared" si="275"/>
        <v>3.2043702505470971E-2</v>
      </c>
      <c r="U107" s="1153">
        <f t="shared" si="275"/>
        <v>2.02873789802792E-2</v>
      </c>
      <c r="V107" s="1153">
        <f t="shared" si="275"/>
        <v>2.104871817696205E-2</v>
      </c>
      <c r="W107" s="1153">
        <f t="shared" si="275"/>
        <v>2.9501788080250703E-2</v>
      </c>
      <c r="X107" s="1153">
        <f t="shared" si="275"/>
        <v>3.1281083354367245E-3</v>
      </c>
      <c r="Y107" s="1153">
        <f t="shared" si="276"/>
        <v>1.2827774991082163E-2</v>
      </c>
      <c r="Z107" s="1153">
        <f t="shared" si="276"/>
        <v>6.7675394523736962E-3</v>
      </c>
      <c r="AA107" s="1153">
        <f t="shared" si="276"/>
        <v>8.5360250972115834E-3</v>
      </c>
      <c r="AB107" s="1153">
        <f t="shared" si="276"/>
        <v>9.260054405771604E-3</v>
      </c>
      <c r="AC107" s="1153">
        <f t="shared" si="276"/>
        <v>1.8885222484578506E-2</v>
      </c>
      <c r="AD107" s="1153">
        <f t="shared" si="276"/>
        <v>6.1663354928800651E-3</v>
      </c>
      <c r="AE107" s="1180">
        <f t="shared" si="192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274"/>
        <v>5.1107596371189412E-3</v>
      </c>
      <c r="F108" s="1152">
        <f t="shared" si="274"/>
        <v>0.17873767702207222</v>
      </c>
      <c r="G108" s="1152">
        <f t="shared" si="274"/>
        <v>1.967457657595964E-2</v>
      </c>
      <c r="H108" s="1152">
        <f t="shared" si="274"/>
        <v>7.2584352832029131E-3</v>
      </c>
      <c r="I108" s="1152">
        <f t="shared" si="274"/>
        <v>4.5931300031179087E-3</v>
      </c>
      <c r="J108" s="1152">
        <f t="shared" si="274"/>
        <v>2.9332570532498211E-3</v>
      </c>
      <c r="K108" s="1152">
        <f t="shared" si="274"/>
        <v>1.0488763979594886E-2</v>
      </c>
      <c r="L108" s="1152">
        <f t="shared" si="274"/>
        <v>8.2738611994248989E-3</v>
      </c>
      <c r="M108" s="1152">
        <f t="shared" si="274"/>
        <v>4.2745123541880255E-3</v>
      </c>
      <c r="N108" s="1152">
        <f t="shared" si="274"/>
        <v>6.9726031108001338E-3</v>
      </c>
      <c r="O108" s="1152">
        <f t="shared" si="275"/>
        <v>1.2361195870878498E-2</v>
      </c>
      <c r="P108" s="1152">
        <f t="shared" si="275"/>
        <v>1.1852182970475519E-2</v>
      </c>
      <c r="Q108" s="1152">
        <f t="shared" si="275"/>
        <v>1.0903623563843289E-2</v>
      </c>
      <c r="R108" s="1152">
        <f t="shared" si="275"/>
        <v>4.2255490163106882E-2</v>
      </c>
      <c r="S108" s="1152">
        <f t="shared" si="275"/>
        <v>9.8509183512074834E-3</v>
      </c>
      <c r="T108" s="1152">
        <f t="shared" si="275"/>
        <v>1.9857104557388282E-2</v>
      </c>
      <c r="U108" s="1152">
        <f t="shared" si="275"/>
        <v>1.336774900392709E-2</v>
      </c>
      <c r="V108" s="1152">
        <f t="shared" si="275"/>
        <v>1.3638113259810495E-2</v>
      </c>
      <c r="W108" s="1152">
        <f t="shared" si="275"/>
        <v>1.6499362816328814E-2</v>
      </c>
      <c r="X108" s="1152">
        <f t="shared" si="275"/>
        <v>1.1502747709471101E-3</v>
      </c>
      <c r="Y108" s="1152">
        <f t="shared" si="276"/>
        <v>7.7229661176505841E-3</v>
      </c>
      <c r="Z108" s="1152">
        <f t="shared" si="276"/>
        <v>2.2841410238342236E-3</v>
      </c>
      <c r="AA108" s="1152">
        <f t="shared" si="276"/>
        <v>5.1871917724962916E-3</v>
      </c>
      <c r="AB108" s="1152">
        <f t="shared" si="276"/>
        <v>3.1742233351473559E-3</v>
      </c>
      <c r="AC108" s="1152">
        <f t="shared" si="276"/>
        <v>8.5994478630471247E-3</v>
      </c>
      <c r="AD108" s="1152">
        <f t="shared" si="276"/>
        <v>4.1360107942897918E-3</v>
      </c>
      <c r="AE108" s="1179">
        <f t="shared" si="192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274"/>
        <v>1.812125300695913E-3</v>
      </c>
      <c r="F109" s="1153">
        <f t="shared" si="274"/>
        <v>9.2857073451032723E-2</v>
      </c>
      <c r="G109" s="1153">
        <f t="shared" si="274"/>
        <v>6.1357090619314145E-3</v>
      </c>
      <c r="H109" s="1153">
        <f t="shared" si="274"/>
        <v>3.3907670738221223E-3</v>
      </c>
      <c r="I109" s="1153">
        <f t="shared" si="274"/>
        <v>3.6016807378794679E-3</v>
      </c>
      <c r="J109" s="1153">
        <f t="shared" si="274"/>
        <v>1.2042220357308558E-3</v>
      </c>
      <c r="K109" s="1153">
        <f t="shared" si="274"/>
        <v>4.2169680115006344E-3</v>
      </c>
      <c r="L109" s="1153">
        <f t="shared" si="274"/>
        <v>2.8973723501662559E-3</v>
      </c>
      <c r="M109" s="1153">
        <f t="shared" si="274"/>
        <v>5.0394738926273141E-3</v>
      </c>
      <c r="N109" s="1153">
        <f t="shared" si="274"/>
        <v>3.4415780779025705E-3</v>
      </c>
      <c r="O109" s="1153">
        <f t="shared" si="275"/>
        <v>5.4077683024694465E-3</v>
      </c>
      <c r="P109" s="1153">
        <f t="shared" si="275"/>
        <v>6.3725053743434968E-3</v>
      </c>
      <c r="Q109" s="1153">
        <f t="shared" si="275"/>
        <v>4.6946711936664944E-3</v>
      </c>
      <c r="R109" s="1153">
        <f t="shared" si="275"/>
        <v>2.0884538384553834E-2</v>
      </c>
      <c r="S109" s="1153">
        <f t="shared" si="275"/>
        <v>5.0262835863249715E-3</v>
      </c>
      <c r="T109" s="1153">
        <f t="shared" si="275"/>
        <v>8.3312015063256167E-3</v>
      </c>
      <c r="U109" s="1153">
        <f t="shared" si="275"/>
        <v>7.5234948756631725E-3</v>
      </c>
      <c r="V109" s="1153">
        <f t="shared" si="275"/>
        <v>5.1310855098873924E-3</v>
      </c>
      <c r="W109" s="1153">
        <f t="shared" si="275"/>
        <v>6.9822830466290788E-3</v>
      </c>
      <c r="X109" s="1153">
        <f t="shared" si="275"/>
        <v>7.2211693953901904E-4</v>
      </c>
      <c r="Y109" s="1153">
        <f t="shared" si="276"/>
        <v>2.9608688469630463E-3</v>
      </c>
      <c r="Z109" s="1153">
        <f t="shared" si="276"/>
        <v>1.5973553781543385E-3</v>
      </c>
      <c r="AA109" s="1153">
        <f t="shared" si="276"/>
        <v>2.8035887349926697E-3</v>
      </c>
      <c r="AB109" s="1153">
        <f t="shared" si="276"/>
        <v>1.6784562239807964E-3</v>
      </c>
      <c r="AC109" s="1153">
        <f t="shared" si="276"/>
        <v>3.8351654677178282E-3</v>
      </c>
      <c r="AD109" s="1153">
        <f t="shared" si="276"/>
        <v>1.6269195728878386E-3</v>
      </c>
      <c r="AE109" s="1180">
        <f t="shared" si="192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274"/>
        <v>9.1314126480379978E-4</v>
      </c>
      <c r="F110" s="1152">
        <f t="shared" si="274"/>
        <v>4.2984391000374718E-2</v>
      </c>
      <c r="G110" s="1152">
        <f t="shared" si="274"/>
        <v>2.1676519605655508E-3</v>
      </c>
      <c r="H110" s="1152">
        <f t="shared" si="274"/>
        <v>1.5451596792100811E-3</v>
      </c>
      <c r="I110" s="1152">
        <f t="shared" si="274"/>
        <v>1.6231691510540844E-3</v>
      </c>
      <c r="J110" s="1152">
        <f t="shared" si="274"/>
        <v>5.6956447635918847E-4</v>
      </c>
      <c r="K110" s="1152">
        <f t="shared" si="274"/>
        <v>1.8998215923631508E-3</v>
      </c>
      <c r="L110" s="1152">
        <f t="shared" si="274"/>
        <v>1.4220698936511546E-3</v>
      </c>
      <c r="M110" s="1152">
        <f t="shared" si="274"/>
        <v>2.4339685313977369E-3</v>
      </c>
      <c r="N110" s="1152">
        <f t="shared" si="274"/>
        <v>1.5546732653891563E-3</v>
      </c>
      <c r="O110" s="1152">
        <f t="shared" si="275"/>
        <v>2.2063368413544268E-3</v>
      </c>
      <c r="P110" s="1152">
        <f t="shared" si="275"/>
        <v>2.564235230313518E-3</v>
      </c>
      <c r="Q110" s="1152">
        <f t="shared" si="275"/>
        <v>1.7500136024050422E-3</v>
      </c>
      <c r="R110" s="1152">
        <f t="shared" si="275"/>
        <v>9.1972294039669774E-3</v>
      </c>
      <c r="S110" s="1152">
        <f t="shared" si="275"/>
        <v>1.9268665160057095E-3</v>
      </c>
      <c r="T110" s="1152">
        <f t="shared" si="275"/>
        <v>3.4364191899882743E-3</v>
      </c>
      <c r="U110" s="1152">
        <f t="shared" si="275"/>
        <v>3.6314615177747474E-3</v>
      </c>
      <c r="V110" s="1152">
        <f t="shared" si="275"/>
        <v>2.266518346006002E-3</v>
      </c>
      <c r="W110" s="1152">
        <f t="shared" si="275"/>
        <v>3.1569038456535463E-3</v>
      </c>
      <c r="X110" s="1152">
        <f t="shared" si="275"/>
        <v>5.3679489310865143E-4</v>
      </c>
      <c r="Y110" s="1152">
        <f t="shared" si="276"/>
        <v>1.5661123241675335E-3</v>
      </c>
      <c r="Z110" s="1152">
        <f t="shared" si="276"/>
        <v>8.4497784496570093E-4</v>
      </c>
      <c r="AA110" s="1152">
        <f t="shared" si="276"/>
        <v>1.1715390508904978E-3</v>
      </c>
      <c r="AB110" s="1152">
        <f t="shared" si="276"/>
        <v>7.5359259035872477E-4</v>
      </c>
      <c r="AC110" s="1152">
        <f t="shared" si="276"/>
        <v>1.7313500457253376E-3</v>
      </c>
      <c r="AD110" s="1152">
        <f t="shared" si="276"/>
        <v>7.2258280757688757E-4</v>
      </c>
      <c r="AE110" s="1179">
        <f t="shared" si="192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274"/>
        <v>8.5651234915705258E-4</v>
      </c>
      <c r="F111" s="1154">
        <f t="shared" si="274"/>
        <v>3.6459187201838286E-2</v>
      </c>
      <c r="G111" s="1154">
        <f t="shared" si="274"/>
        <v>2.3378395111884661E-3</v>
      </c>
      <c r="H111" s="1154">
        <f t="shared" si="274"/>
        <v>1.6310018836106412E-3</v>
      </c>
      <c r="I111" s="1154">
        <f t="shared" si="274"/>
        <v>1.811807728068478E-3</v>
      </c>
      <c r="J111" s="1154">
        <f t="shared" si="274"/>
        <v>5.2074466409982956E-4</v>
      </c>
      <c r="K111" s="1154">
        <f t="shared" si="274"/>
        <v>2.7940890783081491E-3</v>
      </c>
      <c r="L111" s="1154">
        <f t="shared" si="274"/>
        <v>1.3422210493552341E-3</v>
      </c>
      <c r="M111" s="1154">
        <f t="shared" si="274"/>
        <v>2.3505181817498146E-3</v>
      </c>
      <c r="N111" s="1154">
        <f t="shared" si="274"/>
        <v>2.1765425715448189E-3</v>
      </c>
      <c r="O111" s="1154">
        <f t="shared" si="275"/>
        <v>2.618240761829098E-3</v>
      </c>
      <c r="P111" s="1154">
        <f t="shared" si="275"/>
        <v>2.8054256727687503E-3</v>
      </c>
      <c r="Q111" s="1154">
        <f t="shared" si="275"/>
        <v>1.7220453484853269E-3</v>
      </c>
      <c r="R111" s="1154">
        <f t="shared" si="275"/>
        <v>1.1009007733909041E-2</v>
      </c>
      <c r="S111" s="1154">
        <f t="shared" si="275"/>
        <v>2.1583892369211244E-3</v>
      </c>
      <c r="T111" s="1154">
        <f t="shared" si="275"/>
        <v>3.6700795803977933E-3</v>
      </c>
      <c r="U111" s="1154">
        <f t="shared" si="275"/>
        <v>4.5207146229246003E-3</v>
      </c>
      <c r="V111" s="1154">
        <f t="shared" si="275"/>
        <v>2.5655427549436962E-3</v>
      </c>
      <c r="W111" s="1154">
        <f t="shared" si="275"/>
        <v>3.0448472832007275E-3</v>
      </c>
      <c r="X111" s="1154">
        <f t="shared" si="275"/>
        <v>5.0803802383497364E-4</v>
      </c>
      <c r="Y111" s="1154">
        <f t="shared" si="276"/>
        <v>2.2276254178362621E-3</v>
      </c>
      <c r="Z111" s="1154">
        <f t="shared" si="276"/>
        <v>8.1796942069739087E-4</v>
      </c>
      <c r="AA111" s="1154">
        <f t="shared" si="276"/>
        <v>1.4220568353576484E-3</v>
      </c>
      <c r="AB111" s="1154">
        <f t="shared" si="276"/>
        <v>1.0238202363964494E-3</v>
      </c>
      <c r="AC111" s="1154">
        <f t="shared" si="276"/>
        <v>2.1856759442490077E-3</v>
      </c>
      <c r="AD111" s="1154">
        <f t="shared" si="276"/>
        <v>7.7134606452992905E-4</v>
      </c>
      <c r="AE111" s="1181">
        <f t="shared" si="192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277">SUM(F106:F111)</f>
        <v>0.73462291771558663</v>
      </c>
      <c r="G112" s="1154">
        <f t="shared" ref="G112" si="278">SUM(G106:G111)</f>
        <v>9.3486416263623237E-2</v>
      </c>
      <c r="H112" s="1154">
        <f t="shared" ref="H112" si="279">SUM(H106:H111)</f>
        <v>3.0656541331309892E-2</v>
      </c>
      <c r="I112" s="1154">
        <f t="shared" ref="I112" si="280">SUM(I106:I111)</f>
        <v>2.8210923693097228E-2</v>
      </c>
      <c r="J112" s="1154">
        <f t="shared" ref="J112" si="281">SUM(J106:J111)</f>
        <v>1.163249940380795E-2</v>
      </c>
      <c r="K112" s="1154">
        <f t="shared" ref="K112" si="282">SUM(K106:K111)</f>
        <v>5.9530460367486056E-2</v>
      </c>
      <c r="L112" s="1154">
        <f t="shared" ref="L112" si="283">SUM(L106:L111)</f>
        <v>6.642679762619963E-2</v>
      </c>
      <c r="M112" s="1154">
        <f t="shared" ref="M112" si="284">SUM(M106:M111)</f>
        <v>2.5095072511371216E-2</v>
      </c>
      <c r="N112" s="1154">
        <f t="shared" ref="N112" si="285">SUM(N106:N111)</f>
        <v>3.0057931927690299E-2</v>
      </c>
      <c r="O112" s="1154">
        <f t="shared" ref="O112" si="286">SUM(O106:O111)</f>
        <v>4.5060439314829295E-2</v>
      </c>
      <c r="P112" s="1154">
        <f t="shared" ref="P112" si="287">SUM(P106:P111)</f>
        <v>5.6780094028018757E-2</v>
      </c>
      <c r="Q112" s="1154">
        <f t="shared" ref="Q112" si="288">SUM(Q106:Q111)</f>
        <v>3.7054650492712421E-2</v>
      </c>
      <c r="R112" s="1154">
        <f t="shared" ref="R112" si="289">SUM(R106:R111)</f>
        <v>0.22412430506711378</v>
      </c>
      <c r="S112" s="1154">
        <f t="shared" ref="S112" si="290">SUM(S106:S111)</f>
        <v>3.8446032132625201E-2</v>
      </c>
      <c r="T112" s="1154">
        <f t="shared" ref="T112" si="291">SUM(T106:T111)</f>
        <v>7.7682592698691225E-2</v>
      </c>
      <c r="U112" s="1154">
        <f t="shared" ref="U112" si="292">SUM(U106:U111)</f>
        <v>5.3806929400859627E-2</v>
      </c>
      <c r="V112" s="1154">
        <f t="shared" ref="V112" si="293">SUM(V106:V111)</f>
        <v>5.33535052581414E-2</v>
      </c>
      <c r="W112" s="1154">
        <f t="shared" ref="W112" si="294">SUM(W106:W111)</f>
        <v>6.7618141629683132E-2</v>
      </c>
      <c r="X112" s="1154">
        <f t="shared" ref="X112" si="295">SUM(X106:X111)</f>
        <v>6.709936163858142E-3</v>
      </c>
      <c r="Y112" s="1154">
        <f t="shared" ref="Y112" si="296">SUM(Y106:Y111)</f>
        <v>3.0684136724360829E-2</v>
      </c>
      <c r="Z112" s="1154">
        <f t="shared" ref="Z112" si="297">SUM(Z106:Z111)</f>
        <v>1.3166786404742328E-2</v>
      </c>
      <c r="AA112" s="1154">
        <f t="shared" ref="AA112" si="298">SUM(AA106:AA111)</f>
        <v>2.1787149847019179E-2</v>
      </c>
      <c r="AB112" s="1154">
        <f t="shared" ref="AB112" si="299">SUM(AB106:AB111)</f>
        <v>1.8888545021269996E-2</v>
      </c>
      <c r="AC112" s="1154">
        <f t="shared" ref="AC112" si="300">SUM(AC106:AC111)</f>
        <v>3.8923664095214007E-2</v>
      </c>
      <c r="AD112" s="1154">
        <f t="shared" ref="AD112" si="301">SUM(AD106:AD111)</f>
        <v>1.6222600929972346E-2</v>
      </c>
      <c r="AE112" s="1154">
        <f t="shared" ref="AE112" si="302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03">G262</f>
        <v>2.2234394403226294E-2</v>
      </c>
      <c r="F113" s="1173">
        <f t="shared" ref="F113:AC113" si="304">H262</f>
        <v>0.73907745547544978</v>
      </c>
      <c r="G113" s="1173">
        <f t="shared" si="304"/>
        <v>9.405329045341243E-2</v>
      </c>
      <c r="H113" s="1173">
        <f t="shared" si="304"/>
        <v>3.0842433600192252E-2</v>
      </c>
      <c r="I113" s="1173">
        <f t="shared" si="304"/>
        <v>2.8381986454414698E-2</v>
      </c>
      <c r="J113" s="1173">
        <f t="shared" si="304"/>
        <v>1.1703035466032886E-2</v>
      </c>
      <c r="K113" s="1173">
        <f t="shared" si="304"/>
        <v>5.9891435606855975E-2</v>
      </c>
      <c r="L113" s="1173">
        <f t="shared" si="304"/>
        <v>6.6829590230618852E-2</v>
      </c>
      <c r="M113" s="1173">
        <f t="shared" si="304"/>
        <v>2.5247241665630693E-2</v>
      </c>
      <c r="N113" s="1173">
        <f t="shared" si="304"/>
        <v>3.0240194404842061E-2</v>
      </c>
      <c r="O113" s="1173">
        <f t="shared" si="304"/>
        <v>4.5333672593513431E-2</v>
      </c>
      <c r="P113" s="1173">
        <f t="shared" si="304"/>
        <v>5.712439185314367E-2</v>
      </c>
      <c r="Q113" s="1173">
        <f t="shared" si="304"/>
        <v>3.7279339017692835E-2</v>
      </c>
      <c r="R113" s="1173">
        <f t="shared" si="304"/>
        <v>0.2254833290721491</v>
      </c>
      <c r="S113" s="1173">
        <f t="shared" si="304"/>
        <v>3.8679157587497001E-2</v>
      </c>
      <c r="T113" s="1173">
        <f t="shared" si="304"/>
        <v>7.8153637140833676E-2</v>
      </c>
      <c r="U113" s="1173">
        <f t="shared" si="304"/>
        <v>5.4133198828314688E-2</v>
      </c>
      <c r="V113" s="1173">
        <f t="shared" si="304"/>
        <v>5.3677025254675839E-2</v>
      </c>
      <c r="W113" s="1173">
        <f t="shared" si="304"/>
        <v>6.8028158194477842E-2</v>
      </c>
      <c r="X113" s="1173">
        <f t="shared" si="304"/>
        <v>6.7506232473772947E-3</v>
      </c>
      <c r="Y113" s="1173">
        <f t="shared" si="304"/>
        <v>3.0870196323607355E-2</v>
      </c>
      <c r="Z113" s="1173">
        <f t="shared" si="304"/>
        <v>1.32466259330249E-2</v>
      </c>
      <c r="AA113" s="1173">
        <f t="shared" si="304"/>
        <v>2.1919260729123355E-2</v>
      </c>
      <c r="AB113" s="1173">
        <f t="shared" si="304"/>
        <v>1.9003079614456617E-2</v>
      </c>
      <c r="AC113" s="1173">
        <f t="shared" si="304"/>
        <v>3.9159685770121085E-2</v>
      </c>
      <c r="AD113" s="1173">
        <f>AF262</f>
        <v>1.6320970020648785E-2</v>
      </c>
      <c r="AE113" s="1182">
        <f t="shared" si="192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05">H264</f>
        <v>2.9973987494657934</v>
      </c>
      <c r="G115" s="1173">
        <f t="shared" si="305"/>
        <v>0.38144204386107938</v>
      </c>
      <c r="H115" s="1173">
        <f t="shared" si="305"/>
        <v>0.12508441600918088</v>
      </c>
      <c r="I115" s="1173">
        <f t="shared" si="305"/>
        <v>0.11510583914522281</v>
      </c>
      <c r="J115" s="1173">
        <f t="shared" si="305"/>
        <v>4.746277079751355E-2</v>
      </c>
      <c r="K115" s="1173">
        <f t="shared" si="305"/>
        <v>0.24289540001760251</v>
      </c>
      <c r="L115" s="1173">
        <f t="shared" si="305"/>
        <v>0.27103374443441169</v>
      </c>
      <c r="M115" s="1173">
        <f t="shared" si="305"/>
        <v>0.10239258420802401</v>
      </c>
      <c r="N115" s="1173">
        <f t="shared" si="305"/>
        <v>0.12264197780781443</v>
      </c>
      <c r="O115" s="1173">
        <f t="shared" si="305"/>
        <v>0.1838550107756636</v>
      </c>
      <c r="P115" s="1173">
        <f t="shared" si="305"/>
        <v>0.23167339151815655</v>
      </c>
      <c r="Q115" s="1173">
        <f t="shared" si="305"/>
        <v>0.15118989670799882</v>
      </c>
      <c r="R115" s="1173">
        <f t="shared" si="305"/>
        <v>0.9144690364712309</v>
      </c>
      <c r="S115" s="1173">
        <f t="shared" si="305"/>
        <v>0.15686699374231552</v>
      </c>
      <c r="T115" s="1173">
        <f t="shared" si="305"/>
        <v>0.31695949118274741</v>
      </c>
      <c r="U115" s="1173">
        <f t="shared" si="305"/>
        <v>0.21954232438086241</v>
      </c>
      <c r="V115" s="1173">
        <f t="shared" si="305"/>
        <v>0.21769226916806361</v>
      </c>
      <c r="W115" s="1173">
        <f t="shared" si="305"/>
        <v>0.27589465054026707</v>
      </c>
      <c r="X115" s="1173">
        <f t="shared" si="305"/>
        <v>2.7377793125602307E-2</v>
      </c>
      <c r="Y115" s="1173">
        <f t="shared" si="305"/>
        <v>0.12519701036831021</v>
      </c>
      <c r="Z115" s="1173">
        <f t="shared" si="305"/>
        <v>5.3722948402948403E-2</v>
      </c>
      <c r="AA115" s="1173">
        <f t="shared" si="305"/>
        <v>8.8895641738149886E-2</v>
      </c>
      <c r="AB115" s="1173">
        <f t="shared" si="305"/>
        <v>7.7068792520168045E-2</v>
      </c>
      <c r="AC115" s="1173">
        <f t="shared" si="305"/>
        <v>0.15881582138278783</v>
      </c>
      <c r="AD115" s="1173">
        <f>AF264</f>
        <v>6.6191242565355704E-2</v>
      </c>
      <c r="AE115" s="1182">
        <f t="shared" si="192"/>
        <v>7.7610435365928101</v>
      </c>
      <c r="AF115" s="1160"/>
      <c r="AG115" s="1174"/>
      <c r="AH115" s="1160"/>
    </row>
    <row r="116" spans="2:66" s="1190" customFormat="1" ht="15.75" thickBot="1">
      <c r="B116" s="1203"/>
      <c r="C116" s="1191" t="s">
        <v>1270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3"/>
      <c r="C117" s="302" t="s">
        <v>1271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12" t="s">
        <v>1167</v>
      </c>
      <c r="D121" s="1312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06">SUM(F7:F12,F16:F21,F25:F30,F34:F39,F43:F48,F52:F57,F61:F66,F70:F75,F79:F84,F88:F93,F97:F102,F106:F111)</f>
        <v>299.73987494657956</v>
      </c>
      <c r="I121" s="1165">
        <f t="shared" si="306"/>
        <v>38.144204386107944</v>
      </c>
      <c r="J121" s="1165">
        <f t="shared" si="306"/>
        <v>12.508441600918092</v>
      </c>
      <c r="K121" s="1165">
        <f t="shared" si="306"/>
        <v>11.510583914522277</v>
      </c>
      <c r="L121" s="1165">
        <f t="shared" si="306"/>
        <v>4.7462770797513549</v>
      </c>
      <c r="M121" s="1165">
        <f t="shared" si="306"/>
        <v>24.289540001760248</v>
      </c>
      <c r="N121" s="1165">
        <f t="shared" si="306"/>
        <v>27.103374443441169</v>
      </c>
      <c r="O121" s="1165">
        <f t="shared" si="306"/>
        <v>10.239258420802404</v>
      </c>
      <c r="P121" s="1165">
        <f t="shared" si="306"/>
        <v>12.264197780781446</v>
      </c>
      <c r="Q121" s="1165">
        <f t="shared" si="306"/>
        <v>18.385501077566374</v>
      </c>
      <c r="R121" s="1165">
        <f t="shared" si="306"/>
        <v>23.16733915181565</v>
      </c>
      <c r="S121" s="1165">
        <f t="shared" si="306"/>
        <v>15.118989670799884</v>
      </c>
      <c r="T121" s="1165">
        <f t="shared" si="306"/>
        <v>91.446903647123108</v>
      </c>
      <c r="U121" s="1165">
        <f t="shared" si="306"/>
        <v>15.686699374231551</v>
      </c>
      <c r="V121" s="1165">
        <f t="shared" si="306"/>
        <v>31.69594911827474</v>
      </c>
      <c r="W121" s="1165">
        <f t="shared" si="306"/>
        <v>21.954232438086233</v>
      </c>
      <c r="X121" s="1165">
        <f t="shared" si="306"/>
        <v>21.76922691680635</v>
      </c>
      <c r="Y121" s="1165">
        <f t="shared" si="306"/>
        <v>27.589398566178499</v>
      </c>
      <c r="Z121" s="1165">
        <f t="shared" si="306"/>
        <v>2.737779312560233</v>
      </c>
      <c r="AA121" s="1165">
        <f t="shared" si="306"/>
        <v>12.519701036831021</v>
      </c>
      <c r="AB121" s="1165">
        <f t="shared" si="306"/>
        <v>5.3722948402948409</v>
      </c>
      <c r="AC121" s="1165">
        <f t="shared" si="306"/>
        <v>8.8895641738149873</v>
      </c>
      <c r="AD121" s="1165">
        <f t="shared" si="306"/>
        <v>7.7068792520168063</v>
      </c>
      <c r="AE121" s="1165">
        <f t="shared" si="306"/>
        <v>15.881582138278791</v>
      </c>
      <c r="AF121" s="1165">
        <f t="shared" si="306"/>
        <v>6.6114197174508345</v>
      </c>
      <c r="AG121" s="1174"/>
      <c r="AH121" s="1160"/>
    </row>
    <row r="122" spans="2:66">
      <c r="C122" s="1312"/>
      <c r="D122" s="1312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12"/>
      <c r="D123" s="1312"/>
      <c r="E123" s="1166" t="s">
        <v>1165</v>
      </c>
      <c r="F123" s="1168">
        <f t="shared" ref="F123:AF123" si="307">(F122-F121)/F122</f>
        <v>-0.74782307294465533</v>
      </c>
      <c r="G123" s="1168">
        <f t="shared" si="307"/>
        <v>3.9398558851714815E-16</v>
      </c>
      <c r="H123" s="1168">
        <f t="shared" si="307"/>
        <v>-9.4821249376545006E-16</v>
      </c>
      <c r="I123" s="1168">
        <f t="shared" si="307"/>
        <v>0</v>
      </c>
      <c r="J123" s="1168">
        <f t="shared" si="307"/>
        <v>-2.840252840561482E-16</v>
      </c>
      <c r="K123" s="1168">
        <f t="shared" si="307"/>
        <v>3.0864756342362738E-16</v>
      </c>
      <c r="L123" s="1168">
        <f t="shared" si="307"/>
        <v>0</v>
      </c>
      <c r="M123" s="1168">
        <f t="shared" si="307"/>
        <v>1.4626516922687864E-16</v>
      </c>
      <c r="N123" s="1168">
        <f t="shared" si="307"/>
        <v>1.3108012385004823E-16</v>
      </c>
      <c r="O123" s="1168">
        <f t="shared" si="307"/>
        <v>-5.2045473404343855E-16</v>
      </c>
      <c r="P123" s="1168">
        <f t="shared" si="307"/>
        <v>-1.4484085067381109E-16</v>
      </c>
      <c r="Q123" s="1168">
        <f t="shared" si="307"/>
        <v>-7.7293812419079618E-16</v>
      </c>
      <c r="R123" s="1168">
        <f t="shared" si="307"/>
        <v>3.0670019163785323E-16</v>
      </c>
      <c r="S123" s="1168">
        <f t="shared" si="307"/>
        <v>-2.3498353766733818E-16</v>
      </c>
      <c r="T123" s="1168">
        <f t="shared" si="307"/>
        <v>0</v>
      </c>
      <c r="U123" s="1168">
        <f t="shared" si="307"/>
        <v>0</v>
      </c>
      <c r="V123" s="1168">
        <f t="shared" si="307"/>
        <v>1.1208731013365156E-16</v>
      </c>
      <c r="W123" s="1168">
        <f t="shared" si="307"/>
        <v>0</v>
      </c>
      <c r="X123" s="1168">
        <f t="shared" si="307"/>
        <v>1.6319889045107628E-16</v>
      </c>
      <c r="Y123" s="1168">
        <f t="shared" si="307"/>
        <v>2.4098998684695302E-6</v>
      </c>
      <c r="Z123" s="1168">
        <f t="shared" si="307"/>
        <v>-6.4883127403687351E-16</v>
      </c>
      <c r="AA123" s="1168">
        <f t="shared" si="307"/>
        <v>-2.8376984948354347E-16</v>
      </c>
      <c r="AB123" s="1168">
        <f t="shared" si="307"/>
        <v>-1.6532570272174052E-16</v>
      </c>
      <c r="AC123" s="1168">
        <f t="shared" si="307"/>
        <v>-1.9982496381911164E-16</v>
      </c>
      <c r="AD123" s="1168">
        <f t="shared" si="307"/>
        <v>-2.3048977171082544E-16</v>
      </c>
      <c r="AE123" s="1168">
        <f t="shared" si="307"/>
        <v>-4.4740047280774731E-16</v>
      </c>
      <c r="AF123" s="1168">
        <f t="shared" si="307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12" t="s">
        <v>1168</v>
      </c>
      <c r="D124" s="1312"/>
      <c r="E124" s="1144" t="s">
        <v>1163</v>
      </c>
      <c r="F124" s="1165">
        <f>SUM(G110:AF110)</f>
        <v>0.14525555746568186</v>
      </c>
      <c r="G124" s="1165">
        <f t="shared" ref="G124:AF124" si="308">E115+E113+E104+E95+E86+E77+E68+E59+E50+E41+E32+E23+E14</f>
        <v>9.0173696255538811</v>
      </c>
      <c r="H124" s="1165">
        <f t="shared" si="308"/>
        <v>299.73987494657933</v>
      </c>
      <c r="I124" s="1165">
        <f t="shared" si="308"/>
        <v>38.144204386107937</v>
      </c>
      <c r="J124" s="1165">
        <f t="shared" si="308"/>
        <v>12.508441600918086</v>
      </c>
      <c r="K124" s="1165">
        <f t="shared" si="308"/>
        <v>11.510583914522281</v>
      </c>
      <c r="L124" s="1165">
        <f t="shared" si="308"/>
        <v>4.7462770797513549</v>
      </c>
      <c r="M124" s="1165">
        <f t="shared" si="308"/>
        <v>24.289540001760251</v>
      </c>
      <c r="N124" s="1165">
        <f t="shared" si="308"/>
        <v>27.103374443441169</v>
      </c>
      <c r="O124" s="1165">
        <f t="shared" si="308"/>
        <v>10.2392584208024</v>
      </c>
      <c r="P124" s="1165">
        <f t="shared" si="308"/>
        <v>12.264197780781444</v>
      </c>
      <c r="Q124" s="1165">
        <f t="shared" si="308"/>
        <v>18.38550107756636</v>
      </c>
      <c r="R124" s="1165">
        <f t="shared" si="308"/>
        <v>23.167339151815654</v>
      </c>
      <c r="S124" s="1165">
        <f t="shared" si="308"/>
        <v>15.118989670799882</v>
      </c>
      <c r="T124" s="1165">
        <f t="shared" si="308"/>
        <v>91.446903647123094</v>
      </c>
      <c r="U124" s="1165">
        <f t="shared" si="308"/>
        <v>15.68669937423155</v>
      </c>
      <c r="V124" s="1165">
        <f t="shared" si="308"/>
        <v>31.69594911827474</v>
      </c>
      <c r="W124" s="1165">
        <f t="shared" si="308"/>
        <v>21.95423243808624</v>
      </c>
      <c r="X124" s="1165">
        <f t="shared" si="308"/>
        <v>21.76922691680636</v>
      </c>
      <c r="Y124" s="1165">
        <f t="shared" si="308"/>
        <v>27.589465054026704</v>
      </c>
      <c r="Z124" s="1165">
        <f t="shared" si="308"/>
        <v>2.7377793125602308</v>
      </c>
      <c r="AA124" s="1165">
        <f t="shared" si="308"/>
        <v>12.519701036831023</v>
      </c>
      <c r="AB124" s="1165">
        <f t="shared" si="308"/>
        <v>5.3722948402948401</v>
      </c>
      <c r="AC124" s="1165">
        <f t="shared" si="308"/>
        <v>8.8895641738149891</v>
      </c>
      <c r="AD124" s="1165">
        <f t="shared" si="308"/>
        <v>7.7068792520168046</v>
      </c>
      <c r="AE124" s="1165">
        <f t="shared" si="308"/>
        <v>15.881582138278782</v>
      </c>
      <c r="AF124" s="1165">
        <f t="shared" si="308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12"/>
      <c r="D125" s="1312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12"/>
      <c r="D126" s="1312"/>
      <c r="E126" s="1166" t="s">
        <v>1165</v>
      </c>
      <c r="F126" s="1168">
        <f t="shared" ref="F126:AF126" si="309">(F125-F124)/F125</f>
        <v>5.3011844059165487E-2</v>
      </c>
      <c r="G126" s="1168">
        <f t="shared" si="309"/>
        <v>-1.9699279425857408E-16</v>
      </c>
      <c r="H126" s="1168">
        <f t="shared" si="309"/>
        <v>-1.8964249875309E-16</v>
      </c>
      <c r="I126" s="1168">
        <f t="shared" si="309"/>
        <v>1.8627803284812481E-16</v>
      </c>
      <c r="J126" s="1168">
        <f t="shared" si="309"/>
        <v>1.420126420280741E-16</v>
      </c>
      <c r="K126" s="1168">
        <f t="shared" si="309"/>
        <v>0</v>
      </c>
      <c r="L126" s="1168">
        <f t="shared" si="309"/>
        <v>0</v>
      </c>
      <c r="M126" s="1168">
        <f t="shared" si="309"/>
        <v>0</v>
      </c>
      <c r="N126" s="1168">
        <f t="shared" si="309"/>
        <v>1.3108012385004823E-16</v>
      </c>
      <c r="O126" s="1168">
        <f t="shared" si="309"/>
        <v>-1.7348491134781287E-16</v>
      </c>
      <c r="P126" s="1168">
        <f t="shared" si="309"/>
        <v>0</v>
      </c>
      <c r="Q126" s="1168">
        <f t="shared" si="309"/>
        <v>0</v>
      </c>
      <c r="R126" s="1168">
        <f t="shared" si="309"/>
        <v>1.5335009581892661E-16</v>
      </c>
      <c r="S126" s="1168">
        <f t="shared" si="309"/>
        <v>-1.1749176883366909E-16</v>
      </c>
      <c r="T126" s="1168">
        <f t="shared" si="309"/>
        <v>1.5540006439189122E-16</v>
      </c>
      <c r="U126" s="1168">
        <f t="shared" si="309"/>
        <v>1.1323968140284893E-16</v>
      </c>
      <c r="V126" s="1168">
        <f t="shared" si="309"/>
        <v>1.1208731013365156E-16</v>
      </c>
      <c r="W126" s="1168">
        <f t="shared" si="309"/>
        <v>-3.2364726836336561E-16</v>
      </c>
      <c r="X126" s="1168">
        <f t="shared" si="309"/>
        <v>-3.2639778090215257E-16</v>
      </c>
      <c r="Y126" s="1168">
        <f t="shared" si="309"/>
        <v>0</v>
      </c>
      <c r="Z126" s="1168">
        <f t="shared" si="309"/>
        <v>1.6220781850921838E-16</v>
      </c>
      <c r="AA126" s="1168">
        <f t="shared" si="309"/>
        <v>-4.2565477422531517E-16</v>
      </c>
      <c r="AB126" s="1168">
        <f t="shared" si="309"/>
        <v>0</v>
      </c>
      <c r="AC126" s="1168">
        <f t="shared" si="309"/>
        <v>-3.9964992763822328E-16</v>
      </c>
      <c r="AD126" s="1168">
        <f t="shared" si="309"/>
        <v>0</v>
      </c>
      <c r="AE126" s="1168">
        <f t="shared" si="309"/>
        <v>1.1185011820193683E-16</v>
      </c>
      <c r="AF126" s="1168">
        <f t="shared" si="309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5.75" thickBot="1">
      <c r="C131" s="1198"/>
      <c r="D131" s="505" t="s">
        <v>1285</v>
      </c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314" t="s">
        <v>1112</v>
      </c>
      <c r="D133" s="1314"/>
      <c r="E133" s="1314"/>
      <c r="F133" s="1314"/>
      <c r="G133" s="1314"/>
      <c r="H133" s="1314"/>
      <c r="I133" s="1314"/>
      <c r="J133" s="1314"/>
      <c r="K133" s="1314"/>
      <c r="L133" s="1314"/>
      <c r="M133" s="1314"/>
      <c r="N133" s="1314"/>
      <c r="O133" s="1314"/>
      <c r="P133" s="1314"/>
      <c r="Q133" s="1314"/>
      <c r="R133" s="1314"/>
      <c r="S133" s="1314"/>
      <c r="T133" s="1314"/>
      <c r="U133" s="1314"/>
      <c r="V133" s="1314"/>
      <c r="W133" s="1314"/>
      <c r="X133" s="1314"/>
      <c r="Y133" s="1314"/>
      <c r="Z133" s="1314"/>
      <c r="AA133" s="1314"/>
      <c r="AB133" s="1314"/>
      <c r="AC133" s="1314"/>
      <c r="AD133" s="1314"/>
      <c r="AE133" s="1314"/>
      <c r="AF133" s="1198"/>
      <c r="AG133" s="1198"/>
      <c r="AH133" s="1198"/>
    </row>
    <row r="134" spans="3:34" s="1197" customFormat="1">
      <c r="C134" s="1315" t="s">
        <v>1108</v>
      </c>
      <c r="D134" s="1315" t="s">
        <v>1100</v>
      </c>
      <c r="E134" s="1319">
        <f>('SHWLP-Att'!$AC$14*(E13/$AE$13))/E13/'SHWLP-Att'!$Y$14</f>
        <v>4.377962956724351E-2</v>
      </c>
      <c r="F134" s="1319">
        <f>('SHWLP-Att'!$AC$14*(F13/$AE$13))/F13/'SHWLP-Att'!$Y$14</f>
        <v>4.377962956724351E-2</v>
      </c>
      <c r="G134" s="1319">
        <f>('SHWLP-Att'!$AC$14*(G13/$AE$13))/G13/'SHWLP-Att'!$Y$14</f>
        <v>4.3779629567243503E-2</v>
      </c>
      <c r="H134" s="1319">
        <f>('SHWLP-Att'!$AC$14*(H13/$AE$13))/H13/'SHWLP-Att'!$Y$14</f>
        <v>4.377962956724351E-2</v>
      </c>
      <c r="I134" s="1319">
        <f>('SHWLP-Att'!$AC$14*(I13/$AE$13))/I13/'SHWLP-Att'!$Y$14</f>
        <v>4.3779629567243503E-2</v>
      </c>
      <c r="J134" s="1319">
        <f>('SHWLP-Att'!$AC$14*(J13/$AE$13))/J13/'SHWLP-Att'!$Y$14</f>
        <v>4.3779629567243517E-2</v>
      </c>
      <c r="K134" s="1319">
        <f>('SHWLP-Att'!$AC$14*(K13/$AE$13))/K13/'SHWLP-Att'!$Y$14</f>
        <v>4.377962956724351E-2</v>
      </c>
      <c r="L134" s="1319">
        <f>('SHWLP-Att'!$AC$14*(L13/$AE$13))/L13/'SHWLP-Att'!$Y$14</f>
        <v>4.3779629567243517E-2</v>
      </c>
      <c r="M134" s="1319">
        <f>('SHWLP-Att'!$AC$14*(M13/$AE$13))/M13/'SHWLP-Att'!$Y$14</f>
        <v>4.377962956724351E-2</v>
      </c>
      <c r="N134" s="1319">
        <f>('SHWLP-Att'!$AC$14*(N13/$AE$13))/N13/'SHWLP-Att'!$Y$14</f>
        <v>4.3779629567243517E-2</v>
      </c>
      <c r="O134" s="1319">
        <f>('SHWLP-Att'!$AC$14*(O13/$AE$13))/O13/'SHWLP-Att'!$Y$14</f>
        <v>4.377962956724351E-2</v>
      </c>
      <c r="P134" s="1319">
        <f>('SHWLP-Att'!$AC$14*(P13/$AE$13))/P13/'SHWLP-Att'!$Y$14</f>
        <v>4.377962956724351E-2</v>
      </c>
      <c r="Q134" s="1319">
        <f>('SHWLP-Att'!$AC$14*(Q13/$AE$13))/Q13/'SHWLP-Att'!$Y$14</f>
        <v>4.377962956724351E-2</v>
      </c>
      <c r="R134" s="1319">
        <f>('SHWLP-Att'!$AC$14*(R13/$AE$13))/R13/'SHWLP-Att'!$Y$14</f>
        <v>4.377962956724351E-2</v>
      </c>
      <c r="S134" s="1319">
        <f>('SHWLP-Att'!$AC$14*(S13/$AE$13))/S13/'SHWLP-Att'!$Y$14</f>
        <v>4.377962956724351E-2</v>
      </c>
      <c r="T134" s="1319">
        <f>('SHWLP-Att'!$AC$14*(T13/$AE$13))/T13/'SHWLP-Att'!$Y$14</f>
        <v>4.3779629567243503E-2</v>
      </c>
      <c r="U134" s="1319">
        <f>('SHWLP-Att'!$AC$14*(U13/$AE$13))/U13/'SHWLP-Att'!$Y$14</f>
        <v>4.377962956724351E-2</v>
      </c>
      <c r="V134" s="1319">
        <f>('SHWLP-Att'!$AC$14*(V13/$AE$13))/V13/'SHWLP-Att'!$Y$14</f>
        <v>4.3779629567243503E-2</v>
      </c>
      <c r="W134" s="1319">
        <f>('SHWLP-Att'!$AC$14*(W13/$AE$13))/W13/'SHWLP-Att'!$Y$14</f>
        <v>4.377962956724351E-2</v>
      </c>
      <c r="X134" s="1319">
        <f>('SHWLP-Att'!$AC$14*(X13/$AE$13))/X13/'SHWLP-Att'!$Y$14</f>
        <v>4.3779629567243503E-2</v>
      </c>
      <c r="Y134" s="1319">
        <f>('SHWLP-Att'!$AC$14*(Y13/$AE$13))/Y13/'SHWLP-Att'!$Y$14</f>
        <v>4.3779629567243517E-2</v>
      </c>
      <c r="Z134" s="1319">
        <f>('SHWLP-Att'!$AC$14*(Z13/$AE$13))/Z13/'SHWLP-Att'!$Y$14</f>
        <v>4.3779629567243503E-2</v>
      </c>
      <c r="AA134" s="1319">
        <f>('SHWLP-Att'!$AC$14*(AA13/$AE$13))/AA13/'SHWLP-Att'!$Y$14</f>
        <v>4.377962956724351E-2</v>
      </c>
      <c r="AB134" s="1319">
        <f>('SHWLP-Att'!$AC$14*(AB13/$AE$13))/AB13/'SHWLP-Att'!$Y$14</f>
        <v>4.3779629567243503E-2</v>
      </c>
      <c r="AC134" s="1319">
        <f>('SHWLP-Att'!$AC$14*(AC13/$AE$13))/AC13/'SHWLP-Att'!$Y$14</f>
        <v>4.3779629567243503E-2</v>
      </c>
      <c r="AD134" s="1319">
        <f>('SHWLP-Att'!$AC$14*(AD13/$AE$13))/AD13/'SHWLP-Att'!$Y$14</f>
        <v>4.377962956724351E-2</v>
      </c>
      <c r="AE134" s="1319">
        <f>MAX(E134:AD134)</f>
        <v>4.3779629567243517E-2</v>
      </c>
      <c r="AF134" s="1198"/>
      <c r="AG134" s="1198"/>
      <c r="AH134" s="1198"/>
    </row>
    <row r="135" spans="3:34" s="1197" customFormat="1">
      <c r="C135" s="1316" t="s">
        <v>1110</v>
      </c>
      <c r="D135" s="1316" t="s">
        <v>1100</v>
      </c>
      <c r="E135" s="1316">
        <f>('SHWLP-Att'!$AC$40*(E14/$AE$14))/E14/'SHWLP-Att'!$Y$40</f>
        <v>6.9795510551294418E-2</v>
      </c>
      <c r="F135" s="1316">
        <f>('SHWLP-Att'!$AC$40*(F14/$AE$14))/F14/'SHWLP-Att'!$Y$40</f>
        <v>6.9795510551294432E-2</v>
      </c>
      <c r="G135" s="1316">
        <f>('SHWLP-Att'!$AC$40*(G14/$AE$14))/G14/'SHWLP-Att'!$Y$40</f>
        <v>6.9795510551294432E-2</v>
      </c>
      <c r="H135" s="1316">
        <f>('SHWLP-Att'!$AC$40*(H14/$AE$14))/H14/'SHWLP-Att'!$Y$40</f>
        <v>6.9795510551294432E-2</v>
      </c>
      <c r="I135" s="1316">
        <f>('SHWLP-Att'!$AC$40*(I14/$AE$14))/I14/'SHWLP-Att'!$Y$40</f>
        <v>6.9795510551294418E-2</v>
      </c>
      <c r="J135" s="1316">
        <f>('SHWLP-Att'!$AC$40*(J14/$AE$14))/J14/'SHWLP-Att'!$Y$40</f>
        <v>6.9795510551294418E-2</v>
      </c>
      <c r="K135" s="1316">
        <f>('SHWLP-Att'!$AC$40*(K14/$AE$14))/K14/'SHWLP-Att'!$Y$40</f>
        <v>6.9795510551294418E-2</v>
      </c>
      <c r="L135" s="1316">
        <f>('SHWLP-Att'!$AC$40*(L14/$AE$14))/L14/'SHWLP-Att'!$Y$40</f>
        <v>6.9795510551294418E-2</v>
      </c>
      <c r="M135" s="1316">
        <f>('SHWLP-Att'!$AC$40*(M14/$AE$14))/M14/'SHWLP-Att'!$Y$40</f>
        <v>6.9795510551294418E-2</v>
      </c>
      <c r="N135" s="1316">
        <f>('SHWLP-Att'!$AC$40*(N14/$AE$14))/N14/'SHWLP-Att'!$Y$40</f>
        <v>6.9795510551294432E-2</v>
      </c>
      <c r="O135" s="1316">
        <f>('SHWLP-Att'!$AC$40*(O14/$AE$14))/O14/'SHWLP-Att'!$Y$40</f>
        <v>6.9795510551294418E-2</v>
      </c>
      <c r="P135" s="1316">
        <f>('SHWLP-Att'!$AC$40*(P14/$AE$14))/P14/'SHWLP-Att'!$Y$40</f>
        <v>6.9795510551294418E-2</v>
      </c>
      <c r="Q135" s="1316">
        <f>('SHWLP-Att'!$AC$40*(Q14/$AE$14))/Q14/'SHWLP-Att'!$Y$40</f>
        <v>6.9795510551294418E-2</v>
      </c>
      <c r="R135" s="1316">
        <f>('SHWLP-Att'!$AC$40*(R14/$AE$14))/R14/'SHWLP-Att'!$Y$40</f>
        <v>6.9795510551294418E-2</v>
      </c>
      <c r="S135" s="1316">
        <f>('SHWLP-Att'!$AC$40*(S14/$AE$14))/S14/'SHWLP-Att'!$Y$40</f>
        <v>6.9795510551294418E-2</v>
      </c>
      <c r="T135" s="1316">
        <f>('SHWLP-Att'!$AC$40*(T14/$AE$14))/T14/'SHWLP-Att'!$Y$40</f>
        <v>6.9795510551294418E-2</v>
      </c>
      <c r="U135" s="1316">
        <f>('SHWLP-Att'!$AC$40*(U14/$AE$14))/U14/'SHWLP-Att'!$Y$40</f>
        <v>6.9795510551294432E-2</v>
      </c>
      <c r="V135" s="1316">
        <f>('SHWLP-Att'!$AC$40*(V14/$AE$14))/V14/'SHWLP-Att'!$Y$40</f>
        <v>6.9795510551294418E-2</v>
      </c>
      <c r="W135" s="1316">
        <f>('SHWLP-Att'!$AC$40*(W14/$AE$14))/W14/'SHWLP-Att'!$Y$40</f>
        <v>6.9795510551294418E-2</v>
      </c>
      <c r="X135" s="1316">
        <f>('SHWLP-Att'!$AC$40*(X14/$AE$14))/X14/'SHWLP-Att'!$Y$40</f>
        <v>6.9795510551294418E-2</v>
      </c>
      <c r="Y135" s="1316">
        <f>('SHWLP-Att'!$AC$40*(Y14/$AE$14))/Y14/'SHWLP-Att'!$Y$40</f>
        <v>6.9795510551294418E-2</v>
      </c>
      <c r="Z135" s="1316">
        <f>('SHWLP-Att'!$AC$40*(Z14/$AE$14))/Z14/'SHWLP-Att'!$Y$40</f>
        <v>6.9795510551294418E-2</v>
      </c>
      <c r="AA135" s="1316">
        <f>('SHWLP-Att'!$AC$40*(AA14/$AE$14))/AA14/'SHWLP-Att'!$Y$40</f>
        <v>6.9795510551294418E-2</v>
      </c>
      <c r="AB135" s="1316">
        <f>('SHWLP-Att'!$AC$40*(AB14/$AE$14))/AB14/'SHWLP-Att'!$Y$40</f>
        <v>6.9795510551294418E-2</v>
      </c>
      <c r="AC135" s="1316">
        <f>('SHWLP-Att'!$AC$40*(AC14/$AE$14))/AC14/'SHWLP-Att'!$Y$40</f>
        <v>6.9795510551294432E-2</v>
      </c>
      <c r="AD135" s="1316">
        <f>('SHWLP-Att'!$AC$40*(AD14/$AE$14))/AD14/'SHWLP-Att'!$Y$40</f>
        <v>6.9795510551294404E-2</v>
      </c>
      <c r="AE135" s="1316">
        <f t="shared" ref="AD135:AE160" si="310">MAX(E135:AD135)</f>
        <v>6.9795510551294432E-2</v>
      </c>
      <c r="AF135" s="1198"/>
      <c r="AG135" s="1198"/>
      <c r="AH135" s="1198"/>
    </row>
    <row r="136" spans="3:34" s="1197" customFormat="1">
      <c r="C136" s="1315" t="s">
        <v>1123</v>
      </c>
      <c r="D136" s="1315" t="s">
        <v>1100</v>
      </c>
      <c r="E136" s="1319">
        <f>('SHWLP-Att'!$AC$16*(E22/$AE$22))/E22/'SHWLP-Att'!$Y$16</f>
        <v>3.5964557684536144E-2</v>
      </c>
      <c r="F136" s="1319">
        <f>('SHWLP-Att'!$AC$16*(F22/$AE$22))/F22/'SHWLP-Att'!$Y$16</f>
        <v>3.5964557684536144E-2</v>
      </c>
      <c r="G136" s="1319">
        <f>('SHWLP-Att'!$AC$16*(G22/$AE$22))/G22/'SHWLP-Att'!$Y$16</f>
        <v>3.5964557684536144E-2</v>
      </c>
      <c r="H136" s="1319">
        <f>('SHWLP-Att'!$AC$16*(H22/$AE$22))/H22/'SHWLP-Att'!$Y$16</f>
        <v>3.5964557684536144E-2</v>
      </c>
      <c r="I136" s="1319">
        <f>('SHWLP-Att'!$AC$16*(I22/$AE$22))/I22/'SHWLP-Att'!$Y$16</f>
        <v>3.5964557684536144E-2</v>
      </c>
      <c r="J136" s="1319">
        <f>('SHWLP-Att'!$AC$16*(J22/$AE$22))/J22/'SHWLP-Att'!$Y$16</f>
        <v>3.5964557684536144E-2</v>
      </c>
      <c r="K136" s="1319">
        <f>('SHWLP-Att'!$AC$16*(K22/$AE$22))/K22/'SHWLP-Att'!$Y$16</f>
        <v>3.5964557684536144E-2</v>
      </c>
      <c r="L136" s="1319">
        <f>('SHWLP-Att'!$AC$16*(L22/$AE$22))/L22/'SHWLP-Att'!$Y$16</f>
        <v>3.5964557684536144E-2</v>
      </c>
      <c r="M136" s="1319">
        <f>('SHWLP-Att'!$AC$16*(M22/$AE$22))/M22/'SHWLP-Att'!$Y$16</f>
        <v>3.5964557684536144E-2</v>
      </c>
      <c r="N136" s="1319">
        <f>('SHWLP-Att'!$AC$16*(N22/$AE$22))/N22/'SHWLP-Att'!$Y$16</f>
        <v>3.5964557684536137E-2</v>
      </c>
      <c r="O136" s="1319">
        <f>('SHWLP-Att'!$AC$16*(O22/$AE$22))/O22/'SHWLP-Att'!$Y$16</f>
        <v>3.5964557684536137E-2</v>
      </c>
      <c r="P136" s="1319">
        <f>('SHWLP-Att'!$AC$16*(P22/$AE$22))/P22/'SHWLP-Att'!$Y$16</f>
        <v>3.5964557684536144E-2</v>
      </c>
      <c r="Q136" s="1319">
        <f>('SHWLP-Att'!$AC$16*(Q22/$AE$22))/Q22/'SHWLP-Att'!$Y$16</f>
        <v>3.5964557684536144E-2</v>
      </c>
      <c r="R136" s="1319">
        <f>('SHWLP-Att'!$AC$16*(R22/$AE$22))/R22/'SHWLP-Att'!$Y$16</f>
        <v>3.5964557684536144E-2</v>
      </c>
      <c r="S136" s="1319">
        <f>('SHWLP-Att'!$AC$16*(S22/$AE$22))/S22/'SHWLP-Att'!$Y$16</f>
        <v>3.5964557684536137E-2</v>
      </c>
      <c r="T136" s="1319">
        <f>('SHWLP-Att'!$AC$16*(T22/$AE$22))/T22/'SHWLP-Att'!$Y$16</f>
        <v>3.5964557684536137E-2</v>
      </c>
      <c r="U136" s="1319">
        <f>('SHWLP-Att'!$AC$16*(U22/$AE$22))/U22/'SHWLP-Att'!$Y$16</f>
        <v>3.5964557684536144E-2</v>
      </c>
      <c r="V136" s="1319">
        <f>('SHWLP-Att'!$AC$16*(V22/$AE$22))/V22/'SHWLP-Att'!$Y$16</f>
        <v>3.5964557684536144E-2</v>
      </c>
      <c r="W136" s="1319">
        <f>('SHWLP-Att'!$AC$16*(W22/$AE$22))/W22/'SHWLP-Att'!$Y$16</f>
        <v>3.5964557684536144E-2</v>
      </c>
      <c r="X136" s="1319">
        <f>('SHWLP-Att'!$AC$16*(X22/$AE$22))/X22/'SHWLP-Att'!$Y$16</f>
        <v>3.5964557684536144E-2</v>
      </c>
      <c r="Y136" s="1319">
        <f>('SHWLP-Att'!$AC$16*(Y22/$AE$22))/Y22/'SHWLP-Att'!$Y$16</f>
        <v>3.5964557684536144E-2</v>
      </c>
      <c r="Z136" s="1319">
        <f>('SHWLP-Att'!$AC$16*(Z22/$AE$22))/Z22/'SHWLP-Att'!$Y$16</f>
        <v>3.5964557684536144E-2</v>
      </c>
      <c r="AA136" s="1319">
        <f>('SHWLP-Att'!$AC$16*(AA22/$AE$22))/AA22/'SHWLP-Att'!$Y$16</f>
        <v>3.5964557684536144E-2</v>
      </c>
      <c r="AB136" s="1319">
        <f>('SHWLP-Att'!$AC$16*(AB22/$AE$22))/AB22/'SHWLP-Att'!$Y$16</f>
        <v>3.5964557684536144E-2</v>
      </c>
      <c r="AC136" s="1319">
        <f>('SHWLP-Att'!$AC$16*(AC22/$AE$22))/AC22/'SHWLP-Att'!$Y$16</f>
        <v>3.5964557684536144E-2</v>
      </c>
      <c r="AD136" s="1319">
        <f>('SHWLP-Att'!$AC$16*(AD22/$AE$22))/AD22/'SHWLP-Att'!$Y$16</f>
        <v>3.5964557684536144E-2</v>
      </c>
      <c r="AE136" s="1319">
        <f t="shared" si="310"/>
        <v>3.5964557684536144E-2</v>
      </c>
      <c r="AF136" s="1198"/>
      <c r="AG136" s="1198"/>
      <c r="AH136" s="1198"/>
    </row>
    <row r="137" spans="3:34" s="1197" customFormat="1">
      <c r="C137" s="1316" t="s">
        <v>1124</v>
      </c>
      <c r="D137" s="1316" t="s">
        <v>1100</v>
      </c>
      <c r="E137" s="1316">
        <f>('SHWLP-Att'!$AC$42*(E23/$AE$23))/E23/'SHWLP-Att'!$Y$42</f>
        <v>4.9393523314846075E-2</v>
      </c>
      <c r="F137" s="1316">
        <f>('SHWLP-Att'!$AC$42*(F23/$AE$23))/F23/'SHWLP-Att'!$Y$42</f>
        <v>4.9393523314846075E-2</v>
      </c>
      <c r="G137" s="1316">
        <f>('SHWLP-Att'!$AC$42*(G23/$AE$23))/G23/'SHWLP-Att'!$Y$42</f>
        <v>4.9393523314846075E-2</v>
      </c>
      <c r="H137" s="1316">
        <f>('SHWLP-Att'!$AC$42*(H23/$AE$23))/H23/'SHWLP-Att'!$Y$42</f>
        <v>4.9393523314846068E-2</v>
      </c>
      <c r="I137" s="1316">
        <f>('SHWLP-Att'!$AC$42*(I23/$AE$23))/I23/'SHWLP-Att'!$Y$42</f>
        <v>4.9393523314846075E-2</v>
      </c>
      <c r="J137" s="1316">
        <f>('SHWLP-Att'!$AC$42*(J23/$AE$23))/J23/'SHWLP-Att'!$Y$42</f>
        <v>4.9393523314846081E-2</v>
      </c>
      <c r="K137" s="1316">
        <f>('SHWLP-Att'!$AC$42*(K23/$AE$23))/K23/'SHWLP-Att'!$Y$42</f>
        <v>4.9393523314846068E-2</v>
      </c>
      <c r="L137" s="1316">
        <f>('SHWLP-Att'!$AC$42*(L23/$AE$23))/L23/'SHWLP-Att'!$Y$42</f>
        <v>4.9393523314846075E-2</v>
      </c>
      <c r="M137" s="1316">
        <f>('SHWLP-Att'!$AC$42*(M23/$AE$23))/M23/'SHWLP-Att'!$Y$42</f>
        <v>4.9393523314846081E-2</v>
      </c>
      <c r="N137" s="1316">
        <f>('SHWLP-Att'!$AC$42*(N23/$AE$23))/N23/'SHWLP-Att'!$Y$42</f>
        <v>4.9393523314846068E-2</v>
      </c>
      <c r="O137" s="1316">
        <f>('SHWLP-Att'!$AC$42*(O23/$AE$23))/O23/'SHWLP-Att'!$Y$42</f>
        <v>4.9393523314846081E-2</v>
      </c>
      <c r="P137" s="1316">
        <f>('SHWLP-Att'!$AC$42*(P23/$AE$23))/P23/'SHWLP-Att'!$Y$42</f>
        <v>4.9393523314846068E-2</v>
      </c>
      <c r="Q137" s="1316">
        <f>('SHWLP-Att'!$AC$42*(Q23/$AE$23))/Q23/'SHWLP-Att'!$Y$42</f>
        <v>4.9393523314846075E-2</v>
      </c>
      <c r="R137" s="1316">
        <f>('SHWLP-Att'!$AC$42*(R23/$AE$23))/R23/'SHWLP-Att'!$Y$42</f>
        <v>4.9393523314846081E-2</v>
      </c>
      <c r="S137" s="1316">
        <f>('SHWLP-Att'!$AC$42*(S23/$AE$23))/S23/'SHWLP-Att'!$Y$42</f>
        <v>4.9393523314846075E-2</v>
      </c>
      <c r="T137" s="1316">
        <f>('SHWLP-Att'!$AC$42*(T23/$AE$23))/T23/'SHWLP-Att'!$Y$42</f>
        <v>4.9393523314846061E-2</v>
      </c>
      <c r="U137" s="1316">
        <f>('SHWLP-Att'!$AC$42*(U23/$AE$23))/U23/'SHWLP-Att'!$Y$42</f>
        <v>4.9393523314846075E-2</v>
      </c>
      <c r="V137" s="1316">
        <f>('SHWLP-Att'!$AC$42*(V23/$AE$23))/V23/'SHWLP-Att'!$Y$42</f>
        <v>4.9393523314846081E-2</v>
      </c>
      <c r="W137" s="1316">
        <f>('SHWLP-Att'!$AC$42*(W23/$AE$23))/W23/'SHWLP-Att'!$Y$42</f>
        <v>4.9393523314846075E-2</v>
      </c>
      <c r="X137" s="1316">
        <f>('SHWLP-Att'!$AC$42*(X23/$AE$23))/X23/'SHWLP-Att'!$Y$42</f>
        <v>4.9393523314846068E-2</v>
      </c>
      <c r="Y137" s="1316">
        <f>('SHWLP-Att'!$AC$42*(Y23/$AE$23))/Y23/'SHWLP-Att'!$Y$42</f>
        <v>4.9393523314846068E-2</v>
      </c>
      <c r="Z137" s="1316">
        <f>('SHWLP-Att'!$AC$42*(Z23/$AE$23))/Z23/'SHWLP-Att'!$Y$42</f>
        <v>4.9393523314846075E-2</v>
      </c>
      <c r="AA137" s="1316">
        <f>('SHWLP-Att'!$AC$42*(AA23/$AE$23))/AA23/'SHWLP-Att'!$Y$42</f>
        <v>4.9393523314846075E-2</v>
      </c>
      <c r="AB137" s="1316">
        <f>('SHWLP-Att'!$AC$42*(AB23/$AE$23))/AB23/'SHWLP-Att'!$Y$42</f>
        <v>4.9393523314846081E-2</v>
      </c>
      <c r="AC137" s="1316">
        <f>('SHWLP-Att'!$AC$42*(AC23/$AE$23))/AC23/'SHWLP-Att'!$Y$42</f>
        <v>4.9393523314846081E-2</v>
      </c>
      <c r="AD137" s="1316">
        <f>('SHWLP-Att'!$AC$42*(AD23/$AE$23))/AD23/'SHWLP-Att'!$Y$42</f>
        <v>4.9393523314846081E-2</v>
      </c>
      <c r="AE137" s="1316">
        <f t="shared" si="310"/>
        <v>4.9393523314846081E-2</v>
      </c>
      <c r="AF137" s="1198"/>
      <c r="AG137" s="1198"/>
      <c r="AH137" s="1198"/>
    </row>
    <row r="138" spans="3:34" s="1197" customFormat="1">
      <c r="C138" s="1315" t="s">
        <v>1126</v>
      </c>
      <c r="D138" s="1315" t="s">
        <v>1100</v>
      </c>
      <c r="E138" s="1319">
        <f>('SHWLP-Att'!$AC$7*(E31/$AE$31))/E31/'SHWLP-Att'!$Y$7</f>
        <v>0.31190779479026942</v>
      </c>
      <c r="F138" s="1319">
        <f>('SHWLP-Att'!$AC$7*(F31/$AE$31))/F31/'SHWLP-Att'!$Y$7</f>
        <v>0.31190779479026942</v>
      </c>
      <c r="G138" s="1319">
        <f>('SHWLP-Att'!$AC$7*(G31/$AE$31))/G31/'SHWLP-Att'!$Y$7</f>
        <v>0.31190779479026942</v>
      </c>
      <c r="H138" s="1319">
        <f>('SHWLP-Att'!$AC$7*(H31/$AE$31))/H31/'SHWLP-Att'!$Y$7</f>
        <v>0.31190779479026942</v>
      </c>
      <c r="I138" s="1319">
        <f>('SHWLP-Att'!$AC$7*(I31/$AE$31))/I31/'SHWLP-Att'!$Y$7</f>
        <v>0.31190779479026937</v>
      </c>
      <c r="J138" s="1319">
        <f>('SHWLP-Att'!$AC$7*(J31/$AE$31))/J31/'SHWLP-Att'!$Y$7</f>
        <v>0.31190779479026942</v>
      </c>
      <c r="K138" s="1319">
        <f>('SHWLP-Att'!$AC$7*(K31/$AE$31))/K31/'SHWLP-Att'!$Y$7</f>
        <v>0.31190779479026942</v>
      </c>
      <c r="L138" s="1319">
        <f>('SHWLP-Att'!$AC$7*(L31/$AE$31))/L31/'SHWLP-Att'!$Y$7</f>
        <v>0.31190779479026942</v>
      </c>
      <c r="M138" s="1319">
        <f>('SHWLP-Att'!$AC$7*(M31/$AE$31))/M31/'SHWLP-Att'!$Y$7</f>
        <v>0.31190779479026937</v>
      </c>
      <c r="N138" s="1319">
        <f>('SHWLP-Att'!$AC$7*(N31/$AE$31))/N31/'SHWLP-Att'!$Y$7</f>
        <v>0.31190779479026942</v>
      </c>
      <c r="O138" s="1319">
        <f>('SHWLP-Att'!$AC$7*(O31/$AE$31))/O31/'SHWLP-Att'!$Y$7</f>
        <v>0.31190779479026942</v>
      </c>
      <c r="P138" s="1319">
        <f>('SHWLP-Att'!$AC$7*(P31/$AE$31))/P31/'SHWLP-Att'!$Y$7</f>
        <v>0.31190779479026937</v>
      </c>
      <c r="Q138" s="1319">
        <f>('SHWLP-Att'!$AC$7*(Q31/$AE$31))/Q31/'SHWLP-Att'!$Y$7</f>
        <v>0.31190779479026942</v>
      </c>
      <c r="R138" s="1319">
        <f>('SHWLP-Att'!$AC$7*(R31/$AE$31))/R31/'SHWLP-Att'!$Y$7</f>
        <v>0.31190779479026937</v>
      </c>
      <c r="S138" s="1319">
        <f>('SHWLP-Att'!$AC$7*(S31/$AE$31))/S31/'SHWLP-Att'!$Y$7</f>
        <v>0.31190779479026937</v>
      </c>
      <c r="T138" s="1319">
        <f>('SHWLP-Att'!$AC$7*(T31/$AE$31))/T31/'SHWLP-Att'!$Y$7</f>
        <v>0.31190779479026937</v>
      </c>
      <c r="U138" s="1319">
        <f>('SHWLP-Att'!$AC$7*(U31/$AE$31))/U31/'SHWLP-Att'!$Y$7</f>
        <v>0.31190779479026942</v>
      </c>
      <c r="V138" s="1319">
        <f>('SHWLP-Att'!$AC$7*(V31/$AE$31))/V31/'SHWLP-Att'!$Y$7</f>
        <v>0.31190779479026937</v>
      </c>
      <c r="W138" s="1319">
        <f>('SHWLP-Att'!$AC$7*(W31/$AE$31))/W31/'SHWLP-Att'!$Y$7</f>
        <v>0.31190779479026937</v>
      </c>
      <c r="X138" s="1319">
        <f>('SHWLP-Att'!$AC$7*(X31/$AE$31))/X31/'SHWLP-Att'!$Y$7</f>
        <v>0.31190779479026937</v>
      </c>
      <c r="Y138" s="1319">
        <f>('SHWLP-Att'!$AC$7*(Y31/$AE$31))/Y31/'SHWLP-Att'!$Y$7</f>
        <v>0.31190779479026942</v>
      </c>
      <c r="Z138" s="1319">
        <f>('SHWLP-Att'!$AC$7*(Z31/$AE$31))/Z31/'SHWLP-Att'!$Y$7</f>
        <v>0.31190779479026942</v>
      </c>
      <c r="AA138" s="1319">
        <f>('SHWLP-Att'!$AC$7*(AA31/$AE$31))/AA31/'SHWLP-Att'!$Y$7</f>
        <v>0.31190779479026937</v>
      </c>
      <c r="AB138" s="1319">
        <f>('SHWLP-Att'!$AC$7*(AB31/$AE$31))/AB31/'SHWLP-Att'!$Y$7</f>
        <v>0.31190779479026937</v>
      </c>
      <c r="AC138" s="1319">
        <f>('SHWLP-Att'!$AC$7*(AC31/$AE$31))/AC31/'SHWLP-Att'!$Y$7</f>
        <v>0.31190779479026942</v>
      </c>
      <c r="AD138" s="1319">
        <f>('SHWLP-Att'!$AC$7*(AD31/$AE$31))/AD31/'SHWLP-Att'!$Y$7</f>
        <v>0.31190779479026937</v>
      </c>
      <c r="AE138" s="1319">
        <f t="shared" si="310"/>
        <v>0.31190779479026942</v>
      </c>
      <c r="AF138" s="1198"/>
      <c r="AG138" s="1198"/>
      <c r="AH138" s="1198"/>
    </row>
    <row r="139" spans="3:34" s="1197" customFormat="1">
      <c r="C139" s="1316" t="s">
        <v>1127</v>
      </c>
      <c r="D139" s="1316" t="s">
        <v>1100</v>
      </c>
      <c r="E139" s="1316">
        <f>('SHWLP-Att'!$AC$33*(E32/$AE$32))/E32/'SHWLP-Att'!$Y$33</f>
        <v>0.10139942036350329</v>
      </c>
      <c r="F139" s="1316">
        <f>('SHWLP-Att'!$AC$33*(F32/$AE$32))/F32/'SHWLP-Att'!$Y$33</f>
        <v>0.10139942036350331</v>
      </c>
      <c r="G139" s="1316">
        <f>('SHWLP-Att'!$AC$33*(G32/$AE$32))/G32/'SHWLP-Att'!$Y$33</f>
        <v>0.10139942036350331</v>
      </c>
      <c r="H139" s="1316">
        <f>('SHWLP-Att'!$AC$33*(H32/$AE$32))/H32/'SHWLP-Att'!$Y$33</f>
        <v>0.10139942036350329</v>
      </c>
      <c r="I139" s="1316">
        <f>('SHWLP-Att'!$AC$33*(I32/$AE$32))/I32/'SHWLP-Att'!$Y$33</f>
        <v>0.10139942036350329</v>
      </c>
      <c r="J139" s="1316">
        <f>('SHWLP-Att'!$AC$33*(J32/$AE$32))/J32/'SHWLP-Att'!$Y$33</f>
        <v>0.10139942036350331</v>
      </c>
      <c r="K139" s="1316">
        <f>('SHWLP-Att'!$AC$33*(K32/$AE$32))/K32/'SHWLP-Att'!$Y$33</f>
        <v>0.10139942036350331</v>
      </c>
      <c r="L139" s="1316">
        <f>('SHWLP-Att'!$AC$33*(L32/$AE$32))/L32/'SHWLP-Att'!$Y$33</f>
        <v>0.10139942036350329</v>
      </c>
      <c r="M139" s="1316">
        <f>('SHWLP-Att'!$AC$33*(M32/$AE$32))/M32/'SHWLP-Att'!$Y$33</f>
        <v>0.10139942036350331</v>
      </c>
      <c r="N139" s="1316">
        <f>('SHWLP-Att'!$AC$33*(N32/$AE$32))/N32/'SHWLP-Att'!$Y$33</f>
        <v>0.10139942036350329</v>
      </c>
      <c r="O139" s="1316">
        <f>('SHWLP-Att'!$AC$33*(O32/$AE$32))/O32/'SHWLP-Att'!$Y$33</f>
        <v>0.10139942036350329</v>
      </c>
      <c r="P139" s="1316">
        <f>('SHWLP-Att'!$AC$33*(P32/$AE$32))/P32/'SHWLP-Att'!$Y$33</f>
        <v>0.10139942036350329</v>
      </c>
      <c r="Q139" s="1316">
        <f>('SHWLP-Att'!$AC$33*(Q32/$AE$32))/Q32/'SHWLP-Att'!$Y$33</f>
        <v>0.10139942036350329</v>
      </c>
      <c r="R139" s="1316">
        <f>('SHWLP-Att'!$AC$33*(R32/$AE$32))/R32/'SHWLP-Att'!$Y$33</f>
        <v>0.10139942036350331</v>
      </c>
      <c r="S139" s="1316">
        <f>('SHWLP-Att'!$AC$33*(S32/$AE$32))/S32/'SHWLP-Att'!$Y$33</f>
        <v>0.10139942036350331</v>
      </c>
      <c r="T139" s="1316">
        <f>('SHWLP-Att'!$AC$33*(T32/$AE$32))/T32/'SHWLP-Att'!$Y$33</f>
        <v>0.10139942036350331</v>
      </c>
      <c r="U139" s="1316">
        <f>('SHWLP-Att'!$AC$33*(U32/$AE$32))/U32/'SHWLP-Att'!$Y$33</f>
        <v>0.10139942036350329</v>
      </c>
      <c r="V139" s="1316">
        <f>('SHWLP-Att'!$AC$33*(V32/$AE$32))/V32/'SHWLP-Att'!$Y$33</f>
        <v>0.10139942036350329</v>
      </c>
      <c r="W139" s="1316">
        <f>('SHWLP-Att'!$AC$33*(W32/$AE$32))/W32/'SHWLP-Att'!$Y$33</f>
        <v>0.10139942036350331</v>
      </c>
      <c r="X139" s="1316">
        <f>('SHWLP-Att'!$AC$33*(X32/$AE$32))/X32/'SHWLP-Att'!$Y$33</f>
        <v>0.10139942036350331</v>
      </c>
      <c r="Y139" s="1316">
        <f>('SHWLP-Att'!$AC$33*(Y32/$AE$32))/Y32/'SHWLP-Att'!$Y$33</f>
        <v>0.10139942036350329</v>
      </c>
      <c r="Z139" s="1316">
        <f>('SHWLP-Att'!$AC$33*(Z32/$AE$32))/Z32/'SHWLP-Att'!$Y$33</f>
        <v>0.10139942036350331</v>
      </c>
      <c r="AA139" s="1316">
        <f>('SHWLP-Att'!$AC$33*(AA32/$AE$32))/AA32/'SHWLP-Att'!$Y$33</f>
        <v>0.10139942036350331</v>
      </c>
      <c r="AB139" s="1316">
        <f>('SHWLP-Att'!$AC$33*(AB32/$AE$32))/AB32/'SHWLP-Att'!$Y$33</f>
        <v>0.10139942036350331</v>
      </c>
      <c r="AC139" s="1316">
        <f>('SHWLP-Att'!$AC$33*(AC32/$AE$32))/AC32/'SHWLP-Att'!$Y$33</f>
        <v>0.10139942036350331</v>
      </c>
      <c r="AD139" s="1316">
        <f>('SHWLP-Att'!$AC$33*(AD32/$AE$32))/AD32/'SHWLP-Att'!$Y$33</f>
        <v>0.10139942036350331</v>
      </c>
      <c r="AE139" s="1316">
        <f t="shared" si="310"/>
        <v>0.10139942036350331</v>
      </c>
      <c r="AF139" s="1198"/>
      <c r="AG139" s="1198"/>
      <c r="AH139" s="1198"/>
    </row>
    <row r="140" spans="3:34" s="1197" customFormat="1">
      <c r="C140" s="1315" t="s">
        <v>1141</v>
      </c>
      <c r="D140" s="1315" t="s">
        <v>1100</v>
      </c>
      <c r="E140" s="1319">
        <f>('SHWLP-Att'!$AC$8*(E40/$AE$40))/E40/'SHWLP-Att'!$Y$8</f>
        <v>2.6247847380510305E-2</v>
      </c>
      <c r="F140" s="1319">
        <f>('SHWLP-Att'!$AC$8*(F40/$AE$40))/F40/'SHWLP-Att'!$Y$8</f>
        <v>2.6247847380510312E-2</v>
      </c>
      <c r="G140" s="1319">
        <f>('SHWLP-Att'!$AC$8*(G40/$AE$40))/G40/'SHWLP-Att'!$Y$8</f>
        <v>2.6247847380510312E-2</v>
      </c>
      <c r="H140" s="1319">
        <f>('SHWLP-Att'!$AC$8*(H40/$AE$40))/H40/'SHWLP-Att'!$Y$8</f>
        <v>2.6247847380510305E-2</v>
      </c>
      <c r="I140" s="1319">
        <f>('SHWLP-Att'!$AC$8*(I40/$AE$40))/I40/'SHWLP-Att'!$Y$8</f>
        <v>2.6247847380510305E-2</v>
      </c>
      <c r="J140" s="1319">
        <f>('SHWLP-Att'!$AC$8*(J40/$AE$40))/J40/'SHWLP-Att'!$Y$8</f>
        <v>2.6247847380510312E-2</v>
      </c>
      <c r="K140" s="1319">
        <f>('SHWLP-Att'!$AC$8*(K40/$AE$40))/K40/'SHWLP-Att'!$Y$8</f>
        <v>2.6247847380510312E-2</v>
      </c>
      <c r="L140" s="1319">
        <f>('SHWLP-Att'!$AC$8*(L40/$AE$40))/L40/'SHWLP-Att'!$Y$8</f>
        <v>2.6247847380510305E-2</v>
      </c>
      <c r="M140" s="1319">
        <f>('SHWLP-Att'!$AC$8*(M40/$AE$40))/M40/'SHWLP-Att'!$Y$8</f>
        <v>2.6247847380510305E-2</v>
      </c>
      <c r="N140" s="1319">
        <f>('SHWLP-Att'!$AC$8*(N40/$AE$40))/N40/'SHWLP-Att'!$Y$8</f>
        <v>2.6247847380510312E-2</v>
      </c>
      <c r="O140" s="1319">
        <f>('SHWLP-Att'!$AC$8*(O40/$AE$40))/O40/'SHWLP-Att'!$Y$8</f>
        <v>2.6247847380510312E-2</v>
      </c>
      <c r="P140" s="1319">
        <f>('SHWLP-Att'!$AC$8*(P40/$AE$40))/P40/'SHWLP-Att'!$Y$8</f>
        <v>2.6247847380510312E-2</v>
      </c>
      <c r="Q140" s="1319">
        <f>('SHWLP-Att'!$AC$8*(Q40/$AE$40))/Q40/'SHWLP-Att'!$Y$8</f>
        <v>2.6247847380510312E-2</v>
      </c>
      <c r="R140" s="1319">
        <f>('SHWLP-Att'!$AC$8*(R40/$AE$40))/R40/'SHWLP-Att'!$Y$8</f>
        <v>2.6247847380510312E-2</v>
      </c>
      <c r="S140" s="1319">
        <f>('SHWLP-Att'!$AC$8*(S40/$AE$40))/S40/'SHWLP-Att'!$Y$8</f>
        <v>2.6247847380510305E-2</v>
      </c>
      <c r="T140" s="1319">
        <f>('SHWLP-Att'!$AC$8*(T40/$AE$40))/T40/'SHWLP-Att'!$Y$8</f>
        <v>2.6247847380510305E-2</v>
      </c>
      <c r="U140" s="1319">
        <f>('SHWLP-Att'!$AC$8*(U40/$AE$40))/U40/'SHWLP-Att'!$Y$8</f>
        <v>2.6247847380510312E-2</v>
      </c>
      <c r="V140" s="1319">
        <f>('SHWLP-Att'!$AC$8*(V40/$AE$40))/V40/'SHWLP-Att'!$Y$8</f>
        <v>2.6247847380510312E-2</v>
      </c>
      <c r="W140" s="1320">
        <f>MAX(E140:V140)</f>
        <v>2.6247847380510312E-2</v>
      </c>
      <c r="X140" s="1319">
        <f>('SHWLP-Att'!$AC$8*(X40/$AE$40))/X40/'SHWLP-Att'!$Y$8</f>
        <v>2.6247847380510312E-2</v>
      </c>
      <c r="Y140" s="1319">
        <f>('SHWLP-Att'!$AC$8*(Y40/$AE$40))/Y40/'SHWLP-Att'!$Y$8</f>
        <v>2.6247847380510312E-2</v>
      </c>
      <c r="Z140" s="1319">
        <f>('SHWLP-Att'!$AC$8*(Z40/$AE$40))/Z40/'SHWLP-Att'!$Y$8</f>
        <v>2.6247847380510312E-2</v>
      </c>
      <c r="AA140" s="1319">
        <f>('SHWLP-Att'!$AC$8*(AA40/$AE$40))/AA40/'SHWLP-Att'!$Y$8</f>
        <v>2.6247847380510305E-2</v>
      </c>
      <c r="AB140" s="1319">
        <f>('SHWLP-Att'!$AC$8*(AB40/$AE$40))/AB40/'SHWLP-Att'!$Y$8</f>
        <v>2.6247847380510305E-2</v>
      </c>
      <c r="AC140" s="1319">
        <f>('SHWLP-Att'!$AC$8*(AC40/$AE$40))/AC40/'SHWLP-Att'!$Y$8</f>
        <v>2.6247847380510312E-2</v>
      </c>
      <c r="AD140" s="1319">
        <f>('SHWLP-Att'!$AC$8*(AD40/$AE$40))/AD40/'SHWLP-Att'!$Y$8</f>
        <v>2.6247847380510305E-2</v>
      </c>
      <c r="AE140" s="1319">
        <f t="shared" si="310"/>
        <v>2.6247847380510312E-2</v>
      </c>
      <c r="AF140" s="1198"/>
      <c r="AG140" s="1198"/>
      <c r="AH140" s="1198"/>
    </row>
    <row r="141" spans="3:34" s="1197" customFormat="1">
      <c r="C141" s="1316" t="s">
        <v>1142</v>
      </c>
      <c r="D141" s="1316" t="s">
        <v>1100</v>
      </c>
      <c r="E141" s="1316">
        <f>('SHWLP-Att'!$AC$34*(E41/$AE$41))/E41/'SHWLP-Att'!$Y$34</f>
        <v>8.8919330289193271E-2</v>
      </c>
      <c r="F141" s="1316">
        <f>('SHWLP-Att'!$AC$34*(F41/$AE$41))/F41/'SHWLP-Att'!$Y$34</f>
        <v>8.8919330289193285E-2</v>
      </c>
      <c r="G141" s="1316">
        <f>('SHWLP-Att'!$AC$34*(G41/$AE$41))/G41/'SHWLP-Att'!$Y$34</f>
        <v>8.8919330289193271E-2</v>
      </c>
      <c r="H141" s="1316">
        <f>('SHWLP-Att'!$AC$34*(H41/$AE$41))/H41/'SHWLP-Att'!$Y$34</f>
        <v>8.8919330289193271E-2</v>
      </c>
      <c r="I141" s="1316">
        <f>('SHWLP-Att'!$AC$34*(I41/$AE$41))/I41/'SHWLP-Att'!$Y$34</f>
        <v>8.8919330289193271E-2</v>
      </c>
      <c r="J141" s="1316">
        <f>('SHWLP-Att'!$AC$34*(J41/$AE$41))/J41/'SHWLP-Att'!$Y$34</f>
        <v>8.8919330289193257E-2</v>
      </c>
      <c r="K141" s="1316">
        <f>('SHWLP-Att'!$AC$34*(K41/$AE$41))/K41/'SHWLP-Att'!$Y$34</f>
        <v>8.8919330289193271E-2</v>
      </c>
      <c r="L141" s="1316">
        <f>('SHWLP-Att'!$AC$34*(L41/$AE$41))/L41/'SHWLP-Att'!$Y$34</f>
        <v>8.8919330289193271E-2</v>
      </c>
      <c r="M141" s="1316">
        <f>('SHWLP-Att'!$AC$34*(M41/$AE$41))/M41/'SHWLP-Att'!$Y$34</f>
        <v>8.8919330289193271E-2</v>
      </c>
      <c r="N141" s="1316">
        <f>('SHWLP-Att'!$AC$34*(N41/$AE$41))/N41/'SHWLP-Att'!$Y$34</f>
        <v>8.8919330289193257E-2</v>
      </c>
      <c r="O141" s="1316">
        <f>('SHWLP-Att'!$AC$34*(O41/$AE$41))/O41/'SHWLP-Att'!$Y$34</f>
        <v>8.8919330289193271E-2</v>
      </c>
      <c r="P141" s="1316">
        <f>('SHWLP-Att'!$AC$34*(P41/$AE$41))/P41/'SHWLP-Att'!$Y$34</f>
        <v>8.8919330289193271E-2</v>
      </c>
      <c r="Q141" s="1316">
        <f>('SHWLP-Att'!$AC$34*(Q41/$AE$41))/Q41/'SHWLP-Att'!$Y$34</f>
        <v>8.8919330289193271E-2</v>
      </c>
      <c r="R141" s="1316">
        <f>('SHWLP-Att'!$AC$34*(R41/$AE$41))/R41/'SHWLP-Att'!$Y$34</f>
        <v>8.8919330289193285E-2</v>
      </c>
      <c r="S141" s="1316">
        <f>('SHWLP-Att'!$AC$34*(S41/$AE$41))/S41/'SHWLP-Att'!$Y$34</f>
        <v>8.8919330289193271E-2</v>
      </c>
      <c r="T141" s="1316">
        <f>('SHWLP-Att'!$AC$34*(T41/$AE$41))/T41/'SHWLP-Att'!$Y$34</f>
        <v>8.8919330289193257E-2</v>
      </c>
      <c r="U141" s="1316">
        <f>('SHWLP-Att'!$AC$34*(U41/$AE$41))/U41/'SHWLP-Att'!$Y$34</f>
        <v>8.8919330289193257E-2</v>
      </c>
      <c r="V141" s="1316">
        <f>('SHWLP-Att'!$AC$34*(V41/$AE$41))/V41/'SHWLP-Att'!$Y$34</f>
        <v>8.8919330289193285E-2</v>
      </c>
      <c r="W141" s="1316">
        <f>('SHWLP-Att'!$AC$34*(W41/$AE$41))/W41/'SHWLP-Att'!$Y$34</f>
        <v>8.8919330289193285E-2</v>
      </c>
      <c r="X141" s="1316">
        <f>('SHWLP-Att'!$AC$34*(X41/$AE$41))/X41/'SHWLP-Att'!$Y$34</f>
        <v>8.8919330289193271E-2</v>
      </c>
      <c r="Y141" s="1316">
        <f>('SHWLP-Att'!$AC$34*(Y41/$AE$41))/Y41/'SHWLP-Att'!$Y$34</f>
        <v>8.8919330289193271E-2</v>
      </c>
      <c r="Z141" s="1316">
        <f>('SHWLP-Att'!$AC$34*(Z41/$AE$41))/Z41/'SHWLP-Att'!$Y$34</f>
        <v>8.8919330289193271E-2</v>
      </c>
      <c r="AA141" s="1316">
        <f>('SHWLP-Att'!$AC$34*(AA41/$AE$41))/AA41/'SHWLP-Att'!$Y$34</f>
        <v>8.8919330289193271E-2</v>
      </c>
      <c r="AB141" s="1316">
        <f>('SHWLP-Att'!$AC$34*(AB41/$AE$41))/AB41/'SHWLP-Att'!$Y$34</f>
        <v>8.8919330289193271E-2</v>
      </c>
      <c r="AC141" s="1316">
        <f>('SHWLP-Att'!$AC$34*(AC41/$AE$41))/AC41/'SHWLP-Att'!$Y$34</f>
        <v>8.8919330289193271E-2</v>
      </c>
      <c r="AD141" s="1316">
        <f>('SHWLP-Att'!$AC$34*(AD41/$AE$41))/AD41/'SHWLP-Att'!$Y$34</f>
        <v>8.8919330289193285E-2</v>
      </c>
      <c r="AE141" s="1316">
        <f t="shared" si="310"/>
        <v>8.8919330289193285E-2</v>
      </c>
      <c r="AF141" s="1198"/>
      <c r="AG141" s="1198"/>
      <c r="AH141" s="1198"/>
    </row>
    <row r="142" spans="3:34" s="1205" customFormat="1">
      <c r="C142" s="1315" t="s">
        <v>1143</v>
      </c>
      <c r="D142" s="1315" t="s">
        <v>1100</v>
      </c>
      <c r="E142" s="1315">
        <f>IFERROR((('SHWLP-Att'!$AC$9*(E49/$AE$49))/E49/'SHWLP-Att'!$Y$9),0)</f>
        <v>0</v>
      </c>
      <c r="F142" s="1315">
        <f>IFERROR((('SHWLP-Att'!$AC$9*(F49/$AE$49))/F49/'SHWLP-Att'!$Y$9),0)</f>
        <v>0</v>
      </c>
      <c r="G142" s="1315">
        <f>IFERROR((('SHWLP-Att'!$AC$9*(G49/$AE$49))/G49/'SHWLP-Att'!$Y$9),0)</f>
        <v>0</v>
      </c>
      <c r="H142" s="1315">
        <f>IFERROR((('SHWLP-Att'!$AC$9*(H49/$AE$49))/H49/'SHWLP-Att'!$Y$9),0)</f>
        <v>0</v>
      </c>
      <c r="I142" s="1315">
        <f>IFERROR((('SHWLP-Att'!$AC$9*(I49/$AE$49))/I49/'SHWLP-Att'!$Y$9),0)</f>
        <v>0</v>
      </c>
      <c r="J142" s="1315">
        <f>IFERROR((('SHWLP-Att'!$AC$9*(J49/$AE$49))/J49/'SHWLP-Att'!$Y$9),0)</f>
        <v>0</v>
      </c>
      <c r="K142" s="1315">
        <f>IFERROR((('SHWLP-Att'!$AC$9*(K49/$AE$49))/K49/'SHWLP-Att'!$Y$9),0)</f>
        <v>0</v>
      </c>
      <c r="L142" s="1315">
        <f>IFERROR((('SHWLP-Att'!$AC$9*(L49/$AE$49))/L49/'SHWLP-Att'!$Y$9),0)</f>
        <v>0</v>
      </c>
      <c r="M142" s="1315">
        <f>IFERROR((('SHWLP-Att'!$AC$9*(M49/$AE$49))/M49/'SHWLP-Att'!$Y$9),0)</f>
        <v>0</v>
      </c>
      <c r="N142" s="1315">
        <f>IFERROR((('SHWLP-Att'!$AC$9*(N49/$AE$49))/N49/'SHWLP-Att'!$Y$9),0)</f>
        <v>0</v>
      </c>
      <c r="O142" s="1315">
        <f>IFERROR((('SHWLP-Att'!$AC$9*(O49/$AE$49))/O49/'SHWLP-Att'!$Y$9),0)</f>
        <v>0</v>
      </c>
      <c r="P142" s="1315">
        <f>IFERROR((('SHWLP-Att'!$AC$9*(P49/$AE$49))/P49/'SHWLP-Att'!$Y$9),0)</f>
        <v>0</v>
      </c>
      <c r="Q142" s="1315">
        <f>IFERROR((('SHWLP-Att'!$AC$9*(Q49/$AE$49))/Q49/'SHWLP-Att'!$Y$9),0)</f>
        <v>0</v>
      </c>
      <c r="R142" s="1315">
        <f>IFERROR((('SHWLP-Att'!$AC$9*(R49/$AE$49))/R49/'SHWLP-Att'!$Y$9),0)</f>
        <v>0</v>
      </c>
      <c r="S142" s="1315">
        <f>IFERROR((('SHWLP-Att'!$AC$9*(S49/$AE$49))/S49/'SHWLP-Att'!$Y$9),0)</f>
        <v>0</v>
      </c>
      <c r="T142" s="1315">
        <f>IFERROR((('SHWLP-Att'!$AC$9*(T49/$AE$49))/T49/'SHWLP-Att'!$Y$9),0)</f>
        <v>0</v>
      </c>
      <c r="U142" s="1315">
        <f>IFERROR((('SHWLP-Att'!$AC$9*(U49/$AE$49))/U49/'SHWLP-Att'!$Y$9),0)</f>
        <v>0</v>
      </c>
      <c r="V142" s="1315">
        <f>IFERROR((('SHWLP-Att'!$AC$9*(V49/$AE$49))/V49/'SHWLP-Att'!$Y$9),0)</f>
        <v>0</v>
      </c>
      <c r="W142" s="1315">
        <f>IFERROR((('SHWLP-Att'!$AC$9*(W49/$AE$49))/W49/'SHWLP-Att'!$Y$9),0)</f>
        <v>0</v>
      </c>
      <c r="X142" s="1315">
        <f>IFERROR((('SHWLP-Att'!$AC$9*(X49/$AE$49))/X49/'SHWLP-Att'!$Y$9),0)</f>
        <v>0</v>
      </c>
      <c r="Y142" s="1315">
        <f>IFERROR((('SHWLP-Att'!$AC$9*(Y49/$AE$49))/Y49/'SHWLP-Att'!$Y$9),0)</f>
        <v>0</v>
      </c>
      <c r="Z142" s="1315">
        <f>IFERROR((('SHWLP-Att'!$AC$9*(Z49/$AE$49))/Z49/'SHWLP-Att'!$Y$9),0)</f>
        <v>0</v>
      </c>
      <c r="AA142" s="1315">
        <f>IFERROR((('SHWLP-Att'!$AC$9*(AA49/$AE$49))/AA49/'SHWLP-Att'!$Y$9),0)</f>
        <v>0</v>
      </c>
      <c r="AB142" s="1315">
        <f>IFERROR((('SHWLP-Att'!$AC$9*(AB49/$AE$49))/AB49/'SHWLP-Att'!$Y$9),0)</f>
        <v>0</v>
      </c>
      <c r="AC142" s="1315">
        <f>IFERROR((('SHWLP-Att'!$AC$9*(AC49/$AE$49))/AC49/'SHWLP-Att'!$Y$9),0)</f>
        <v>0</v>
      </c>
      <c r="AD142" s="1315">
        <f>IFERROR((('SHWLP-Att'!$AC$9*(AD49/$AE$49))/AD49/'SHWLP-Att'!$Y$9),0)</f>
        <v>0</v>
      </c>
      <c r="AE142" s="1319">
        <f t="shared" si="310"/>
        <v>0</v>
      </c>
      <c r="AF142" s="1206"/>
      <c r="AG142" s="1206"/>
      <c r="AH142" s="1206"/>
    </row>
    <row r="143" spans="3:34" s="1197" customFormat="1">
      <c r="C143" s="1316" t="s">
        <v>1144</v>
      </c>
      <c r="D143" s="1316" t="s">
        <v>1100</v>
      </c>
      <c r="E143" s="1316">
        <f>('SHWLP-Att'!$AC$35*(E50/$AE$50))/E50/'SHWLP-Att'!$Y$35</f>
        <v>6.7212328767123283E-2</v>
      </c>
      <c r="F143" s="1316">
        <f>('SHWLP-Att'!$AC$35*(F50/$AE$50))/F50/'SHWLP-Att'!$Y$35</f>
        <v>6.7212328767123283E-2</v>
      </c>
      <c r="G143" s="1316">
        <f>('SHWLP-Att'!$AC$35*(G50/$AE$50))/G50/'SHWLP-Att'!$Y$35</f>
        <v>6.7212328767123283E-2</v>
      </c>
      <c r="H143" s="1316">
        <f>('SHWLP-Att'!$AC$35*(H50/$AE$50))/H50/'SHWLP-Att'!$Y$35</f>
        <v>6.7212328767123283E-2</v>
      </c>
      <c r="I143" s="1316">
        <f>('SHWLP-Att'!$AC$35*(I50/$AE$50))/I50/'SHWLP-Att'!$Y$35</f>
        <v>6.7212328767123283E-2</v>
      </c>
      <c r="J143" s="1316">
        <f>('SHWLP-Att'!$AC$35*(J50/$AE$50))/J50/'SHWLP-Att'!$Y$35</f>
        <v>6.7212328767123283E-2</v>
      </c>
      <c r="K143" s="1316">
        <f>('SHWLP-Att'!$AC$35*(K50/$AE$50))/K50/'SHWLP-Att'!$Y$35</f>
        <v>6.7212328767123283E-2</v>
      </c>
      <c r="L143" s="1316">
        <f>('SHWLP-Att'!$AC$35*(L50/$AE$50))/L50/'SHWLP-Att'!$Y$35</f>
        <v>6.7212328767123283E-2</v>
      </c>
      <c r="M143" s="1316">
        <f>('SHWLP-Att'!$AC$35*(M50/$AE$50))/M50/'SHWLP-Att'!$Y$35</f>
        <v>6.7212328767123283E-2</v>
      </c>
      <c r="N143" s="1316">
        <f>('SHWLP-Att'!$AC$35*(N50/$AE$50))/N50/'SHWLP-Att'!$Y$35</f>
        <v>6.7212328767123283E-2</v>
      </c>
      <c r="O143" s="1316">
        <f>('SHWLP-Att'!$AC$35*(O50/$AE$50))/O50/'SHWLP-Att'!$Y$35</f>
        <v>6.7212328767123283E-2</v>
      </c>
      <c r="P143" s="1316">
        <f>('SHWLP-Att'!$AC$35*(P50/$AE$50))/P50/'SHWLP-Att'!$Y$35</f>
        <v>6.7212328767123283E-2</v>
      </c>
      <c r="Q143" s="1316">
        <f>('SHWLP-Att'!$AC$35*(Q50/$AE$50))/Q50/'SHWLP-Att'!$Y$35</f>
        <v>6.7212328767123283E-2</v>
      </c>
      <c r="R143" s="1316">
        <f>('SHWLP-Att'!$AC$35*(R50/$AE$50))/R50/'SHWLP-Att'!$Y$35</f>
        <v>6.7212328767123283E-2</v>
      </c>
      <c r="S143" s="1316">
        <f>('SHWLP-Att'!$AC$35*(S50/$AE$50))/S50/'SHWLP-Att'!$Y$35</f>
        <v>6.7212328767123283E-2</v>
      </c>
      <c r="T143" s="1316">
        <f>('SHWLP-Att'!$AC$35*(T50/$AE$50))/T50/'SHWLP-Att'!$Y$35</f>
        <v>6.7212328767123283E-2</v>
      </c>
      <c r="U143" s="1316">
        <f>('SHWLP-Att'!$AC$35*(U50/$AE$50))/U50/'SHWLP-Att'!$Y$35</f>
        <v>6.7212328767123283E-2</v>
      </c>
      <c r="V143" s="1316">
        <f>('SHWLP-Att'!$AC$35*(V50/$AE$50))/V50/'SHWLP-Att'!$Y$35</f>
        <v>6.7212328767123283E-2</v>
      </c>
      <c r="W143" s="1316">
        <f>('SHWLP-Att'!$AC$35*(W50/$AE$50))/W50/'SHWLP-Att'!$Y$35</f>
        <v>6.7212328767123283E-2</v>
      </c>
      <c r="X143" s="1316">
        <f>('SHWLP-Att'!$AC$35*(X50/$AE$50))/X50/'SHWLP-Att'!$Y$35</f>
        <v>6.7212328767123283E-2</v>
      </c>
      <c r="Y143" s="1316">
        <f>('SHWLP-Att'!$AC$35*(Y50/$AE$50))/Y50/'SHWLP-Att'!$Y$35</f>
        <v>6.7212328767123283E-2</v>
      </c>
      <c r="Z143" s="1316">
        <f>('SHWLP-Att'!$AC$35*(Z50/$AE$50))/Z50/'SHWLP-Att'!$Y$35</f>
        <v>6.7212328767123283E-2</v>
      </c>
      <c r="AA143" s="1316">
        <f>('SHWLP-Att'!$AC$35*(AA50/$AE$50))/AA50/'SHWLP-Att'!$Y$35</f>
        <v>6.7212328767123283E-2</v>
      </c>
      <c r="AB143" s="1316">
        <f>('SHWLP-Att'!$AC$35*(AB50/$AE$50))/AB50/'SHWLP-Att'!$Y$35</f>
        <v>6.7212328767123283E-2</v>
      </c>
      <c r="AC143" s="1316">
        <f>('SHWLP-Att'!$AC$35*(AC50/$AE$50))/AC50/'SHWLP-Att'!$Y$35</f>
        <v>6.7212328767123283E-2</v>
      </c>
      <c r="AD143" s="1316">
        <f>('SHWLP-Att'!$AC$35*(AD50/$AE$50))/AD50/'SHWLP-Att'!$Y$35</f>
        <v>6.7212328767123283E-2</v>
      </c>
      <c r="AE143" s="1316">
        <f t="shared" si="310"/>
        <v>6.7212328767123283E-2</v>
      </c>
      <c r="AF143" s="1198"/>
      <c r="AG143" s="1198"/>
      <c r="AH143" s="1198"/>
    </row>
    <row r="144" spans="3:34" s="1197" customFormat="1">
      <c r="C144" s="1315" t="s">
        <v>1145</v>
      </c>
      <c r="D144" s="1315" t="s">
        <v>1100</v>
      </c>
      <c r="E144" s="1319">
        <f>('SHWLP-Att'!$AC$10*(E58/$AE$58))/E58/'SHWLP-Att'!$Y$10</f>
        <v>4.8316175301655648E-2</v>
      </c>
      <c r="F144" s="1319">
        <f>('SHWLP-Att'!$AC$10*(F58/$AE$58))/F58/'SHWLP-Att'!$Y$10</f>
        <v>4.8316175301655641E-2</v>
      </c>
      <c r="G144" s="1319">
        <f>('SHWLP-Att'!$AC$10*(G58/$AE$58))/G58/'SHWLP-Att'!$Y$10</f>
        <v>4.8316175301655634E-2</v>
      </c>
      <c r="H144" s="1319">
        <f>('SHWLP-Att'!$AC$10*(H58/$AE$58))/H58/'SHWLP-Att'!$Y$10</f>
        <v>4.8316175301655634E-2</v>
      </c>
      <c r="I144" s="1319">
        <f>('SHWLP-Att'!$AC$10*(I58/$AE$58))/I58/'SHWLP-Att'!$Y$10</f>
        <v>4.8316175301655634E-2</v>
      </c>
      <c r="J144" s="1319">
        <f>('SHWLP-Att'!$AC$10*(J58/$AE$58))/J58/'SHWLP-Att'!$Y$10</f>
        <v>4.8316175301655634E-2</v>
      </c>
      <c r="K144" s="1319">
        <f>('SHWLP-Att'!$AC$10*(K58/$AE$58))/K58/'SHWLP-Att'!$Y$10</f>
        <v>4.8316175301655648E-2</v>
      </c>
      <c r="L144" s="1319">
        <f>('SHWLP-Att'!$AC$10*(L58/$AE$58))/L58/'SHWLP-Att'!$Y$10</f>
        <v>4.8316175301655634E-2</v>
      </c>
      <c r="M144" s="1319">
        <f>('SHWLP-Att'!$AC$10*(M58/$AE$58))/M58/'SHWLP-Att'!$Y$10</f>
        <v>4.8316175301655634E-2</v>
      </c>
      <c r="N144" s="1319">
        <f>('SHWLP-Att'!$AC$10*(N58/$AE$58))/N58/'SHWLP-Att'!$Y$10</f>
        <v>4.8316175301655641E-2</v>
      </c>
      <c r="O144" s="1319">
        <f>('SHWLP-Att'!$AC$10*(O58/$AE$58))/O58/'SHWLP-Att'!$Y$10</f>
        <v>4.8316175301655634E-2</v>
      </c>
      <c r="P144" s="1319">
        <f>('SHWLP-Att'!$AC$10*(P58/$AE$58))/P58/'SHWLP-Att'!$Y$10</f>
        <v>4.8316175301655634E-2</v>
      </c>
      <c r="Q144" s="1319">
        <f>('SHWLP-Att'!$AC$10*(Q58/$AE$58))/Q58/'SHWLP-Att'!$Y$10</f>
        <v>4.8316175301655627E-2</v>
      </c>
      <c r="R144" s="1319">
        <f>('SHWLP-Att'!$AC$10*(R58/$AE$58))/R58/'SHWLP-Att'!$Y$10</f>
        <v>4.8316175301655634E-2</v>
      </c>
      <c r="S144" s="1319">
        <f>('SHWLP-Att'!$AC$10*(S58/$AE$58))/S58/'SHWLP-Att'!$Y$10</f>
        <v>4.8316175301655641E-2</v>
      </c>
      <c r="T144" s="1319">
        <f>('SHWLP-Att'!$AC$10*(T58/$AE$58))/T58/'SHWLP-Att'!$Y$10</f>
        <v>4.8316175301655641E-2</v>
      </c>
      <c r="U144" s="1319">
        <f>('SHWLP-Att'!$AC$10*(U58/$AE$58))/U58/'SHWLP-Att'!$Y$10</f>
        <v>4.8316175301655634E-2</v>
      </c>
      <c r="V144" s="1319">
        <f>('SHWLP-Att'!$AC$10*(V58/$AE$58))/V58/'SHWLP-Att'!$Y$10</f>
        <v>4.8316175301655634E-2</v>
      </c>
      <c r="W144" s="1319">
        <f>('SHWLP-Att'!$AC$10*(W58/$AE$58))/W58/'SHWLP-Att'!$Y$10</f>
        <v>4.8316175301655641E-2</v>
      </c>
      <c r="X144" s="1319">
        <f>('SHWLP-Att'!$AC$10*(X58/$AE$58))/X58/'SHWLP-Att'!$Y$10</f>
        <v>4.8316175301655634E-2</v>
      </c>
      <c r="Y144" s="1319">
        <f>('SHWLP-Att'!$AC$10*(Y58/$AE$58))/Y58/'SHWLP-Att'!$Y$10</f>
        <v>4.8316175301655641E-2</v>
      </c>
      <c r="Z144" s="1319">
        <f>('SHWLP-Att'!$AC$10*(Z58/$AE$58))/Z58/'SHWLP-Att'!$Y$10</f>
        <v>4.8316175301655641E-2</v>
      </c>
      <c r="AA144" s="1319">
        <f>('SHWLP-Att'!$AC$10*(AA58/$AE$58))/AA58/'SHWLP-Att'!$Y$10</f>
        <v>4.8316175301655641E-2</v>
      </c>
      <c r="AB144" s="1319">
        <f>('SHWLP-Att'!$AC$10*(AB58/$AE$58))/AB58/'SHWLP-Att'!$Y$10</f>
        <v>4.8316175301655641E-2</v>
      </c>
      <c r="AC144" s="1319">
        <f>('SHWLP-Att'!$AC$10*(AC58/$AE$58))/AC58/'SHWLP-Att'!$Y$10</f>
        <v>4.8316175301655634E-2</v>
      </c>
      <c r="AD144" s="1319">
        <f>('SHWLP-Att'!$AC$10*(AD58/$AE$58))/AD58/'SHWLP-Att'!$Y$10</f>
        <v>4.8316175301655634E-2</v>
      </c>
      <c r="AE144" s="1319">
        <f t="shared" si="310"/>
        <v>4.8316175301655648E-2</v>
      </c>
      <c r="AF144" s="1198"/>
      <c r="AG144" s="1198"/>
      <c r="AH144" s="1198"/>
    </row>
    <row r="145" spans="3:34" s="1197" customFormat="1">
      <c r="C145" s="1316" t="s">
        <v>1146</v>
      </c>
      <c r="D145" s="1316" t="s">
        <v>1100</v>
      </c>
      <c r="E145" s="1316">
        <f>('SHWLP-Att'!$AC$36*(E59/$AE$59))/E59/'SHWLP-Att'!$Y$36</f>
        <v>9.7724505616911664E-2</v>
      </c>
      <c r="F145" s="1316">
        <f>('SHWLP-Att'!$AC$36*(F59/$AE$59))/F59/'SHWLP-Att'!$Y$36</f>
        <v>9.7724505616911664E-2</v>
      </c>
      <c r="G145" s="1316">
        <f>('SHWLP-Att'!$AC$36*(G59/$AE$59))/G59/'SHWLP-Att'!$Y$36</f>
        <v>9.7724505616911664E-2</v>
      </c>
      <c r="H145" s="1316">
        <f>('SHWLP-Att'!$AC$36*(H59/$AE$59))/H59/'SHWLP-Att'!$Y$36</f>
        <v>9.772450561691165E-2</v>
      </c>
      <c r="I145" s="1316">
        <f>('SHWLP-Att'!$AC$36*(I59/$AE$59))/I59/'SHWLP-Att'!$Y$36</f>
        <v>9.7724505616911678E-2</v>
      </c>
      <c r="J145" s="1316">
        <f>('SHWLP-Att'!$AC$36*(J59/$AE$59))/J59/'SHWLP-Att'!$Y$36</f>
        <v>9.7724505616911678E-2</v>
      </c>
      <c r="K145" s="1316">
        <f>('SHWLP-Att'!$AC$36*(K59/$AE$59))/K59/'SHWLP-Att'!$Y$36</f>
        <v>9.7724505616911664E-2</v>
      </c>
      <c r="L145" s="1316">
        <f>('SHWLP-Att'!$AC$36*(L59/$AE$59))/L59/'SHWLP-Att'!$Y$36</f>
        <v>9.772450561691165E-2</v>
      </c>
      <c r="M145" s="1316">
        <f>('SHWLP-Att'!$AC$36*(M59/$AE$59))/M59/'SHWLP-Att'!$Y$36</f>
        <v>9.772450561691165E-2</v>
      </c>
      <c r="N145" s="1316">
        <f>('SHWLP-Att'!$AC$36*(N59/$AE$59))/N59/'SHWLP-Att'!$Y$36</f>
        <v>9.7724505616911678E-2</v>
      </c>
      <c r="O145" s="1316">
        <f>('SHWLP-Att'!$AC$36*(O59/$AE$59))/O59/'SHWLP-Att'!$Y$36</f>
        <v>9.7724505616911678E-2</v>
      </c>
      <c r="P145" s="1316">
        <f>('SHWLP-Att'!$AC$36*(P59/$AE$59))/P59/'SHWLP-Att'!$Y$36</f>
        <v>9.7724505616911664E-2</v>
      </c>
      <c r="Q145" s="1316">
        <f>('SHWLP-Att'!$AC$36*(Q59/$AE$59))/Q59/'SHWLP-Att'!$Y$36</f>
        <v>9.7724505616911678E-2</v>
      </c>
      <c r="R145" s="1316">
        <f>('SHWLP-Att'!$AC$36*(R59/$AE$59))/R59/'SHWLP-Att'!$Y$36</f>
        <v>9.7724505616911678E-2</v>
      </c>
      <c r="S145" s="1316">
        <f>('SHWLP-Att'!$AC$36*(S59/$AE$59))/S59/'SHWLP-Att'!$Y$36</f>
        <v>9.7724505616911664E-2</v>
      </c>
      <c r="T145" s="1316">
        <f>('SHWLP-Att'!$AC$36*(T59/$AE$59))/T59/'SHWLP-Att'!$Y$36</f>
        <v>9.7724505616911678E-2</v>
      </c>
      <c r="U145" s="1316">
        <f>('SHWLP-Att'!$AC$36*(U59/$AE$59))/U59/'SHWLP-Att'!$Y$36</f>
        <v>9.772450561691165E-2</v>
      </c>
      <c r="V145" s="1316">
        <f>('SHWLP-Att'!$AC$36*(V59/$AE$59))/V59/'SHWLP-Att'!$Y$36</f>
        <v>9.7724505616911678E-2</v>
      </c>
      <c r="W145" s="1316">
        <f>('SHWLP-Att'!$AC$36*(W59/$AE$59))/W59/'SHWLP-Att'!$Y$36</f>
        <v>9.7724505616911678E-2</v>
      </c>
      <c r="X145" s="1316">
        <f>('SHWLP-Att'!$AC$36*(X59/$AE$59))/X59/'SHWLP-Att'!$Y$36</f>
        <v>9.7724505616911678E-2</v>
      </c>
      <c r="Y145" s="1316">
        <f>('SHWLP-Att'!$AC$36*(Y59/$AE$59))/Y59/'SHWLP-Att'!$Y$36</f>
        <v>9.7724505616911678E-2</v>
      </c>
      <c r="Z145" s="1316">
        <f>('SHWLP-Att'!$AC$36*(Z59/$AE$59))/Z59/'SHWLP-Att'!$Y$36</f>
        <v>9.7724505616911664E-2</v>
      </c>
      <c r="AA145" s="1316">
        <f>('SHWLP-Att'!$AC$36*(AA59/$AE$59))/AA59/'SHWLP-Att'!$Y$36</f>
        <v>9.772450561691165E-2</v>
      </c>
      <c r="AB145" s="1316">
        <f>('SHWLP-Att'!$AC$36*(AB59/$AE$59))/AB59/'SHWLP-Att'!$Y$36</f>
        <v>9.7724505616911664E-2</v>
      </c>
      <c r="AC145" s="1316">
        <f>('SHWLP-Att'!$AC$36*(AC59/$AE$59))/AC59/'SHWLP-Att'!$Y$36</f>
        <v>9.7724505616911678E-2</v>
      </c>
      <c r="AD145" s="1316">
        <f>('SHWLP-Att'!$AC$36*(AD59/$AE$59))/AD59/'SHWLP-Att'!$Y$36</f>
        <v>9.7724505616911664E-2</v>
      </c>
      <c r="AE145" s="1316">
        <f t="shared" si="310"/>
        <v>9.7724505616911678E-2</v>
      </c>
      <c r="AF145" s="1198"/>
      <c r="AG145" s="1198"/>
      <c r="AH145" s="1198"/>
    </row>
    <row r="146" spans="3:34" s="1197" customFormat="1">
      <c r="C146" s="1315" t="s">
        <v>1147</v>
      </c>
      <c r="D146" s="1315" t="s">
        <v>1100</v>
      </c>
      <c r="E146" s="1319">
        <f>('SHWLP-Att'!$AC$11*(E67/$AE$67))/E67/'SHWLP-Att'!$Y$11</f>
        <v>3.494596537446383E-2</v>
      </c>
      <c r="F146" s="1319">
        <f>('SHWLP-Att'!$AC$11*(F67/$AE$67))/F67/'SHWLP-Att'!$Y$11</f>
        <v>3.4945965374463824E-2</v>
      </c>
      <c r="G146" s="1319">
        <f>('SHWLP-Att'!$AC$11*(G67/$AE$67))/G67/'SHWLP-Att'!$Y$11</f>
        <v>3.494596537446383E-2</v>
      </c>
      <c r="H146" s="1319">
        <f>('SHWLP-Att'!$AC$11*(H67/$AE$67))/H67/'SHWLP-Att'!$Y$11</f>
        <v>3.4945965374463824E-2</v>
      </c>
      <c r="I146" s="1319">
        <f>('SHWLP-Att'!$AC$11*(I67/$AE$67))/I67/'SHWLP-Att'!$Y$11</f>
        <v>3.494596537446383E-2</v>
      </c>
      <c r="J146" s="1319">
        <f>('SHWLP-Att'!$AC$11*(J67/$AE$67))/J67/'SHWLP-Att'!$Y$11</f>
        <v>3.494596537446383E-2</v>
      </c>
      <c r="K146" s="1319">
        <f>('SHWLP-Att'!$AC$11*(K67/$AE$67))/K67/'SHWLP-Att'!$Y$11</f>
        <v>3.494596537446383E-2</v>
      </c>
      <c r="L146" s="1319">
        <f>('SHWLP-Att'!$AC$11*(L67/$AE$67))/L67/'SHWLP-Att'!$Y$11</f>
        <v>3.494596537446383E-2</v>
      </c>
      <c r="M146" s="1319">
        <f>('SHWLP-Att'!$AC$11*(M67/$AE$67))/M67/'SHWLP-Att'!$Y$11</f>
        <v>3.494596537446383E-2</v>
      </c>
      <c r="N146" s="1319">
        <f>('SHWLP-Att'!$AC$11*(N67/$AE$67))/N67/'SHWLP-Att'!$Y$11</f>
        <v>3.494596537446383E-2</v>
      </c>
      <c r="O146" s="1319">
        <f>('SHWLP-Att'!$AC$11*(O67/$AE$67))/O67/'SHWLP-Att'!$Y$11</f>
        <v>3.4945965374463837E-2</v>
      </c>
      <c r="P146" s="1319">
        <f>('SHWLP-Att'!$AC$11*(P67/$AE$67))/P67/'SHWLP-Att'!$Y$11</f>
        <v>3.494596537446383E-2</v>
      </c>
      <c r="Q146" s="1319">
        <f>('SHWLP-Att'!$AC$11*(Q67/$AE$67))/Q67/'SHWLP-Att'!$Y$11</f>
        <v>3.4945965374463837E-2</v>
      </c>
      <c r="R146" s="1319">
        <f>('SHWLP-Att'!$AC$11*(R67/$AE$67))/R67/'SHWLP-Att'!$Y$11</f>
        <v>3.494596537446383E-2</v>
      </c>
      <c r="S146" s="1319">
        <f>('SHWLP-Att'!$AC$11*(S67/$AE$67))/S67/'SHWLP-Att'!$Y$11</f>
        <v>3.494596537446383E-2</v>
      </c>
      <c r="T146" s="1319">
        <f>('SHWLP-Att'!$AC$11*(T67/$AE$67))/T67/'SHWLP-Att'!$Y$11</f>
        <v>3.4945965374463824E-2</v>
      </c>
      <c r="U146" s="1319">
        <f>('SHWLP-Att'!$AC$11*(U67/$AE$67))/U67/'SHWLP-Att'!$Y$11</f>
        <v>3.494596537446383E-2</v>
      </c>
      <c r="V146" s="1319">
        <f>('SHWLP-Att'!$AC$11*(V67/$AE$67))/V67/'SHWLP-Att'!$Y$11</f>
        <v>3.494596537446383E-2</v>
      </c>
      <c r="W146" s="1319">
        <f>('SHWLP-Att'!$AC$11*(W67/$AE$67))/W67/'SHWLP-Att'!$Y$11</f>
        <v>3.494596537446383E-2</v>
      </c>
      <c r="X146" s="1319">
        <f>('SHWLP-Att'!$AC$11*(X67/$AE$67))/X67/'SHWLP-Att'!$Y$11</f>
        <v>3.494596537446383E-2</v>
      </c>
      <c r="Y146" s="1319">
        <f>('SHWLP-Att'!$AC$11*(Y67/$AE$67))/Y67/'SHWLP-Att'!$Y$11</f>
        <v>3.494596537446383E-2</v>
      </c>
      <c r="Z146" s="1319">
        <f>('SHWLP-Att'!$AC$11*(Z67/$AE$67))/Z67/'SHWLP-Att'!$Y$11</f>
        <v>3.494596537446383E-2</v>
      </c>
      <c r="AA146" s="1319">
        <f>('SHWLP-Att'!$AC$11*(AA67/$AE$67))/AA67/'SHWLP-Att'!$Y$11</f>
        <v>3.494596537446383E-2</v>
      </c>
      <c r="AB146" s="1319">
        <f>('SHWLP-Att'!$AC$11*(AB67/$AE$67))/AB67/'SHWLP-Att'!$Y$11</f>
        <v>3.4945965374463824E-2</v>
      </c>
      <c r="AC146" s="1319">
        <f>('SHWLP-Att'!$AC$11*(AC67/$AE$67))/AC67/'SHWLP-Att'!$Y$11</f>
        <v>3.494596537446383E-2</v>
      </c>
      <c r="AD146" s="1319">
        <f>('SHWLP-Att'!$AC$11*(AD67/$AE$67))/AD67/'SHWLP-Att'!$Y$11</f>
        <v>3.494596537446383E-2</v>
      </c>
      <c r="AE146" s="1319">
        <f t="shared" si="310"/>
        <v>3.4945965374463837E-2</v>
      </c>
      <c r="AF146" s="1198"/>
      <c r="AG146" s="1198"/>
      <c r="AH146" s="1198"/>
    </row>
    <row r="147" spans="3:34" s="1197" customFormat="1">
      <c r="C147" s="1316" t="s">
        <v>1148</v>
      </c>
      <c r="D147" s="1316" t="s">
        <v>1100</v>
      </c>
      <c r="E147" s="1316">
        <f>('SHWLP-Att'!$AC$37*(E68/$AE$68))/E68/'SHWLP-Att'!$Y$37</f>
        <v>6.1828315029881148E-2</v>
      </c>
      <c r="F147" s="1316">
        <f>('SHWLP-Att'!$AC$37*(F68/$AE$68))/F68/'SHWLP-Att'!$Y$37</f>
        <v>6.1828315029881148E-2</v>
      </c>
      <c r="G147" s="1316">
        <f>('SHWLP-Att'!$AC$37*(G68/$AE$68))/G68/'SHWLP-Att'!$Y$37</f>
        <v>6.1828315029881148E-2</v>
      </c>
      <c r="H147" s="1316">
        <f>('SHWLP-Att'!$AC$37*(H68/$AE$68))/H68/'SHWLP-Att'!$Y$37</f>
        <v>6.1828315029881148E-2</v>
      </c>
      <c r="I147" s="1316">
        <f>('SHWLP-Att'!$AC$37*(I68/$AE$68))/I68/'SHWLP-Att'!$Y$37</f>
        <v>6.1828315029881155E-2</v>
      </c>
      <c r="J147" s="1316">
        <f>('SHWLP-Att'!$AC$37*(J68/$AE$68))/J68/'SHWLP-Att'!$Y$37</f>
        <v>6.1828315029881148E-2</v>
      </c>
      <c r="K147" s="1316">
        <f>('SHWLP-Att'!$AC$37*(K68/$AE$68))/K68/'SHWLP-Att'!$Y$37</f>
        <v>6.1828315029881148E-2</v>
      </c>
      <c r="L147" s="1316">
        <f>('SHWLP-Att'!$AC$37*(L68/$AE$68))/L68/'SHWLP-Att'!$Y$37</f>
        <v>6.1828315029881148E-2</v>
      </c>
      <c r="M147" s="1316">
        <f>('SHWLP-Att'!$AC$37*(M68/$AE$68))/M68/'SHWLP-Att'!$Y$37</f>
        <v>6.1828315029881148E-2</v>
      </c>
      <c r="N147" s="1316">
        <f>('SHWLP-Att'!$AC$37*(N68/$AE$68))/N68/'SHWLP-Att'!$Y$37</f>
        <v>6.1828315029881148E-2</v>
      </c>
      <c r="O147" s="1316">
        <f>('SHWLP-Att'!$AC$37*(O68/$AE$68))/O68/'SHWLP-Att'!$Y$37</f>
        <v>6.1828315029881134E-2</v>
      </c>
      <c r="P147" s="1316">
        <f>('SHWLP-Att'!$AC$37*(P68/$AE$68))/P68/'SHWLP-Att'!$Y$37</f>
        <v>6.1828315029881148E-2</v>
      </c>
      <c r="Q147" s="1316">
        <f>('SHWLP-Att'!$AC$37*(Q68/$AE$68))/Q68/'SHWLP-Att'!$Y$37</f>
        <v>6.1828315029881148E-2</v>
      </c>
      <c r="R147" s="1316">
        <f>('SHWLP-Att'!$AC$37*(R68/$AE$68))/R68/'SHWLP-Att'!$Y$37</f>
        <v>6.1828315029881148E-2</v>
      </c>
      <c r="S147" s="1316">
        <f>('SHWLP-Att'!$AC$37*(S68/$AE$68))/S68/'SHWLP-Att'!$Y$37</f>
        <v>6.1828315029881148E-2</v>
      </c>
      <c r="T147" s="1316">
        <f>('SHWLP-Att'!$AC$37*(T68/$AE$68))/T68/'SHWLP-Att'!$Y$37</f>
        <v>6.1828315029881148E-2</v>
      </c>
      <c r="U147" s="1316">
        <f>('SHWLP-Att'!$AC$37*(U68/$AE$68))/U68/'SHWLP-Att'!$Y$37</f>
        <v>6.1828315029881155E-2</v>
      </c>
      <c r="V147" s="1316">
        <f>('SHWLP-Att'!$AC$37*(V68/$AE$68))/V68/'SHWLP-Att'!$Y$37</f>
        <v>6.1828315029881148E-2</v>
      </c>
      <c r="W147" s="1316">
        <f>('SHWLP-Att'!$AC$37*(W68/$AE$68))/W68/'SHWLP-Att'!$Y$37</f>
        <v>6.1828315029881155E-2</v>
      </c>
      <c r="X147" s="1316">
        <f>('SHWLP-Att'!$AC$37*(X68/$AE$68))/X68/'SHWLP-Att'!$Y$37</f>
        <v>6.1828315029881148E-2</v>
      </c>
      <c r="Y147" s="1316">
        <f>('SHWLP-Att'!$AC$37*(Y68/$AE$68))/Y68/'SHWLP-Att'!$Y$37</f>
        <v>6.1828315029881134E-2</v>
      </c>
      <c r="Z147" s="1316">
        <f>('SHWLP-Att'!$AC$37*(Z68/$AE$68))/Z68/'SHWLP-Att'!$Y$37</f>
        <v>6.1828315029881148E-2</v>
      </c>
      <c r="AA147" s="1316">
        <f>('SHWLP-Att'!$AC$37*(AA68/$AE$68))/AA68/'SHWLP-Att'!$Y$37</f>
        <v>6.1828315029881148E-2</v>
      </c>
      <c r="AB147" s="1316">
        <f>('SHWLP-Att'!$AC$37*(AB68/$AE$68))/AB68/'SHWLP-Att'!$Y$37</f>
        <v>6.1828315029881148E-2</v>
      </c>
      <c r="AC147" s="1316">
        <f>('SHWLP-Att'!$AC$37*(AC68/$AE$68))/AC68/'SHWLP-Att'!$Y$37</f>
        <v>6.1828315029881148E-2</v>
      </c>
      <c r="AD147" s="1316">
        <f>('SHWLP-Att'!$AC$37*(AD68/$AE$68))/AD68/'SHWLP-Att'!$Y$37</f>
        <v>6.1828315029881148E-2</v>
      </c>
      <c r="AE147" s="1316">
        <f t="shared" si="310"/>
        <v>6.1828315029881155E-2</v>
      </c>
      <c r="AF147" s="1198"/>
      <c r="AG147" s="1198"/>
      <c r="AH147" s="1198"/>
    </row>
    <row r="148" spans="3:34" s="1197" customFormat="1">
      <c r="C148" s="1315" t="s">
        <v>1150</v>
      </c>
      <c r="D148" s="1315" t="s">
        <v>1100</v>
      </c>
      <c r="E148" s="1319">
        <f>('SHWLP-Att'!$AC$12*(E76/$AE$76))/E76/'SHWLP-Att'!$Y$12</f>
        <v>4.0125473397261753E-2</v>
      </c>
      <c r="F148" s="1319">
        <f>('SHWLP-Att'!$AC$12*(F76/$AE$76))/F76/'SHWLP-Att'!$Y$12</f>
        <v>4.0125473397261746E-2</v>
      </c>
      <c r="G148" s="1319">
        <f>('SHWLP-Att'!$AC$12*(G76/$AE$76))/G76/'SHWLP-Att'!$Y$12</f>
        <v>4.0125473397261746E-2</v>
      </c>
      <c r="H148" s="1319">
        <f>('SHWLP-Att'!$AC$12*(H76/$AE$76))/H76/'SHWLP-Att'!$Y$12</f>
        <v>4.0125473397261739E-2</v>
      </c>
      <c r="I148" s="1319">
        <f>('SHWLP-Att'!$AC$12*(I76/$AE$76))/I76/'SHWLP-Att'!$Y$12</f>
        <v>4.0125473397261746E-2</v>
      </c>
      <c r="J148" s="1319">
        <f>('SHWLP-Att'!$AC$12*(J76/$AE$76))/J76/'SHWLP-Att'!$Y$12</f>
        <v>4.0125473397261746E-2</v>
      </c>
      <c r="K148" s="1319">
        <f>('SHWLP-Att'!$AC$12*(K76/$AE$76))/K76/'SHWLP-Att'!$Y$12</f>
        <v>4.0125473397261746E-2</v>
      </c>
      <c r="L148" s="1319">
        <f>('SHWLP-Att'!$AC$12*(L76/$AE$76))/L76/'SHWLP-Att'!$Y$12</f>
        <v>4.0125473397261753E-2</v>
      </c>
      <c r="M148" s="1319">
        <f>('SHWLP-Att'!$AC$12*(M76/$AE$76))/M76/'SHWLP-Att'!$Y$12</f>
        <v>4.0125473397261746E-2</v>
      </c>
      <c r="N148" s="1319">
        <f>('SHWLP-Att'!$AC$12*(N76/$AE$76))/N76/'SHWLP-Att'!$Y$12</f>
        <v>4.0125473397261739E-2</v>
      </c>
      <c r="O148" s="1319">
        <f>('SHWLP-Att'!$AC$12*(O76/$AE$76))/O76/'SHWLP-Att'!$Y$12</f>
        <v>4.0125473397261746E-2</v>
      </c>
      <c r="P148" s="1319">
        <f>('SHWLP-Att'!$AC$12*(P76/$AE$76))/P76/'SHWLP-Att'!$Y$12</f>
        <v>4.0125473397261746E-2</v>
      </c>
      <c r="Q148" s="1319">
        <f>('SHWLP-Att'!$AC$12*(Q76/$AE$76))/Q76/'SHWLP-Att'!$Y$12</f>
        <v>4.0125473397261746E-2</v>
      </c>
      <c r="R148" s="1319">
        <f>('SHWLP-Att'!$AC$12*(R76/$AE$76))/R76/'SHWLP-Att'!$Y$12</f>
        <v>4.0125473397261746E-2</v>
      </c>
      <c r="S148" s="1319">
        <f>('SHWLP-Att'!$AC$12*(S76/$AE$76))/S76/'SHWLP-Att'!$Y$12</f>
        <v>4.0125473397261746E-2</v>
      </c>
      <c r="T148" s="1319">
        <f>('SHWLP-Att'!$AC$12*(T76/$AE$76))/T76/'SHWLP-Att'!$Y$12</f>
        <v>4.0125473397261746E-2</v>
      </c>
      <c r="U148" s="1319">
        <f>('SHWLP-Att'!$AC$12*(U76/$AE$76))/U76/'SHWLP-Att'!$Y$12</f>
        <v>4.0125473397261739E-2</v>
      </c>
      <c r="V148" s="1319">
        <f>('SHWLP-Att'!$AC$12*(V76/$AE$76))/V76/'SHWLP-Att'!$Y$12</f>
        <v>4.0125473397261739E-2</v>
      </c>
      <c r="W148" s="1319">
        <f>('SHWLP-Att'!$AC$12*(W76/$AE$76))/W76/'SHWLP-Att'!$Y$12</f>
        <v>4.0125473397261746E-2</v>
      </c>
      <c r="X148" s="1319">
        <f>('SHWLP-Att'!$AC$12*(X76/$AE$76))/X76/'SHWLP-Att'!$Y$12</f>
        <v>4.0125473397261746E-2</v>
      </c>
      <c r="Y148" s="1319">
        <f>('SHWLP-Att'!$AC$12*(Y76/$AE$76))/Y76/'SHWLP-Att'!$Y$12</f>
        <v>4.0125473397261753E-2</v>
      </c>
      <c r="Z148" s="1319">
        <f>('SHWLP-Att'!$AC$12*(Z76/$AE$76))/Z76/'SHWLP-Att'!$Y$12</f>
        <v>4.0125473397261746E-2</v>
      </c>
      <c r="AA148" s="1319">
        <f>('SHWLP-Att'!$AC$12*(AA76/$AE$76))/AA76/'SHWLP-Att'!$Y$12</f>
        <v>4.0125473397261746E-2</v>
      </c>
      <c r="AB148" s="1319">
        <f>('SHWLP-Att'!$AC$12*(AB76/$AE$76))/AB76/'SHWLP-Att'!$Y$12</f>
        <v>4.0125473397261739E-2</v>
      </c>
      <c r="AC148" s="1319">
        <f>('SHWLP-Att'!$AC$12*(AC76/$AE$76))/AC76/'SHWLP-Att'!$Y$12</f>
        <v>4.0125473397261739E-2</v>
      </c>
      <c r="AD148" s="1319">
        <f>('SHWLP-Att'!$AC$12*(AD76/$AE$76))/AD76/'SHWLP-Att'!$Y$12</f>
        <v>4.0125473397261746E-2</v>
      </c>
      <c r="AE148" s="1319">
        <f t="shared" si="310"/>
        <v>4.0125473397261753E-2</v>
      </c>
      <c r="AF148" s="1198"/>
      <c r="AG148" s="1198"/>
      <c r="AH148" s="1198"/>
    </row>
    <row r="149" spans="3:34" s="1197" customFormat="1">
      <c r="C149" s="1316" t="s">
        <v>1151</v>
      </c>
      <c r="D149" s="1316" t="s">
        <v>1100</v>
      </c>
      <c r="E149" s="1316">
        <f>('SHWLP-Att'!$AC$38*(E77/$AE$77))/E77/'SHWLP-Att'!$Y$38</f>
        <v>0.1997571681409446</v>
      </c>
      <c r="F149" s="1316">
        <f>('SHWLP-Att'!$AC$38*(F77/$AE$77))/F77/'SHWLP-Att'!$Y$38</f>
        <v>0.19975716814094455</v>
      </c>
      <c r="G149" s="1316">
        <f>('SHWLP-Att'!$AC$38*(G77/$AE$77))/G77/'SHWLP-Att'!$Y$38</f>
        <v>0.1997571681409446</v>
      </c>
      <c r="H149" s="1316">
        <f>('SHWLP-Att'!$AC$38*(H77/$AE$77))/H77/'SHWLP-Att'!$Y$38</f>
        <v>0.19975716814094455</v>
      </c>
      <c r="I149" s="1316">
        <f>('SHWLP-Att'!$AC$38*(I77/$AE$77))/I77/'SHWLP-Att'!$Y$38</f>
        <v>0.1997571681409446</v>
      </c>
      <c r="J149" s="1316">
        <f>('SHWLP-Att'!$AC$38*(J77/$AE$77))/J77/'SHWLP-Att'!$Y$38</f>
        <v>0.1997571681409446</v>
      </c>
      <c r="K149" s="1316">
        <f>('SHWLP-Att'!$AC$38*(K77/$AE$77))/K77/'SHWLP-Att'!$Y$38</f>
        <v>0.19975716814094455</v>
      </c>
      <c r="L149" s="1316">
        <f>('SHWLP-Att'!$AC$38*(L77/$AE$77))/L77/'SHWLP-Att'!$Y$38</f>
        <v>0.1997571681409446</v>
      </c>
      <c r="M149" s="1316">
        <f>('SHWLP-Att'!$AC$38*(M77/$AE$77))/M77/'SHWLP-Att'!$Y$38</f>
        <v>0.1997571681409446</v>
      </c>
      <c r="N149" s="1316">
        <f>('SHWLP-Att'!$AC$38*(N77/$AE$77))/N77/'SHWLP-Att'!$Y$38</f>
        <v>0.1997571681409446</v>
      </c>
      <c r="O149" s="1316">
        <f>('SHWLP-Att'!$AC$38*(O77/$AE$77))/O77/'SHWLP-Att'!$Y$38</f>
        <v>0.1997571681409446</v>
      </c>
      <c r="P149" s="1316">
        <f>('SHWLP-Att'!$AC$38*(P77/$AE$77))/P77/'SHWLP-Att'!$Y$38</f>
        <v>0.1997571681409446</v>
      </c>
      <c r="Q149" s="1316">
        <f>('SHWLP-Att'!$AC$38*(Q77/$AE$77))/Q77/'SHWLP-Att'!$Y$38</f>
        <v>0.1997571681409446</v>
      </c>
      <c r="R149" s="1316">
        <f>('SHWLP-Att'!$AC$38*(R77/$AE$77))/R77/'SHWLP-Att'!$Y$38</f>
        <v>0.1997571681409446</v>
      </c>
      <c r="S149" s="1316">
        <f>('SHWLP-Att'!$AC$38*(S77/$AE$77))/S77/'SHWLP-Att'!$Y$38</f>
        <v>0.1997571681409446</v>
      </c>
      <c r="T149" s="1316">
        <f>('SHWLP-Att'!$AC$38*(T77/$AE$77))/T77/'SHWLP-Att'!$Y$38</f>
        <v>0.1997571681409446</v>
      </c>
      <c r="U149" s="1316">
        <f>('SHWLP-Att'!$AC$38*(U77/$AE$77))/U77/'SHWLP-Att'!$Y$38</f>
        <v>0.1997571681409446</v>
      </c>
      <c r="V149" s="1316">
        <f>('SHWLP-Att'!$AC$38*(V77/$AE$77))/V77/'SHWLP-Att'!$Y$38</f>
        <v>0.19975716814094455</v>
      </c>
      <c r="W149" s="1316">
        <f>('SHWLP-Att'!$AC$38*(W77/$AE$77))/W77/'SHWLP-Att'!$Y$38</f>
        <v>0.1997571681409446</v>
      </c>
      <c r="X149" s="1316">
        <f>('SHWLP-Att'!$AC$38*(X77/$AE$77))/X77/'SHWLP-Att'!$Y$38</f>
        <v>0.19975716814094455</v>
      </c>
      <c r="Y149" s="1316">
        <f>('SHWLP-Att'!$AC$38*(Y77/$AE$77))/Y77/'SHWLP-Att'!$Y$38</f>
        <v>0.1997571681409446</v>
      </c>
      <c r="Z149" s="1316">
        <f>('SHWLP-Att'!$AC$38*(Z77/$AE$77))/Z77/'SHWLP-Att'!$Y$38</f>
        <v>0.1997571681409446</v>
      </c>
      <c r="AA149" s="1316">
        <f>('SHWLP-Att'!$AC$38*(AA77/$AE$77))/AA77/'SHWLP-Att'!$Y$38</f>
        <v>0.1997571681409446</v>
      </c>
      <c r="AB149" s="1316">
        <f>('SHWLP-Att'!$AC$38*(AB77/$AE$77))/AB77/'SHWLP-Att'!$Y$38</f>
        <v>0.1997571681409446</v>
      </c>
      <c r="AC149" s="1316">
        <f>('SHWLP-Att'!$AC$38*(AC77/$AE$77))/AC77/'SHWLP-Att'!$Y$38</f>
        <v>0.1997571681409446</v>
      </c>
      <c r="AD149" s="1316">
        <f>('SHWLP-Att'!$AC$38*(AD77/$AE$77))/AD77/'SHWLP-Att'!$Y$38</f>
        <v>0.19975716814094455</v>
      </c>
      <c r="AE149" s="1316">
        <f t="shared" si="310"/>
        <v>0.1997571681409446</v>
      </c>
      <c r="AF149" s="1198"/>
      <c r="AG149" s="1198"/>
      <c r="AH149" s="1198"/>
    </row>
    <row r="150" spans="3:34" s="1197" customFormat="1">
      <c r="C150" s="1315" t="s">
        <v>1152</v>
      </c>
      <c r="D150" s="1315" t="s">
        <v>1100</v>
      </c>
      <c r="E150" s="1319">
        <f>('SHWLP-Att'!$AC$18*(E85/$AE$85))/E85/'SHWLP-Att'!$Y$18</f>
        <v>7.2779078841739273E-2</v>
      </c>
      <c r="F150" s="1319">
        <f>('SHWLP-Att'!$AC$18*(F85/$AE$85))/F85/'SHWLP-Att'!$Y$18</f>
        <v>7.2779078841739259E-2</v>
      </c>
      <c r="G150" s="1319">
        <f>('SHWLP-Att'!$AC$18*(G85/$AE$85))/G85/'SHWLP-Att'!$Y$18</f>
        <v>7.2779078841739259E-2</v>
      </c>
      <c r="H150" s="1319">
        <f>('SHWLP-Att'!$AC$18*(H85/$AE$85))/H85/'SHWLP-Att'!$Y$18</f>
        <v>7.2779078841739259E-2</v>
      </c>
      <c r="I150" s="1319">
        <f>('SHWLP-Att'!$AC$18*(I85/$AE$85))/I85/'SHWLP-Att'!$Y$18</f>
        <v>7.2779078841739259E-2</v>
      </c>
      <c r="J150" s="1319">
        <f>('SHWLP-Att'!$AC$18*(J85/$AE$85))/J85/'SHWLP-Att'!$Y$18</f>
        <v>7.2779078841739273E-2</v>
      </c>
      <c r="K150" s="1319">
        <f>('SHWLP-Att'!$AC$18*(K85/$AE$85))/K85/'SHWLP-Att'!$Y$18</f>
        <v>7.2779078841739273E-2</v>
      </c>
      <c r="L150" s="1319">
        <f>('SHWLP-Att'!$AC$18*(L85/$AE$85))/L85/'SHWLP-Att'!$Y$18</f>
        <v>7.2779078841739259E-2</v>
      </c>
      <c r="M150" s="1319">
        <f>('SHWLP-Att'!$AC$18*(M85/$AE$85))/M85/'SHWLP-Att'!$Y$18</f>
        <v>7.2779078841739273E-2</v>
      </c>
      <c r="N150" s="1319">
        <f>('SHWLP-Att'!$AC$18*(N85/$AE$85))/N85/'SHWLP-Att'!$Y$18</f>
        <v>7.2779078841739259E-2</v>
      </c>
      <c r="O150" s="1319">
        <f>('SHWLP-Att'!$AC$18*(O85/$AE$85))/O85/'SHWLP-Att'!$Y$18</f>
        <v>7.2779078841739273E-2</v>
      </c>
      <c r="P150" s="1319">
        <f>('SHWLP-Att'!$AC$18*(P85/$AE$85))/P85/'SHWLP-Att'!$Y$18</f>
        <v>7.2779078841739259E-2</v>
      </c>
      <c r="Q150" s="1319">
        <f>('SHWLP-Att'!$AC$18*(Q85/$AE$85))/Q85/'SHWLP-Att'!$Y$18</f>
        <v>7.2779078841739259E-2</v>
      </c>
      <c r="R150" s="1319">
        <f>('SHWLP-Att'!$AC$18*(R85/$AE$85))/R85/'SHWLP-Att'!$Y$18</f>
        <v>7.2779078841739259E-2</v>
      </c>
      <c r="S150" s="1319">
        <f>('SHWLP-Att'!$AC$18*(S85/$AE$85))/S85/'SHWLP-Att'!$Y$18</f>
        <v>7.2779078841739259E-2</v>
      </c>
      <c r="T150" s="1319">
        <f>('SHWLP-Att'!$AC$18*(T85/$AE$85))/T85/'SHWLP-Att'!$Y$18</f>
        <v>7.2779078841739259E-2</v>
      </c>
      <c r="U150" s="1319">
        <f>('SHWLP-Att'!$AC$18*(U85/$AE$85))/U85/'SHWLP-Att'!$Y$18</f>
        <v>7.2779078841739259E-2</v>
      </c>
      <c r="V150" s="1319">
        <f>('SHWLP-Att'!$AC$18*(V85/$AE$85))/V85/'SHWLP-Att'!$Y$18</f>
        <v>7.2779078841739259E-2</v>
      </c>
      <c r="W150" s="1319">
        <f>('SHWLP-Att'!$AC$18*(W85/$AE$85))/W85/'SHWLP-Att'!$Y$18</f>
        <v>7.2779078841739245E-2</v>
      </c>
      <c r="X150" s="1319">
        <f>('SHWLP-Att'!$AC$18*(X85/$AE$85))/X85/'SHWLP-Att'!$Y$18</f>
        <v>7.2779078841739259E-2</v>
      </c>
      <c r="Y150" s="1319">
        <f>('SHWLP-Att'!$AC$18*(Y85/$AE$85))/Y85/'SHWLP-Att'!$Y$18</f>
        <v>7.2779078841739273E-2</v>
      </c>
      <c r="Z150" s="1319">
        <f>('SHWLP-Att'!$AC$18*(Z85/$AE$85))/Z85/'SHWLP-Att'!$Y$18</f>
        <v>7.2779078841739259E-2</v>
      </c>
      <c r="AA150" s="1319">
        <f>('SHWLP-Att'!$AC$18*(AA85/$AE$85))/AA85/'SHWLP-Att'!$Y$18</f>
        <v>7.2779078841739259E-2</v>
      </c>
      <c r="AB150" s="1319">
        <f>('SHWLP-Att'!$AC$18*(AB85/$AE$85))/AB85/'SHWLP-Att'!$Y$18</f>
        <v>7.2779078841739259E-2</v>
      </c>
      <c r="AC150" s="1319">
        <f>('SHWLP-Att'!$AC$18*(AC85/$AE$85))/AC85/'SHWLP-Att'!$Y$18</f>
        <v>7.2779078841739273E-2</v>
      </c>
      <c r="AD150" s="1319">
        <f>('SHWLP-Att'!$AC$18*(AD85/$AE$85))/AD85/'SHWLP-Att'!$Y$18</f>
        <v>7.2779078841739259E-2</v>
      </c>
      <c r="AE150" s="1319">
        <f t="shared" si="310"/>
        <v>7.2779078841739273E-2</v>
      </c>
      <c r="AF150" s="1198"/>
      <c r="AG150" s="1198"/>
      <c r="AH150" s="1198"/>
    </row>
    <row r="151" spans="3:34" s="1197" customFormat="1">
      <c r="C151" s="1316" t="s">
        <v>1153</v>
      </c>
      <c r="D151" s="1316" t="s">
        <v>1100</v>
      </c>
      <c r="E151" s="1316">
        <f>('SHWLP-Att'!$AC$44*(E86/$AE$86))/E86/'SHWLP-Att'!$Y$44</f>
        <v>6.8944308925102088E-2</v>
      </c>
      <c r="F151" s="1316">
        <f>('SHWLP-Att'!$AC$44*(F86/$AE$86))/F86/'SHWLP-Att'!$Y$44</f>
        <v>6.8944308925102074E-2</v>
      </c>
      <c r="G151" s="1316">
        <f>('SHWLP-Att'!$AC$44*(G86/$AE$86))/G86/'SHWLP-Att'!$Y$44</f>
        <v>6.8944308925102074E-2</v>
      </c>
      <c r="H151" s="1316">
        <f>('SHWLP-Att'!$AC$44*(H86/$AE$86))/H86/'SHWLP-Att'!$Y$44</f>
        <v>6.8944308925102088E-2</v>
      </c>
      <c r="I151" s="1316">
        <f>('SHWLP-Att'!$AC$44*(I86/$AE$86))/I86/'SHWLP-Att'!$Y$44</f>
        <v>6.8944308925102074E-2</v>
      </c>
      <c r="J151" s="1316">
        <f>('SHWLP-Att'!$AC$44*(J86/$AE$86))/J86/'SHWLP-Att'!$Y$44</f>
        <v>6.8944308925102074E-2</v>
      </c>
      <c r="K151" s="1316">
        <f>('SHWLP-Att'!$AC$44*(K86/$AE$86))/K86/'SHWLP-Att'!$Y$44</f>
        <v>6.8944308925102074E-2</v>
      </c>
      <c r="L151" s="1316">
        <f>('SHWLP-Att'!$AC$44*(L86/$AE$86))/L86/'SHWLP-Att'!$Y$44</f>
        <v>6.8944308925102074E-2</v>
      </c>
      <c r="M151" s="1316">
        <f>('SHWLP-Att'!$AC$44*(M86/$AE$86))/M86/'SHWLP-Att'!$Y$44</f>
        <v>6.8944308925102074E-2</v>
      </c>
      <c r="N151" s="1316">
        <f>('SHWLP-Att'!$AC$44*(N86/$AE$86))/N86/'SHWLP-Att'!$Y$44</f>
        <v>6.8944308925102074E-2</v>
      </c>
      <c r="O151" s="1316">
        <f>('SHWLP-Att'!$AC$44*(O86/$AE$86))/O86/'SHWLP-Att'!$Y$44</f>
        <v>6.8944308925102074E-2</v>
      </c>
      <c r="P151" s="1316">
        <f>('SHWLP-Att'!$AC$44*(P86/$AE$86))/P86/'SHWLP-Att'!$Y$44</f>
        <v>6.8944308925102074E-2</v>
      </c>
      <c r="Q151" s="1316">
        <f>('SHWLP-Att'!$AC$44*(Q86/$AE$86))/Q86/'SHWLP-Att'!$Y$44</f>
        <v>6.8944308925102074E-2</v>
      </c>
      <c r="R151" s="1316">
        <f>('SHWLP-Att'!$AC$44*(R86/$AE$86))/R86/'SHWLP-Att'!$Y$44</f>
        <v>6.8944308925102074E-2</v>
      </c>
      <c r="S151" s="1316">
        <f>('SHWLP-Att'!$AC$44*(S86/$AE$86))/S86/'SHWLP-Att'!$Y$44</f>
        <v>6.8944308925102074E-2</v>
      </c>
      <c r="T151" s="1316">
        <f>('SHWLP-Att'!$AC$44*(T86/$AE$86))/T86/'SHWLP-Att'!$Y$44</f>
        <v>6.8944308925102074E-2</v>
      </c>
      <c r="U151" s="1316">
        <f>('SHWLP-Att'!$AC$44*(U86/$AE$86))/U86/'SHWLP-Att'!$Y$44</f>
        <v>6.8944308925102074E-2</v>
      </c>
      <c r="V151" s="1316">
        <f>('SHWLP-Att'!$AC$44*(V86/$AE$86))/V86/'SHWLP-Att'!$Y$44</f>
        <v>6.8944308925102074E-2</v>
      </c>
      <c r="W151" s="1316">
        <f>('SHWLP-Att'!$AC$44*(W86/$AE$86))/W86/'SHWLP-Att'!$Y$44</f>
        <v>6.8944308925102074E-2</v>
      </c>
      <c r="X151" s="1316">
        <f>('SHWLP-Att'!$AC$44*(X86/$AE$86))/X86/'SHWLP-Att'!$Y$44</f>
        <v>6.8944308925102074E-2</v>
      </c>
      <c r="Y151" s="1316">
        <f>('SHWLP-Att'!$AC$44*(Y86/$AE$86))/Y86/'SHWLP-Att'!$Y$44</f>
        <v>6.8944308925102074E-2</v>
      </c>
      <c r="Z151" s="1316">
        <f>('SHWLP-Att'!$AC$44*(Z86/$AE$86))/Z86/'SHWLP-Att'!$Y$44</f>
        <v>6.8944308925102074E-2</v>
      </c>
      <c r="AA151" s="1316">
        <f>('SHWLP-Att'!$AC$44*(AA86/$AE$86))/AA86/'SHWLP-Att'!$Y$44</f>
        <v>6.8944308925102074E-2</v>
      </c>
      <c r="AB151" s="1316">
        <f>('SHWLP-Att'!$AC$44*(AB86/$AE$86))/AB86/'SHWLP-Att'!$Y$44</f>
        <v>6.8944308925102074E-2</v>
      </c>
      <c r="AC151" s="1316">
        <f>('SHWLP-Att'!$AC$44*(AC86/$AE$86))/AC86/'SHWLP-Att'!$Y$44</f>
        <v>6.8944308925102074E-2</v>
      </c>
      <c r="AD151" s="1316">
        <f>('SHWLP-Att'!$AC$44*(AD86/$AE$86))/AD86/'SHWLP-Att'!$Y$44</f>
        <v>6.8944308925102074E-2</v>
      </c>
      <c r="AE151" s="1316">
        <f t="shared" si="310"/>
        <v>6.8944308925102088E-2</v>
      </c>
      <c r="AF151" s="1198"/>
      <c r="AG151" s="1198"/>
      <c r="AH151" s="1198"/>
    </row>
    <row r="152" spans="3:34" s="1197" customFormat="1">
      <c r="C152" s="1315" t="s">
        <v>1161</v>
      </c>
      <c r="D152" s="1315" t="s">
        <v>1100</v>
      </c>
      <c r="E152" s="1319">
        <f>('SHWLP-Att'!$AC$20*(E94/$AE$94))/E94/'SHWLP-Att'!$Y$20</f>
        <v>1.401673530283652E-2</v>
      </c>
      <c r="F152" s="1319">
        <f>('SHWLP-Att'!$AC$20*(F94/$AE$94))/F94/'SHWLP-Att'!$Y$20</f>
        <v>1.401673530283652E-2</v>
      </c>
      <c r="G152" s="1319">
        <f>('SHWLP-Att'!$AC$20*(G94/$AE$94))/G94/'SHWLP-Att'!$Y$20</f>
        <v>1.401673530283652E-2</v>
      </c>
      <c r="H152" s="1319">
        <f>('SHWLP-Att'!$AC$20*(H94/$AE$94))/H94/'SHWLP-Att'!$Y$20</f>
        <v>1.401673530283652E-2</v>
      </c>
      <c r="I152" s="1319">
        <f>('SHWLP-Att'!$AC$20*(I94/$AE$94))/I94/'SHWLP-Att'!$Y$20</f>
        <v>1.401673530283652E-2</v>
      </c>
      <c r="J152" s="1319">
        <f>('SHWLP-Att'!$AC$20*(J94/$AE$94))/J94/'SHWLP-Att'!$Y$20</f>
        <v>1.401673530283652E-2</v>
      </c>
      <c r="K152" s="1319">
        <f>('SHWLP-Att'!$AC$20*(K94/$AE$94))/K94/'SHWLP-Att'!$Y$20</f>
        <v>1.4016735302836517E-2</v>
      </c>
      <c r="L152" s="1319">
        <f>('SHWLP-Att'!$AC$20*(L94/$AE$94))/L94/'SHWLP-Att'!$Y$20</f>
        <v>1.401673530283652E-2</v>
      </c>
      <c r="M152" s="1319">
        <f>('SHWLP-Att'!$AC$20*(M94/$AE$94))/M94/'SHWLP-Att'!$Y$20</f>
        <v>1.401673530283652E-2</v>
      </c>
      <c r="N152" s="1319">
        <f>('SHWLP-Att'!$AC$20*(N94/$AE$94))/N94/'SHWLP-Att'!$Y$20</f>
        <v>1.401673530283652E-2</v>
      </c>
      <c r="O152" s="1319">
        <f>('SHWLP-Att'!$AC$20*(O94/$AE$94))/O94/'SHWLP-Att'!$Y$20</f>
        <v>1.401673530283652E-2</v>
      </c>
      <c r="P152" s="1319">
        <f>('SHWLP-Att'!$AC$20*(P94/$AE$94))/P94/'SHWLP-Att'!$Y$20</f>
        <v>1.401673530283652E-2</v>
      </c>
      <c r="Q152" s="1319">
        <f>('SHWLP-Att'!$AC$20*(Q94/$AE$94))/Q94/'SHWLP-Att'!$Y$20</f>
        <v>1.401673530283652E-2</v>
      </c>
      <c r="R152" s="1319">
        <f>('SHWLP-Att'!$AC$20*(R94/$AE$94))/R94/'SHWLP-Att'!$Y$20</f>
        <v>1.401673530283652E-2</v>
      </c>
      <c r="S152" s="1319">
        <f>('SHWLP-Att'!$AC$20*(S94/$AE$94))/S94/'SHWLP-Att'!$Y$20</f>
        <v>1.401673530283652E-2</v>
      </c>
      <c r="T152" s="1319">
        <f>('SHWLP-Att'!$AC$20*(T94/$AE$94))/T94/'SHWLP-Att'!$Y$20</f>
        <v>1.401673530283652E-2</v>
      </c>
      <c r="U152" s="1319">
        <f>('SHWLP-Att'!$AC$20*(U94/$AE$94))/U94/'SHWLP-Att'!$Y$20</f>
        <v>1.401673530283652E-2</v>
      </c>
      <c r="V152" s="1319">
        <f>('SHWLP-Att'!$AC$20*(V94/$AE$94))/V94/'SHWLP-Att'!$Y$20</f>
        <v>1.401673530283652E-2</v>
      </c>
      <c r="W152" s="1319">
        <f>('SHWLP-Att'!$AC$20*(W94/$AE$94))/W94/'SHWLP-Att'!$Y$20</f>
        <v>1.401673530283652E-2</v>
      </c>
      <c r="X152" s="1319">
        <f>('SHWLP-Att'!$AC$20*(X94/$AE$94))/X94/'SHWLP-Att'!$Y$20</f>
        <v>1.4016735302836522E-2</v>
      </c>
      <c r="Y152" s="1319">
        <f>('SHWLP-Att'!$AC$20*(Y94/$AE$94))/Y94/'SHWLP-Att'!$Y$20</f>
        <v>1.401673530283652E-2</v>
      </c>
      <c r="Z152" s="1319">
        <f>('SHWLP-Att'!$AC$20*(Z94/$AE$94))/Z94/'SHWLP-Att'!$Y$20</f>
        <v>1.4016735302836522E-2</v>
      </c>
      <c r="AA152" s="1319">
        <f>('SHWLP-Att'!$AC$20*(AA94/$AE$94))/AA94/'SHWLP-Att'!$Y$20</f>
        <v>1.401673530283652E-2</v>
      </c>
      <c r="AB152" s="1319">
        <f>('SHWLP-Att'!$AC$20*(AB94/$AE$94))/AB94/'SHWLP-Att'!$Y$20</f>
        <v>1.401673530283652E-2</v>
      </c>
      <c r="AC152" s="1319">
        <f>('SHWLP-Att'!$AC$20*(AC94/$AE$94))/AC94/'SHWLP-Att'!$Y$20</f>
        <v>1.401673530283652E-2</v>
      </c>
      <c r="AD152" s="1319">
        <f>('SHWLP-Att'!$AC$20*(AD94/$AE$94))/AD94/'SHWLP-Att'!$Y$20</f>
        <v>1.401673530283652E-2</v>
      </c>
      <c r="AE152" s="1319">
        <f t="shared" si="310"/>
        <v>1.4016735302836522E-2</v>
      </c>
      <c r="AF152" s="1198"/>
      <c r="AG152" s="1198"/>
      <c r="AH152" s="1198"/>
    </row>
    <row r="153" spans="3:34" s="1197" customFormat="1">
      <c r="C153" s="1316" t="s">
        <v>1162</v>
      </c>
      <c r="D153" s="1316" t="s">
        <v>1100</v>
      </c>
      <c r="E153" s="1316">
        <f>('SHWLP-Att'!$AC$46*(E95/$AE$95))/E95/'SHWLP-Att'!$Y$46</f>
        <v>1.1066215057020868E-2</v>
      </c>
      <c r="F153" s="1316">
        <f>('SHWLP-Att'!$AC$46*(F95/$AE$95))/F95/'SHWLP-Att'!$Y$46</f>
        <v>1.1066215057020871E-2</v>
      </c>
      <c r="G153" s="1316">
        <f>('SHWLP-Att'!$AC$46*(G95/$AE$95))/G95/'SHWLP-Att'!$Y$46</f>
        <v>1.106621505702087E-2</v>
      </c>
      <c r="H153" s="1316">
        <f>('SHWLP-Att'!$AC$46*(H95/$AE$95))/H95/'SHWLP-Att'!$Y$46</f>
        <v>1.106621505702087E-2</v>
      </c>
      <c r="I153" s="1316">
        <f>('SHWLP-Att'!$AC$46*(I95/$AE$95))/I95/'SHWLP-Att'!$Y$46</f>
        <v>1.106621505702087E-2</v>
      </c>
      <c r="J153" s="1316">
        <f>('SHWLP-Att'!$AC$46*(J95/$AE$95))/J95/'SHWLP-Att'!$Y$46</f>
        <v>1.1066215057020868E-2</v>
      </c>
      <c r="K153" s="1316">
        <f>('SHWLP-Att'!$AC$46*(K95/$AE$95))/K95/'SHWLP-Att'!$Y$46</f>
        <v>1.106621505702087E-2</v>
      </c>
      <c r="L153" s="1316">
        <f>('SHWLP-Att'!$AC$46*(L95/$AE$95))/L95/'SHWLP-Att'!$Y$46</f>
        <v>1.1066215057020868E-2</v>
      </c>
      <c r="M153" s="1316">
        <f>('SHWLP-Att'!$AC$46*(M95/$AE$95))/M95/'SHWLP-Att'!$Y$46</f>
        <v>1.106621505702087E-2</v>
      </c>
      <c r="N153" s="1316">
        <f>('SHWLP-Att'!$AC$46*(N95/$AE$95))/N95/'SHWLP-Att'!$Y$46</f>
        <v>1.1066215057020871E-2</v>
      </c>
      <c r="O153" s="1316">
        <f>('SHWLP-Att'!$AC$46*(O95/$AE$95))/O95/'SHWLP-Att'!$Y$46</f>
        <v>1.106621505702087E-2</v>
      </c>
      <c r="P153" s="1316">
        <f>('SHWLP-Att'!$AC$46*(P95/$AE$95))/P95/'SHWLP-Att'!$Y$46</f>
        <v>1.1066215057020868E-2</v>
      </c>
      <c r="Q153" s="1316">
        <f>('SHWLP-Att'!$AC$46*(Q95/$AE$95))/Q95/'SHWLP-Att'!$Y$46</f>
        <v>1.106621505702087E-2</v>
      </c>
      <c r="R153" s="1316">
        <f>('SHWLP-Att'!$AC$46*(R95/$AE$95))/R95/'SHWLP-Att'!$Y$46</f>
        <v>1.106621505702087E-2</v>
      </c>
      <c r="S153" s="1316">
        <f>('SHWLP-Att'!$AC$46*(S95/$AE$95))/S95/'SHWLP-Att'!$Y$46</f>
        <v>1.106621505702087E-2</v>
      </c>
      <c r="T153" s="1316">
        <f>('SHWLP-Att'!$AC$46*(T95/$AE$95))/T95/'SHWLP-Att'!$Y$46</f>
        <v>1.106621505702087E-2</v>
      </c>
      <c r="U153" s="1316">
        <f>('SHWLP-Att'!$AC$46*(U95/$AE$95))/U95/'SHWLP-Att'!$Y$46</f>
        <v>1.106621505702087E-2</v>
      </c>
      <c r="V153" s="1316">
        <f>('SHWLP-Att'!$AC$46*(V95/$AE$95))/V95/'SHWLP-Att'!$Y$46</f>
        <v>1.106621505702087E-2</v>
      </c>
      <c r="W153" s="1316">
        <f>('SHWLP-Att'!$AC$46*(W95/$AE$95))/W95/'SHWLP-Att'!$Y$46</f>
        <v>1.106621505702087E-2</v>
      </c>
      <c r="X153" s="1316">
        <f>('SHWLP-Att'!$AC$46*(X95/$AE$95))/X95/'SHWLP-Att'!$Y$46</f>
        <v>1.106621505702087E-2</v>
      </c>
      <c r="Y153" s="1316">
        <f>('SHWLP-Att'!$AC$46*(Y95/$AE$95))/Y95/'SHWLP-Att'!$Y$46</f>
        <v>1.106621505702087E-2</v>
      </c>
      <c r="Z153" s="1316">
        <f>('SHWLP-Att'!$AC$46*(Z95/$AE$95))/Z95/'SHWLP-Att'!$Y$46</f>
        <v>1.1066215057020868E-2</v>
      </c>
      <c r="AA153" s="1316">
        <f>('SHWLP-Att'!$AC$46*(AA95/$AE$95))/AA95/'SHWLP-Att'!$Y$46</f>
        <v>1.1066215057020868E-2</v>
      </c>
      <c r="AB153" s="1316">
        <f>('SHWLP-Att'!$AC$46*(AB95/$AE$95))/AB95/'SHWLP-Att'!$Y$46</f>
        <v>1.1066215057020868E-2</v>
      </c>
      <c r="AC153" s="1316">
        <f>('SHWLP-Att'!$AC$46*(AC95/$AE$95))/AC95/'SHWLP-Att'!$Y$46</f>
        <v>1.1066215057020871E-2</v>
      </c>
      <c r="AD153" s="1316">
        <f>('SHWLP-Att'!$AC$46*(AD95/$AE$95))/AD95/'SHWLP-Att'!$Y$46</f>
        <v>1.1066215057020868E-2</v>
      </c>
      <c r="AE153" s="1316">
        <f t="shared" si="310"/>
        <v>1.1066215057020871E-2</v>
      </c>
      <c r="AF153" s="1198"/>
      <c r="AG153" s="1198"/>
      <c r="AH153" s="1198"/>
    </row>
    <row r="154" spans="3:34" s="1197" customFormat="1">
      <c r="C154" s="1315" t="s">
        <v>1154</v>
      </c>
      <c r="D154" s="1315" t="s">
        <v>1100</v>
      </c>
      <c r="E154" s="1319">
        <f>('SHWLP-Att'!$AC$23*(E103/$AE$103))/E103/'SHWLP-Att'!$Y$23</f>
        <v>0.11778984389205256</v>
      </c>
      <c r="F154" s="1319">
        <f>('SHWLP-Att'!$AC$23*(F103/$AE$103))/F103/'SHWLP-Att'!$Y$23</f>
        <v>0.11778984389205256</v>
      </c>
      <c r="G154" s="1319">
        <f>('SHWLP-Att'!$AC$23*(G103/$AE$103))/G103/'SHWLP-Att'!$Y$23</f>
        <v>0.11778984389205253</v>
      </c>
      <c r="H154" s="1319">
        <f>('SHWLP-Att'!$AC$23*(H103/$AE$103))/H103/'SHWLP-Att'!$Y$23</f>
        <v>0.11778984389205256</v>
      </c>
      <c r="I154" s="1319">
        <f>('SHWLP-Att'!$AC$23*(I103/$AE$103))/I103/'SHWLP-Att'!$Y$23</f>
        <v>0.11778984389205258</v>
      </c>
      <c r="J154" s="1319">
        <f>('SHWLP-Att'!$AC$23*(J103/$AE$103))/J103/'SHWLP-Att'!$Y$23</f>
        <v>0.11778984389205256</v>
      </c>
      <c r="K154" s="1319">
        <f>('SHWLP-Att'!$AC$23*(K103/$AE$103))/K103/'SHWLP-Att'!$Y$23</f>
        <v>0.11778984389205256</v>
      </c>
      <c r="L154" s="1319">
        <f>('SHWLP-Att'!$AC$23*(L103/$AE$103))/L103/'SHWLP-Att'!$Y$23</f>
        <v>0.11778984389205256</v>
      </c>
      <c r="M154" s="1319">
        <f>('SHWLP-Att'!$AC$23*(M103/$AE$103))/M103/'SHWLP-Att'!$Y$23</f>
        <v>0.11778984389205253</v>
      </c>
      <c r="N154" s="1319">
        <f>('SHWLP-Att'!$AC$23*(N103/$AE$103))/N103/'SHWLP-Att'!$Y$23</f>
        <v>0.11778984389205256</v>
      </c>
      <c r="O154" s="1319">
        <f>('SHWLP-Att'!$AC$23*(O103/$AE$103))/O103/'SHWLP-Att'!$Y$23</f>
        <v>0.11778984389205256</v>
      </c>
      <c r="P154" s="1319">
        <f>('SHWLP-Att'!$AC$23*(P103/$AE$103))/P103/'SHWLP-Att'!$Y$23</f>
        <v>0.11778984389205258</v>
      </c>
      <c r="Q154" s="1319">
        <f>('SHWLP-Att'!$AC$23*(Q103/$AE$103))/Q103/'SHWLP-Att'!$Y$23</f>
        <v>0.11778984389205258</v>
      </c>
      <c r="R154" s="1319">
        <f>('SHWLP-Att'!$AC$23*(R103/$AE$103))/R103/'SHWLP-Att'!$Y$23</f>
        <v>0.11778984389205256</v>
      </c>
      <c r="S154" s="1319">
        <f>('SHWLP-Att'!$AC$23*(S103/$AE$103))/S103/'SHWLP-Att'!$Y$23</f>
        <v>0.11778984389205256</v>
      </c>
      <c r="T154" s="1319">
        <f>('SHWLP-Att'!$AC$23*(T103/$AE$103))/T103/'SHWLP-Att'!$Y$23</f>
        <v>0.11778984389205256</v>
      </c>
      <c r="U154" s="1319">
        <f>('SHWLP-Att'!$AC$23*(U103/$AE$103))/U103/'SHWLP-Att'!$Y$23</f>
        <v>0.11778984389205256</v>
      </c>
      <c r="V154" s="1319">
        <f>('SHWLP-Att'!$AC$23*(V103/$AE$103))/V103/'SHWLP-Att'!$Y$23</f>
        <v>0.11778984389205256</v>
      </c>
      <c r="W154" s="1319">
        <f>('SHWLP-Att'!$AC$23*(W103/$AE$103))/W103/'SHWLP-Att'!$Y$23</f>
        <v>0.11778984389205256</v>
      </c>
      <c r="X154" s="1319">
        <f>('SHWLP-Att'!$AC$23*(X103/$AE$103))/X103/'SHWLP-Att'!$Y$23</f>
        <v>0.11778984389205256</v>
      </c>
      <c r="Y154" s="1319">
        <f>('SHWLP-Att'!$AC$23*(Y103/$AE$103))/Y103/'SHWLP-Att'!$Y$23</f>
        <v>0.11778984389205256</v>
      </c>
      <c r="Z154" s="1319">
        <f>('SHWLP-Att'!$AC$23*(Z103/$AE$103))/Z103/'SHWLP-Att'!$Y$23</f>
        <v>0.11778984389205256</v>
      </c>
      <c r="AA154" s="1319">
        <f>('SHWLP-Att'!$AC$23*(AA103/$AE$103))/AA103/'SHWLP-Att'!$Y$23</f>
        <v>0.11778984389205253</v>
      </c>
      <c r="AB154" s="1319">
        <f>('SHWLP-Att'!$AC$23*(AB103/$AE$103))/AB103/'SHWLP-Att'!$Y$23</f>
        <v>0.11778984389205253</v>
      </c>
      <c r="AC154" s="1319">
        <f>('SHWLP-Att'!$AC$23*(AC103/$AE$103))/AC103/'SHWLP-Att'!$Y$23</f>
        <v>0.11778984389205258</v>
      </c>
      <c r="AD154" s="1320">
        <f t="shared" si="310"/>
        <v>0.11778984389205258</v>
      </c>
      <c r="AE154" s="1319">
        <f t="shared" si="310"/>
        <v>0.11778984389205258</v>
      </c>
      <c r="AF154" s="1198"/>
      <c r="AG154" s="1198"/>
      <c r="AH154" s="1198"/>
    </row>
    <row r="155" spans="3:34" s="1197" customFormat="1">
      <c r="C155" s="1316" t="s">
        <v>1155</v>
      </c>
      <c r="D155" s="1316" t="s">
        <v>1100</v>
      </c>
      <c r="E155" s="1316">
        <f>('SHWLP-Att'!$AC$49*(E104/$AE$104))/E104/'SHWLP-Att'!$Y$49</f>
        <v>6.6712216356517862E-2</v>
      </c>
      <c r="F155" s="1316">
        <f>('SHWLP-Att'!$AC$49*(F104/$AE$104))/F104/'SHWLP-Att'!$Y$49</f>
        <v>6.6712216356517876E-2</v>
      </c>
      <c r="G155" s="1316">
        <f>('SHWLP-Att'!$AC$49*(G104/$AE$104))/G104/'SHWLP-Att'!$Y$49</f>
        <v>6.6712216356517876E-2</v>
      </c>
      <c r="H155" s="1316">
        <f>('SHWLP-Att'!$AC$49*(H104/$AE$104))/H104/'SHWLP-Att'!$Y$49</f>
        <v>6.6712216356517862E-2</v>
      </c>
      <c r="I155" s="1316">
        <f>('SHWLP-Att'!$AC$49*(I104/$AE$104))/I104/'SHWLP-Att'!$Y$49</f>
        <v>6.6712216356517876E-2</v>
      </c>
      <c r="J155" s="1316">
        <f>('SHWLP-Att'!$AC$49*(J104/$AE$104))/J104/'SHWLP-Att'!$Y$49</f>
        <v>6.6712216356517862E-2</v>
      </c>
      <c r="K155" s="1316">
        <f>('SHWLP-Att'!$AC$49*(K104/$AE$104))/K104/'SHWLP-Att'!$Y$49</f>
        <v>6.6712216356517876E-2</v>
      </c>
      <c r="L155" s="1316">
        <f>('SHWLP-Att'!$AC$49*(L104/$AE$104))/L104/'SHWLP-Att'!$Y$49</f>
        <v>6.6712216356517862E-2</v>
      </c>
      <c r="M155" s="1316">
        <f>('SHWLP-Att'!$AC$49*(M104/$AE$104))/M104/'SHWLP-Att'!$Y$49</f>
        <v>6.6712216356517862E-2</v>
      </c>
      <c r="N155" s="1316">
        <f>('SHWLP-Att'!$AC$49*(N104/$AE$104))/N104/'SHWLP-Att'!$Y$49</f>
        <v>6.6712216356517862E-2</v>
      </c>
      <c r="O155" s="1316">
        <f>('SHWLP-Att'!$AC$49*(O104/$AE$104))/O104/'SHWLP-Att'!$Y$49</f>
        <v>6.6712216356517862E-2</v>
      </c>
      <c r="P155" s="1316">
        <f>('SHWLP-Att'!$AC$49*(P104/$AE$104))/P104/'SHWLP-Att'!$Y$49</f>
        <v>6.6712216356517862E-2</v>
      </c>
      <c r="Q155" s="1316">
        <f>('SHWLP-Att'!$AC$49*(Q104/$AE$104))/Q104/'SHWLP-Att'!$Y$49</f>
        <v>6.6712216356517862E-2</v>
      </c>
      <c r="R155" s="1316">
        <f>('SHWLP-Att'!$AC$49*(R104/$AE$104))/R104/'SHWLP-Att'!$Y$49</f>
        <v>6.6712216356517876E-2</v>
      </c>
      <c r="S155" s="1316">
        <f>('SHWLP-Att'!$AC$49*(S104/$AE$104))/S104/'SHWLP-Att'!$Y$49</f>
        <v>6.6712216356517862E-2</v>
      </c>
      <c r="T155" s="1316">
        <f>('SHWLP-Att'!$AC$49*(T104/$AE$104))/T104/'SHWLP-Att'!$Y$49</f>
        <v>6.6712216356517862E-2</v>
      </c>
      <c r="U155" s="1316">
        <f>('SHWLP-Att'!$AC$49*(U104/$AE$104))/U104/'SHWLP-Att'!$Y$49</f>
        <v>6.6712216356517862E-2</v>
      </c>
      <c r="V155" s="1316">
        <f>('SHWLP-Att'!$AC$49*(V104/$AE$104))/V104/'SHWLP-Att'!$Y$49</f>
        <v>6.6712216356517862E-2</v>
      </c>
      <c r="W155" s="1316">
        <f>('SHWLP-Att'!$AC$49*(W104/$AE$104))/W104/'SHWLP-Att'!$Y$49</f>
        <v>6.6712216356517862E-2</v>
      </c>
      <c r="X155" s="1316">
        <f>('SHWLP-Att'!$AC$49*(X104/$AE$104))/X104/'SHWLP-Att'!$Y$49</f>
        <v>6.6712216356517876E-2</v>
      </c>
      <c r="Y155" s="1316">
        <f>('SHWLP-Att'!$AC$49*(Y104/$AE$104))/Y104/'SHWLP-Att'!$Y$49</f>
        <v>6.6712216356517876E-2</v>
      </c>
      <c r="Z155" s="1316">
        <f>('SHWLP-Att'!$AC$49*(Z104/$AE$104))/Z104/'SHWLP-Att'!$Y$49</f>
        <v>6.6712216356517862E-2</v>
      </c>
      <c r="AA155" s="1316">
        <f>('SHWLP-Att'!$AC$49*(AA104/$AE$104))/AA104/'SHWLP-Att'!$Y$49</f>
        <v>6.6712216356517876E-2</v>
      </c>
      <c r="AB155" s="1316">
        <f>('SHWLP-Att'!$AC$49*(AB104/$AE$104))/AB104/'SHWLP-Att'!$Y$49</f>
        <v>6.6712216356517862E-2</v>
      </c>
      <c r="AC155" s="1316">
        <f>('SHWLP-Att'!$AC$49*(AC104/$AE$104))/AC104/'SHWLP-Att'!$Y$49</f>
        <v>6.6712216356517876E-2</v>
      </c>
      <c r="AD155" s="1316">
        <f>('SHWLP-Att'!$AC$49*(AD104/$AE$104))/AD104/'SHWLP-Att'!$Y$49</f>
        <v>6.6712216356517862E-2</v>
      </c>
      <c r="AE155" s="1316">
        <f t="shared" si="310"/>
        <v>6.6712216356517876E-2</v>
      </c>
      <c r="AF155" s="1198"/>
      <c r="AG155" s="1198"/>
      <c r="AH155" s="1198"/>
    </row>
    <row r="156" spans="3:34" s="1197" customFormat="1">
      <c r="C156" s="1315" t="str">
        <f>LEFT(SETUP!$B$3,1)&amp;"-"&amp;SETUP!$B$52&amp;"_"&amp;RIGHT(COMM!$O$31,3)&amp;"_HET"&amp;"_"&amp;SETUP!$B$66</f>
        <v>R-SH_Att_HET_X0</v>
      </c>
      <c r="D156" s="1315" t="s">
        <v>1100</v>
      </c>
      <c r="E156" s="1319">
        <f>('SHWLP-Att'!$AC$24*(E112/$AE$112))/E112/'SHWLP-Att'!$Y$24</f>
        <v>3.7754911866459608E-2</v>
      </c>
      <c r="F156" s="1319">
        <f>('SHWLP-Att'!$AC$24*(F112/$AE$112))/F112/'SHWLP-Att'!$Y$24</f>
        <v>3.7754911866459608E-2</v>
      </c>
      <c r="G156" s="1319">
        <f>('SHWLP-Att'!$AC$24*(G112/$AE$112))/G112/'SHWLP-Att'!$Y$24</f>
        <v>3.7754911866459608E-2</v>
      </c>
      <c r="H156" s="1319">
        <f>('SHWLP-Att'!$AC$24*(H112/$AE$112))/H112/'SHWLP-Att'!$Y$24</f>
        <v>3.7754911866459608E-2</v>
      </c>
      <c r="I156" s="1319">
        <f>('SHWLP-Att'!$AC$24*(I112/$AE$112))/I112/'SHWLP-Att'!$Y$24</f>
        <v>3.7754911866459608E-2</v>
      </c>
      <c r="J156" s="1319">
        <f>('SHWLP-Att'!$AC$24*(J112/$AE$112))/J112/'SHWLP-Att'!$Y$24</f>
        <v>3.7754911866459608E-2</v>
      </c>
      <c r="K156" s="1319">
        <f>('SHWLP-Att'!$AC$24*(K112/$AE$112))/K112/'SHWLP-Att'!$Y$24</f>
        <v>3.7754911866459608E-2</v>
      </c>
      <c r="L156" s="1319">
        <f>('SHWLP-Att'!$AC$24*(L112/$AE$112))/L112/'SHWLP-Att'!$Y$24</f>
        <v>3.7754911866459601E-2</v>
      </c>
      <c r="M156" s="1319">
        <f>('SHWLP-Att'!$AC$24*(M112/$AE$112))/M112/'SHWLP-Att'!$Y$24</f>
        <v>3.7754911866459608E-2</v>
      </c>
      <c r="N156" s="1319">
        <f>('SHWLP-Att'!$AC$24*(N112/$AE$112))/N112/'SHWLP-Att'!$Y$24</f>
        <v>3.7754911866459608E-2</v>
      </c>
      <c r="O156" s="1319">
        <f>('SHWLP-Att'!$AC$24*(O112/$AE$112))/O112/'SHWLP-Att'!$Y$24</f>
        <v>3.7754911866459615E-2</v>
      </c>
      <c r="P156" s="1319">
        <f>('SHWLP-Att'!$AC$24*(P112/$AE$112))/P112/'SHWLP-Att'!$Y$24</f>
        <v>3.7754911866459608E-2</v>
      </c>
      <c r="Q156" s="1319">
        <f>('SHWLP-Att'!$AC$24*(Q112/$AE$112))/Q112/'SHWLP-Att'!$Y$24</f>
        <v>3.7754911866459608E-2</v>
      </c>
      <c r="R156" s="1319">
        <f>('SHWLP-Att'!$AC$24*(R112/$AE$112))/R112/'SHWLP-Att'!$Y$24</f>
        <v>3.7754911866459608E-2</v>
      </c>
      <c r="S156" s="1319">
        <f>('SHWLP-Att'!$AC$24*(S112/$AE$112))/S112/'SHWLP-Att'!$Y$24</f>
        <v>3.7754911866459608E-2</v>
      </c>
      <c r="T156" s="1319">
        <f>('SHWLP-Att'!$AC$24*(T112/$AE$112))/T112/'SHWLP-Att'!$Y$24</f>
        <v>3.7754911866459608E-2</v>
      </c>
      <c r="U156" s="1319">
        <f>('SHWLP-Att'!$AC$24*(U112/$AE$112))/U112/'SHWLP-Att'!$Y$24</f>
        <v>3.7754911866459608E-2</v>
      </c>
      <c r="V156" s="1319">
        <f>('SHWLP-Att'!$AC$24*(V112/$AE$112))/V112/'SHWLP-Att'!$Y$24</f>
        <v>3.7754911866459608E-2</v>
      </c>
      <c r="W156" s="1319">
        <f>('SHWLP-Att'!$AC$24*(W112/$AE$112))/W112/'SHWLP-Att'!$Y$24</f>
        <v>3.7754911866459608E-2</v>
      </c>
      <c r="X156" s="1319">
        <f>('SHWLP-Att'!$AC$24*(X112/$AE$112))/X112/'SHWLP-Att'!$Y$24</f>
        <v>3.7754911866459608E-2</v>
      </c>
      <c r="Y156" s="1319">
        <f>('SHWLP-Att'!$AC$24*(Y112/$AE$112))/Y112/'SHWLP-Att'!$Y$24</f>
        <v>3.7754911866459608E-2</v>
      </c>
      <c r="Z156" s="1319">
        <f>('SHWLP-Att'!$AC$24*(Z112/$AE$112))/Z112/'SHWLP-Att'!$Y$24</f>
        <v>3.7754911866459608E-2</v>
      </c>
      <c r="AA156" s="1319">
        <f>('SHWLP-Att'!$AC$24*(AA112/$AE$112))/AA112/'SHWLP-Att'!$Y$24</f>
        <v>3.7754911866459608E-2</v>
      </c>
      <c r="AB156" s="1319">
        <f>('SHWLP-Att'!$AC$24*(AB112/$AE$112))/AB112/'SHWLP-Att'!$Y$24</f>
        <v>3.7754911866459608E-2</v>
      </c>
      <c r="AC156" s="1319">
        <f>('SHWLP-Att'!$AC$24*(AC112/$AE$112))/AC112/'SHWLP-Att'!$Y$24</f>
        <v>3.7754911866459615E-2</v>
      </c>
      <c r="AD156" s="1319">
        <f>('SHWLP-Att'!$AC$24*(AD112/$AE$112))/AD112/'SHWLP-Att'!$Y$24</f>
        <v>3.7754911866459608E-2</v>
      </c>
      <c r="AE156" s="1319">
        <f t="shared" si="310"/>
        <v>3.7754911866459615E-2</v>
      </c>
      <c r="AF156" s="1198"/>
      <c r="AG156" s="1198"/>
      <c r="AH156" s="1198"/>
    </row>
    <row r="157" spans="3:34" s="1197" customFormat="1">
      <c r="C157" s="1316" t="str">
        <f>LEFT(SETUP!$B$3,1)&amp;"-"&amp;SETUP!$B$54&amp;"_"&amp;RIGHT(COMM!$O$31,3)&amp;"_HET"&amp;"_"&amp;SETUP!$B$66</f>
        <v>R-WH_Att_HET_X0</v>
      </c>
      <c r="D157" s="1316" t="s">
        <v>1100</v>
      </c>
      <c r="E157" s="1316">
        <f>('SHWLP-Att'!$AC$50*(E113/$AE$113))/E113/'SHWLP-Att'!$Y$50</f>
        <v>7.8455641858374385E-3</v>
      </c>
      <c r="F157" s="1316">
        <f>('SHWLP-Att'!$AC$50*(F113/$AE$113))/F113/'SHWLP-Att'!$Y$50</f>
        <v>7.8455641858374385E-3</v>
      </c>
      <c r="G157" s="1316">
        <f>('SHWLP-Att'!$AC$50*(G113/$AE$113))/G113/'SHWLP-Att'!$Y$50</f>
        <v>7.8455641858374402E-3</v>
      </c>
      <c r="H157" s="1316">
        <f>('SHWLP-Att'!$AC$50*(H113/$AE$113))/H113/'SHWLP-Att'!$Y$50</f>
        <v>7.8455641858374402E-3</v>
      </c>
      <c r="I157" s="1316">
        <f>('SHWLP-Att'!$AC$50*(I113/$AE$113))/I113/'SHWLP-Att'!$Y$50</f>
        <v>7.8455641858374402E-3</v>
      </c>
      <c r="J157" s="1316">
        <f>('SHWLP-Att'!$AC$50*(J113/$AE$113))/J113/'SHWLP-Att'!$Y$50</f>
        <v>7.8455641858374402E-3</v>
      </c>
      <c r="K157" s="1316">
        <f>('SHWLP-Att'!$AC$50*(K113/$AE$113))/K113/'SHWLP-Att'!$Y$50</f>
        <v>7.8455641858374385E-3</v>
      </c>
      <c r="L157" s="1316">
        <f>('SHWLP-Att'!$AC$50*(L113/$AE$113))/L113/'SHWLP-Att'!$Y$50</f>
        <v>7.8455641858374385E-3</v>
      </c>
      <c r="M157" s="1316">
        <f>('SHWLP-Att'!$AC$50*(M113/$AE$113))/M113/'SHWLP-Att'!$Y$50</f>
        <v>7.8455641858374402E-3</v>
      </c>
      <c r="N157" s="1316">
        <f>('SHWLP-Att'!$AC$50*(N113/$AE$113))/N113/'SHWLP-Att'!$Y$50</f>
        <v>7.8455641858374402E-3</v>
      </c>
      <c r="O157" s="1316">
        <f>('SHWLP-Att'!$AC$50*(O113/$AE$113))/O113/'SHWLP-Att'!$Y$50</f>
        <v>7.8455641858374385E-3</v>
      </c>
      <c r="P157" s="1316">
        <f>('SHWLP-Att'!$AC$50*(P113/$AE$113))/P113/'SHWLP-Att'!$Y$50</f>
        <v>7.8455641858374402E-3</v>
      </c>
      <c r="Q157" s="1316">
        <f>('SHWLP-Att'!$AC$50*(Q113/$AE$113))/Q113/'SHWLP-Att'!$Y$50</f>
        <v>7.8455641858374402E-3</v>
      </c>
      <c r="R157" s="1316">
        <f>('SHWLP-Att'!$AC$50*(R113/$AE$113))/R113/'SHWLP-Att'!$Y$50</f>
        <v>7.8455641858374385E-3</v>
      </c>
      <c r="S157" s="1316">
        <f>('SHWLP-Att'!$AC$50*(S113/$AE$113))/S113/'SHWLP-Att'!$Y$50</f>
        <v>7.8455641858374402E-3</v>
      </c>
      <c r="T157" s="1316">
        <f>('SHWLP-Att'!$AC$50*(T113/$AE$113))/T113/'SHWLP-Att'!$Y$50</f>
        <v>7.8455641858374385E-3</v>
      </c>
      <c r="U157" s="1316">
        <f>('SHWLP-Att'!$AC$50*(U113/$AE$113))/U113/'SHWLP-Att'!$Y$50</f>
        <v>7.8455641858374385E-3</v>
      </c>
      <c r="V157" s="1316">
        <f>('SHWLP-Att'!$AC$50*(V113/$AE$113))/V113/'SHWLP-Att'!$Y$50</f>
        <v>7.8455641858374385E-3</v>
      </c>
      <c r="W157" s="1316">
        <f>('SHWLP-Att'!$AC$50*(W113/$AE$113))/W113/'SHWLP-Att'!$Y$50</f>
        <v>7.8455641858374385E-3</v>
      </c>
      <c r="X157" s="1316">
        <f>('SHWLP-Att'!$AC$50*(X113/$AE$113))/X113/'SHWLP-Att'!$Y$50</f>
        <v>7.8455641858374385E-3</v>
      </c>
      <c r="Y157" s="1316">
        <f>('SHWLP-Att'!$AC$50*(Y113/$AE$113))/Y113/'SHWLP-Att'!$Y$50</f>
        <v>7.8455641858374402E-3</v>
      </c>
      <c r="Z157" s="1316">
        <f>('SHWLP-Att'!$AC$50*(Z113/$AE$113))/Z113/'SHWLP-Att'!$Y$50</f>
        <v>7.8455641858374402E-3</v>
      </c>
      <c r="AA157" s="1316">
        <f>('SHWLP-Att'!$AC$50*(AA113/$AE$113))/AA113/'SHWLP-Att'!$Y$50</f>
        <v>7.8455641858374402E-3</v>
      </c>
      <c r="AB157" s="1316">
        <f>('SHWLP-Att'!$AC$50*(AB113/$AE$113))/AB113/'SHWLP-Att'!$Y$50</f>
        <v>7.8455641858374385E-3</v>
      </c>
      <c r="AC157" s="1316">
        <f>('SHWLP-Att'!$AC$50*(AC113/$AE$113))/AC113/'SHWLP-Att'!$Y$50</f>
        <v>7.8455641858374385E-3</v>
      </c>
      <c r="AD157" s="1316">
        <f>('SHWLP-Att'!$AC$50*(AD113/$AE$113))/AD113/'SHWLP-Att'!$Y$50</f>
        <v>7.8455641858374385E-3</v>
      </c>
      <c r="AE157" s="1316">
        <f t="shared" si="310"/>
        <v>7.8455641858374402E-3</v>
      </c>
      <c r="AF157" s="1198"/>
      <c r="AG157" s="1198"/>
      <c r="AH157" s="1198"/>
    </row>
    <row r="158" spans="3:34" s="1197" customFormat="1">
      <c r="C158" s="1316" t="s">
        <v>1159</v>
      </c>
      <c r="D158" s="1316" t="s">
        <v>1100</v>
      </c>
      <c r="E158" s="1316">
        <f>('SHWLP-Att'!$AC$51*(E115/$AE$115))/E115/'SHWLP-Att'!$Y$51</f>
        <v>0.2174312336803125</v>
      </c>
      <c r="F158" s="1316">
        <f>('SHWLP-Att'!$AC$51*(F115/$AE$115))/F115/'SHWLP-Att'!$Y$51</f>
        <v>0.2174312336803125</v>
      </c>
      <c r="G158" s="1316">
        <f>('SHWLP-Att'!$AC$51*(G115/$AE$115))/G115/'SHWLP-Att'!$Y$51</f>
        <v>0.2174312336803125</v>
      </c>
      <c r="H158" s="1316">
        <f>('SHWLP-Att'!$AC$51*(H115/$AE$115))/H115/'SHWLP-Att'!$Y$51</f>
        <v>0.21743123368031256</v>
      </c>
      <c r="I158" s="1316">
        <f>('SHWLP-Att'!$AC$51*(I115/$AE$115))/I115/'SHWLP-Att'!$Y$51</f>
        <v>0.2174312336803125</v>
      </c>
      <c r="J158" s="1316">
        <f>('SHWLP-Att'!$AC$51*(J115/$AE$115))/J115/'SHWLP-Att'!$Y$51</f>
        <v>0.2174312336803125</v>
      </c>
      <c r="K158" s="1316">
        <f>('SHWLP-Att'!$AC$51*(K115/$AE$115))/K115/'SHWLP-Att'!$Y$51</f>
        <v>0.2174312336803125</v>
      </c>
      <c r="L158" s="1316">
        <f>('SHWLP-Att'!$AC$51*(L115/$AE$115))/L115/'SHWLP-Att'!$Y$51</f>
        <v>0.2174312336803125</v>
      </c>
      <c r="M158" s="1316">
        <f>('SHWLP-Att'!$AC$51*(M115/$AE$115))/M115/'SHWLP-Att'!$Y$51</f>
        <v>0.21743123368031256</v>
      </c>
      <c r="N158" s="1316">
        <f>('SHWLP-Att'!$AC$51*(N115/$AE$115))/N115/'SHWLP-Att'!$Y$51</f>
        <v>0.2174312336803125</v>
      </c>
      <c r="O158" s="1316">
        <f>('SHWLP-Att'!$AC$51*(O115/$AE$115))/O115/'SHWLP-Att'!$Y$51</f>
        <v>0.2174312336803125</v>
      </c>
      <c r="P158" s="1316">
        <f>('SHWLP-Att'!$AC$51*(P115/$AE$115))/P115/'SHWLP-Att'!$Y$51</f>
        <v>0.21743123368031256</v>
      </c>
      <c r="Q158" s="1316">
        <f>('SHWLP-Att'!$AC$51*(Q115/$AE$115))/Q115/'SHWLP-Att'!$Y$51</f>
        <v>0.2174312336803125</v>
      </c>
      <c r="R158" s="1316">
        <f>('SHWLP-Att'!$AC$51*(R115/$AE$115))/R115/'SHWLP-Att'!$Y$51</f>
        <v>0.2174312336803125</v>
      </c>
      <c r="S158" s="1316">
        <f>('SHWLP-Att'!$AC$51*(S115/$AE$115))/S115/'SHWLP-Att'!$Y$51</f>
        <v>0.21743123368031256</v>
      </c>
      <c r="T158" s="1316">
        <f>('SHWLP-Att'!$AC$51*(T115/$AE$115))/T115/'SHWLP-Att'!$Y$51</f>
        <v>0.2174312336803125</v>
      </c>
      <c r="U158" s="1316">
        <f>('SHWLP-Att'!$AC$51*(U115/$AE$115))/U115/'SHWLP-Att'!$Y$51</f>
        <v>0.2174312336803125</v>
      </c>
      <c r="V158" s="1316">
        <f>('SHWLP-Att'!$AC$51*(V115/$AE$115))/V115/'SHWLP-Att'!$Y$51</f>
        <v>0.21743123368031256</v>
      </c>
      <c r="W158" s="1316">
        <f>('SHWLP-Att'!$AC$51*(W115/$AE$115))/W115/'SHWLP-Att'!$Y$51</f>
        <v>0.2174312336803125</v>
      </c>
      <c r="X158" s="1316">
        <f>('SHWLP-Att'!$AC$51*(X115/$AE$115))/X115/'SHWLP-Att'!$Y$51</f>
        <v>0.2174312336803125</v>
      </c>
      <c r="Y158" s="1316">
        <f>('SHWLP-Att'!$AC$51*(Y115/$AE$115))/Y115/'SHWLP-Att'!$Y$51</f>
        <v>0.21743123368031256</v>
      </c>
      <c r="Z158" s="1316">
        <f>('SHWLP-Att'!$AC$51*(Z115/$AE$115))/Z115/'SHWLP-Att'!$Y$51</f>
        <v>0.2174312336803125</v>
      </c>
      <c r="AA158" s="1316">
        <f>('SHWLP-Att'!$AC$51*(AA115/$AE$115))/AA115/'SHWLP-Att'!$Y$51</f>
        <v>0.2174312336803125</v>
      </c>
      <c r="AB158" s="1316">
        <f>('SHWLP-Att'!$AC$51*(AB115/$AE$115))/AB115/'SHWLP-Att'!$Y$51</f>
        <v>0.21743123368031256</v>
      </c>
      <c r="AC158" s="1316">
        <f>('SHWLP-Att'!$AC$51*(AC115/$AE$115))/AC115/'SHWLP-Att'!$Y$51</f>
        <v>0.21743123368031256</v>
      </c>
      <c r="AD158" s="1316">
        <f>('SHWLP-Att'!$AC$51*(AD115/$AE$115))/AD115/'SHWLP-Att'!$Y$51</f>
        <v>0.2174312336803125</v>
      </c>
      <c r="AE158" s="1316">
        <f t="shared" si="310"/>
        <v>0.21743123368031256</v>
      </c>
      <c r="AF158" s="1198"/>
      <c r="AG158" s="1198"/>
      <c r="AH158" s="1198"/>
    </row>
    <row r="159" spans="3:34" s="1197" customFormat="1">
      <c r="C159" s="1317" t="s">
        <v>1270</v>
      </c>
      <c r="D159" s="1318" t="s">
        <v>1100</v>
      </c>
      <c r="E159" s="1318">
        <f>('SHWLP-Att'!$AC$59*(E116/$AE$116))/E116/'SHWLP-Att'!$Y$59</f>
        <v>0.29796593649751985</v>
      </c>
      <c r="F159" s="1318">
        <f>('SHWLP-Att'!$AC$59*(F116/$AE$116))/F116/'SHWLP-Att'!$Y$59</f>
        <v>0.29796593649751985</v>
      </c>
      <c r="G159" s="1318">
        <f>('SHWLP-Att'!$AC$59*(G116/$AE$116))/G116/'SHWLP-Att'!$Y$59</f>
        <v>0.29796593649751985</v>
      </c>
      <c r="H159" s="1318">
        <f>('SHWLP-Att'!$AC$59*(H116/$AE$116))/H116/'SHWLP-Att'!$Y$59</f>
        <v>0.29796593649751985</v>
      </c>
      <c r="I159" s="1318">
        <f>('SHWLP-Att'!$AC$59*(I116/$AE$116))/I116/'SHWLP-Att'!$Y$59</f>
        <v>0.29796593649751985</v>
      </c>
      <c r="J159" s="1318">
        <f>('SHWLP-Att'!$AC$59*(J116/$AE$116))/J116/'SHWLP-Att'!$Y$59</f>
        <v>0.29796593649751985</v>
      </c>
      <c r="K159" s="1318">
        <f>('SHWLP-Att'!$AC$59*(K116/$AE$116))/K116/'SHWLP-Att'!$Y$59</f>
        <v>0.2979659364975199</v>
      </c>
      <c r="L159" s="1318">
        <f>('SHWLP-Att'!$AC$59*(L116/$AE$116))/L116/'SHWLP-Att'!$Y$59</f>
        <v>0.29796593649751985</v>
      </c>
      <c r="M159" s="1318">
        <f>('SHWLP-Att'!$AC$59*(M116/$AE$116))/M116/'SHWLP-Att'!$Y$59</f>
        <v>0.29796593649751985</v>
      </c>
      <c r="N159" s="1318">
        <f>('SHWLP-Att'!$AC$59*(N116/$AE$116))/N116/'SHWLP-Att'!$Y$59</f>
        <v>0.29796593649751985</v>
      </c>
      <c r="O159" s="1318">
        <f>('SHWLP-Att'!$AC$59*(O116/$AE$116))/O116/'SHWLP-Att'!$Y$59</f>
        <v>0.29796593649751985</v>
      </c>
      <c r="P159" s="1318">
        <f>('SHWLP-Att'!$AC$59*(P116/$AE$116))/P116/'SHWLP-Att'!$Y$59</f>
        <v>0.29796593649751985</v>
      </c>
      <c r="Q159" s="1318">
        <f>('SHWLP-Att'!$AC$59*(Q116/$AE$116))/Q116/'SHWLP-Att'!$Y$59</f>
        <v>0.29796593649751985</v>
      </c>
      <c r="R159" s="1318">
        <f>('SHWLP-Att'!$AC$59*(R116/$AE$116))/R116/'SHWLP-Att'!$Y$59</f>
        <v>0.29796593649751985</v>
      </c>
      <c r="S159" s="1318">
        <f>('SHWLP-Att'!$AC$59*(S116/$AE$116))/S116/'SHWLP-Att'!$Y$59</f>
        <v>0.29796593649751985</v>
      </c>
      <c r="T159" s="1318">
        <f>('SHWLP-Att'!$AC$59*(T116/$AE$116))/T116/'SHWLP-Att'!$Y$59</f>
        <v>0.29796593649751985</v>
      </c>
      <c r="U159" s="1318">
        <f>('SHWLP-Att'!$AC$59*(U116/$AE$116))/U116/'SHWLP-Att'!$Y$59</f>
        <v>0.29796593649751985</v>
      </c>
      <c r="V159" s="1318">
        <f>('SHWLP-Att'!$AC$59*(V116/$AE$116))/V116/'SHWLP-Att'!$Y$59</f>
        <v>0.29796593649751985</v>
      </c>
      <c r="W159" s="1318">
        <f>('SHWLP-Att'!$AC$59*(W116/$AE$116))/W116/'SHWLP-Att'!$Y$59</f>
        <v>0.29796593649751985</v>
      </c>
      <c r="X159" s="1318">
        <f>('SHWLP-Att'!$AC$59*(X116/$AE$116))/X116/'SHWLP-Att'!$Y$59</f>
        <v>0.2979659364975199</v>
      </c>
      <c r="Y159" s="1318">
        <f>('SHWLP-Att'!$AC$59*(Y116/$AE$116))/Y116/'SHWLP-Att'!$Y$59</f>
        <v>0.29796593649751985</v>
      </c>
      <c r="Z159" s="1318">
        <f>('SHWLP-Att'!$AC$59*(Z116/$AE$116))/Z116/'SHWLP-Att'!$Y$59</f>
        <v>0.29796593649751985</v>
      </c>
      <c r="AA159" s="1318">
        <f>('SHWLP-Att'!$AC$59*(AA116/$AE$116))/AA116/'SHWLP-Att'!$Y$59</f>
        <v>0.29796593649751985</v>
      </c>
      <c r="AB159" s="1318">
        <f>('SHWLP-Att'!$AC$59*(AB116/$AE$116))/AB116/'SHWLP-Att'!$Y$59</f>
        <v>0.29796593649751985</v>
      </c>
      <c r="AC159" s="1318">
        <f>('SHWLP-Att'!$AC$59*(AC116/$AE$116))/AC116/'SHWLP-Att'!$Y$59</f>
        <v>0.2979659364975199</v>
      </c>
      <c r="AD159" s="1318">
        <f>('SHWLP-Att'!$AC$59*(AD116/$AE$116))/AD116/'SHWLP-Att'!$Y$59</f>
        <v>0.29796593649751985</v>
      </c>
      <c r="AE159" s="1318">
        <f t="shared" si="310"/>
        <v>0.2979659364975199</v>
      </c>
      <c r="AF159" s="1198"/>
      <c r="AG159" s="1198"/>
      <c r="AH159" s="1198"/>
    </row>
    <row r="160" spans="3:34" s="1197" customFormat="1">
      <c r="C160" s="1318" t="s">
        <v>1271</v>
      </c>
      <c r="D160" s="1318" t="s">
        <v>1100</v>
      </c>
      <c r="E160" s="1318">
        <f>('SHWLP-Att'!$AC$60*(E117/$AE$117))/E117/'SHWLP-Att'!$Y$60</f>
        <v>0.24134675897601585</v>
      </c>
      <c r="F160" s="1318">
        <f>('SHWLP-Att'!$AC$60*(F117/$AE$117))/F117/'SHWLP-Att'!$Y$60</f>
        <v>0.24134675897601587</v>
      </c>
      <c r="G160" s="1318">
        <f>('SHWLP-Att'!$AC$60*(G117/$AE$117))/G117/'SHWLP-Att'!$Y$60</f>
        <v>0.24134675897601587</v>
      </c>
      <c r="H160" s="1318">
        <f>('SHWLP-Att'!$AC$60*(H117/$AE$117))/H117/'SHWLP-Att'!$Y$60</f>
        <v>0.24134675897601587</v>
      </c>
      <c r="I160" s="1318">
        <f>('SHWLP-Att'!$AC$60*(I117/$AE$117))/I117/'SHWLP-Att'!$Y$60</f>
        <v>0.24134675897601587</v>
      </c>
      <c r="J160" s="1318">
        <f>('SHWLP-Att'!$AC$60*(J117/$AE$117))/J117/'SHWLP-Att'!$Y$60</f>
        <v>0.24134675897601587</v>
      </c>
      <c r="K160" s="1318">
        <f>('SHWLP-Att'!$AC$60*(K117/$AE$117))/K117/'SHWLP-Att'!$Y$60</f>
        <v>0.24134675897601587</v>
      </c>
      <c r="L160" s="1318">
        <f>('SHWLP-Att'!$AC$60*(L117/$AE$117))/L117/'SHWLP-Att'!$Y$60</f>
        <v>0.24134675897601587</v>
      </c>
      <c r="M160" s="1318">
        <f>('SHWLP-Att'!$AC$60*(M117/$AE$117))/M117/'SHWLP-Att'!$Y$60</f>
        <v>0.24134675897601585</v>
      </c>
      <c r="N160" s="1318">
        <f>('SHWLP-Att'!$AC$60*(N117/$AE$117))/N117/'SHWLP-Att'!$Y$60</f>
        <v>0.24134675897601585</v>
      </c>
      <c r="O160" s="1318">
        <f>('SHWLP-Att'!$AC$60*(O117/$AE$117))/O117/'SHWLP-Att'!$Y$60</f>
        <v>0.24134675897601587</v>
      </c>
      <c r="P160" s="1318">
        <f>('SHWLP-Att'!$AC$60*(P117/$AE$117))/P117/'SHWLP-Att'!$Y$60</f>
        <v>0.24134675897601587</v>
      </c>
      <c r="Q160" s="1318">
        <f>('SHWLP-Att'!$AC$60*(Q117/$AE$117))/Q117/'SHWLP-Att'!$Y$60</f>
        <v>0.24134675897601587</v>
      </c>
      <c r="R160" s="1318">
        <f>('SHWLP-Att'!$AC$60*(R117/$AE$117))/R117/'SHWLP-Att'!$Y$60</f>
        <v>0.24134675897601587</v>
      </c>
      <c r="S160" s="1318">
        <f>('SHWLP-Att'!$AC$60*(S117/$AE$117))/S117/'SHWLP-Att'!$Y$60</f>
        <v>0.24134675897601587</v>
      </c>
      <c r="T160" s="1318">
        <f>('SHWLP-Att'!$AC$60*(T117/$AE$117))/T117/'SHWLP-Att'!$Y$60</f>
        <v>0.24134675897601585</v>
      </c>
      <c r="U160" s="1318">
        <f>('SHWLP-Att'!$AC$60*(U117/$AE$117))/U117/'SHWLP-Att'!$Y$60</f>
        <v>0.24134675897601585</v>
      </c>
      <c r="V160" s="1318">
        <f>('SHWLP-Att'!$AC$60*(V117/$AE$117))/V117/'SHWLP-Att'!$Y$60</f>
        <v>0.24134675897601587</v>
      </c>
      <c r="W160" s="1318">
        <f>('SHWLP-Att'!$AC$60*(W117/$AE$117))/W117/'SHWLP-Att'!$Y$60</f>
        <v>0.24134675897601585</v>
      </c>
      <c r="X160" s="1318">
        <f>('SHWLP-Att'!$AC$60*(X117/$AE$117))/X117/'SHWLP-Att'!$Y$60</f>
        <v>0.2413467589760159</v>
      </c>
      <c r="Y160" s="1318">
        <f>('SHWLP-Att'!$AC$60*(Y117/$AE$117))/Y117/'SHWLP-Att'!$Y$60</f>
        <v>0.24134675897601587</v>
      </c>
      <c r="Z160" s="1318">
        <f>('SHWLP-Att'!$AC$60*(Z117/$AE$117))/Z117/'SHWLP-Att'!$Y$60</f>
        <v>0.2413467589760159</v>
      </c>
      <c r="AA160" s="1318">
        <f>('SHWLP-Att'!$AC$60*(AA117/$AE$117))/AA117/'SHWLP-Att'!$Y$60</f>
        <v>0.24134675897601587</v>
      </c>
      <c r="AB160" s="1318">
        <f>('SHWLP-Att'!$AC$60*(AB117/$AE$117))/AB117/'SHWLP-Att'!$Y$60</f>
        <v>0.24134675897601587</v>
      </c>
      <c r="AC160" s="1318">
        <f>('SHWLP-Att'!$AC$60*(AC117/$AE$117))/AC117/'SHWLP-Att'!$Y$60</f>
        <v>0.24134675897601587</v>
      </c>
      <c r="AD160" s="1318">
        <f>('SHWLP-Att'!$AC$60*(AD117/$AE$117))/AD117/'SHWLP-Att'!$Y$60</f>
        <v>0.24134675897601587</v>
      </c>
      <c r="AE160" s="1318">
        <f t="shared" si="310"/>
        <v>0.2413467589760159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11" t="s">
        <v>1114</v>
      </c>
      <c r="D165" s="1311"/>
      <c r="E165" s="1311"/>
      <c r="F165" s="1311"/>
      <c r="G165" s="1311"/>
      <c r="H165" s="1311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86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3"/>
      <c r="C116" s="1191" t="s">
        <v>1272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3"/>
      <c r="C117" s="1195" t="s">
        <v>1273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12" t="s">
        <v>1167</v>
      </c>
      <c r="D121" s="1312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12"/>
      <c r="D122" s="1312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12"/>
      <c r="D123" s="1312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12" t="s">
        <v>1168</v>
      </c>
      <c r="D124" s="1312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12"/>
      <c r="D125" s="1312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12"/>
      <c r="D126" s="1312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11" t="s">
        <v>1114</v>
      </c>
      <c r="D128" s="1311"/>
      <c r="E128" s="1311"/>
      <c r="F128" s="1311"/>
      <c r="G128" s="1311"/>
      <c r="H128" s="1311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S86"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4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4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4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4"/>
      <c r="AN113" s="58" t="s">
        <v>1280</v>
      </c>
      <c r="AO113" s="58" t="s">
        <v>1281</v>
      </c>
      <c r="AP113" s="58" t="s">
        <v>1282</v>
      </c>
      <c r="AQ113" s="58" t="s">
        <v>1283</v>
      </c>
      <c r="AS113" s="1207" t="s">
        <v>1284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4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4"/>
      <c r="AO115" s="1171">
        <v>0.245</v>
      </c>
    </row>
    <row r="116" spans="2:45">
      <c r="B116" s="1203"/>
      <c r="C116" s="1196" t="s">
        <v>1274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4"/>
    </row>
    <row r="117" spans="2:45">
      <c r="B117" s="1203"/>
      <c r="C117" s="1196" t="s">
        <v>1275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4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4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4"/>
    </row>
    <row r="120" spans="2:45" ht="15">
      <c r="C120" s="1312" t="s">
        <v>1167</v>
      </c>
      <c r="D120" s="1312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12"/>
      <c r="D121" s="1312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12"/>
      <c r="D122" s="1312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12" t="s">
        <v>1168</v>
      </c>
      <c r="D123" s="1312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12"/>
      <c r="D124" s="1312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12"/>
      <c r="D125" s="1312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11" t="s">
        <v>1114</v>
      </c>
      <c r="D127" s="1311"/>
      <c r="E127" s="1311"/>
      <c r="F127" s="1311"/>
      <c r="G127" s="1311"/>
      <c r="H127" s="1311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3" t="s">
        <v>408</v>
      </c>
      <c r="B1" s="1313"/>
      <c r="C1" s="1313"/>
      <c r="D1" s="1313"/>
      <c r="E1" s="1313"/>
      <c r="F1" s="1313"/>
      <c r="G1" s="1313"/>
      <c r="H1" s="1313"/>
      <c r="I1" s="131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3" t="s">
        <v>475</v>
      </c>
      <c r="B1" s="1313"/>
      <c r="C1" s="1313"/>
      <c r="D1" s="1313"/>
      <c r="E1" s="1313"/>
      <c r="F1" s="1313"/>
      <c r="G1" s="1313"/>
      <c r="H1" s="1313"/>
      <c r="I1" s="131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3" t="s">
        <v>477</v>
      </c>
      <c r="B1" s="1313"/>
      <c r="C1" s="1313"/>
      <c r="D1" s="1313"/>
      <c r="E1" s="1313"/>
      <c r="F1" s="1313"/>
      <c r="G1" s="1313"/>
      <c r="H1" s="1313"/>
      <c r="I1" s="131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2022-11-14T12:46:50Z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870876550674438</vt:r8>
  </property>
</Properties>
</file>