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F90D5914-D7AE-4330-B096-3131F701D356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EMI" sheetId="17" r:id="rId9"/>
    <sheet name="NRG_shares" sheetId="15" r:id="rId10"/>
    <sheet name="Conversions" sheetId="9" r:id="rId11"/>
    <sheet name="EB2018" sheetId="3" r:id="rId12"/>
    <sheet name="EB2019" sheetId="12" r:id="rId13"/>
    <sheet name="EB2020" sheetId="13" r:id="rId14"/>
    <sheet name="EB2021" sheetId="14" r:id="rId15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" l="1"/>
  <c r="O7" i="17"/>
  <c r="S210" i="15"/>
  <c r="T210" i="15" s="1"/>
  <c r="U210" i="15"/>
  <c r="V210" i="15" s="1"/>
  <c r="W210" i="15"/>
  <c r="X210" i="15" s="1"/>
  <c r="Y210" i="15"/>
  <c r="Z210" i="15" s="1"/>
  <c r="S211" i="15"/>
  <c r="T211" i="15" s="1"/>
  <c r="U211" i="15"/>
  <c r="V211" i="15" s="1"/>
  <c r="W211" i="15"/>
  <c r="X211" i="15" s="1"/>
  <c r="Y211" i="15"/>
  <c r="Z211" i="15"/>
  <c r="S212" i="15"/>
  <c r="T212" i="15" s="1"/>
  <c r="U212" i="15"/>
  <c r="V212" i="15" s="1"/>
  <c r="W212" i="15"/>
  <c r="X212" i="15" s="1"/>
  <c r="Y212" i="15"/>
  <c r="Z212" i="15" s="1"/>
  <c r="S213" i="15"/>
  <c r="T213" i="15" s="1"/>
  <c r="U213" i="15"/>
  <c r="V213" i="15" s="1"/>
  <c r="W213" i="15"/>
  <c r="X213" i="15" s="1"/>
  <c r="Y213" i="15"/>
  <c r="Z213" i="15"/>
  <c r="S214" i="15"/>
  <c r="T214" i="15" s="1"/>
  <c r="U214" i="15"/>
  <c r="V214" i="15" s="1"/>
  <c r="W214" i="15"/>
  <c r="X214" i="15" s="1"/>
  <c r="Y214" i="15"/>
  <c r="Z214" i="15" s="1"/>
  <c r="S215" i="15"/>
  <c r="T215" i="15" s="1"/>
  <c r="U215" i="15"/>
  <c r="V215" i="15" s="1"/>
  <c r="W215" i="15"/>
  <c r="X215" i="15" s="1"/>
  <c r="Y215" i="15"/>
  <c r="Z215" i="15"/>
  <c r="S216" i="15"/>
  <c r="T216" i="15" s="1"/>
  <c r="U216" i="15"/>
  <c r="V216" i="15" s="1"/>
  <c r="W216" i="15"/>
  <c r="X216" i="15" s="1"/>
  <c r="Y216" i="15"/>
  <c r="Z216" i="15" s="1"/>
  <c r="S217" i="15"/>
  <c r="T217" i="15" s="1"/>
  <c r="U217" i="15"/>
  <c r="V217" i="15" s="1"/>
  <c r="W217" i="15"/>
  <c r="X217" i="15" s="1"/>
  <c r="Y217" i="15"/>
  <c r="Z217" i="15"/>
  <c r="Z209" i="15"/>
  <c r="X209" i="15"/>
  <c r="V209" i="15"/>
  <c r="T209" i="15"/>
  <c r="U209" i="15"/>
  <c r="W209" i="15"/>
  <c r="Y209" i="15"/>
  <c r="S209" i="15"/>
  <c r="F23" i="7"/>
  <c r="D23" i="7"/>
  <c r="C23" i="7"/>
  <c r="B23" i="7"/>
  <c r="V114" i="15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P67" i="16"/>
  <c r="H67" i="16" s="1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P8" i="16"/>
  <c r="H8" i="16" s="1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C9" i="8" l="1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<sst xmlns="http://schemas.openxmlformats.org/spreadsheetml/2006/main" count="4516" uniqueCount="591">
  <si>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</si>
  <si>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</si>
  <si>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</si>
  <si>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</si>
  <si>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</si>
  <si>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</si>
  <si>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</si>
  <si>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</si>
  <si>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</si>
  <si>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</si>
  <si>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</si>
  <si>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</si>
  <si>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</si>
  <si>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</si>
  <si>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</si>
  <si>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</si>
  <si>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</si>
  <si>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</si>
  <si>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</si>
  <si>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</si>
  <si>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</si>
  <si>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</si>
  <si>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</si>
  <si>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</si>
  <si>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</si>
  <si>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</si>
  <si>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</si>
  <si>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</si>
  <si>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</si>
  <si>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</si>
  <si>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</si>
  <si>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</si>
  <si>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</si>
  <si>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</si>
  <si>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</si>
  <si>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</si>
  <si>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</si>
  <si>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</si>
  <si>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</si>
  <si>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</si>
  <si>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</si>
  <si>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</si>
  <si>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</si>
  <si>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</si>
  <si>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</si>
  <si>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</si>
  <si>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</si>
  <si>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</si>
  <si>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</si>
  <si>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</si>
  <si>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</si>
  <si>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</si>
  <si>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</si>
  <si>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</si>
  <si>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</si>
  <si>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</si>
  <si>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</si>
  <si>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</si>
  <si>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</si>
  <si>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</si>
  <si>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</si>
  <si>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</si>
  <si>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</si>
  <si>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</si>
  <si>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</si>
  <si>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</si>
  <si>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</si>
  <si>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</si>
  <si>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</si>
  <si>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</si>
  <si>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</si>
  <si>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</si>
  <si>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</si>
  <si>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</si>
  <si>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</si>
  <si>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</si>
  <si>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</si>
  <si>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</si>
  <si>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</si>
  <si>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</si>
  <si>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</si>
  <si>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</si>
  <si>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</si>
  <si>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</si>
  <si>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</si>
  <si>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</si>
  <si>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</si>
  <si>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</si>
  <si>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</si>
  <si>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</si>
  <si>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</si>
  <si>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</si>
  <si>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</si>
  <si>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</si>
  <si>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</si>
  <si>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</si>
  <si>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</si>
  <si>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</si>
  <si>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</si>
  <si>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</si>
  <si>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</si>
  <si>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</si>
  <si>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</si>
  <si>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</si>
  <si>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</si>
  <si>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</si>
  <si>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</si>
  <si>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</si>
  <si>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</si>
  <si>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</si>
  <si>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</si>
  <si>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</si>
  <si>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</si>
  <si>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</si>
  <si>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</si>
  <si>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</si>
  <si>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</si>
  <si>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</si>
  <si>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</si>
  <si>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</si>
  <si>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</si>
  <si>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</si>
  <si>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</si>
  <si>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</si>
  <si>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</si>
  <si>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</si>
  <si>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</si>
  <si>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</si>
  <si>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</si>
  <si>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</si>
  <si>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</si>
  <si>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</si>
  <si>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</si>
  <si>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</si>
  <si>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</si>
  <si>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</si>
  <si>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</si>
  <si>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</si>
  <si>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</si>
  <si>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</si>
  <si>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</si>
  <si>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</si>
  <si>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</si>
  <si>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</si>
  <si>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</si>
  <si>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</si>
  <si>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</si>
  <si>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</si>
  <si>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</si>
  <si>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</si>
  <si>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</si>
  <si>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</si>
  <si>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</si>
  <si>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</si>
  <si>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</si>
  <si>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</si>
  <si>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</si>
  <si>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</si>
  <si>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</si>
  <si>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</si>
  <si>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</si>
  <si>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</si>
  <si>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</si>
  <si>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</si>
  <si>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</si>
  <si>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</si>
  <si>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</si>
  <si>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</si>
  <si>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</si>
  <si>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</si>
  <si>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</si>
  <si>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</si>
  <si>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</si>
  <si>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</si>
  <si>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</si>
  <si>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</si>
  <si>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</si>
  <si>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</si>
  <si>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</si>
  <si>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</si>
  <si>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</si>
  <si>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</si>
  <si>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</si>
  <si>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</si>
  <si>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</si>
  <si>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</si>
  <si>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</si>
  <si>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</si>
  <si>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</si>
  <si>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</si>
  <si>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</si>
  <si>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</si>
  <si>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</si>
  <si>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</si>
  <si>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</si>
  <si>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</si>
  <si>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</si>
  <si>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</si>
  <si>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</si>
  <si>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</si>
  <si>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</si>
  <si>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</si>
  <si>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</si>
  <si>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</si>
  <si>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</si>
  <si>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</si>
  <si>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</si>
  <si>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</si>
  <si>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</si>
  <si>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</si>
  <si>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</si>
  <si>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</si>
  <si>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</si>
  <si>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</si>
  <si>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</si>
  <si>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</si>
  <si>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</si>
  <si>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</si>
  <si>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</si>
  <si>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</si>
  <si>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</si>
  <si>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</si>
  <si>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</si>
  <si>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</si>
  <si>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</si>
  <si>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</si>
  <si>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</si>
  <si>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</si>
  <si>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</si>
  <si>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</si>
  <si>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</si>
  <si>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</si>
  <si>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</si>
  <si>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</si>
  <si>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</si>
  <si>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</si>
  <si>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</si>
  <si>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</si>
  <si>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</si>
  <si>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</si>
  <si>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</si>
  <si>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</si>
  <si>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</si>
  <si>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</si>
  <si>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</si>
  <si>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</si>
  <si>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</si>
  <si>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</si>
  <si>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</si>
  <si>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</si>
  <si>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</si>
  <si>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</si>
  <si>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</si>
  <si>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</si>
  <si>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</si>
  <si>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</si>
  <si>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</si>
  <si>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</si>
  <si>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</si>
  <si>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</si>
  <si>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</si>
  <si>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</si>
  <si>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</si>
  <si>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</si>
  <si>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</si>
  <si>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</si>
  <si>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</si>
  <si>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</si>
  <si>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</si>
  <si>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</si>
  <si>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</si>
  <si>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</si>
  <si>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</si>
  <si>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</si>
  <si>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</si>
  <si>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</si>
  <si>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</si>
  <si>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</si>
  <si>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</si>
  <si>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</si>
  <si>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</si>
  <si>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</si>
  <si>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</si>
  <si>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</si>
  <si>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</si>
  <si>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</si>
  <si>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</si>
  <si>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</si>
  <si>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</si>
  <si>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</si>
  <si>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</si>
  <si>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</si>
  <si>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</si>
  <si>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</si>
  <si>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</si>
  <si>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</si>
  <si>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BIOWOO2,BIOMSW1,BIOMSW2</t>
  </si>
  <si>
    <t>BIOMSW1,BIOMSW2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</si>
  <si>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</si>
  <si>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</si>
  <si>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</si>
  <si>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</si>
  <si>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</si>
  <si>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</si>
  <si>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</si>
  <si>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</si>
  <si>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</si>
  <si>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</si>
  <si>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</si>
  <si>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</si>
  <si>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</si>
  <si>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</si>
  <si>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</si>
  <si>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</si>
  <si>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</si>
  <si>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</si>
  <si>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</si>
  <si>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</si>
  <si>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</si>
  <si>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</si>
  <si>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</si>
  <si>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</si>
  <si>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</si>
  <si>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</si>
  <si>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</si>
  <si>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</si>
  <si>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</si>
  <si>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</si>
  <si>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</si>
  <si>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</si>
  <si>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</si>
  <si>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</si>
  <si>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</si>
  <si>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</si>
  <si>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</si>
  <si>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</si>
  <si>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</si>
  <si>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</si>
  <si>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</si>
  <si>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</si>
  <si>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</si>
  <si>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</si>
  <si>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</si>
  <si>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</si>
  <si>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</si>
  <si>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</si>
  <si>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</si>
  <si>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</si>
  <si>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</si>
  <si>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</si>
  <si>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</si>
  <si>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</si>
  <si>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</si>
  <si>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</si>
  <si>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</si>
  <si>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</si>
  <si>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</si>
  <si>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</si>
  <si>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</si>
  <si>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</si>
  <si>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</si>
  <si>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</si>
  <si>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</si>
  <si>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</si>
  <si>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</si>
  <si>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</si>
  <si>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</si>
  <si>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</si>
  <si>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</si>
  <si>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</si>
  <si>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</si>
  <si>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</si>
  <si>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</si>
  <si>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</si>
  <si>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</si>
  <si>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</si>
  <si>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</si>
  <si>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</si>
  <si>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</si>
  <si>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</si>
  <si>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</si>
  <si>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</si>
  <si>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</si>
  <si>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</si>
  <si>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</si>
  <si>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</si>
  <si>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</si>
  <si>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</si>
  <si>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</si>
  <si>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</si>
  <si>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</si>
  <si>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</si>
  <si>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</si>
  <si>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</si>
  <si>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</si>
  <si>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</si>
  <si>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</si>
  <si>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</si>
  <si>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</si>
  <si>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</si>
  <si>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</si>
  <si>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</si>
  <si>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</si>
  <si>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</si>
  <si>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</si>
  <si>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</si>
  <si>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</si>
  <si>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</si>
  <si>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</si>
  <si>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</si>
  <si>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</si>
  <si>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</si>
  <si>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</si>
  <si>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</si>
  <si>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</si>
  <si>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</si>
  <si>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</si>
  <si>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</si>
  <si>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</si>
  <si>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</si>
  <si>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</si>
  <si>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</si>
  <si>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</si>
  <si>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</si>
  <si>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</si>
  <si>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</si>
  <si>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</si>
  <si>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</si>
  <si>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</si>
  <si>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</si>
  <si>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</si>
  <si>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</si>
  <si>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</si>
  <si>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</si>
  <si>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</si>
  <si>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</si>
  <si>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</si>
  <si>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</si>
  <si>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</si>
  <si>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</si>
  <si>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</si>
  <si>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</si>
  <si>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</si>
  <si>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</si>
  <si>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</si>
  <si>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</si>
  <si>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</si>
  <si>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</si>
  <si>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</si>
  <si>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</si>
  <si>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</si>
  <si>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</si>
  <si>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</si>
  <si>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</si>
  <si>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AF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</si>
  <si>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</si>
  <si>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</si>
  <si>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</si>
  <si>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</si>
  <si>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</si>
  <si>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</si>
  <si>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</si>
  <si>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</si>
  <si>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</si>
  <si>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</si>
  <si>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</si>
  <si>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</si>
  <si>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</si>
  <si>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</si>
  <si>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</si>
  <si>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</si>
  <si>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</si>
  <si>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</si>
  <si>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</si>
  <si>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</si>
  <si>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</si>
  <si>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</si>
  <si>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</si>
  <si>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</si>
  <si>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</si>
  <si>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</si>
  <si>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</si>
  <si>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</si>
  <si>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</si>
  <si>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</si>
  <si>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</si>
  <si>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</si>
  <si>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</si>
  <si>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</si>
  <si>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</si>
  <si>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</si>
  <si>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</si>
  <si>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</si>
  <si>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</si>
  <si>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</si>
  <si>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</si>
  <si>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</si>
  <si>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</si>
  <si>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</si>
  <si>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</si>
  <si>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</si>
  <si>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</si>
  <si>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</si>
  <si>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</si>
  <si>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</si>
  <si>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</si>
  <si>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</si>
  <si>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</si>
  <si>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</si>
  <si>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</si>
  <si>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</si>
  <si>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</si>
  <si>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</si>
  <si>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</si>
  <si>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</si>
  <si>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</si>
  <si>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</si>
  <si>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</si>
  <si>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</si>
  <si>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</si>
  <si>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</si>
  <si>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</si>
  <si>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</si>
  <si>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</si>
  <si>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</si>
  <si>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</si>
  <si>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</si>
  <si>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</si>
  <si>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</si>
  <si>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</si>
  <si>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</si>
  <si>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</si>
  <si>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</si>
  <si>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</si>
  <si>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</si>
  <si>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</si>
  <si>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</si>
  <si>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</si>
  <si>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</si>
  <si>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</si>
  <si>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</si>
  <si>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</si>
  <si>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</si>
  <si>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</si>
  <si>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</si>
  <si>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</si>
  <si>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</si>
  <si>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</si>
  <si>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</si>
  <si>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</si>
  <si>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</si>
  <si>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</si>
  <si>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</si>
  <si>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</si>
  <si>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</si>
  <si>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</si>
  <si>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</si>
  <si>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</si>
  <si>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</si>
  <si>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</si>
  <si>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</si>
  <si>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</si>
  <si>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</si>
  <si>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</si>
  <si>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</si>
  <si>
    <t>Year</t>
  </si>
  <si>
    <t>Pset_Set</t>
  </si>
  <si>
    <t>Pset_PN</t>
  </si>
  <si>
    <t>Cset_CN</t>
  </si>
  <si>
    <t>Other_indexes</t>
  </si>
  <si>
    <t>AllRegions</t>
  </si>
  <si>
    <t>Source</t>
  </si>
  <si>
    <t>FLO_EMIS</t>
  </si>
  <si>
    <t>I*</t>
  </si>
  <si>
    <t>kt/PJ</t>
  </si>
  <si>
    <t>https://www.seai.ie/data-and-insights/seai-statistics/conversion-factors/</t>
  </si>
  <si>
    <t>INDKER</t>
  </si>
  <si>
    <t>Industrial Processes</t>
  </si>
  <si>
    <t>2018, kt</t>
  </si>
  <si>
    <t>Heat demand 2018</t>
  </si>
  <si>
    <t>ENV_ACT</t>
  </si>
  <si>
    <t>I-DMD-CEM-E0</t>
  </si>
  <si>
    <t>kt/PJ useful</t>
  </si>
  <si>
    <t>Mineral industry</t>
  </si>
  <si>
    <t>~COMEMI</t>
  </si>
  <si>
    <t>IE,National</t>
  </si>
  <si>
    <t>*INDKER</t>
  </si>
  <si>
    <t>*INDHFO</t>
  </si>
  <si>
    <t>*INDLPG</t>
  </si>
  <si>
    <t>*INDDST</t>
  </si>
  <si>
    <t>ENV_ACT~INDCO2P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</si>
</sst>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  <numFmt numFmtId="181" formatCode="_-* #,##0.00_-;\-* #,##0.00_-;_-* &quot;-&quot;??_-;_-@_-"/>
  </numFmts>
  <fonts count="7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0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  <xf numFmtId="0" fontId="59" fillId="61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73" applyNumberFormat="0" applyFill="0" applyAlignment="0" applyProtection="0">
      <alignment vertical="center"/>
    </xf>
    <xf numFmtId="0" fontId="64" fillId="0" borderId="174" applyNumberFormat="0" applyFill="0" applyAlignment="0" applyProtection="0">
      <alignment vertical="center"/>
    </xf>
    <xf numFmtId="0" fontId="65" fillId="0" borderId="175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8" fillId="57" borderId="0" applyNumberFormat="0" applyBorder="0" applyAlignment="0" applyProtection="0">
      <alignment vertical="center"/>
    </xf>
    <xf numFmtId="0" fontId="69" fillId="58" borderId="176" applyNumberFormat="0" applyAlignment="0" applyProtection="0">
      <alignment vertical="center"/>
    </xf>
    <xf numFmtId="0" fontId="70" fillId="59" borderId="177" applyNumberFormat="0" applyAlignment="0" applyProtection="0">
      <alignment vertical="center"/>
    </xf>
    <xf numFmtId="0" fontId="71" fillId="59" borderId="176" applyNumberFormat="0" applyAlignment="0" applyProtection="0">
      <alignment vertical="center"/>
    </xf>
    <xf numFmtId="0" fontId="72" fillId="0" borderId="178" applyNumberFormat="0" applyFill="0" applyAlignment="0" applyProtection="0">
      <alignment vertical="center"/>
    </xf>
    <xf numFmtId="0" fontId="73" fillId="60" borderId="17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0" applyNumberFormat="0" applyFill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77" fillId="63" borderId="0" applyNumberFormat="0" applyBorder="0" applyAlignment="0" applyProtection="0">
      <alignment vertical="center"/>
    </xf>
    <xf numFmtId="0" fontId="77" fillId="64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7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7" fillId="68" borderId="0" applyNumberFormat="0" applyBorder="0" applyAlignment="0" applyProtection="0">
      <alignment vertical="center"/>
    </xf>
    <xf numFmtId="0" fontId="78" fillId="69" borderId="0" applyNumberFormat="0" applyBorder="0" applyAlignment="0" applyProtection="0">
      <alignment vertical="center"/>
    </xf>
    <xf numFmtId="0" fontId="77" fillId="70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72" borderId="0" applyNumberFormat="0" applyBorder="0" applyAlignment="0" applyProtection="0">
      <alignment vertical="center"/>
    </xf>
    <xf numFmtId="0" fontId="78" fillId="73" borderId="0" applyNumberFormat="0" applyBorder="0" applyAlignment="0" applyProtection="0">
      <alignment vertical="center"/>
    </xf>
    <xf numFmtId="0" fontId="77" fillId="74" borderId="0" applyNumberFormat="0" applyBorder="0" applyAlignment="0" applyProtection="0">
      <alignment vertical="center"/>
    </xf>
    <xf numFmtId="0" fontId="77" fillId="75" borderId="0" applyNumberFormat="0" applyBorder="0" applyAlignment="0" applyProtection="0">
      <alignment vertical="center"/>
    </xf>
    <xf numFmtId="0" fontId="77" fillId="76" borderId="0" applyNumberFormat="0" applyBorder="0" applyAlignment="0" applyProtection="0">
      <alignment vertical="center"/>
    </xf>
    <xf numFmtId="0" fontId="78" fillId="77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9" borderId="0" applyNumberFormat="0" applyBorder="0" applyAlignment="0" applyProtection="0">
      <alignment vertical="center"/>
    </xf>
    <xf numFmtId="0" fontId="77" fillId="80" borderId="0" applyNumberFormat="0" applyBorder="0" applyAlignment="0" applyProtection="0">
      <alignment vertical="center"/>
    </xf>
    <xf numFmtId="0" fontId="78" fillId="81" borderId="0" applyNumberFormat="0" applyBorder="0" applyAlignment="0" applyProtection="0">
      <alignment vertical="center"/>
    </xf>
    <xf numFmtId="0" fontId="77" fillId="82" borderId="0" applyNumberFormat="0" applyBorder="0" applyAlignment="0" applyProtection="0">
      <alignment vertical="center"/>
    </xf>
    <xf numFmtId="0" fontId="77" fillId="83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181" fontId="17" fillId="0" borderId="0" applyFont="0" applyFill="0" applyBorder="0" applyAlignment="0" applyProtection="0"/>
  </cellStyleXfs>
  <cellXfs count="5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87" borderId="0" xfId="0" applyFont="1" applyFill="1" applyBorder="1" applyAlignment="1">
      <alignment vertical="center"/>
    </xf>
    <xf numFmtId="0" fontId="0" fillId="0" borderId="0" xfId="0"/>
    <xf numFmtId="0" fontId="60" fillId="0" borderId="0" xfId="0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1" fillId="85" borderId="2" xfId="0" applyFont="1" applyFill="1" applyBorder="1"/>
    <xf numFmtId="0" fontId="61" fillId="86" borderId="2" xfId="0" applyFont="1" applyFill="1" applyBorder="1"/>
    <xf numFmtId="0" fontId="2" fillId="85" borderId="2" xfId="0" applyFont="1" applyFill="1" applyBorder="1"/>
    <xf numFmtId="170" fontId="0" fillId="0" borderId="0" xfId="0" applyNumberFormat="1"/>
    <xf numFmtId="0" fontId="0" fillId="0" borderId="0" xfId="0"/>
    <xf numFmtId="0" fontId="24" fillId="87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168" fontId="59" fillId="61" borderId="0" xfId="1629" applyNumberFormat="1" applyAlignment="1">
      <alignment vertical="center"/>
    </xf>
    <xf numFmtId="2" fontId="0" fillId="0" borderId="0" xfId="0" applyNumberFormat="1"/>
  </cellXfs>
  <cellStyles count="1670">
    <cellStyle name="20% - Accent1 2" xfId="1646" xr:uid="{A4399466-A699-4E76-8FD8-650FC68805B7}"/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" xfId="1650" xr:uid="{D08A634A-C53F-44FC-BE47-750457B04FB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" xfId="1654" xr:uid="{F2A959C7-05F2-46CE-B938-C67BE7BF7736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" xfId="1658" xr:uid="{B6AA574F-D892-46C2-9104-CA0158B8D3B9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" xfId="1662" xr:uid="{BE799FD8-2100-4DDE-8CA9-C5B933EDC14D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" xfId="1666" xr:uid="{9040CA34-25B0-4317-A1CA-75267FEDE68E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" xfId="1647" xr:uid="{FFCEAC97-0287-4F82-815C-2996E5EA5DE5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" xfId="1651" xr:uid="{E837E3B3-4144-4249-935C-FF6A3AB48328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" xfId="1655" xr:uid="{C9EFA925-50B5-455E-BD06-8586545A86A6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" xfId="1659" xr:uid="{4C3B7BBC-8B6F-4534-9B78-3A10DFEE0618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" xfId="1663" xr:uid="{DD4E7DCC-9082-403E-A774-31FAEBE91C2E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" xfId="1667" xr:uid="{F2E3A6E2-0A9C-49C6-9A55-013C0AFE3054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" xfId="1648" xr:uid="{96EF6B74-7E2F-40C4-9285-D2F63443475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" xfId="1652" xr:uid="{1B01DE8B-EE1F-438A-A471-9000131DA95A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" xfId="1656" xr:uid="{B056694F-9FC3-4D26-BF31-BE31BAAF343B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" xfId="1660" xr:uid="{3B7C3D7C-0C57-4A66-B4BE-182D69A19789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" xfId="1664" xr:uid="{ADBD7689-EEDB-411D-825B-2141B65B8C43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" xfId="1668" xr:uid="{E6BEDCCA-9C06-4AA0-8909-797E1E406560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" xfId="1629" builtinId="29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" xfId="1649" xr:uid="{6AC3EAFD-CBD1-49C2-9E4B-E1A9E825452C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" xfId="1653" xr:uid="{D8B984C0-7520-49C3-A099-CCE791145BB2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" xfId="1657" xr:uid="{796826C6-E9C5-4727-BFCE-605A4D1BF57A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" xfId="1661" xr:uid="{C1567A52-3884-4B10-8BE4-0804980FBE22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" xfId="1665" xr:uid="{49C892E0-331F-4F27-889E-D4269C489EA3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" xfId="1636" xr:uid="{2D619469-82F6-4EED-876D-3711620DE036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" xfId="1640" xr:uid="{8FE12792-8DD6-4DA2-AE69-F389F04509AB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" xfId="1642" xr:uid="{08AAAAEF-9F4F-426F-BB8B-8C7DFA4F6408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" xfId="1669" xr:uid="{4B234A9A-B61B-4DA5-9303-058032522CE4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" xfId="1644" xr:uid="{CB8944E7-2E42-40FD-86FF-90B33F26C40F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" xfId="1635" xr:uid="{F6489D38-E627-4CE5-91D5-F5B0A8986245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" xfId="1631" xr:uid="{91E3D728-85C5-4C98-846A-69EE21DBCFE8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" xfId="1632" xr:uid="{0E11D12D-1E5D-4FF8-A66A-ABA5CA687F8C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" xfId="1633" xr:uid="{60071ABE-3205-4173-B8BB-2A46BDEE9FA5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" xfId="1634" xr:uid="{589AFF6D-7326-4242-B9D4-A35A3FACB35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" xfId="1638" xr:uid="{11F791B1-2CA6-468B-9890-86B5158732C9}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" xfId="1641" xr:uid="{5F81EBB2-5161-43A0-9194-2654B2397C70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" xfId="1637" xr:uid="{9C5579D7-95E9-48E1-B624-FDE6E11475CB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" xfId="1639" xr:uid="{D6DDF551-0C75-41E3-B436-8EFFF4D3969E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" xfId="1630" xr:uid="{66A74FFC-3094-4661-B4CC-44CE7B0B1292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" xfId="1645" xr:uid="{F975C03B-41EF-4A84-9C50-FFDC5CCE4054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" xfId="1643" xr:uid="{1FF6DB59-A039-4D16-BD52-D5BEB7EDBAA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494" t="s">
        <v>308</v>
      </c>
      <c r="B16" s="494"/>
      <c r="C16" s="494"/>
      <c r="D16" s="494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309</v>
      </c>
      <c r="B19" s="493" t="s">
        <v>320</v>
      </c>
      <c r="C19" s="493"/>
      <c r="D19" s="493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310</v>
      </c>
      <c r="B20" s="493" t="s">
        <v>321</v>
      </c>
      <c r="C20" s="493"/>
      <c r="D20" s="493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311</v>
      </c>
      <c r="B21" s="69" t="s">
        <v>322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312</v>
      </c>
      <c r="B23" s="493" t="s">
        <v>323</v>
      </c>
      <c r="C23" s="493"/>
      <c r="D23" s="493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313</v>
      </c>
      <c r="B26" s="493" t="s">
        <v>323</v>
      </c>
      <c r="C26" s="493"/>
      <c r="D26" s="493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314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315</v>
      </c>
      <c r="B30" s="495" t="s">
        <v>316</v>
      </c>
      <c r="C30" s="493"/>
      <c r="D30" s="493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317</v>
      </c>
      <c r="B31" s="493" t="s">
        <v>318</v>
      </c>
      <c r="C31" s="493"/>
      <c r="D31" s="493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319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8"/>
  <sheetViews>
    <sheetView zoomScaleNormal="100" workbookViewId="0">
      <selection activeCell="F12" sqref="F12"/>
    </sheetView>
  </sheetViews>
  <sheetFormatPr defaultRowHeight="14.5"/>
  <cols>
    <col min="3" max="3" width="10.7265625" bestFit="1" customWidth="1"/>
    <col min="4" max="4" width="12" bestFit="1" customWidth="1"/>
    <col min="5" max="5" width="50.179687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353</v>
      </c>
      <c r="H5" s="23"/>
      <c r="I5" s="23"/>
      <c r="J5" s="23"/>
    </row>
    <row r="6" spans="2:12">
      <c r="B6" s="23" t="s">
        <v>491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353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462</v>
      </c>
      <c r="E7" s="24" t="s">
        <v>492</v>
      </c>
      <c r="F7" s="23" t="s">
        <v>166</v>
      </c>
      <c r="G7" s="23" t="s">
        <v>353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300</v>
      </c>
      <c r="E8" s="51" t="s">
        <v>299</v>
      </c>
      <c r="F8" s="51" t="s">
        <v>166</v>
      </c>
      <c r="G8" s="23" t="s">
        <v>353</v>
      </c>
      <c r="H8" s="51"/>
      <c r="I8" s="51"/>
      <c r="J8" s="51"/>
    </row>
    <row r="9" spans="2:12">
      <c r="B9" s="23" t="s">
        <v>491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353</v>
      </c>
      <c r="H9" s="23"/>
      <c r="I9" s="23"/>
      <c r="J9" s="23"/>
    </row>
    <row r="10" spans="2:12">
      <c r="B10" s="23" t="s">
        <v>491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353</v>
      </c>
      <c r="H10" s="23"/>
      <c r="I10" s="23"/>
      <c r="J10" s="23"/>
    </row>
    <row r="11" spans="2:12">
      <c r="B11" s="23" t="s">
        <v>491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353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562</v>
      </c>
      <c r="E12" s="51" t="s">
        <v>563</v>
      </c>
      <c r="F12" s="51" t="s">
        <v>166</v>
      </c>
      <c r="G12" s="23" t="s">
        <v>353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353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353</v>
      </c>
      <c r="H14" s="23"/>
      <c r="I14" s="23"/>
      <c r="J14" s="23"/>
    </row>
    <row r="15" spans="2:12">
      <c r="B15" s="51" t="s">
        <v>491</v>
      </c>
      <c r="C15" s="24" t="str">
        <f>_xlfn.TEXTJOIN(",",TRUE,IF(LEFT(Regions!$C$3,1)&lt;&gt;"*",Regions!$C$3,""),IF(LEFT(Regions!$D$3,1)&lt;&gt;"*",Regions!$D$3,""))</f>
        <v>IE,National</v>
      </c>
      <c r="D15" s="24" t="s">
        <v>474</v>
      </c>
      <c r="E15" s="24" t="s">
        <v>410</v>
      </c>
      <c r="F15" s="23" t="s">
        <v>166</v>
      </c>
      <c r="G15" s="23" t="s">
        <v>353</v>
      </c>
      <c r="H15" s="23" t="s">
        <v>221</v>
      </c>
      <c r="I15" s="23"/>
      <c r="J15" s="483" t="s">
        <v>513</v>
      </c>
    </row>
    <row r="16" spans="2:12">
      <c r="B16" s="51" t="s">
        <v>491</v>
      </c>
      <c r="C16" s="24" t="str">
        <f>_xlfn.TEXTJOIN(",",TRUE,IF(LEFT(Regions!$C$3,1)&lt;&gt;"*",Regions!$C$3,""),IF(LEFT(Regions!$D$3,1)&lt;&gt;"*",Regions!$D$3,""))</f>
        <v>IE,National</v>
      </c>
      <c r="D16" s="24" t="s">
        <v>475</v>
      </c>
      <c r="E16" s="24" t="s">
        <v>411</v>
      </c>
      <c r="F16" s="23" t="s">
        <v>166</v>
      </c>
      <c r="G16" s="23" t="s">
        <v>353</v>
      </c>
      <c r="H16" s="23" t="s">
        <v>221</v>
      </c>
      <c r="I16" s="23"/>
      <c r="J16" s="483" t="s">
        <v>513</v>
      </c>
    </row>
    <row r="17" spans="2:16">
      <c r="B17" s="51" t="s">
        <v>491</v>
      </c>
      <c r="C17" s="24" t="str">
        <f>_xlfn.TEXTJOIN(",",TRUE,IF(LEFT(Regions!$C$3,1)&lt;&gt;"*",Regions!$C$3,""),IF(LEFT(Regions!$D$3,1)&lt;&gt;"*",Regions!$D$3,""))</f>
        <v>IE,National</v>
      </c>
      <c r="D17" s="24" t="s">
        <v>476</v>
      </c>
      <c r="E17" s="24" t="s">
        <v>412</v>
      </c>
      <c r="F17" s="23" t="s">
        <v>166</v>
      </c>
      <c r="G17" s="23" t="s">
        <v>353</v>
      </c>
      <c r="H17" s="23" t="s">
        <v>221</v>
      </c>
      <c r="I17" s="23"/>
      <c r="J17" s="483" t="s">
        <v>514</v>
      </c>
    </row>
    <row r="18" spans="2:16">
      <c r="B18" s="51" t="s">
        <v>491</v>
      </c>
      <c r="C18" s="24" t="str">
        <f>_xlfn.TEXTJOIN(",",TRUE,IF(LEFT(Regions!$C$3,1)&lt;&gt;"*",Regions!$C$3,""),IF(LEFT(Regions!$D$3,1)&lt;&gt;"*",Regions!$D$3,""))</f>
        <v>IE,National</v>
      </c>
      <c r="D18" s="24" t="s">
        <v>477</v>
      </c>
      <c r="E18" s="24" t="s">
        <v>413</v>
      </c>
      <c r="F18" s="23" t="s">
        <v>166</v>
      </c>
      <c r="G18" s="23" t="s">
        <v>353</v>
      </c>
      <c r="H18" s="23" t="s">
        <v>221</v>
      </c>
      <c r="I18" s="23"/>
      <c r="J18" s="483" t="s">
        <v>514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353</v>
      </c>
      <c r="H19" s="23" t="s">
        <v>221</v>
      </c>
      <c r="I19" s="23"/>
      <c r="J19" s="23" t="s">
        <v>515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353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353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353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353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304</v>
      </c>
      <c r="E24" s="24" t="s">
        <v>303</v>
      </c>
      <c r="F24" s="23" t="s">
        <v>166</v>
      </c>
      <c r="G24" s="23" t="s">
        <v>353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302</v>
      </c>
      <c r="E25" s="24" t="s">
        <v>305</v>
      </c>
      <c r="F25" s="23" t="s">
        <v>166</v>
      </c>
      <c r="G25" s="23" t="s">
        <v>353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472</v>
      </c>
      <c r="F27" s="23" t="s">
        <v>166</v>
      </c>
      <c r="G27" s="23"/>
      <c r="H27" s="23"/>
      <c r="I27" s="23"/>
      <c r="J27" s="23"/>
      <c r="O27" t="s">
        <v>361</v>
      </c>
      <c r="P27" t="s">
        <v>437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473</v>
      </c>
      <c r="F28" s="23" t="s">
        <v>166</v>
      </c>
      <c r="G28" s="23"/>
      <c r="H28" s="23"/>
      <c r="I28" s="23"/>
      <c r="J28" s="23"/>
      <c r="O28" t="s">
        <v>389</v>
      </c>
      <c r="P28" t="s">
        <v>440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379</v>
      </c>
      <c r="P29" t="s">
        <v>441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372</v>
      </c>
      <c r="P30" t="s">
        <v>438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355</v>
      </c>
      <c r="P31" t="s">
        <v>442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377</v>
      </c>
      <c r="P32" t="s">
        <v>443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471</v>
      </c>
      <c r="F33" s="23" t="s">
        <v>166</v>
      </c>
      <c r="G33" s="23"/>
      <c r="H33" s="23"/>
      <c r="I33" s="23"/>
      <c r="J33" s="23"/>
      <c r="O33" t="s">
        <v>390</v>
      </c>
      <c r="P33" t="s">
        <v>444</v>
      </c>
    </row>
    <row r="34" spans="2:16">
      <c r="B34" s="23" t="s">
        <v>470</v>
      </c>
      <c r="C34" s="24"/>
      <c r="D34" s="24"/>
      <c r="E34" s="26"/>
      <c r="F34" s="23"/>
      <c r="G34" s="23"/>
      <c r="H34" s="23"/>
      <c r="I34" s="23"/>
      <c r="J34" s="23"/>
      <c r="O34" t="s">
        <v>371</v>
      </c>
      <c r="P34" t="s">
        <v>439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374</v>
      </c>
      <c r="P35" t="s">
        <v>445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485</v>
      </c>
      <c r="E36" s="26" t="s">
        <v>486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487</v>
      </c>
      <c r="E37" s="26" t="s">
        <v>488</v>
      </c>
      <c r="F37" s="23" t="s">
        <v>166</v>
      </c>
      <c r="G37" s="23"/>
      <c r="H37" s="23"/>
      <c r="I37" s="23"/>
      <c r="J37" s="23"/>
    </row>
    <row r="38" spans="2:16">
      <c r="B38" s="23" t="s">
        <v>470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470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470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521</v>
      </c>
      <c r="E53" s="24" t="s">
        <v>410</v>
      </c>
      <c r="F53" s="23" t="s">
        <v>166</v>
      </c>
      <c r="G53" s="23" t="s">
        <v>353</v>
      </c>
      <c r="H53" s="23" t="s">
        <v>221</v>
      </c>
      <c r="I53" s="23"/>
      <c r="J53" s="483" t="s">
        <v>513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522</v>
      </c>
      <c r="E54" s="24" t="s">
        <v>411</v>
      </c>
      <c r="F54" s="23" t="s">
        <v>166</v>
      </c>
      <c r="G54" s="23" t="s">
        <v>353</v>
      </c>
      <c r="H54" s="23" t="s">
        <v>221</v>
      </c>
      <c r="I54" s="23"/>
      <c r="J54" s="483" t="s">
        <v>513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523</v>
      </c>
      <c r="E55" s="24" t="s">
        <v>412</v>
      </c>
      <c r="F55" s="23" t="s">
        <v>166</v>
      </c>
      <c r="G55" s="23" t="s">
        <v>353</v>
      </c>
      <c r="H55" s="23" t="s">
        <v>221</v>
      </c>
      <c r="I55" s="23"/>
      <c r="J55" s="483" t="s">
        <v>514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524</v>
      </c>
      <c r="E56" s="24" t="s">
        <v>413</v>
      </c>
      <c r="F56" s="23" t="s">
        <v>166</v>
      </c>
      <c r="G56" s="23" t="s">
        <v>353</v>
      </c>
      <c r="H56" s="23" t="s">
        <v>221</v>
      </c>
      <c r="I56" s="23"/>
      <c r="J56" s="483" t="s">
        <v>514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525</v>
      </c>
      <c r="E57" s="24" t="s">
        <v>410</v>
      </c>
      <c r="F57" s="23" t="s">
        <v>166</v>
      </c>
      <c r="G57" s="23" t="s">
        <v>353</v>
      </c>
      <c r="H57" s="23" t="s">
        <v>221</v>
      </c>
      <c r="I57" s="23"/>
      <c r="J57" s="483" t="s">
        <v>513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526</v>
      </c>
      <c r="E58" s="24" t="s">
        <v>411</v>
      </c>
      <c r="F58" s="23" t="s">
        <v>166</v>
      </c>
      <c r="G58" s="23" t="s">
        <v>353</v>
      </c>
      <c r="H58" s="23" t="s">
        <v>221</v>
      </c>
      <c r="I58" s="23"/>
      <c r="J58" s="483" t="s">
        <v>513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527</v>
      </c>
      <c r="E59" s="24" t="s">
        <v>412</v>
      </c>
      <c r="F59" s="23" t="s">
        <v>166</v>
      </c>
      <c r="G59" s="23" t="s">
        <v>353</v>
      </c>
      <c r="H59" s="23" t="s">
        <v>221</v>
      </c>
      <c r="I59" s="23"/>
      <c r="J59" s="483" t="s">
        <v>514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528</v>
      </c>
      <c r="E60" s="24" t="s">
        <v>413</v>
      </c>
      <c r="F60" s="23" t="s">
        <v>166</v>
      </c>
      <c r="G60" s="23" t="s">
        <v>353</v>
      </c>
      <c r="H60" s="23" t="s">
        <v>221</v>
      </c>
      <c r="I60" s="23"/>
      <c r="J60" s="483" t="s">
        <v>514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529</v>
      </c>
      <c r="E61" s="24" t="s">
        <v>410</v>
      </c>
      <c r="F61" s="23" t="s">
        <v>166</v>
      </c>
      <c r="G61" s="23" t="s">
        <v>353</v>
      </c>
      <c r="H61" s="23" t="s">
        <v>221</v>
      </c>
      <c r="I61" s="23"/>
      <c r="J61" s="483" t="s">
        <v>513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530</v>
      </c>
      <c r="E62" s="24" t="s">
        <v>411</v>
      </c>
      <c r="F62" s="23" t="s">
        <v>166</v>
      </c>
      <c r="G62" s="23" t="s">
        <v>353</v>
      </c>
      <c r="H62" s="23" t="s">
        <v>221</v>
      </c>
      <c r="I62" s="23"/>
      <c r="J62" s="483" t="s">
        <v>513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531</v>
      </c>
      <c r="E63" s="24" t="s">
        <v>412</v>
      </c>
      <c r="F63" s="23" t="s">
        <v>166</v>
      </c>
      <c r="G63" s="23" t="s">
        <v>353</v>
      </c>
      <c r="H63" s="23" t="s">
        <v>221</v>
      </c>
      <c r="I63" s="23"/>
      <c r="J63" s="483" t="s">
        <v>514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532</v>
      </c>
      <c r="E64" s="24" t="s">
        <v>413</v>
      </c>
      <c r="F64" s="23" t="s">
        <v>166</v>
      </c>
      <c r="G64" s="23" t="s">
        <v>353</v>
      </c>
      <c r="H64" s="23" t="s">
        <v>221</v>
      </c>
      <c r="I64" s="23"/>
      <c r="J64" s="483" t="s">
        <v>514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533</v>
      </c>
      <c r="E65" s="24" t="s">
        <v>410</v>
      </c>
      <c r="F65" s="23" t="s">
        <v>166</v>
      </c>
      <c r="G65" s="23" t="s">
        <v>353</v>
      </c>
      <c r="H65" s="23" t="s">
        <v>221</v>
      </c>
      <c r="I65" s="23"/>
      <c r="J65" s="483" t="s">
        <v>513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534</v>
      </c>
      <c r="E66" s="24" t="s">
        <v>411</v>
      </c>
      <c r="F66" s="23" t="s">
        <v>166</v>
      </c>
      <c r="G66" s="23" t="s">
        <v>353</v>
      </c>
      <c r="H66" s="23" t="s">
        <v>221</v>
      </c>
      <c r="I66" s="23"/>
      <c r="J66" s="483" t="s">
        <v>513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535</v>
      </c>
      <c r="E67" s="24" t="s">
        <v>412</v>
      </c>
      <c r="F67" s="23" t="s">
        <v>166</v>
      </c>
      <c r="G67" s="23" t="s">
        <v>353</v>
      </c>
      <c r="H67" s="23" t="s">
        <v>221</v>
      </c>
      <c r="I67" s="23"/>
      <c r="J67" s="483" t="s">
        <v>514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536</v>
      </c>
      <c r="E68" s="24" t="s">
        <v>413</v>
      </c>
      <c r="F68" s="23" t="s">
        <v>166</v>
      </c>
      <c r="G68" s="23" t="s">
        <v>353</v>
      </c>
      <c r="H68" s="23" t="s">
        <v>221</v>
      </c>
      <c r="I68" s="23"/>
      <c r="J68" s="483" t="s">
        <v>514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537</v>
      </c>
      <c r="E69" s="24" t="s">
        <v>410</v>
      </c>
      <c r="F69" s="23" t="s">
        <v>166</v>
      </c>
      <c r="G69" s="23" t="s">
        <v>353</v>
      </c>
      <c r="H69" s="23" t="s">
        <v>221</v>
      </c>
      <c r="I69" s="23"/>
      <c r="J69" s="483" t="s">
        <v>513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538</v>
      </c>
      <c r="E70" s="24" t="s">
        <v>411</v>
      </c>
      <c r="F70" s="23" t="s">
        <v>166</v>
      </c>
      <c r="G70" s="23" t="s">
        <v>353</v>
      </c>
      <c r="H70" s="23" t="s">
        <v>221</v>
      </c>
      <c r="I70" s="23"/>
      <c r="J70" s="483" t="s">
        <v>513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539</v>
      </c>
      <c r="E71" s="24" t="s">
        <v>412</v>
      </c>
      <c r="F71" s="23" t="s">
        <v>166</v>
      </c>
      <c r="G71" s="23" t="s">
        <v>353</v>
      </c>
      <c r="H71" s="23" t="s">
        <v>221</v>
      </c>
      <c r="I71" s="23"/>
      <c r="J71" s="483" t="s">
        <v>514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540</v>
      </c>
      <c r="E72" s="24" t="s">
        <v>413</v>
      </c>
      <c r="F72" s="23" t="s">
        <v>166</v>
      </c>
      <c r="G72" s="23" t="s">
        <v>353</v>
      </c>
      <c r="H72" s="23" t="s">
        <v>221</v>
      </c>
      <c r="I72" s="23"/>
      <c r="J72" s="483" t="s">
        <v>514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541</v>
      </c>
      <c r="E73" s="24" t="s">
        <v>410</v>
      </c>
      <c r="F73" s="23" t="s">
        <v>166</v>
      </c>
      <c r="G73" s="23" t="s">
        <v>353</v>
      </c>
      <c r="H73" s="23" t="s">
        <v>221</v>
      </c>
      <c r="I73" s="23"/>
      <c r="J73" s="483" t="s">
        <v>513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542</v>
      </c>
      <c r="E74" s="24" t="s">
        <v>411</v>
      </c>
      <c r="F74" s="23" t="s">
        <v>166</v>
      </c>
      <c r="G74" s="23" t="s">
        <v>353</v>
      </c>
      <c r="H74" s="23" t="s">
        <v>221</v>
      </c>
      <c r="I74" s="23"/>
      <c r="J74" s="483" t="s">
        <v>513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543</v>
      </c>
      <c r="E75" s="24" t="s">
        <v>412</v>
      </c>
      <c r="F75" s="23" t="s">
        <v>166</v>
      </c>
      <c r="G75" s="23" t="s">
        <v>353</v>
      </c>
      <c r="H75" s="23" t="s">
        <v>221</v>
      </c>
      <c r="I75" s="23"/>
      <c r="J75" s="483" t="s">
        <v>514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544</v>
      </c>
      <c r="E76" s="24" t="s">
        <v>413</v>
      </c>
      <c r="F76" s="23" t="s">
        <v>166</v>
      </c>
      <c r="G76" s="23" t="s">
        <v>353</v>
      </c>
      <c r="H76" s="23" t="s">
        <v>221</v>
      </c>
      <c r="I76" s="23"/>
      <c r="J76" s="483" t="s">
        <v>514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545</v>
      </c>
      <c r="E77" s="24" t="s">
        <v>410</v>
      </c>
      <c r="F77" s="23" t="s">
        <v>166</v>
      </c>
      <c r="G77" s="23" t="s">
        <v>353</v>
      </c>
      <c r="H77" s="23" t="s">
        <v>221</v>
      </c>
      <c r="I77" s="23"/>
      <c r="J77" s="483" t="s">
        <v>513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546</v>
      </c>
      <c r="E78" s="24" t="s">
        <v>411</v>
      </c>
      <c r="F78" s="23" t="s">
        <v>166</v>
      </c>
      <c r="G78" s="23" t="s">
        <v>353</v>
      </c>
      <c r="H78" s="23" t="s">
        <v>221</v>
      </c>
      <c r="I78" s="23"/>
      <c r="J78" s="483" t="s">
        <v>513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547</v>
      </c>
      <c r="E79" s="24" t="s">
        <v>412</v>
      </c>
      <c r="F79" s="23" t="s">
        <v>166</v>
      </c>
      <c r="G79" s="23" t="s">
        <v>353</v>
      </c>
      <c r="H79" s="23" t="s">
        <v>221</v>
      </c>
      <c r="I79" s="23"/>
      <c r="J79" s="483" t="s">
        <v>514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548</v>
      </c>
      <c r="E80" s="24" t="s">
        <v>413</v>
      </c>
      <c r="F80" s="23" t="s">
        <v>166</v>
      </c>
      <c r="G80" s="23" t="s">
        <v>353</v>
      </c>
      <c r="H80" s="23" t="s">
        <v>221</v>
      </c>
      <c r="I80" s="23"/>
      <c r="J80" s="483" t="s">
        <v>514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549</v>
      </c>
      <c r="E81" s="24" t="s">
        <v>410</v>
      </c>
      <c r="F81" s="23" t="s">
        <v>166</v>
      </c>
      <c r="G81" s="23" t="s">
        <v>353</v>
      </c>
      <c r="H81" s="23" t="s">
        <v>221</v>
      </c>
      <c r="I81" s="23"/>
      <c r="J81" s="483" t="s">
        <v>513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550</v>
      </c>
      <c r="E82" s="24" t="s">
        <v>411</v>
      </c>
      <c r="F82" s="23" t="s">
        <v>166</v>
      </c>
      <c r="G82" s="23" t="s">
        <v>353</v>
      </c>
      <c r="H82" s="23" t="s">
        <v>221</v>
      </c>
      <c r="I82" s="23"/>
      <c r="J82" s="483" t="s">
        <v>513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551</v>
      </c>
      <c r="E83" s="24" t="s">
        <v>412</v>
      </c>
      <c r="F83" s="23" t="s">
        <v>166</v>
      </c>
      <c r="G83" s="23" t="s">
        <v>353</v>
      </c>
      <c r="H83" s="23" t="s">
        <v>221</v>
      </c>
      <c r="I83" s="23"/>
      <c r="J83" s="483" t="s">
        <v>514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552</v>
      </c>
      <c r="E84" s="24" t="s">
        <v>413</v>
      </c>
      <c r="F84" s="23" t="s">
        <v>166</v>
      </c>
      <c r="G84" s="23" t="s">
        <v>353</v>
      </c>
      <c r="H84" s="23" t="s">
        <v>221</v>
      </c>
      <c r="I84" s="23"/>
      <c r="J84" s="483" t="s">
        <v>514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553</v>
      </c>
      <c r="E85" s="24" t="s">
        <v>410</v>
      </c>
      <c r="F85" s="23" t="s">
        <v>166</v>
      </c>
      <c r="G85" s="23" t="s">
        <v>353</v>
      </c>
      <c r="H85" s="23" t="s">
        <v>221</v>
      </c>
      <c r="I85" s="23"/>
      <c r="J85" s="483" t="s">
        <v>513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554</v>
      </c>
      <c r="E86" s="24" t="s">
        <v>411</v>
      </c>
      <c r="F86" s="23" t="s">
        <v>166</v>
      </c>
      <c r="G86" s="23" t="s">
        <v>353</v>
      </c>
      <c r="H86" s="23" t="s">
        <v>221</v>
      </c>
      <c r="I86" s="23"/>
      <c r="J86" s="483" t="s">
        <v>513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555</v>
      </c>
      <c r="E87" s="24" t="s">
        <v>412</v>
      </c>
      <c r="F87" s="23" t="s">
        <v>166</v>
      </c>
      <c r="G87" s="23" t="s">
        <v>353</v>
      </c>
      <c r="H87" s="23" t="s">
        <v>221</v>
      </c>
      <c r="I87" s="23"/>
      <c r="J87" s="483" t="s">
        <v>514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556</v>
      </c>
      <c r="E88" s="24" t="s">
        <v>413</v>
      </c>
      <c r="F88" s="23" t="s">
        <v>166</v>
      </c>
      <c r="G88" s="23" t="s">
        <v>353</v>
      </c>
      <c r="H88" s="23" t="s">
        <v>221</v>
      </c>
      <c r="I88" s="23"/>
      <c r="J88" s="483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0"/>
  <sheetViews>
    <sheetView zoomScaleNormal="100" workbookViewId="0">
      <selection activeCell="D27" sqref="D27"/>
    </sheetView>
  </sheetViews>
  <sheetFormatPr defaultRowHeight="14.5"/>
  <cols>
    <col min="2" max="2" width="11.26953125" bestFit="1" customWidth="1"/>
    <col min="3" max="3" width="11.26953125" customWidth="1"/>
    <col min="4" max="4" width="15.26953125" bestFit="1" customWidth="1"/>
    <col min="5" max="5" width="55.1796875" bestFit="1" customWidth="1"/>
    <col min="9" max="9" width="10.453125" bestFit="1" customWidth="1"/>
    <col min="10" max="10" width="7.8164062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470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470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470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470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491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491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491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491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491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483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483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483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483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483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483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483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483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483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483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483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483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483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483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483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483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483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483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483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483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483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483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483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483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483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483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483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483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483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483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483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483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483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483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483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483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483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483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483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483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483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483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483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483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483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483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483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483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483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483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483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483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483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483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483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483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483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483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483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483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483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483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483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483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483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483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483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483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483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483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483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483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483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483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483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483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483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483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483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483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483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483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483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483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483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483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483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483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483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483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483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483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483</v>
      </c>
      <c r="G129" s="478" t="s">
        <v>224</v>
      </c>
      <c r="H129" s="479"/>
      <c r="I129" s="479"/>
      <c r="J129" s="479"/>
    </row>
    <row r="130" spans="2:10">
      <c r="B130" s="482" t="s">
        <v>491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483</v>
      </c>
      <c r="G130" s="478" t="s">
        <v>224</v>
      </c>
      <c r="H130" s="479"/>
      <c r="I130" s="479"/>
      <c r="J130" s="479"/>
    </row>
    <row r="131" spans="2:10">
      <c r="B131" s="482" t="s">
        <v>491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483</v>
      </c>
      <c r="G131" s="478" t="s">
        <v>224</v>
      </c>
      <c r="H131" s="479"/>
      <c r="I131" s="479"/>
      <c r="J131" s="479"/>
    </row>
    <row r="132" spans="2:10">
      <c r="B132" s="482" t="s">
        <v>491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483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483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483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483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483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483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483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483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483</v>
      </c>
      <c r="G140" s="478" t="s">
        <v>224</v>
      </c>
      <c r="H140" s="479"/>
      <c r="I140" s="479"/>
      <c r="J140" s="4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3"/>
  <sheetViews>
    <sheetView workbookViewId="0">
      <selection activeCell="F15" sqref="F15"/>
    </sheetView>
  </sheetViews>
  <sheetFormatPr defaultRowHeight="14.5"/>
  <cols>
    <col min="2" max="2" width="12.26953125" bestFit="1" customWidth="1"/>
    <col min="3" max="3" width="14.81640625" bestFit="1" customWidth="1"/>
    <col min="4" max="4" width="43.26953125" bestFit="1" customWidth="1"/>
    <col min="5" max="5" width="39.26953125" bestFit="1" customWidth="1"/>
    <col min="6" max="6" width="16" bestFit="1" customWidth="1"/>
    <col min="7" max="7" width="8.5429687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493</v>
      </c>
      <c r="J3" s="473" t="s">
        <v>496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494</v>
      </c>
      <c r="J4" s="474" t="s">
        <v>497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495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301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298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561</v>
      </c>
      <c r="F18" s="38" t="str">
        <f>Commodities!D21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296</v>
      </c>
      <c r="F19" s="38" t="str">
        <f>Commodities!D22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297</v>
      </c>
      <c r="F20" s="38" t="str">
        <f>Commodities!D23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306</v>
      </c>
      <c r="F21" s="38" t="str">
        <f>Commodities!D24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307</v>
      </c>
      <c r="F22" s="38" t="str">
        <f>Commodities!D25</f>
        <v>INDH2L</v>
      </c>
      <c r="G22" s="43">
        <v>1</v>
      </c>
      <c r="H22" s="43">
        <v>50</v>
      </c>
    </row>
    <row r="23" spans="2:8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564</v>
      </c>
      <c r="F23" s="38" t="str">
        <f>+Commodities!D12</f>
        <v>INDWOO</v>
      </c>
      <c r="G23" s="43">
        <v>1</v>
      </c>
      <c r="H23" s="43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abSelected="1" topLeftCell="C1" zoomScaleNormal="100" workbookViewId="0">
      <selection activeCell="L6" sqref="L6"/>
    </sheetView>
  </sheetViews>
  <sheetFormatPr defaultRowHeight="14.5"/>
  <cols>
    <col min="2" max="2" width="12.26953125" bestFit="1" customWidth="1"/>
    <col min="3" max="3" width="14.81640625" bestFit="1" customWidth="1"/>
    <col min="4" max="4" width="53.81640625" bestFit="1" customWidth="1"/>
    <col min="5" max="5" width="14.54296875" bestFit="1" customWidth="1"/>
    <col min="6" max="6" width="16" bestFit="1" customWidth="1"/>
    <col min="7" max="7" width="8.54296875" bestFit="1" customWidth="1"/>
    <col min="8" max="8" width="11.453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481</v>
      </c>
      <c r="K3" s="20" t="s">
        <v>482</v>
      </c>
      <c r="L3" s="20" t="s">
        <v>590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L6" s="512">
        <f>+EMI!K28</f>
        <v>197.87211538461537</v>
      </c>
      <c r="M6" s="43"/>
      <c r="P6" s="45"/>
      <c r="Q6" t="s">
        <v>361</v>
      </c>
      <c r="R6" t="s">
        <v>437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361</v>
      </c>
      <c r="P7" s="385">
        <v>3</v>
      </c>
      <c r="Q7" t="s">
        <v>389</v>
      </c>
      <c r="R7" t="s">
        <v>440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361</v>
      </c>
      <c r="P8" s="385">
        <v>4</v>
      </c>
      <c r="Q8" t="s">
        <v>379</v>
      </c>
      <c r="R8" t="s">
        <v>441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491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361</v>
      </c>
      <c r="P9" s="385">
        <v>5</v>
      </c>
      <c r="Q9" t="s">
        <v>372</v>
      </c>
      <c r="R9" t="s">
        <v>438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491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361</v>
      </c>
      <c r="P10" s="385">
        <v>6</v>
      </c>
      <c r="Q10" t="s">
        <v>355</v>
      </c>
      <c r="R10" t="s">
        <v>442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377</v>
      </c>
      <c r="R11" t="s">
        <v>443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491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389</v>
      </c>
      <c r="P12" s="385">
        <v>3</v>
      </c>
      <c r="Q12" t="s">
        <v>390</v>
      </c>
      <c r="R12" t="s">
        <v>444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389</v>
      </c>
      <c r="P13" s="385">
        <v>4</v>
      </c>
      <c r="Q13" t="s">
        <v>371</v>
      </c>
      <c r="R13" t="s">
        <v>439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389</v>
      </c>
      <c r="P14" s="385">
        <v>5</v>
      </c>
      <c r="Q14" t="s">
        <v>374</v>
      </c>
      <c r="R14" t="s">
        <v>445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389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491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379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379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379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379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372</v>
      </c>
      <c r="P22" s="385">
        <v>3</v>
      </c>
    </row>
    <row r="23" spans="2:16">
      <c r="B23" t="s">
        <v>491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372</v>
      </c>
      <c r="P23" s="385">
        <v>4</v>
      </c>
    </row>
    <row r="24" spans="2:16">
      <c r="B24" t="s">
        <v>491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372</v>
      </c>
      <c r="P24" s="385">
        <v>5</v>
      </c>
    </row>
    <row r="25" spans="2:16">
      <c r="B25" s="46" t="s">
        <v>491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372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355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355</v>
      </c>
      <c r="P28" s="385">
        <v>4</v>
      </c>
    </row>
    <row r="29" spans="2:16">
      <c r="B29" t="s">
        <v>491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355</v>
      </c>
      <c r="P29" s="385">
        <v>5</v>
      </c>
    </row>
    <row r="30" spans="2:16">
      <c r="B30" s="46" t="s">
        <v>491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355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377</v>
      </c>
      <c r="P32" s="385">
        <v>3</v>
      </c>
    </row>
    <row r="33" spans="2:16">
      <c r="B33" t="s">
        <v>491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377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377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377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390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390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390</v>
      </c>
      <c r="P39" s="385">
        <v>5</v>
      </c>
    </row>
    <row r="40" spans="2:16">
      <c r="B40" s="46" t="s">
        <v>491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390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491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374</v>
      </c>
      <c r="P42" s="385">
        <v>3</v>
      </c>
    </row>
    <row r="43" spans="2:16">
      <c r="B43" t="s">
        <v>491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374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374</v>
      </c>
      <c r="P44" s="385">
        <v>5</v>
      </c>
    </row>
    <row r="45" spans="2:16">
      <c r="B45" s="46" t="s">
        <v>491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374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489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topLeftCell="A30" workbookViewId="0">
      <selection activeCell="M77" sqref="M77"/>
    </sheetView>
  </sheetViews>
  <sheetFormatPr defaultRowHeight="14.5"/>
  <cols>
    <col min="2" max="2" width="24.453125" bestFit="1" customWidth="1"/>
    <col min="3" max="3" width="41.1796875" customWidth="1"/>
    <col min="4" max="4" width="16" customWidth="1"/>
    <col min="5" max="5" width="35.453125" customWidth="1"/>
    <col min="6" max="6" width="6.1796875" customWidth="1"/>
    <col min="7" max="7" width="5" customWidth="1"/>
    <col min="8" max="8" width="7.1796875" customWidth="1"/>
    <col min="9" max="9" width="7.81640625" customWidth="1"/>
    <col min="10" max="10" width="5" customWidth="1"/>
    <col min="11" max="16" width="13.26953125" customWidth="1"/>
    <col min="17" max="17" width="13.26953125" style="490" customWidth="1"/>
    <col min="18" max="18" width="25" bestFit="1" customWidth="1"/>
    <col min="19" max="23" width="13.26953125" customWidth="1"/>
  </cols>
  <sheetData>
    <row r="1" spans="2:43">
      <c r="Q1" s="492" t="s">
        <v>560</v>
      </c>
    </row>
    <row r="2" spans="2:43">
      <c r="X2" s="496" t="s">
        <v>558</v>
      </c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453</v>
      </c>
      <c r="H4" s="20" t="s">
        <v>404</v>
      </c>
      <c r="I4" s="20" t="s">
        <v>466</v>
      </c>
      <c r="J4" s="20" t="s">
        <v>454</v>
      </c>
      <c r="K4" s="20" t="s">
        <v>516</v>
      </c>
      <c r="L4" s="20" t="s">
        <v>517</v>
      </c>
      <c r="M4" s="20" t="s">
        <v>518</v>
      </c>
      <c r="N4" s="20" t="s">
        <v>519</v>
      </c>
      <c r="O4" s="20" t="s">
        <v>520</v>
      </c>
      <c r="P4" s="20" t="s">
        <v>469</v>
      </c>
      <c r="Q4" s="491"/>
      <c r="R4" s="20" t="s">
        <v>214</v>
      </c>
      <c r="S4" s="20" t="s">
        <v>500</v>
      </c>
      <c r="T4" s="20" t="s">
        <v>501</v>
      </c>
      <c r="U4" s="484">
        <v>2018</v>
      </c>
      <c r="V4" s="484">
        <v>0</v>
      </c>
      <c r="W4" s="473"/>
    </row>
    <row r="5" spans="2:43">
      <c r="B5" s="22" t="s">
        <v>464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467</v>
      </c>
      <c r="J5" s="22" t="s">
        <v>465</v>
      </c>
      <c r="K5" s="22" t="s">
        <v>463</v>
      </c>
      <c r="L5" s="22" t="s">
        <v>463</v>
      </c>
      <c r="M5" s="22" t="s">
        <v>463</v>
      </c>
      <c r="N5" s="22" t="s">
        <v>463</v>
      </c>
      <c r="O5" s="22" t="s">
        <v>463</v>
      </c>
      <c r="P5" s="22" t="s">
        <v>468</v>
      </c>
      <c r="Q5" s="491"/>
      <c r="R5" s="22" t="s">
        <v>464</v>
      </c>
      <c r="S5" s="22" t="s">
        <v>500</v>
      </c>
      <c r="T5" s="22" t="s">
        <v>559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452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557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354</v>
      </c>
      <c r="Y6" s="485" t="s">
        <v>361</v>
      </c>
      <c r="Z6" s="485" t="s">
        <v>356</v>
      </c>
      <c r="AA6" s="485" t="s">
        <v>421</v>
      </c>
      <c r="AB6" s="485" t="s">
        <v>365</v>
      </c>
      <c r="AC6" s="485"/>
      <c r="AD6" s="485"/>
      <c r="AE6" s="485" t="s">
        <v>361</v>
      </c>
      <c r="AF6" s="485" t="s">
        <v>437</v>
      </c>
      <c r="AG6" s="485"/>
      <c r="AH6" s="485" t="s">
        <v>521</v>
      </c>
      <c r="AI6" s="485" t="s">
        <v>522</v>
      </c>
      <c r="AJ6" s="485" t="s">
        <v>523</v>
      </c>
      <c r="AK6" s="485" t="s">
        <v>524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557</v>
      </c>
      <c r="T7" s="460" t="str">
        <v>CEMMTH</v>
      </c>
      <c r="U7" s="386">
        <v>0</v>
      </c>
      <c r="V7" s="385">
        <v>3</v>
      </c>
      <c r="W7" s="460"/>
      <c r="X7" s="485" t="s">
        <v>354</v>
      </c>
      <c r="Y7" s="485" t="s">
        <v>361</v>
      </c>
      <c r="Z7" s="485" t="s">
        <v>356</v>
      </c>
      <c r="AA7" s="485" t="s">
        <v>422</v>
      </c>
      <c r="AB7" s="485" t="s">
        <v>365</v>
      </c>
      <c r="AC7" s="485"/>
      <c r="AD7" s="485"/>
      <c r="AE7" s="485" t="s">
        <v>361</v>
      </c>
      <c r="AF7" s="485" t="s">
        <v>437</v>
      </c>
      <c r="AG7" s="485"/>
      <c r="AH7" s="485" t="s">
        <v>521</v>
      </c>
      <c r="AI7" s="485" t="s">
        <v>522</v>
      </c>
      <c r="AJ7" s="485" t="s">
        <v>523</v>
      </c>
      <c r="AK7" s="485" t="s">
        <v>524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557</v>
      </c>
      <c r="T8" s="460" t="str">
        <v>CEMLTH</v>
      </c>
      <c r="U8" s="386">
        <v>0</v>
      </c>
      <c r="V8" s="385">
        <v>3</v>
      </c>
      <c r="W8" s="460"/>
      <c r="X8" s="485" t="s">
        <v>354</v>
      </c>
      <c r="Y8" s="485" t="s">
        <v>361</v>
      </c>
      <c r="Z8" s="485" t="s">
        <v>356</v>
      </c>
      <c r="AA8" s="485" t="s">
        <v>421</v>
      </c>
      <c r="AB8" s="485" t="s">
        <v>363</v>
      </c>
      <c r="AC8" s="485"/>
      <c r="AD8" s="485"/>
      <c r="AE8" s="485" t="s">
        <v>389</v>
      </c>
      <c r="AF8" s="485" t="s">
        <v>440</v>
      </c>
      <c r="AG8" s="485"/>
      <c r="AH8" s="485" t="s">
        <v>521</v>
      </c>
      <c r="AI8" s="485" t="s">
        <v>522</v>
      </c>
      <c r="AJ8" s="485" t="s">
        <v>523</v>
      </c>
      <c r="AK8" s="485" t="s">
        <v>524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557</v>
      </c>
      <c r="T9" s="460" t="str">
        <v>CEMHET</v>
      </c>
      <c r="U9" s="386">
        <v>0</v>
      </c>
      <c r="V9" s="385">
        <v>3</v>
      </c>
      <c r="W9" s="460"/>
      <c r="X9" s="485" t="s">
        <v>354</v>
      </c>
      <c r="Y9" s="485" t="s">
        <v>361</v>
      </c>
      <c r="Z9" s="485" t="s">
        <v>356</v>
      </c>
      <c r="AA9" s="485" t="s">
        <v>422</v>
      </c>
      <c r="AB9" s="485" t="s">
        <v>363</v>
      </c>
      <c r="AC9" s="485"/>
      <c r="AD9" s="485"/>
      <c r="AE9" s="485" t="s">
        <v>389</v>
      </c>
      <c r="AF9" s="485" t="s">
        <v>440</v>
      </c>
      <c r="AG9" s="485"/>
      <c r="AH9" s="485" t="s">
        <v>521</v>
      </c>
      <c r="AI9" s="485" t="s">
        <v>522</v>
      </c>
      <c r="AJ9" s="485" t="s">
        <v>523</v>
      </c>
      <c r="AK9" s="485" t="s">
        <v>524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557</v>
      </c>
      <c r="T10" s="460" t="str">
        <v>CEMHTH</v>
      </c>
      <c r="U10" s="386">
        <v>0</v>
      </c>
      <c r="V10" s="385">
        <v>3</v>
      </c>
      <c r="W10" s="460"/>
      <c r="X10" s="485" t="s">
        <v>354</v>
      </c>
      <c r="Y10" s="485" t="s">
        <v>361</v>
      </c>
      <c r="Z10" s="485" t="s">
        <v>356</v>
      </c>
      <c r="AA10" s="485" t="s">
        <v>421</v>
      </c>
      <c r="AB10" s="485" t="s">
        <v>367</v>
      </c>
      <c r="AC10" s="485"/>
      <c r="AD10" s="485"/>
      <c r="AE10" s="485" t="s">
        <v>389</v>
      </c>
      <c r="AF10" s="485" t="s">
        <v>440</v>
      </c>
      <c r="AG10" s="485"/>
      <c r="AH10" s="485" t="s">
        <v>521</v>
      </c>
      <c r="AI10" s="485" t="s">
        <v>522</v>
      </c>
      <c r="AJ10" s="485" t="s">
        <v>523</v>
      </c>
      <c r="AK10" s="485" t="s">
        <v>524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557</v>
      </c>
      <c r="T11" s="460" t="str">
        <v>CEMMTH</v>
      </c>
      <c r="U11" s="386">
        <v>1</v>
      </c>
      <c r="V11" s="385">
        <v>3</v>
      </c>
      <c r="W11" s="460"/>
      <c r="X11" s="485" t="s">
        <v>354</v>
      </c>
      <c r="Y11" s="485" t="s">
        <v>361</v>
      </c>
      <c r="Z11" s="485" t="s">
        <v>356</v>
      </c>
      <c r="AA11" s="485" t="s">
        <v>422</v>
      </c>
      <c r="AB11" s="485" t="s">
        <v>367</v>
      </c>
      <c r="AC11" s="485"/>
      <c r="AD11" s="485"/>
      <c r="AE11" s="485" t="s">
        <v>389</v>
      </c>
      <c r="AF11" s="485" t="s">
        <v>440</v>
      </c>
      <c r="AG11" s="485"/>
      <c r="AH11" s="485" t="s">
        <v>521</v>
      </c>
      <c r="AI11" s="485" t="s">
        <v>522</v>
      </c>
      <c r="AJ11" s="485" t="s">
        <v>523</v>
      </c>
      <c r="AK11" s="485" t="s">
        <v>524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557</v>
      </c>
      <c r="T12" s="460" t="str">
        <v>CEMLTH</v>
      </c>
      <c r="U12" s="386">
        <v>0</v>
      </c>
      <c r="V12" s="385">
        <v>3</v>
      </c>
      <c r="W12" s="460"/>
      <c r="X12" s="485" t="s">
        <v>354</v>
      </c>
      <c r="Y12" s="485" t="s">
        <v>361</v>
      </c>
      <c r="Z12" s="485" t="s">
        <v>356</v>
      </c>
      <c r="AA12" s="485" t="s">
        <v>421</v>
      </c>
      <c r="AB12" s="485" t="s">
        <v>360</v>
      </c>
      <c r="AC12" s="485"/>
      <c r="AD12" s="485"/>
      <c r="AE12" s="485" t="s">
        <v>379</v>
      </c>
      <c r="AF12" s="485" t="s">
        <v>441</v>
      </c>
      <c r="AG12" s="485"/>
      <c r="AH12" s="485" t="s">
        <v>521</v>
      </c>
      <c r="AI12" s="485" t="s">
        <v>522</v>
      </c>
      <c r="AJ12" s="485" t="s">
        <v>523</v>
      </c>
      <c r="AK12" s="485" t="s">
        <v>524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557</v>
      </c>
      <c r="T13" s="460" t="str">
        <v>CEMHET</v>
      </c>
      <c r="U13" s="386">
        <v>0</v>
      </c>
      <c r="V13" s="385">
        <v>3</v>
      </c>
      <c r="W13" s="460"/>
      <c r="X13" s="485" t="s">
        <v>354</v>
      </c>
      <c r="Y13" s="485" t="s">
        <v>361</v>
      </c>
      <c r="Z13" s="485" t="s">
        <v>356</v>
      </c>
      <c r="AA13" s="485" t="s">
        <v>422</v>
      </c>
      <c r="AB13" s="485" t="s">
        <v>360</v>
      </c>
      <c r="AC13" s="485"/>
      <c r="AD13" s="485"/>
      <c r="AE13" s="485" t="s">
        <v>379</v>
      </c>
      <c r="AF13" s="485" t="s">
        <v>441</v>
      </c>
      <c r="AG13" s="485"/>
      <c r="AH13" s="485" t="s">
        <v>521</v>
      </c>
      <c r="AI13" s="485" t="s">
        <v>522</v>
      </c>
      <c r="AJ13" s="485" t="s">
        <v>523</v>
      </c>
      <c r="AK13" s="485" t="s">
        <v>524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557</v>
      </c>
      <c r="T14" s="460" t="str">
        <v>CEMHTH</v>
      </c>
      <c r="U14" s="386">
        <v>1</v>
      </c>
      <c r="V14" s="385">
        <v>3</v>
      </c>
      <c r="W14" s="460"/>
      <c r="X14" s="485" t="s">
        <v>354</v>
      </c>
      <c r="Y14" s="485" t="s">
        <v>361</v>
      </c>
      <c r="Z14" s="485" t="s">
        <v>356</v>
      </c>
      <c r="AA14" s="485" t="s">
        <v>421</v>
      </c>
      <c r="AB14" s="485" t="s">
        <v>358</v>
      </c>
      <c r="AC14" s="485"/>
      <c r="AD14" s="485"/>
      <c r="AE14" s="485" t="s">
        <v>379</v>
      </c>
      <c r="AF14" s="485" t="s">
        <v>441</v>
      </c>
      <c r="AG14" s="485"/>
      <c r="AH14" s="485" t="s">
        <v>521</v>
      </c>
      <c r="AI14" s="485" t="s">
        <v>522</v>
      </c>
      <c r="AJ14" s="485" t="s">
        <v>523</v>
      </c>
      <c r="AK14" s="485" t="s">
        <v>524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557</v>
      </c>
      <c r="T15" s="460" t="str">
        <v>CEMMTH</v>
      </c>
      <c r="U15" s="386">
        <v>0</v>
      </c>
      <c r="V15" s="385">
        <v>3</v>
      </c>
      <c r="W15" s="460"/>
      <c r="X15" s="485" t="s">
        <v>354</v>
      </c>
      <c r="Y15" s="485" t="s">
        <v>361</v>
      </c>
      <c r="Z15" s="485" t="s">
        <v>356</v>
      </c>
      <c r="AA15" s="485" t="s">
        <v>422</v>
      </c>
      <c r="AB15" s="485" t="s">
        <v>358</v>
      </c>
      <c r="AC15" s="485"/>
      <c r="AD15" s="485"/>
      <c r="AE15" s="485" t="s">
        <v>379</v>
      </c>
      <c r="AF15" s="485" t="s">
        <v>441</v>
      </c>
      <c r="AG15" s="485"/>
      <c r="AH15" s="485" t="s">
        <v>521</v>
      </c>
      <c r="AI15" s="485" t="s">
        <v>522</v>
      </c>
      <c r="AJ15" s="485" t="s">
        <v>523</v>
      </c>
      <c r="AK15" s="485" t="s">
        <v>524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557</v>
      </c>
      <c r="T16" s="460" t="str">
        <v>CEMLTH</v>
      </c>
      <c r="U16" s="386">
        <v>0</v>
      </c>
      <c r="V16" s="385">
        <v>3</v>
      </c>
      <c r="W16" s="460"/>
      <c r="X16" s="485" t="s">
        <v>354</v>
      </c>
      <c r="Y16" s="485" t="s">
        <v>389</v>
      </c>
      <c r="Z16" s="485" t="s">
        <v>356</v>
      </c>
      <c r="AA16" s="485" t="s">
        <v>424</v>
      </c>
      <c r="AB16" s="485" t="s">
        <v>360</v>
      </c>
      <c r="AC16" s="485"/>
      <c r="AD16" s="485"/>
      <c r="AE16" s="485" t="s">
        <v>372</v>
      </c>
      <c r="AF16" s="485" t="s">
        <v>438</v>
      </c>
      <c r="AG16" s="485"/>
      <c r="AH16" s="485" t="s">
        <v>525</v>
      </c>
      <c r="AI16" s="485" t="s">
        <v>526</v>
      </c>
      <c r="AJ16" s="485" t="s">
        <v>527</v>
      </c>
      <c r="AK16" s="485" t="s">
        <v>528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557</v>
      </c>
      <c r="T17" s="460" t="str">
        <v>CEMHET</v>
      </c>
      <c r="U17" s="386">
        <v>0</v>
      </c>
      <c r="V17" s="385">
        <v>3</v>
      </c>
      <c r="W17" s="460"/>
      <c r="X17" s="485" t="s">
        <v>354</v>
      </c>
      <c r="Y17" s="485" t="s">
        <v>389</v>
      </c>
      <c r="Z17" s="485" t="s">
        <v>356</v>
      </c>
      <c r="AA17" s="485" t="s">
        <v>423</v>
      </c>
      <c r="AB17" s="485" t="s">
        <v>360</v>
      </c>
      <c r="AC17" s="485"/>
      <c r="AD17" s="485"/>
      <c r="AE17" s="485" t="s">
        <v>372</v>
      </c>
      <c r="AF17" s="485" t="s">
        <v>438</v>
      </c>
      <c r="AG17" s="485"/>
      <c r="AH17" s="485" t="s">
        <v>525</v>
      </c>
      <c r="AI17" s="485" t="s">
        <v>526</v>
      </c>
      <c r="AJ17" s="485" t="s">
        <v>527</v>
      </c>
      <c r="AK17" s="485" t="s">
        <v>528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557</v>
      </c>
      <c r="T18" s="460" t="str">
        <v>CEMHTH</v>
      </c>
      <c r="U18" s="386">
        <v>0</v>
      </c>
      <c r="V18" s="385">
        <v>3</v>
      </c>
      <c r="W18" s="460"/>
      <c r="X18" s="485" t="s">
        <v>354</v>
      </c>
      <c r="Y18" s="485" t="s">
        <v>389</v>
      </c>
      <c r="Z18" s="485" t="s">
        <v>356</v>
      </c>
      <c r="AA18" s="485" t="s">
        <v>425</v>
      </c>
      <c r="AB18" s="485" t="s">
        <v>360</v>
      </c>
      <c r="AC18" s="485"/>
      <c r="AD18" s="485"/>
      <c r="AE18" s="485" t="s">
        <v>372</v>
      </c>
      <c r="AF18" s="485" t="s">
        <v>438</v>
      </c>
      <c r="AG18" s="485"/>
      <c r="AH18" s="485" t="s">
        <v>525</v>
      </c>
      <c r="AI18" s="485" t="s">
        <v>526</v>
      </c>
      <c r="AJ18" s="485" t="s">
        <v>527</v>
      </c>
      <c r="AK18" s="485" t="s">
        <v>528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557</v>
      </c>
      <c r="T19" s="460" t="str">
        <v>CEMMTH</v>
      </c>
      <c r="U19" s="386">
        <v>1</v>
      </c>
      <c r="V19" s="385">
        <v>3</v>
      </c>
      <c r="W19" s="460"/>
      <c r="X19" s="485" t="s">
        <v>354</v>
      </c>
      <c r="Y19" s="485" t="s">
        <v>389</v>
      </c>
      <c r="Z19" s="485" t="s">
        <v>356</v>
      </c>
      <c r="AA19" s="485" t="s">
        <v>424</v>
      </c>
      <c r="AB19" s="485" t="s">
        <v>358</v>
      </c>
      <c r="AC19" s="485"/>
      <c r="AD19" s="485"/>
      <c r="AE19" s="485" t="s">
        <v>355</v>
      </c>
      <c r="AF19" s="485" t="s">
        <v>442</v>
      </c>
      <c r="AG19" s="485"/>
      <c r="AH19" s="485" t="s">
        <v>525</v>
      </c>
      <c r="AI19" s="485" t="s">
        <v>526</v>
      </c>
      <c r="AJ19" s="485" t="s">
        <v>527</v>
      </c>
      <c r="AK19" s="485" t="s">
        <v>528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557</v>
      </c>
      <c r="T20" s="460" t="str">
        <v>CEMLTH</v>
      </c>
      <c r="U20" s="386">
        <v>0</v>
      </c>
      <c r="V20" s="385">
        <v>3</v>
      </c>
      <c r="W20" s="460"/>
      <c r="X20" s="485" t="s">
        <v>354</v>
      </c>
      <c r="Y20" s="485" t="s">
        <v>389</v>
      </c>
      <c r="Z20" s="485" t="s">
        <v>356</v>
      </c>
      <c r="AA20" s="485" t="s">
        <v>423</v>
      </c>
      <c r="AB20" s="485" t="s">
        <v>358</v>
      </c>
      <c r="AC20" s="485"/>
      <c r="AD20" s="485"/>
      <c r="AE20" s="485" t="s">
        <v>355</v>
      </c>
      <c r="AF20" s="485" t="s">
        <v>442</v>
      </c>
      <c r="AG20" s="485"/>
      <c r="AH20" s="485" t="s">
        <v>525</v>
      </c>
      <c r="AI20" s="485" t="s">
        <v>526</v>
      </c>
      <c r="AJ20" s="485" t="s">
        <v>527</v>
      </c>
      <c r="AK20" s="485" t="s">
        <v>528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557</v>
      </c>
      <c r="T21" s="460" t="str">
        <v>CEMHET</v>
      </c>
      <c r="U21" s="386">
        <v>0</v>
      </c>
      <c r="V21" s="385">
        <v>3</v>
      </c>
      <c r="W21" s="460"/>
      <c r="X21" s="485" t="s">
        <v>354</v>
      </c>
      <c r="Y21" s="485" t="s">
        <v>389</v>
      </c>
      <c r="Z21" s="485" t="s">
        <v>356</v>
      </c>
      <c r="AA21" s="485" t="s">
        <v>425</v>
      </c>
      <c r="AB21" s="485" t="s">
        <v>358</v>
      </c>
      <c r="AC21" s="485"/>
      <c r="AD21" s="485"/>
      <c r="AE21" s="485" t="s">
        <v>355</v>
      </c>
      <c r="AF21" s="485" t="s">
        <v>442</v>
      </c>
      <c r="AG21" s="485"/>
      <c r="AH21" s="485" t="s">
        <v>525</v>
      </c>
      <c r="AI21" s="485" t="s">
        <v>526</v>
      </c>
      <c r="AJ21" s="485" t="s">
        <v>527</v>
      </c>
      <c r="AK21" s="485" t="s">
        <v>528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557</v>
      </c>
      <c r="T22" s="460" t="str">
        <v>CEMHTH</v>
      </c>
      <c r="U22" s="386">
        <v>1</v>
      </c>
      <c r="V22" s="385">
        <v>3</v>
      </c>
      <c r="W22" s="460"/>
      <c r="X22" s="485" t="s">
        <v>354</v>
      </c>
      <c r="Y22" s="485" t="s">
        <v>389</v>
      </c>
      <c r="Z22" s="485" t="s">
        <v>396</v>
      </c>
      <c r="AA22" s="485" t="s">
        <v>424</v>
      </c>
      <c r="AB22" s="485" t="s">
        <v>367</v>
      </c>
      <c r="AC22" s="485"/>
      <c r="AD22" s="485"/>
      <c r="AE22" s="485" t="s">
        <v>377</v>
      </c>
      <c r="AF22" s="485" t="s">
        <v>443</v>
      </c>
      <c r="AG22" s="485"/>
      <c r="AH22" s="485" t="s">
        <v>525</v>
      </c>
      <c r="AI22" s="485" t="s">
        <v>526</v>
      </c>
      <c r="AJ22" s="485" t="s">
        <v>527</v>
      </c>
      <c r="AK22" s="485" t="s">
        <v>528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557</v>
      </c>
      <c r="T23" s="460" t="str">
        <v>CEMMTH</v>
      </c>
      <c r="U23" s="386">
        <v>0</v>
      </c>
      <c r="V23" s="385">
        <v>3</v>
      </c>
      <c r="W23" s="460"/>
      <c r="X23" s="485" t="s">
        <v>354</v>
      </c>
      <c r="Y23" s="485" t="s">
        <v>389</v>
      </c>
      <c r="Z23" s="485" t="s">
        <v>396</v>
      </c>
      <c r="AA23" s="485" t="s">
        <v>423</v>
      </c>
      <c r="AB23" s="485" t="s">
        <v>367</v>
      </c>
      <c r="AC23" s="485"/>
      <c r="AD23" s="485"/>
      <c r="AE23" s="485" t="s">
        <v>377</v>
      </c>
      <c r="AF23" s="485" t="s">
        <v>443</v>
      </c>
      <c r="AG23" s="485"/>
      <c r="AH23" s="485" t="s">
        <v>525</v>
      </c>
      <c r="AI23" s="485" t="s">
        <v>526</v>
      </c>
      <c r="AJ23" s="485" t="s">
        <v>527</v>
      </c>
      <c r="AK23" s="485" t="s">
        <v>528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557</v>
      </c>
      <c r="T24" s="460" t="str">
        <v>CEMLTH</v>
      </c>
      <c r="U24" s="386">
        <v>0</v>
      </c>
      <c r="V24" s="385">
        <v>3</v>
      </c>
      <c r="W24" s="460"/>
      <c r="X24" s="485" t="s">
        <v>354</v>
      </c>
      <c r="Y24" s="485" t="s">
        <v>389</v>
      </c>
      <c r="Z24" s="485" t="s">
        <v>396</v>
      </c>
      <c r="AA24" s="485" t="s">
        <v>425</v>
      </c>
      <c r="AB24" s="485" t="s">
        <v>367</v>
      </c>
      <c r="AC24" s="485"/>
      <c r="AD24" s="485"/>
      <c r="AE24" s="485" t="s">
        <v>377</v>
      </c>
      <c r="AF24" s="485" t="s">
        <v>443</v>
      </c>
      <c r="AG24" s="485"/>
      <c r="AH24" s="485" t="s">
        <v>525</v>
      </c>
      <c r="AI24" s="485" t="s">
        <v>526</v>
      </c>
      <c r="AJ24" s="485" t="s">
        <v>527</v>
      </c>
      <c r="AK24" s="485" t="s">
        <v>528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557</v>
      </c>
      <c r="T25" s="460" t="str">
        <v>CEMHET</v>
      </c>
      <c r="U25" s="386">
        <v>0</v>
      </c>
      <c r="V25" s="385">
        <v>3</v>
      </c>
      <c r="W25" s="460"/>
      <c r="X25" s="485" t="s">
        <v>354</v>
      </c>
      <c r="Y25" s="485" t="s">
        <v>389</v>
      </c>
      <c r="Z25" s="485" t="s">
        <v>396</v>
      </c>
      <c r="AA25" s="485" t="s">
        <v>422</v>
      </c>
      <c r="AB25" s="485" t="s">
        <v>367</v>
      </c>
      <c r="AC25" s="485"/>
      <c r="AD25" s="485"/>
      <c r="AE25" s="485" t="s">
        <v>377</v>
      </c>
      <c r="AF25" s="485" t="s">
        <v>443</v>
      </c>
      <c r="AG25" s="485"/>
      <c r="AH25" s="485" t="s">
        <v>525</v>
      </c>
      <c r="AI25" s="485" t="s">
        <v>526</v>
      </c>
      <c r="AJ25" s="485" t="s">
        <v>527</v>
      </c>
      <c r="AK25" s="485" t="s">
        <v>528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557</v>
      </c>
      <c r="T26" s="460" t="str">
        <v>CEMHTH</v>
      </c>
      <c r="U26" s="386">
        <v>0</v>
      </c>
      <c r="V26" s="385">
        <v>3</v>
      </c>
      <c r="W26" s="460"/>
      <c r="X26" s="485" t="s">
        <v>354</v>
      </c>
      <c r="Y26" s="485" t="s">
        <v>389</v>
      </c>
      <c r="Z26" s="485" t="s">
        <v>396</v>
      </c>
      <c r="AA26" s="485" t="s">
        <v>424</v>
      </c>
      <c r="AB26" s="485" t="s">
        <v>360</v>
      </c>
      <c r="AC26" s="485"/>
      <c r="AD26" s="485"/>
      <c r="AE26" s="485" t="s">
        <v>377</v>
      </c>
      <c r="AF26" s="485" t="s">
        <v>443</v>
      </c>
      <c r="AG26" s="485"/>
      <c r="AH26" s="485" t="s">
        <v>525</v>
      </c>
      <c r="AI26" s="485" t="s">
        <v>526</v>
      </c>
      <c r="AJ26" s="485" t="s">
        <v>527</v>
      </c>
      <c r="AK26" s="485" t="s">
        <v>528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557</v>
      </c>
      <c r="T27" s="460" t="str">
        <v>CEMMTH</v>
      </c>
      <c r="U27" s="386">
        <v>1</v>
      </c>
      <c r="V27" s="385">
        <v>3</v>
      </c>
      <c r="W27" s="460"/>
      <c r="X27" s="485" t="s">
        <v>354</v>
      </c>
      <c r="Y27" s="485" t="s">
        <v>389</v>
      </c>
      <c r="Z27" s="485" t="s">
        <v>396</v>
      </c>
      <c r="AA27" s="485" t="s">
        <v>423</v>
      </c>
      <c r="AB27" s="485" t="s">
        <v>360</v>
      </c>
      <c r="AC27" s="485"/>
      <c r="AD27" s="485"/>
      <c r="AE27" s="485" t="s">
        <v>390</v>
      </c>
      <c r="AF27" s="485" t="s">
        <v>444</v>
      </c>
      <c r="AG27" s="485"/>
      <c r="AH27" s="485" t="s">
        <v>525</v>
      </c>
      <c r="AI27" s="485" t="s">
        <v>526</v>
      </c>
      <c r="AJ27" s="485" t="s">
        <v>527</v>
      </c>
      <c r="AK27" s="485" t="s">
        <v>528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557</v>
      </c>
      <c r="T28" s="460" t="str">
        <v>CEMLTH</v>
      </c>
      <c r="U28" s="386">
        <v>0</v>
      </c>
      <c r="V28" s="385">
        <v>3</v>
      </c>
      <c r="W28" s="460"/>
      <c r="X28" s="485" t="s">
        <v>354</v>
      </c>
      <c r="Y28" s="485" t="s">
        <v>389</v>
      </c>
      <c r="Z28" s="485" t="s">
        <v>396</v>
      </c>
      <c r="AA28" s="485" t="s">
        <v>425</v>
      </c>
      <c r="AB28" s="485" t="s">
        <v>360</v>
      </c>
      <c r="AC28" s="485"/>
      <c r="AD28" s="485"/>
      <c r="AE28" s="485" t="s">
        <v>390</v>
      </c>
      <c r="AF28" s="485" t="s">
        <v>444</v>
      </c>
      <c r="AG28" s="485"/>
      <c r="AH28" s="485" t="s">
        <v>525</v>
      </c>
      <c r="AI28" s="485" t="s">
        <v>526</v>
      </c>
      <c r="AJ28" s="485" t="s">
        <v>527</v>
      </c>
      <c r="AK28" s="485" t="s">
        <v>528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557</v>
      </c>
      <c r="T29" s="460" t="str">
        <v>CEMHET</v>
      </c>
      <c r="U29" s="386">
        <v>0</v>
      </c>
      <c r="V29" s="385">
        <v>3</v>
      </c>
      <c r="W29" s="460"/>
      <c r="X29" s="485" t="s">
        <v>354</v>
      </c>
      <c r="Y29" s="485" t="s">
        <v>389</v>
      </c>
      <c r="Z29" s="485" t="s">
        <v>396</v>
      </c>
      <c r="AA29" s="485" t="s">
        <v>422</v>
      </c>
      <c r="AB29" s="485" t="s">
        <v>360</v>
      </c>
      <c r="AC29" s="485"/>
      <c r="AD29" s="485"/>
      <c r="AE29" s="485" t="s">
        <v>390</v>
      </c>
      <c r="AF29" s="485" t="s">
        <v>444</v>
      </c>
      <c r="AG29" s="485"/>
      <c r="AH29" s="485" t="s">
        <v>525</v>
      </c>
      <c r="AI29" s="485" t="s">
        <v>526</v>
      </c>
      <c r="AJ29" s="485" t="s">
        <v>527</v>
      </c>
      <c r="AK29" s="485" t="s">
        <v>528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557</v>
      </c>
      <c r="T30" s="460" t="str">
        <v>CEMHTH</v>
      </c>
      <c r="U30" s="386">
        <v>1</v>
      </c>
      <c r="V30" s="385">
        <v>3</v>
      </c>
      <c r="W30" s="460"/>
      <c r="X30" s="485" t="s">
        <v>354</v>
      </c>
      <c r="Y30" s="485" t="s">
        <v>389</v>
      </c>
      <c r="Z30" s="485" t="s">
        <v>396</v>
      </c>
      <c r="AA30" s="485" t="s">
        <v>424</v>
      </c>
      <c r="AB30" s="485" t="s">
        <v>358</v>
      </c>
      <c r="AC30" s="485"/>
      <c r="AD30" s="485"/>
      <c r="AE30" s="485" t="s">
        <v>371</v>
      </c>
      <c r="AF30" s="485" t="s">
        <v>439</v>
      </c>
      <c r="AG30" s="485"/>
      <c r="AH30" s="485" t="s">
        <v>525</v>
      </c>
      <c r="AI30" s="485" t="s">
        <v>526</v>
      </c>
      <c r="AJ30" s="485" t="s">
        <v>527</v>
      </c>
      <c r="AK30" s="485" t="s">
        <v>528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557</v>
      </c>
      <c r="T31" s="460" t="str">
        <v>CEMMTH</v>
      </c>
      <c r="U31" s="386">
        <v>0</v>
      </c>
      <c r="V31" s="385">
        <v>3</v>
      </c>
      <c r="W31" s="460"/>
      <c r="X31" s="485" t="s">
        <v>354</v>
      </c>
      <c r="Y31" s="485" t="s">
        <v>389</v>
      </c>
      <c r="Z31" s="485" t="s">
        <v>396</v>
      </c>
      <c r="AA31" s="485" t="s">
        <v>423</v>
      </c>
      <c r="AB31" s="485" t="s">
        <v>358</v>
      </c>
      <c r="AC31" s="485"/>
      <c r="AD31" s="485"/>
      <c r="AE31" s="485" t="s">
        <v>371</v>
      </c>
      <c r="AF31" s="485" t="s">
        <v>439</v>
      </c>
      <c r="AG31" s="485"/>
      <c r="AH31" s="485" t="s">
        <v>525</v>
      </c>
      <c r="AI31" s="485" t="s">
        <v>526</v>
      </c>
      <c r="AJ31" s="485" t="s">
        <v>527</v>
      </c>
      <c r="AK31" s="485" t="s">
        <v>528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557</v>
      </c>
      <c r="T32" s="460" t="str">
        <v>CEMLTH</v>
      </c>
      <c r="U32" s="386">
        <v>0</v>
      </c>
      <c r="V32" s="385">
        <v>3</v>
      </c>
      <c r="W32" s="460"/>
      <c r="X32" s="485" t="s">
        <v>354</v>
      </c>
      <c r="Y32" s="485" t="s">
        <v>389</v>
      </c>
      <c r="Z32" s="485" t="s">
        <v>396</v>
      </c>
      <c r="AA32" s="485" t="s">
        <v>425</v>
      </c>
      <c r="AB32" s="485" t="s">
        <v>358</v>
      </c>
      <c r="AC32" s="485"/>
      <c r="AD32" s="485"/>
      <c r="AE32" s="485" t="s">
        <v>371</v>
      </c>
      <c r="AF32" s="485" t="s">
        <v>439</v>
      </c>
      <c r="AG32" s="485"/>
      <c r="AH32" s="485" t="s">
        <v>525</v>
      </c>
      <c r="AI32" s="485" t="s">
        <v>526</v>
      </c>
      <c r="AJ32" s="485" t="s">
        <v>527</v>
      </c>
      <c r="AK32" s="485" t="s">
        <v>528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557</v>
      </c>
      <c r="T33" s="460" t="str">
        <v>CEMHET</v>
      </c>
      <c r="U33" s="386">
        <v>0</v>
      </c>
      <c r="V33" s="385">
        <v>3</v>
      </c>
      <c r="W33" s="460"/>
      <c r="X33" s="485" t="s">
        <v>354</v>
      </c>
      <c r="Y33" s="485" t="s">
        <v>389</v>
      </c>
      <c r="Z33" s="485" t="s">
        <v>396</v>
      </c>
      <c r="AA33" s="485" t="s">
        <v>422</v>
      </c>
      <c r="AB33" s="485" t="s">
        <v>358</v>
      </c>
      <c r="AC33" s="485"/>
      <c r="AD33" s="485"/>
      <c r="AE33" s="485" t="s">
        <v>374</v>
      </c>
      <c r="AF33" s="485" t="s">
        <v>445</v>
      </c>
      <c r="AG33" s="485"/>
      <c r="AH33" s="485" t="s">
        <v>525</v>
      </c>
      <c r="AI33" s="485" t="s">
        <v>526</v>
      </c>
      <c r="AJ33" s="485" t="s">
        <v>527</v>
      </c>
      <c r="AK33" s="485" t="s">
        <v>528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557</v>
      </c>
      <c r="T34" s="460" t="str">
        <v>CEMHTH</v>
      </c>
      <c r="U34" s="386">
        <v>0</v>
      </c>
      <c r="V34" s="385">
        <v>3</v>
      </c>
      <c r="W34" s="460"/>
      <c r="X34" s="485" t="s">
        <v>354</v>
      </c>
      <c r="Y34" s="485" t="s">
        <v>379</v>
      </c>
      <c r="Z34" s="485" t="s">
        <v>356</v>
      </c>
      <c r="AA34" s="485" t="s">
        <v>424</v>
      </c>
      <c r="AB34" s="485" t="s">
        <v>376</v>
      </c>
      <c r="AC34" s="485"/>
      <c r="AD34" s="485"/>
      <c r="AE34" s="485" t="s">
        <v>374</v>
      </c>
      <c r="AF34" s="485" t="s">
        <v>445</v>
      </c>
      <c r="AG34" s="485"/>
      <c r="AH34" s="485" t="s">
        <v>529</v>
      </c>
      <c r="AI34" s="485" t="s">
        <v>530</v>
      </c>
      <c r="AJ34" s="485" t="s">
        <v>531</v>
      </c>
      <c r="AK34" s="485" t="s">
        <v>532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557</v>
      </c>
      <c r="T35" s="460" t="str">
        <v>CEMMTH</v>
      </c>
      <c r="U35" s="386">
        <v>1</v>
      </c>
      <c r="V35" s="385">
        <v>3</v>
      </c>
      <c r="W35" s="460"/>
      <c r="X35" s="485" t="s">
        <v>354</v>
      </c>
      <c r="Y35" s="485" t="s">
        <v>379</v>
      </c>
      <c r="Z35" s="485" t="s">
        <v>356</v>
      </c>
      <c r="AA35" s="485" t="s">
        <v>423</v>
      </c>
      <c r="AB35" s="485" t="s">
        <v>376</v>
      </c>
      <c r="AC35" s="485"/>
      <c r="AD35" s="485"/>
      <c r="AE35" s="485" t="s">
        <v>421</v>
      </c>
      <c r="AF35" s="485" t="s">
        <v>446</v>
      </c>
      <c r="AG35" s="485"/>
      <c r="AH35" s="485" t="s">
        <v>529</v>
      </c>
      <c r="AI35" s="485" t="s">
        <v>530</v>
      </c>
      <c r="AJ35" s="485" t="s">
        <v>531</v>
      </c>
      <c r="AK35" s="485" t="s">
        <v>532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557</v>
      </c>
      <c r="T36" s="460" t="str">
        <v>CEMLTH</v>
      </c>
      <c r="U36" s="386">
        <v>0</v>
      </c>
      <c r="V36" s="385">
        <v>3</v>
      </c>
      <c r="W36" s="460"/>
      <c r="X36" s="485" t="s">
        <v>354</v>
      </c>
      <c r="Y36" s="485" t="s">
        <v>379</v>
      </c>
      <c r="Z36" s="485" t="s">
        <v>356</v>
      </c>
      <c r="AA36" s="485" t="s">
        <v>425</v>
      </c>
      <c r="AB36" s="485" t="s">
        <v>376</v>
      </c>
      <c r="AC36" s="485"/>
      <c r="AD36" s="485"/>
      <c r="AE36" s="485" t="s">
        <v>422</v>
      </c>
      <c r="AF36" s="485" t="s">
        <v>447</v>
      </c>
      <c r="AG36" s="485"/>
      <c r="AH36" s="485" t="s">
        <v>529</v>
      </c>
      <c r="AI36" s="485" t="s">
        <v>530</v>
      </c>
      <c r="AJ36" s="485" t="s">
        <v>531</v>
      </c>
      <c r="AK36" s="485" t="s">
        <v>532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557</v>
      </c>
      <c r="T37" s="460" t="str">
        <v>CEMHET</v>
      </c>
      <c r="U37" s="386">
        <v>0</v>
      </c>
      <c r="V37" s="385">
        <v>3</v>
      </c>
      <c r="W37" s="460"/>
      <c r="X37" s="485" t="s">
        <v>354</v>
      </c>
      <c r="Y37" s="485" t="s">
        <v>379</v>
      </c>
      <c r="Z37" s="485" t="s">
        <v>356</v>
      </c>
      <c r="AA37" s="485" t="s">
        <v>422</v>
      </c>
      <c r="AB37" s="485" t="s">
        <v>376</v>
      </c>
      <c r="AC37" s="485"/>
      <c r="AD37" s="485"/>
      <c r="AE37" s="485" t="s">
        <v>422</v>
      </c>
      <c r="AF37" s="485" t="s">
        <v>447</v>
      </c>
      <c r="AG37" s="485"/>
      <c r="AH37" s="485" t="s">
        <v>529</v>
      </c>
      <c r="AI37" s="485" t="s">
        <v>530</v>
      </c>
      <c r="AJ37" s="485" t="s">
        <v>531</v>
      </c>
      <c r="AK37" s="485" t="s">
        <v>532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557</v>
      </c>
      <c r="T38" s="460" t="str">
        <v>CEMHTH</v>
      </c>
      <c r="U38" s="386">
        <v>1</v>
      </c>
      <c r="V38" s="385">
        <v>3</v>
      </c>
      <c r="W38" s="460"/>
      <c r="X38" s="485" t="s">
        <v>354</v>
      </c>
      <c r="Y38" s="485" t="s">
        <v>379</v>
      </c>
      <c r="Z38" s="485" t="s">
        <v>356</v>
      </c>
      <c r="AA38" s="485" t="s">
        <v>424</v>
      </c>
      <c r="AB38" s="485" t="s">
        <v>360</v>
      </c>
      <c r="AC38" s="485"/>
      <c r="AD38" s="485"/>
      <c r="AE38" s="485" t="s">
        <v>423</v>
      </c>
      <c r="AF38" s="485" t="s">
        <v>423</v>
      </c>
      <c r="AG38" s="485"/>
      <c r="AH38" s="485" t="s">
        <v>529</v>
      </c>
      <c r="AI38" s="485" t="s">
        <v>530</v>
      </c>
      <c r="AJ38" s="485" t="s">
        <v>531</v>
      </c>
      <c r="AK38" s="485" t="s">
        <v>532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557</v>
      </c>
      <c r="T39" s="460" t="str">
        <v>CEMMTH</v>
      </c>
      <c r="U39" s="386">
        <v>0</v>
      </c>
      <c r="V39" s="385">
        <v>3</v>
      </c>
      <c r="W39" s="460"/>
      <c r="X39" s="485" t="s">
        <v>354</v>
      </c>
      <c r="Y39" s="485" t="s">
        <v>379</v>
      </c>
      <c r="Z39" s="485" t="s">
        <v>356</v>
      </c>
      <c r="AA39" s="485" t="s">
        <v>423</v>
      </c>
      <c r="AB39" s="485" t="s">
        <v>360</v>
      </c>
      <c r="AC39" s="485"/>
      <c r="AD39" s="485"/>
      <c r="AE39" s="485" t="s">
        <v>424</v>
      </c>
      <c r="AF39" s="485" t="s">
        <v>449</v>
      </c>
      <c r="AG39" s="485"/>
      <c r="AH39" s="485" t="s">
        <v>529</v>
      </c>
      <c r="AI39" s="485" t="s">
        <v>530</v>
      </c>
      <c r="AJ39" s="485" t="s">
        <v>531</v>
      </c>
      <c r="AK39" s="485" t="s">
        <v>532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557</v>
      </c>
      <c r="T40" s="460" t="str">
        <v>CEMLTH</v>
      </c>
      <c r="U40" s="386">
        <v>0</v>
      </c>
      <c r="V40" s="385">
        <v>3</v>
      </c>
      <c r="W40" s="460"/>
      <c r="X40" s="485" t="s">
        <v>354</v>
      </c>
      <c r="Y40" s="485" t="s">
        <v>379</v>
      </c>
      <c r="Z40" s="485" t="s">
        <v>356</v>
      </c>
      <c r="AA40" s="485" t="s">
        <v>425</v>
      </c>
      <c r="AB40" s="485" t="s">
        <v>360</v>
      </c>
      <c r="AC40" s="485"/>
      <c r="AD40" s="485"/>
      <c r="AE40" s="485" t="s">
        <v>425</v>
      </c>
      <c r="AF40" s="485" t="s">
        <v>448</v>
      </c>
      <c r="AG40" s="485"/>
      <c r="AH40" s="485" t="s">
        <v>529</v>
      </c>
      <c r="AI40" s="485" t="s">
        <v>530</v>
      </c>
      <c r="AJ40" s="485" t="s">
        <v>531</v>
      </c>
      <c r="AK40" s="485" t="s">
        <v>532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557</v>
      </c>
      <c r="T41" s="460" t="str">
        <v>CEMHET</v>
      </c>
      <c r="U41" s="386">
        <v>0</v>
      </c>
      <c r="V41" s="385">
        <v>3</v>
      </c>
      <c r="W41" s="460"/>
      <c r="X41" s="485" t="s">
        <v>354</v>
      </c>
      <c r="Y41" s="485" t="s">
        <v>379</v>
      </c>
      <c r="Z41" s="485" t="s">
        <v>356</v>
      </c>
      <c r="AA41" s="485" t="s">
        <v>422</v>
      </c>
      <c r="AB41" s="485" t="s">
        <v>360</v>
      </c>
      <c r="AC41" s="485"/>
      <c r="AD41" s="485"/>
      <c r="AE41" s="485" t="s">
        <v>422</v>
      </c>
      <c r="AF41" s="485" t="s">
        <v>447</v>
      </c>
      <c r="AG41" s="485"/>
      <c r="AH41" s="485" t="s">
        <v>529</v>
      </c>
      <c r="AI41" s="485" t="s">
        <v>530</v>
      </c>
      <c r="AJ41" s="485" t="s">
        <v>531</v>
      </c>
      <c r="AK41" s="485" t="s">
        <v>532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557</v>
      </c>
      <c r="T42" s="460" t="str">
        <v>CEMHTH</v>
      </c>
      <c r="U42" s="386">
        <v>0</v>
      </c>
      <c r="V42" s="385">
        <v>3</v>
      </c>
      <c r="W42" s="460"/>
      <c r="X42" s="485" t="s">
        <v>354</v>
      </c>
      <c r="Y42" s="485" t="s">
        <v>379</v>
      </c>
      <c r="Z42" s="485" t="s">
        <v>356</v>
      </c>
      <c r="AA42" s="485" t="s">
        <v>424</v>
      </c>
      <c r="AB42" s="485" t="s">
        <v>358</v>
      </c>
      <c r="AC42" s="485"/>
      <c r="AD42" s="485"/>
      <c r="AE42" s="485" t="s">
        <v>423</v>
      </c>
      <c r="AF42" s="485" t="s">
        <v>423</v>
      </c>
      <c r="AG42" s="485"/>
      <c r="AH42" s="485" t="s">
        <v>529</v>
      </c>
      <c r="AI42" s="485" t="s">
        <v>530</v>
      </c>
      <c r="AJ42" s="485" t="s">
        <v>531</v>
      </c>
      <c r="AK42" s="485" t="s">
        <v>532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557</v>
      </c>
      <c r="T43" s="460" t="str">
        <v>CEMMTH</v>
      </c>
      <c r="U43" s="386">
        <v>1</v>
      </c>
      <c r="V43" s="385">
        <v>3</v>
      </c>
      <c r="W43" s="460"/>
      <c r="X43" s="485" t="s">
        <v>354</v>
      </c>
      <c r="Y43" s="485" t="s">
        <v>379</v>
      </c>
      <c r="Z43" s="485" t="s">
        <v>356</v>
      </c>
      <c r="AA43" s="485" t="s">
        <v>423</v>
      </c>
      <c r="AB43" s="485" t="s">
        <v>358</v>
      </c>
      <c r="AC43" s="485"/>
      <c r="AD43" s="485"/>
      <c r="AE43" s="485" t="s">
        <v>424</v>
      </c>
      <c r="AF43" s="485" t="s">
        <v>449</v>
      </c>
      <c r="AG43" s="485"/>
      <c r="AH43" s="485" t="s">
        <v>529</v>
      </c>
      <c r="AI43" s="485" t="s">
        <v>530</v>
      </c>
      <c r="AJ43" s="485" t="s">
        <v>531</v>
      </c>
      <c r="AK43" s="485" t="s">
        <v>532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557</v>
      </c>
      <c r="T44" s="460" t="str">
        <v>CEMLTH</v>
      </c>
      <c r="U44" s="386">
        <v>0</v>
      </c>
      <c r="V44" s="385">
        <v>3</v>
      </c>
      <c r="W44" s="460"/>
      <c r="X44" s="485" t="s">
        <v>354</v>
      </c>
      <c r="Y44" s="485" t="s">
        <v>379</v>
      </c>
      <c r="Z44" s="485" t="s">
        <v>356</v>
      </c>
      <c r="AA44" s="485" t="s">
        <v>425</v>
      </c>
      <c r="AB44" s="485" t="s">
        <v>358</v>
      </c>
      <c r="AC44" s="485"/>
      <c r="AD44" s="485"/>
      <c r="AE44" s="485" t="s">
        <v>425</v>
      </c>
      <c r="AF44" s="485" t="s">
        <v>448</v>
      </c>
      <c r="AG44" s="485"/>
      <c r="AH44" s="485" t="s">
        <v>529</v>
      </c>
      <c r="AI44" s="485" t="s">
        <v>530</v>
      </c>
      <c r="AJ44" s="485" t="s">
        <v>531</v>
      </c>
      <c r="AK44" s="485" t="s">
        <v>532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557</v>
      </c>
      <c r="T45" s="460" t="str">
        <v>CEMHET</v>
      </c>
      <c r="U45" s="386">
        <v>0</v>
      </c>
      <c r="V45" s="385">
        <v>3</v>
      </c>
      <c r="W45" s="460"/>
      <c r="X45" s="485" t="s">
        <v>354</v>
      </c>
      <c r="Y45" s="485" t="s">
        <v>379</v>
      </c>
      <c r="Z45" s="485" t="s">
        <v>356</v>
      </c>
      <c r="AA45" s="485" t="s">
        <v>422</v>
      </c>
      <c r="AB45" s="485" t="s">
        <v>358</v>
      </c>
      <c r="AC45" s="485"/>
      <c r="AD45" s="485"/>
      <c r="AE45" s="485" t="s">
        <v>421</v>
      </c>
      <c r="AF45" s="485" t="s">
        <v>446</v>
      </c>
      <c r="AG45" s="485"/>
      <c r="AH45" s="485" t="s">
        <v>529</v>
      </c>
      <c r="AI45" s="485" t="s">
        <v>530</v>
      </c>
      <c r="AJ45" s="485" t="s">
        <v>531</v>
      </c>
      <c r="AK45" s="485" t="s">
        <v>532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557</v>
      </c>
      <c r="T46" s="460" t="str">
        <v>CAFHTH</v>
      </c>
      <c r="U46" s="386">
        <v>0</v>
      </c>
      <c r="V46" s="385">
        <v>3</v>
      </c>
      <c r="W46" s="460"/>
      <c r="X46" s="485" t="s">
        <v>354</v>
      </c>
      <c r="Y46" s="485" t="s">
        <v>379</v>
      </c>
      <c r="Z46" s="485" t="s">
        <v>396</v>
      </c>
      <c r="AA46" s="485" t="s">
        <v>424</v>
      </c>
      <c r="AB46" s="485" t="s">
        <v>376</v>
      </c>
      <c r="AC46" s="485"/>
      <c r="AD46" s="485"/>
      <c r="AE46" s="485" t="s">
        <v>426</v>
      </c>
      <c r="AF46" s="485" t="s">
        <v>450</v>
      </c>
      <c r="AG46" s="485"/>
      <c r="AH46" s="485" t="s">
        <v>529</v>
      </c>
      <c r="AI46" s="485" t="s">
        <v>530</v>
      </c>
      <c r="AJ46" s="485" t="s">
        <v>531</v>
      </c>
      <c r="AK46" s="485" t="s">
        <v>532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557</v>
      </c>
      <c r="T47" s="460" t="str">
        <v>CAFMTH</v>
      </c>
      <c r="U47" s="386">
        <v>0.1</v>
      </c>
      <c r="V47" s="385">
        <v>3</v>
      </c>
      <c r="W47" s="460"/>
      <c r="X47" s="485" t="s">
        <v>354</v>
      </c>
      <c r="Y47" s="485" t="s">
        <v>379</v>
      </c>
      <c r="Z47" s="485" t="s">
        <v>396</v>
      </c>
      <c r="AA47" s="485" t="s">
        <v>423</v>
      </c>
      <c r="AB47" s="485" t="s">
        <v>376</v>
      </c>
      <c r="AC47" s="485"/>
      <c r="AD47" s="485"/>
      <c r="AE47" s="485" t="s">
        <v>427</v>
      </c>
      <c r="AF47" s="485" t="s">
        <v>451</v>
      </c>
      <c r="AG47" s="485"/>
      <c r="AH47" s="485" t="s">
        <v>529</v>
      </c>
      <c r="AI47" s="485" t="s">
        <v>530</v>
      </c>
      <c r="AJ47" s="485" t="s">
        <v>531</v>
      </c>
      <c r="AK47" s="485" t="s">
        <v>532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557</v>
      </c>
      <c r="T48" s="460" t="str">
        <v>CAFLTH</v>
      </c>
      <c r="U48" s="386">
        <v>0.7</v>
      </c>
      <c r="V48" s="385">
        <v>3</v>
      </c>
      <c r="W48" s="460"/>
      <c r="X48" s="485" t="s">
        <v>354</v>
      </c>
      <c r="Y48" s="485" t="s">
        <v>379</v>
      </c>
      <c r="Z48" s="485" t="s">
        <v>396</v>
      </c>
      <c r="AA48" s="485" t="s">
        <v>425</v>
      </c>
      <c r="AB48" s="485" t="s">
        <v>376</v>
      </c>
      <c r="AC48" s="485"/>
      <c r="AD48" s="485"/>
      <c r="AE48" s="485" t="s">
        <v>423</v>
      </c>
      <c r="AF48" s="485" t="s">
        <v>423</v>
      </c>
      <c r="AG48" s="485"/>
      <c r="AH48" s="485" t="s">
        <v>529</v>
      </c>
      <c r="AI48" s="485" t="s">
        <v>530</v>
      </c>
      <c r="AJ48" s="485" t="s">
        <v>531</v>
      </c>
      <c r="AK48" s="485" t="s">
        <v>532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557</v>
      </c>
      <c r="T49" s="460" t="str">
        <v>CAFHET</v>
      </c>
      <c r="U49" s="386">
        <v>0.2</v>
      </c>
      <c r="V49" s="385">
        <v>3</v>
      </c>
      <c r="W49" s="460"/>
      <c r="X49" s="485" t="s">
        <v>354</v>
      </c>
      <c r="Y49" s="485" t="s">
        <v>379</v>
      </c>
      <c r="Z49" s="485" t="s">
        <v>396</v>
      </c>
      <c r="AA49" s="485" t="s">
        <v>422</v>
      </c>
      <c r="AB49" s="485" t="s">
        <v>376</v>
      </c>
      <c r="AC49" s="485"/>
      <c r="AD49" s="485"/>
      <c r="AE49" s="485" t="s">
        <v>424</v>
      </c>
      <c r="AF49" s="485" t="s">
        <v>449</v>
      </c>
      <c r="AG49" s="485"/>
      <c r="AH49" s="485" t="s">
        <v>529</v>
      </c>
      <c r="AI49" s="485" t="s">
        <v>530</v>
      </c>
      <c r="AJ49" s="485" t="s">
        <v>531</v>
      </c>
      <c r="AK49" s="485" t="s">
        <v>532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557</v>
      </c>
      <c r="T50" s="460" t="str">
        <v>CAFHTH</v>
      </c>
      <c r="U50" s="386">
        <v>0</v>
      </c>
      <c r="V50" s="385">
        <v>3</v>
      </c>
      <c r="W50" s="460"/>
      <c r="X50" s="485" t="s">
        <v>354</v>
      </c>
      <c r="Y50" s="485" t="s">
        <v>379</v>
      </c>
      <c r="Z50" s="485" t="s">
        <v>396</v>
      </c>
      <c r="AA50" s="485" t="s">
        <v>424</v>
      </c>
      <c r="AB50" s="485" t="s">
        <v>360</v>
      </c>
      <c r="AC50" s="485"/>
      <c r="AD50" s="485"/>
      <c r="AE50" s="485" t="s">
        <v>426</v>
      </c>
      <c r="AF50" s="485" t="s">
        <v>450</v>
      </c>
      <c r="AG50" s="485"/>
      <c r="AH50" s="485" t="s">
        <v>529</v>
      </c>
      <c r="AI50" s="485" t="s">
        <v>530</v>
      </c>
      <c r="AJ50" s="485" t="s">
        <v>531</v>
      </c>
      <c r="AK50" s="485" t="s">
        <v>532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557</v>
      </c>
      <c r="T51" s="460" t="str">
        <v>CAFMTH</v>
      </c>
      <c r="U51" s="386">
        <v>1</v>
      </c>
      <c r="V51" s="385">
        <v>3</v>
      </c>
      <c r="W51" s="460"/>
      <c r="X51" s="485" t="s">
        <v>354</v>
      </c>
      <c r="Y51" s="485" t="s">
        <v>379</v>
      </c>
      <c r="Z51" s="485" t="s">
        <v>396</v>
      </c>
      <c r="AA51" s="485" t="s">
        <v>423</v>
      </c>
      <c r="AB51" s="485" t="s">
        <v>360</v>
      </c>
      <c r="AC51" s="485"/>
      <c r="AD51" s="485"/>
      <c r="AE51" s="485" t="s">
        <v>424</v>
      </c>
      <c r="AF51" s="485" t="s">
        <v>449</v>
      </c>
      <c r="AG51" s="485"/>
      <c r="AH51" s="485" t="s">
        <v>529</v>
      </c>
      <c r="AI51" s="485" t="s">
        <v>530</v>
      </c>
      <c r="AJ51" s="485" t="s">
        <v>531</v>
      </c>
      <c r="AK51" s="485" t="s">
        <v>532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557</v>
      </c>
      <c r="T52" s="460" t="str">
        <v>CAFLTH</v>
      </c>
      <c r="U52" s="386">
        <v>0</v>
      </c>
      <c r="V52" s="385">
        <v>3</v>
      </c>
      <c r="W52" s="460"/>
      <c r="X52" s="485" t="s">
        <v>354</v>
      </c>
      <c r="Y52" s="485" t="s">
        <v>379</v>
      </c>
      <c r="Z52" s="485" t="s">
        <v>396</v>
      </c>
      <c r="AA52" s="485" t="s">
        <v>425</v>
      </c>
      <c r="AB52" s="485" t="s">
        <v>360</v>
      </c>
      <c r="AC52" s="485"/>
      <c r="AD52" s="485"/>
      <c r="AE52" s="485" t="s">
        <v>423</v>
      </c>
      <c r="AF52" s="485" t="s">
        <v>423</v>
      </c>
      <c r="AG52" s="485"/>
      <c r="AH52" s="485" t="s">
        <v>529</v>
      </c>
      <c r="AI52" s="485" t="s">
        <v>530</v>
      </c>
      <c r="AJ52" s="485" t="s">
        <v>531</v>
      </c>
      <c r="AK52" s="485" t="s">
        <v>532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557</v>
      </c>
      <c r="T53" s="460" t="str">
        <v>CAFHET</v>
      </c>
      <c r="U53" s="386">
        <v>0</v>
      </c>
      <c r="V53" s="385">
        <v>3</v>
      </c>
      <c r="W53" s="460"/>
      <c r="X53" s="485" t="s">
        <v>354</v>
      </c>
      <c r="Y53" s="485" t="s">
        <v>379</v>
      </c>
      <c r="Z53" s="485" t="s">
        <v>396</v>
      </c>
      <c r="AA53" s="485" t="s">
        <v>422</v>
      </c>
      <c r="AB53" s="485" t="s">
        <v>360</v>
      </c>
      <c r="AC53" s="485"/>
      <c r="AD53" s="485"/>
      <c r="AE53" s="485" t="s">
        <v>422</v>
      </c>
      <c r="AF53" s="485" t="s">
        <v>447</v>
      </c>
      <c r="AG53" s="485"/>
      <c r="AH53" s="485" t="s">
        <v>529</v>
      </c>
      <c r="AI53" s="485" t="s">
        <v>530</v>
      </c>
      <c r="AJ53" s="485" t="s">
        <v>531</v>
      </c>
      <c r="AK53" s="485" t="s">
        <v>532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557</v>
      </c>
      <c r="T54" s="460" t="str">
        <v>CAFHTH</v>
      </c>
      <c r="U54" s="386">
        <v>0</v>
      </c>
      <c r="V54" s="385">
        <v>3</v>
      </c>
      <c r="W54" s="460"/>
      <c r="X54" s="485" t="s">
        <v>354</v>
      </c>
      <c r="Y54" s="485" t="s">
        <v>379</v>
      </c>
      <c r="Z54" s="485" t="s">
        <v>396</v>
      </c>
      <c r="AA54" s="485" t="s">
        <v>424</v>
      </c>
      <c r="AB54" s="485" t="s">
        <v>358</v>
      </c>
      <c r="AC54" s="485"/>
      <c r="AD54" s="485"/>
      <c r="AE54" s="485" t="s">
        <v>425</v>
      </c>
      <c r="AF54" s="485" t="s">
        <v>448</v>
      </c>
      <c r="AG54" s="485"/>
      <c r="AH54" s="485" t="s">
        <v>529</v>
      </c>
      <c r="AI54" s="485" t="s">
        <v>530</v>
      </c>
      <c r="AJ54" s="485" t="s">
        <v>531</v>
      </c>
      <c r="AK54" s="485" t="s">
        <v>532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557</v>
      </c>
      <c r="T55" s="460" t="str">
        <v>CAFMTH</v>
      </c>
      <c r="U55" s="386">
        <v>0</v>
      </c>
      <c r="V55" s="385">
        <v>3</v>
      </c>
      <c r="W55" s="460"/>
      <c r="X55" s="485" t="s">
        <v>354</v>
      </c>
      <c r="Y55" s="485" t="s">
        <v>379</v>
      </c>
      <c r="Z55" s="485" t="s">
        <v>396</v>
      </c>
      <c r="AA55" s="485" t="s">
        <v>423</v>
      </c>
      <c r="AB55" s="485" t="s">
        <v>358</v>
      </c>
      <c r="AC55" s="485"/>
      <c r="AD55" s="485"/>
      <c r="AE55" s="485" t="s">
        <v>426</v>
      </c>
      <c r="AF55" s="485" t="s">
        <v>450</v>
      </c>
      <c r="AG55" s="485"/>
      <c r="AH55" s="485" t="s">
        <v>529</v>
      </c>
      <c r="AI55" s="485" t="s">
        <v>530</v>
      </c>
      <c r="AJ55" s="485" t="s">
        <v>531</v>
      </c>
      <c r="AK55" s="485" t="s">
        <v>532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557</v>
      </c>
      <c r="T56" s="460" t="str">
        <v>CAFLTH</v>
      </c>
      <c r="U56" s="386">
        <v>1</v>
      </c>
      <c r="V56" s="385">
        <v>3</v>
      </c>
      <c r="W56" s="460"/>
      <c r="X56" s="485" t="s">
        <v>354</v>
      </c>
      <c r="Y56" s="485" t="s">
        <v>379</v>
      </c>
      <c r="Z56" s="485" t="s">
        <v>396</v>
      </c>
      <c r="AA56" s="485" t="s">
        <v>425</v>
      </c>
      <c r="AB56" s="485" t="s">
        <v>358</v>
      </c>
      <c r="AC56" s="485"/>
      <c r="AD56" s="485"/>
      <c r="AE56" s="485" t="s">
        <v>422</v>
      </c>
      <c r="AF56" s="485" t="s">
        <v>447</v>
      </c>
      <c r="AG56" s="485"/>
      <c r="AH56" s="485" t="s">
        <v>529</v>
      </c>
      <c r="AI56" s="485" t="s">
        <v>530</v>
      </c>
      <c r="AJ56" s="485" t="s">
        <v>531</v>
      </c>
      <c r="AK56" s="485" t="s">
        <v>532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557</v>
      </c>
      <c r="T57" s="460" t="str">
        <v>CAFHET</v>
      </c>
      <c r="U57" s="386">
        <v>0</v>
      </c>
      <c r="V57" s="385">
        <v>3</v>
      </c>
      <c r="W57" s="460"/>
      <c r="X57" s="485" t="s">
        <v>354</v>
      </c>
      <c r="Y57" s="485" t="s">
        <v>379</v>
      </c>
      <c r="Z57" s="485" t="s">
        <v>396</v>
      </c>
      <c r="AA57" s="485" t="s">
        <v>422</v>
      </c>
      <c r="AB57" s="485" t="s">
        <v>358</v>
      </c>
      <c r="AC57" s="485"/>
      <c r="AD57" s="485"/>
      <c r="AE57" s="485" t="s">
        <v>424</v>
      </c>
      <c r="AF57" s="485" t="s">
        <v>449</v>
      </c>
      <c r="AG57" s="485"/>
      <c r="AH57" s="485" t="s">
        <v>529</v>
      </c>
      <c r="AI57" s="485" t="s">
        <v>530</v>
      </c>
      <c r="AJ57" s="485" t="s">
        <v>531</v>
      </c>
      <c r="AK57" s="485" t="s">
        <v>532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557</v>
      </c>
      <c r="T58" s="460" t="str">
        <v>CAFHTH</v>
      </c>
      <c r="U58" s="386">
        <v>0</v>
      </c>
      <c r="V58" s="385">
        <v>3</v>
      </c>
      <c r="W58" s="460"/>
      <c r="X58" s="485" t="s">
        <v>354</v>
      </c>
      <c r="Y58" s="485" t="s">
        <v>372</v>
      </c>
      <c r="Z58" s="485" t="s">
        <v>356</v>
      </c>
      <c r="AA58" s="485" t="s">
        <v>421</v>
      </c>
      <c r="AB58" s="485" t="s">
        <v>367</v>
      </c>
      <c r="AC58" s="485"/>
      <c r="AD58" s="485"/>
      <c r="AE58" s="485" t="s">
        <v>427</v>
      </c>
      <c r="AF58" s="485" t="s">
        <v>451</v>
      </c>
      <c r="AG58" s="485"/>
      <c r="AH58" s="485" t="s">
        <v>533</v>
      </c>
      <c r="AI58" s="485" t="s">
        <v>534</v>
      </c>
      <c r="AJ58" s="485" t="s">
        <v>535</v>
      </c>
      <c r="AK58" s="485" t="s">
        <v>536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557</v>
      </c>
      <c r="T59" s="460" t="str">
        <v>CAFMTH</v>
      </c>
      <c r="U59" s="386">
        <v>0.1</v>
      </c>
      <c r="V59" s="385">
        <v>3</v>
      </c>
      <c r="W59" s="460"/>
      <c r="X59" s="485" t="s">
        <v>354</v>
      </c>
      <c r="Y59" s="485" t="s">
        <v>372</v>
      </c>
      <c r="Z59" s="485" t="s">
        <v>356</v>
      </c>
      <c r="AA59" s="485" t="s">
        <v>427</v>
      </c>
      <c r="AB59" s="485" t="s">
        <v>367</v>
      </c>
      <c r="AC59" s="485"/>
      <c r="AD59" s="485"/>
      <c r="AE59" s="485" t="s">
        <v>423</v>
      </c>
      <c r="AF59" s="485" t="s">
        <v>423</v>
      </c>
      <c r="AG59" s="485"/>
      <c r="AH59" s="485" t="s">
        <v>533</v>
      </c>
      <c r="AI59" s="485" t="s">
        <v>534</v>
      </c>
      <c r="AJ59" s="485" t="s">
        <v>535</v>
      </c>
      <c r="AK59" s="485" t="s">
        <v>536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557</v>
      </c>
      <c r="T60" s="460" t="str">
        <v>CAFLTH</v>
      </c>
      <c r="U60" s="386">
        <v>0.7</v>
      </c>
      <c r="V60" s="385">
        <v>3</v>
      </c>
      <c r="W60" s="460"/>
      <c r="X60" s="485" t="s">
        <v>354</v>
      </c>
      <c r="Y60" s="485" t="s">
        <v>372</v>
      </c>
      <c r="Z60" s="485" t="s">
        <v>356</v>
      </c>
      <c r="AA60" s="485" t="s">
        <v>426</v>
      </c>
      <c r="AB60" s="485" t="s">
        <v>367</v>
      </c>
      <c r="AC60" s="485"/>
      <c r="AD60" s="485"/>
      <c r="AE60" s="485" t="s">
        <v>424</v>
      </c>
      <c r="AF60" s="485" t="s">
        <v>449</v>
      </c>
      <c r="AG60" s="485"/>
      <c r="AH60" s="485" t="s">
        <v>533</v>
      </c>
      <c r="AI60" s="485" t="s">
        <v>534</v>
      </c>
      <c r="AJ60" s="485" t="s">
        <v>535</v>
      </c>
      <c r="AK60" s="485" t="s">
        <v>536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557</v>
      </c>
      <c r="T61" s="460" t="str">
        <v>CAFHET</v>
      </c>
      <c r="U61" s="386">
        <v>0.2</v>
      </c>
      <c r="V61" s="385">
        <v>3</v>
      </c>
      <c r="W61" s="460"/>
      <c r="X61" s="485" t="s">
        <v>354</v>
      </c>
      <c r="Y61" s="485" t="s">
        <v>372</v>
      </c>
      <c r="Z61" s="485" t="s">
        <v>356</v>
      </c>
      <c r="AA61" s="485" t="s">
        <v>421</v>
      </c>
      <c r="AB61" s="485" t="s">
        <v>358</v>
      </c>
      <c r="AC61" s="485"/>
      <c r="AD61" s="485"/>
      <c r="AE61" s="485" t="s">
        <v>426</v>
      </c>
      <c r="AF61" s="485" t="s">
        <v>450</v>
      </c>
      <c r="AG61" s="485"/>
      <c r="AH61" s="485" t="s">
        <v>533</v>
      </c>
      <c r="AI61" s="485" t="s">
        <v>534</v>
      </c>
      <c r="AJ61" s="485" t="s">
        <v>535</v>
      </c>
      <c r="AK61" s="485" t="s">
        <v>536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557</v>
      </c>
      <c r="T62" s="460" t="str">
        <v>CAFHTH</v>
      </c>
      <c r="U62" s="386">
        <v>0</v>
      </c>
      <c r="V62" s="385">
        <v>3</v>
      </c>
      <c r="W62" s="460"/>
      <c r="X62" s="485" t="s">
        <v>354</v>
      </c>
      <c r="Y62" s="485" t="s">
        <v>372</v>
      </c>
      <c r="Z62" s="485" t="s">
        <v>356</v>
      </c>
      <c r="AA62" s="485" t="s">
        <v>427</v>
      </c>
      <c r="AB62" s="485" t="s">
        <v>358</v>
      </c>
      <c r="AC62" s="485"/>
      <c r="AD62" s="485"/>
      <c r="AE62" s="485" t="s">
        <v>422</v>
      </c>
      <c r="AF62" s="485" t="s">
        <v>447</v>
      </c>
      <c r="AG62" s="485"/>
      <c r="AH62" s="485" t="s">
        <v>533</v>
      </c>
      <c r="AI62" s="485" t="s">
        <v>534</v>
      </c>
      <c r="AJ62" s="485" t="s">
        <v>535</v>
      </c>
      <c r="AK62" s="485" t="s">
        <v>536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557</v>
      </c>
      <c r="T63" s="460" t="str">
        <v>CAFMTH</v>
      </c>
      <c r="U63" s="386">
        <v>1</v>
      </c>
      <c r="V63" s="385">
        <v>3</v>
      </c>
      <c r="W63" s="460"/>
      <c r="X63" s="485" t="s">
        <v>354</v>
      </c>
      <c r="Y63" s="485" t="s">
        <v>372</v>
      </c>
      <c r="Z63" s="485" t="s">
        <v>356</v>
      </c>
      <c r="AA63" s="485" t="s">
        <v>426</v>
      </c>
      <c r="AB63" s="485" t="s">
        <v>358</v>
      </c>
      <c r="AC63" s="485"/>
      <c r="AD63" s="485"/>
      <c r="AE63" s="485" t="s">
        <v>424</v>
      </c>
      <c r="AF63" s="485" t="s">
        <v>449</v>
      </c>
      <c r="AG63" s="485"/>
      <c r="AH63" s="485" t="s">
        <v>533</v>
      </c>
      <c r="AI63" s="485" t="s">
        <v>534</v>
      </c>
      <c r="AJ63" s="485" t="s">
        <v>535</v>
      </c>
      <c r="AK63" s="485" t="s">
        <v>536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557</v>
      </c>
      <c r="T64" s="460" t="str">
        <v>CAFLTH</v>
      </c>
      <c r="U64" s="386">
        <v>0</v>
      </c>
      <c r="V64" s="385">
        <v>3</v>
      </c>
      <c r="W64" s="460"/>
      <c r="X64" s="485" t="s">
        <v>354</v>
      </c>
      <c r="Y64" s="485" t="s">
        <v>355</v>
      </c>
      <c r="Z64" s="485" t="s">
        <v>356</v>
      </c>
      <c r="AA64" s="485" t="s">
        <v>423</v>
      </c>
      <c r="AB64" s="485" t="s">
        <v>360</v>
      </c>
      <c r="AC64" s="485"/>
      <c r="AD64" s="485"/>
      <c r="AE64" s="485" t="s">
        <v>365</v>
      </c>
      <c r="AF64" s="485" t="s">
        <v>455</v>
      </c>
      <c r="AG64" s="485" t="s">
        <v>295</v>
      </c>
      <c r="AH64" s="485" t="s">
        <v>537</v>
      </c>
      <c r="AI64" s="485" t="s">
        <v>538</v>
      </c>
      <c r="AJ64" s="485" t="s">
        <v>539</v>
      </c>
      <c r="AK64" s="485" t="s">
        <v>540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557</v>
      </c>
      <c r="T65" s="460" t="str">
        <v>CAFHET</v>
      </c>
      <c r="U65" s="386">
        <v>0</v>
      </c>
      <c r="V65" s="385">
        <v>3</v>
      </c>
      <c r="W65" s="460"/>
      <c r="X65" s="485" t="s">
        <v>354</v>
      </c>
      <c r="Y65" s="485" t="s">
        <v>355</v>
      </c>
      <c r="Z65" s="485" t="s">
        <v>356</v>
      </c>
      <c r="AA65" s="485" t="s">
        <v>426</v>
      </c>
      <c r="AB65" s="485" t="s">
        <v>360</v>
      </c>
      <c r="AC65" s="485"/>
      <c r="AD65" s="485"/>
      <c r="AE65" s="485" t="s">
        <v>363</v>
      </c>
      <c r="AF65" s="485" t="s">
        <v>456</v>
      </c>
      <c r="AG65" s="485" t="s">
        <v>294</v>
      </c>
      <c r="AH65" s="485" t="s">
        <v>537</v>
      </c>
      <c r="AI65" s="485" t="s">
        <v>538</v>
      </c>
      <c r="AJ65" s="485" t="s">
        <v>539</v>
      </c>
      <c r="AK65" s="485" t="s">
        <v>540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557</v>
      </c>
      <c r="T66" s="460" t="str">
        <v>CAFHTH</v>
      </c>
      <c r="U66" s="386">
        <v>0</v>
      </c>
      <c r="V66" s="385">
        <v>3</v>
      </c>
      <c r="W66" s="460"/>
      <c r="X66" s="485" t="s">
        <v>354</v>
      </c>
      <c r="Y66" s="485" t="s">
        <v>355</v>
      </c>
      <c r="Z66" s="485" t="s">
        <v>356</v>
      </c>
      <c r="AA66" s="485" t="s">
        <v>424</v>
      </c>
      <c r="AB66" s="485" t="s">
        <v>358</v>
      </c>
      <c r="AC66" s="485"/>
      <c r="AD66" s="485"/>
      <c r="AE66" s="485" t="s">
        <v>367</v>
      </c>
      <c r="AF66" s="485" t="s">
        <v>457</v>
      </c>
      <c r="AG66" s="485" t="s">
        <v>484</v>
      </c>
      <c r="AH66" s="485" t="s">
        <v>537</v>
      </c>
      <c r="AI66" s="485" t="s">
        <v>538</v>
      </c>
      <c r="AJ66" s="485" t="s">
        <v>539</v>
      </c>
      <c r="AK66" s="485" t="s">
        <v>540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557</v>
      </c>
      <c r="T67" s="460" t="str">
        <v>CAFMTH</v>
      </c>
      <c r="U67" s="386">
        <v>0</v>
      </c>
      <c r="V67" s="385">
        <v>3</v>
      </c>
      <c r="W67" s="460"/>
      <c r="X67" s="485" t="s">
        <v>354</v>
      </c>
      <c r="Y67" s="485" t="s">
        <v>355</v>
      </c>
      <c r="Z67" s="485" t="s">
        <v>356</v>
      </c>
      <c r="AA67" s="485" t="s">
        <v>423</v>
      </c>
      <c r="AB67" s="485" t="s">
        <v>358</v>
      </c>
      <c r="AC67" s="485"/>
      <c r="AD67" s="485"/>
      <c r="AE67" s="485" t="s">
        <v>360</v>
      </c>
      <c r="AF67" s="485" t="s">
        <v>458</v>
      </c>
      <c r="AG67" s="485" t="s">
        <v>462</v>
      </c>
      <c r="AH67" s="485" t="s">
        <v>537</v>
      </c>
      <c r="AI67" s="485" t="s">
        <v>538</v>
      </c>
      <c r="AJ67" s="485" t="s">
        <v>539</v>
      </c>
      <c r="AK67" s="485" t="s">
        <v>540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557</v>
      </c>
      <c r="T68" s="460" t="str">
        <v>CAFLTH</v>
      </c>
      <c r="U68" s="386">
        <v>1</v>
      </c>
      <c r="V68" s="385">
        <v>3</v>
      </c>
      <c r="W68" s="460"/>
      <c r="X68" s="485" t="s">
        <v>354</v>
      </c>
      <c r="Y68" s="485" t="s">
        <v>355</v>
      </c>
      <c r="Z68" s="485" t="s">
        <v>356</v>
      </c>
      <c r="AA68" s="485" t="s">
        <v>426</v>
      </c>
      <c r="AB68" s="485" t="s">
        <v>358</v>
      </c>
      <c r="AC68" s="485"/>
      <c r="AD68" s="485"/>
      <c r="AE68" s="485" t="s">
        <v>358</v>
      </c>
      <c r="AF68" s="485" t="s">
        <v>459</v>
      </c>
      <c r="AG68" s="485" t="s">
        <v>202</v>
      </c>
      <c r="AH68" s="485" t="s">
        <v>537</v>
      </c>
      <c r="AI68" s="485" t="s">
        <v>538</v>
      </c>
      <c r="AJ68" s="485" t="s">
        <v>539</v>
      </c>
      <c r="AK68" s="485" t="s">
        <v>540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557</v>
      </c>
      <c r="T69" s="460" t="str">
        <v>CAFHET</v>
      </c>
      <c r="U69" s="386">
        <v>0</v>
      </c>
      <c r="V69" s="385">
        <v>3</v>
      </c>
      <c r="W69" s="460"/>
      <c r="X69" s="485" t="s">
        <v>354</v>
      </c>
      <c r="Y69" s="485" t="s">
        <v>355</v>
      </c>
      <c r="Z69" s="485" t="s">
        <v>396</v>
      </c>
      <c r="AA69" s="485" t="s">
        <v>424</v>
      </c>
      <c r="AB69" s="485" t="s">
        <v>367</v>
      </c>
      <c r="AC69" s="485"/>
      <c r="AD69" s="485"/>
      <c r="AE69" s="485" t="s">
        <v>376</v>
      </c>
      <c r="AF69" s="485" t="s">
        <v>460</v>
      </c>
      <c r="AG69" s="485" t="s">
        <v>293</v>
      </c>
      <c r="AH69" s="485" t="s">
        <v>537</v>
      </c>
      <c r="AI69" s="485" t="s">
        <v>538</v>
      </c>
      <c r="AJ69" s="485" t="s">
        <v>539</v>
      </c>
      <c r="AK69" s="485" t="s">
        <v>540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557</v>
      </c>
      <c r="T70" s="460" t="str">
        <v>CAFHTH</v>
      </c>
      <c r="U70" s="386">
        <v>0</v>
      </c>
      <c r="V70" s="385">
        <v>3</v>
      </c>
      <c r="W70" s="460"/>
      <c r="X70" s="485" t="s">
        <v>354</v>
      </c>
      <c r="Y70" s="485" t="s">
        <v>355</v>
      </c>
      <c r="Z70" s="485" t="s">
        <v>396</v>
      </c>
      <c r="AA70" s="485" t="s">
        <v>426</v>
      </c>
      <c r="AB70" s="485" t="s">
        <v>367</v>
      </c>
      <c r="AC70" s="485"/>
      <c r="AD70" s="485"/>
      <c r="AE70" s="485" t="s">
        <v>396</v>
      </c>
      <c r="AF70" s="485" t="s">
        <v>461</v>
      </c>
      <c r="AG70" s="485"/>
      <c r="AH70" s="485" t="s">
        <v>537</v>
      </c>
      <c r="AI70" s="485" t="s">
        <v>538</v>
      </c>
      <c r="AJ70" s="485" t="s">
        <v>539</v>
      </c>
      <c r="AK70" s="485" t="s">
        <v>540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557</v>
      </c>
      <c r="T71" s="460" t="str">
        <v>CAFMTH</v>
      </c>
      <c r="U71" s="386">
        <v>0.1</v>
      </c>
      <c r="V71" s="385">
        <v>3</v>
      </c>
      <c r="W71" s="460"/>
      <c r="X71" s="485" t="s">
        <v>354</v>
      </c>
      <c r="Y71" s="485" t="s">
        <v>355</v>
      </c>
      <c r="Z71" s="485" t="s">
        <v>396</v>
      </c>
      <c r="AA71" s="485" t="s">
        <v>424</v>
      </c>
      <c r="AB71" s="485" t="s">
        <v>360</v>
      </c>
      <c r="AC71" s="485"/>
      <c r="AD71" s="485"/>
      <c r="AE71" s="485" t="s">
        <v>356</v>
      </c>
      <c r="AF71" s="485" t="s">
        <v>356</v>
      </c>
      <c r="AG71" s="485"/>
      <c r="AH71" s="485" t="s">
        <v>537</v>
      </c>
      <c r="AI71" s="485" t="s">
        <v>538</v>
      </c>
      <c r="AJ71" s="485" t="s">
        <v>539</v>
      </c>
      <c r="AK71" s="485" t="s">
        <v>540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557</v>
      </c>
      <c r="T72" s="460" t="str">
        <v>CAFLTH</v>
      </c>
      <c r="U72" s="386">
        <v>0.7</v>
      </c>
      <c r="V72" s="385">
        <v>3</v>
      </c>
      <c r="W72" s="460"/>
      <c r="X72" s="485" t="s">
        <v>354</v>
      </c>
      <c r="Y72" s="485" t="s">
        <v>355</v>
      </c>
      <c r="Z72" s="485" t="s">
        <v>396</v>
      </c>
      <c r="AA72" s="485" t="s">
        <v>426</v>
      </c>
      <c r="AB72" s="485" t="s">
        <v>360</v>
      </c>
      <c r="AC72" s="485"/>
      <c r="AD72" s="485"/>
      <c r="AE72" s="485"/>
      <c r="AF72" s="485"/>
      <c r="AG72" s="485"/>
      <c r="AH72" s="485" t="s">
        <v>537</v>
      </c>
      <c r="AI72" s="485" t="s">
        <v>538</v>
      </c>
      <c r="AJ72" s="485" t="s">
        <v>539</v>
      </c>
      <c r="AK72" s="485" t="s">
        <v>540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557</v>
      </c>
      <c r="T73" s="460" t="str">
        <v>CAFHET</v>
      </c>
      <c r="U73" s="386">
        <v>0.2</v>
      </c>
      <c r="V73" s="385">
        <v>3</v>
      </c>
      <c r="W73" s="460"/>
      <c r="X73" s="485" t="s">
        <v>354</v>
      </c>
      <c r="Y73" s="485" t="s">
        <v>355</v>
      </c>
      <c r="Z73" s="485" t="s">
        <v>396</v>
      </c>
      <c r="AA73" s="485" t="s">
        <v>424</v>
      </c>
      <c r="AB73" s="485" t="s">
        <v>358</v>
      </c>
      <c r="AC73" s="485"/>
      <c r="AD73" s="485"/>
      <c r="AE73" s="485"/>
      <c r="AF73" s="485"/>
      <c r="AG73" s="485"/>
      <c r="AH73" s="485" t="s">
        <v>537</v>
      </c>
      <c r="AI73" s="485" t="s">
        <v>538</v>
      </c>
      <c r="AJ73" s="485" t="s">
        <v>539</v>
      </c>
      <c r="AK73" s="485" t="s">
        <v>540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557</v>
      </c>
      <c r="T74" s="460" t="str">
        <v>CAFHTH</v>
      </c>
      <c r="U74" s="386">
        <v>0</v>
      </c>
      <c r="V74" s="385">
        <v>3</v>
      </c>
      <c r="W74" s="460"/>
      <c r="X74" s="485" t="s">
        <v>354</v>
      </c>
      <c r="Y74" s="485" t="s">
        <v>355</v>
      </c>
      <c r="Z74" s="485" t="s">
        <v>396</v>
      </c>
      <c r="AA74" s="485" t="s">
        <v>426</v>
      </c>
      <c r="AB74" s="485" t="s">
        <v>358</v>
      </c>
      <c r="AC74" s="485"/>
      <c r="AD74" s="485"/>
      <c r="AE74" s="485"/>
      <c r="AF74" s="485"/>
      <c r="AG74" s="485"/>
      <c r="AH74" s="485" t="s">
        <v>537</v>
      </c>
      <c r="AI74" s="485" t="s">
        <v>538</v>
      </c>
      <c r="AJ74" s="485" t="s">
        <v>539</v>
      </c>
      <c r="AK74" s="485" t="s">
        <v>540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557</v>
      </c>
      <c r="T75" s="460" t="str">
        <v>CAFMTH</v>
      </c>
      <c r="U75" s="386">
        <v>1</v>
      </c>
      <c r="V75" s="385">
        <v>3</v>
      </c>
      <c r="W75" s="460"/>
      <c r="X75" s="485" t="s">
        <v>354</v>
      </c>
      <c r="Y75" s="485" t="s">
        <v>377</v>
      </c>
      <c r="Z75" s="485" t="s">
        <v>356</v>
      </c>
      <c r="AA75" s="485" t="s">
        <v>424</v>
      </c>
      <c r="AB75" s="485" t="s">
        <v>358</v>
      </c>
      <c r="AC75" s="485"/>
      <c r="AD75" s="485"/>
      <c r="AE75" s="485"/>
      <c r="AF75" s="485"/>
      <c r="AG75" s="485"/>
      <c r="AH75" s="485" t="s">
        <v>541</v>
      </c>
      <c r="AI75" s="485" t="s">
        <v>542</v>
      </c>
      <c r="AJ75" s="485" t="s">
        <v>543</v>
      </c>
      <c r="AK75" s="485" t="s">
        <v>544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557</v>
      </c>
      <c r="T76" s="460" t="str">
        <v>CAFLTH</v>
      </c>
      <c r="U76" s="386">
        <v>0</v>
      </c>
      <c r="V76" s="385">
        <v>3</v>
      </c>
      <c r="W76" s="460"/>
      <c r="X76" s="485" t="s">
        <v>354</v>
      </c>
      <c r="Y76" s="485" t="s">
        <v>377</v>
      </c>
      <c r="Z76" s="485" t="s">
        <v>356</v>
      </c>
      <c r="AA76" s="485" t="s">
        <v>423</v>
      </c>
      <c r="AB76" s="485" t="s">
        <v>358</v>
      </c>
      <c r="AC76" s="485"/>
      <c r="AD76" s="485"/>
      <c r="AE76" s="485"/>
      <c r="AF76" s="485"/>
      <c r="AG76" s="485"/>
      <c r="AH76" s="485" t="s">
        <v>541</v>
      </c>
      <c r="AI76" s="485" t="s">
        <v>542</v>
      </c>
      <c r="AJ76" s="485" t="s">
        <v>543</v>
      </c>
      <c r="AK76" s="485" t="s">
        <v>544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557</v>
      </c>
      <c r="T77" s="460" t="str">
        <v>CAFHET</v>
      </c>
      <c r="U77" s="386">
        <v>0</v>
      </c>
      <c r="V77" s="385">
        <v>3</v>
      </c>
      <c r="W77" s="460"/>
      <c r="X77" s="485" t="s">
        <v>354</v>
      </c>
      <c r="Y77" s="485" t="s">
        <v>377</v>
      </c>
      <c r="Z77" s="485" t="s">
        <v>356</v>
      </c>
      <c r="AA77" s="485" t="s">
        <v>422</v>
      </c>
      <c r="AB77" s="485" t="s">
        <v>358</v>
      </c>
      <c r="AC77" s="485"/>
      <c r="AD77" s="485"/>
      <c r="AE77" s="485"/>
      <c r="AF77" s="485"/>
      <c r="AG77" s="485"/>
      <c r="AH77" s="485" t="s">
        <v>541</v>
      </c>
      <c r="AI77" s="485" t="s">
        <v>542</v>
      </c>
      <c r="AJ77" s="485" t="s">
        <v>543</v>
      </c>
      <c r="AK77" s="485" t="s">
        <v>544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557</v>
      </c>
      <c r="T78" s="460" t="str">
        <v>CAFHTH</v>
      </c>
      <c r="U78" s="386">
        <v>0</v>
      </c>
      <c r="V78" s="385">
        <v>3</v>
      </c>
      <c r="W78" s="460"/>
      <c r="X78" s="485" t="s">
        <v>354</v>
      </c>
      <c r="Y78" s="485" t="s">
        <v>377</v>
      </c>
      <c r="Z78" s="485" t="s">
        <v>396</v>
      </c>
      <c r="AA78" s="485" t="s">
        <v>424</v>
      </c>
      <c r="AB78" s="485" t="s">
        <v>360</v>
      </c>
      <c r="AC78" s="485"/>
      <c r="AD78" s="485"/>
      <c r="AE78" s="485"/>
      <c r="AF78" s="485"/>
      <c r="AG78" s="485"/>
      <c r="AH78" s="485" t="s">
        <v>541</v>
      </c>
      <c r="AI78" s="485" t="s">
        <v>542</v>
      </c>
      <c r="AJ78" s="485" t="s">
        <v>543</v>
      </c>
      <c r="AK78" s="485" t="s">
        <v>544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557</v>
      </c>
      <c r="T79" s="460" t="str">
        <v>CAFMTH</v>
      </c>
      <c r="U79" s="386">
        <v>0</v>
      </c>
      <c r="V79" s="385">
        <v>3</v>
      </c>
      <c r="W79" s="460"/>
      <c r="X79" s="485" t="s">
        <v>354</v>
      </c>
      <c r="Y79" s="485" t="s">
        <v>377</v>
      </c>
      <c r="Z79" s="485" t="s">
        <v>396</v>
      </c>
      <c r="AA79" s="485" t="s">
        <v>423</v>
      </c>
      <c r="AB79" s="485" t="s">
        <v>360</v>
      </c>
      <c r="AC79" s="485"/>
      <c r="AD79" s="485"/>
      <c r="AE79" s="485"/>
      <c r="AF79" s="485"/>
      <c r="AG79" s="485"/>
      <c r="AH79" s="485" t="s">
        <v>541</v>
      </c>
      <c r="AI79" s="485" t="s">
        <v>542</v>
      </c>
      <c r="AJ79" s="485" t="s">
        <v>543</v>
      </c>
      <c r="AK79" s="485" t="s">
        <v>544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557</v>
      </c>
      <c r="T80" s="460" t="str">
        <v>CAFLTH</v>
      </c>
      <c r="U80" s="386">
        <v>1</v>
      </c>
      <c r="V80" s="385">
        <v>3</v>
      </c>
      <c r="W80" s="460"/>
      <c r="X80" s="485" t="s">
        <v>354</v>
      </c>
      <c r="Y80" s="485" t="s">
        <v>377</v>
      </c>
      <c r="Z80" s="485" t="s">
        <v>396</v>
      </c>
      <c r="AA80" s="485" t="s">
        <v>425</v>
      </c>
      <c r="AB80" s="485" t="s">
        <v>360</v>
      </c>
      <c r="AC80" s="485"/>
      <c r="AD80" s="485"/>
      <c r="AE80" s="485"/>
      <c r="AF80" s="485"/>
      <c r="AG80" s="485"/>
      <c r="AH80" s="485" t="s">
        <v>541</v>
      </c>
      <c r="AI80" s="485" t="s">
        <v>542</v>
      </c>
      <c r="AJ80" s="485" t="s">
        <v>543</v>
      </c>
      <c r="AK80" s="485" t="s">
        <v>544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557</v>
      </c>
      <c r="T81" s="460" t="str">
        <v>CAFHET</v>
      </c>
      <c r="U81" s="386">
        <v>0</v>
      </c>
      <c r="V81" s="385">
        <v>3</v>
      </c>
      <c r="W81" s="460"/>
      <c r="X81" s="485" t="s">
        <v>354</v>
      </c>
      <c r="Y81" s="485" t="s">
        <v>377</v>
      </c>
      <c r="Z81" s="485" t="s">
        <v>396</v>
      </c>
      <c r="AA81" s="485" t="s">
        <v>426</v>
      </c>
      <c r="AB81" s="485" t="s">
        <v>360</v>
      </c>
      <c r="AC81" s="485"/>
      <c r="AD81" s="485"/>
      <c r="AE81" s="485"/>
      <c r="AF81" s="485"/>
      <c r="AG81" s="485"/>
      <c r="AH81" s="485" t="s">
        <v>541</v>
      </c>
      <c r="AI81" s="485" t="s">
        <v>542</v>
      </c>
      <c r="AJ81" s="485" t="s">
        <v>543</v>
      </c>
      <c r="AK81" s="485" t="s">
        <v>544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557</v>
      </c>
      <c r="T82" s="460" t="str">
        <v>CAFHTH</v>
      </c>
      <c r="U82" s="386">
        <v>0</v>
      </c>
      <c r="V82" s="385">
        <v>3</v>
      </c>
      <c r="W82" s="460"/>
      <c r="X82" s="485" t="s">
        <v>354</v>
      </c>
      <c r="Y82" s="485" t="s">
        <v>377</v>
      </c>
      <c r="Z82" s="485" t="s">
        <v>396</v>
      </c>
      <c r="AA82" s="485" t="s">
        <v>422</v>
      </c>
      <c r="AB82" s="485" t="s">
        <v>360</v>
      </c>
      <c r="AC82" s="485"/>
      <c r="AD82" s="485"/>
      <c r="AE82" s="485"/>
      <c r="AF82" s="485"/>
      <c r="AG82" s="485"/>
      <c r="AH82" s="485" t="s">
        <v>541</v>
      </c>
      <c r="AI82" s="485" t="s">
        <v>542</v>
      </c>
      <c r="AJ82" s="485" t="s">
        <v>543</v>
      </c>
      <c r="AK82" s="485" t="s">
        <v>544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557</v>
      </c>
      <c r="T83" s="460" t="str">
        <v>CAFMTH</v>
      </c>
      <c r="U83" s="386">
        <v>0</v>
      </c>
      <c r="V83" s="385">
        <v>3</v>
      </c>
      <c r="W83" s="460"/>
      <c r="X83" s="485" t="s">
        <v>354</v>
      </c>
      <c r="Y83" s="485" t="s">
        <v>377</v>
      </c>
      <c r="Z83" s="485" t="s">
        <v>396</v>
      </c>
      <c r="AA83" s="485" t="s">
        <v>424</v>
      </c>
      <c r="AB83" s="485" t="s">
        <v>358</v>
      </c>
      <c r="AC83" s="485"/>
      <c r="AD83" s="485"/>
      <c r="AE83" s="485"/>
      <c r="AF83" s="485"/>
      <c r="AG83" s="485"/>
      <c r="AH83" s="485" t="s">
        <v>541</v>
      </c>
      <c r="AI83" s="485" t="s">
        <v>542</v>
      </c>
      <c r="AJ83" s="485" t="s">
        <v>543</v>
      </c>
      <c r="AK83" s="485" t="s">
        <v>544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557</v>
      </c>
      <c r="T84" s="460" t="str">
        <v>CAFLTH</v>
      </c>
      <c r="U84" s="386">
        <v>1</v>
      </c>
      <c r="V84" s="385">
        <v>3</v>
      </c>
      <c r="W84" s="460"/>
      <c r="X84" s="485" t="s">
        <v>354</v>
      </c>
      <c r="Y84" s="485" t="s">
        <v>377</v>
      </c>
      <c r="Z84" s="485" t="s">
        <v>396</v>
      </c>
      <c r="AA84" s="485" t="s">
        <v>423</v>
      </c>
      <c r="AB84" s="485" t="s">
        <v>358</v>
      </c>
      <c r="AC84" s="485"/>
      <c r="AD84" s="485"/>
      <c r="AE84" s="485"/>
      <c r="AF84" s="485"/>
      <c r="AG84" s="485"/>
      <c r="AH84" s="485" t="s">
        <v>541</v>
      </c>
      <c r="AI84" s="485" t="s">
        <v>542</v>
      </c>
      <c r="AJ84" s="485" t="s">
        <v>543</v>
      </c>
      <c r="AK84" s="485" t="s">
        <v>544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557</v>
      </c>
      <c r="T85" s="460" t="str">
        <v>CAFHET</v>
      </c>
      <c r="U85" s="386">
        <v>0</v>
      </c>
      <c r="V85" s="385">
        <v>3</v>
      </c>
      <c r="W85" s="460"/>
      <c r="X85" s="485" t="s">
        <v>354</v>
      </c>
      <c r="Y85" s="485" t="s">
        <v>377</v>
      </c>
      <c r="Z85" s="485" t="s">
        <v>396</v>
      </c>
      <c r="AA85" s="485" t="s">
        <v>425</v>
      </c>
      <c r="AB85" s="485" t="s">
        <v>358</v>
      </c>
      <c r="AC85" s="485"/>
      <c r="AD85" s="485"/>
      <c r="AE85" s="485"/>
      <c r="AF85" s="485"/>
      <c r="AG85" s="485"/>
      <c r="AH85" s="485" t="s">
        <v>541</v>
      </c>
      <c r="AI85" s="485" t="s">
        <v>542</v>
      </c>
      <c r="AJ85" s="485" t="s">
        <v>543</v>
      </c>
      <c r="AK85" s="485" t="s">
        <v>544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557</v>
      </c>
      <c r="T86" s="460" t="str">
        <v>CAFHTH</v>
      </c>
      <c r="U86" s="386">
        <v>0</v>
      </c>
      <c r="V86" s="385">
        <v>3</v>
      </c>
      <c r="W86" s="460"/>
      <c r="X86" s="485" t="s">
        <v>354</v>
      </c>
      <c r="Y86" s="485" t="s">
        <v>377</v>
      </c>
      <c r="Z86" s="485" t="s">
        <v>396</v>
      </c>
      <c r="AA86" s="485" t="s">
        <v>426</v>
      </c>
      <c r="AB86" s="485" t="s">
        <v>358</v>
      </c>
      <c r="AC86" s="485"/>
      <c r="AD86" s="485"/>
      <c r="AE86" s="485"/>
      <c r="AF86" s="485"/>
      <c r="AG86" s="485"/>
      <c r="AH86" s="485" t="s">
        <v>541</v>
      </c>
      <c r="AI86" s="485" t="s">
        <v>542</v>
      </c>
      <c r="AJ86" s="485" t="s">
        <v>543</v>
      </c>
      <c r="AK86" s="485" t="s">
        <v>544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557</v>
      </c>
      <c r="T87" s="460" t="str">
        <v>CAFMTH</v>
      </c>
      <c r="U87" s="386">
        <v>0.1</v>
      </c>
      <c r="V87" s="385">
        <v>3</v>
      </c>
      <c r="W87" s="460"/>
      <c r="X87" s="485" t="s">
        <v>354</v>
      </c>
      <c r="Y87" s="485" t="s">
        <v>377</v>
      </c>
      <c r="Z87" s="485" t="s">
        <v>396</v>
      </c>
      <c r="AA87" s="485" t="s">
        <v>422</v>
      </c>
      <c r="AB87" s="485" t="s">
        <v>358</v>
      </c>
      <c r="AC87" s="485"/>
      <c r="AD87" s="485"/>
      <c r="AE87" s="485"/>
      <c r="AF87" s="485"/>
      <c r="AG87" s="485"/>
      <c r="AH87" s="485" t="s">
        <v>541</v>
      </c>
      <c r="AI87" s="485" t="s">
        <v>542</v>
      </c>
      <c r="AJ87" s="485" t="s">
        <v>543</v>
      </c>
      <c r="AK87" s="485" t="s">
        <v>544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557</v>
      </c>
      <c r="T88" s="460" t="str">
        <v>CAFLTH</v>
      </c>
      <c r="U88" s="386">
        <v>0.7</v>
      </c>
      <c r="V88" s="385">
        <v>3</v>
      </c>
      <c r="W88" s="460"/>
      <c r="X88" s="485" t="s">
        <v>354</v>
      </c>
      <c r="Y88" s="485" t="s">
        <v>390</v>
      </c>
      <c r="Z88" s="485" t="s">
        <v>356</v>
      </c>
      <c r="AA88" s="485" t="s">
        <v>424</v>
      </c>
      <c r="AB88" s="485" t="s">
        <v>367</v>
      </c>
      <c r="AC88" s="485"/>
      <c r="AD88" s="485"/>
      <c r="AE88" s="485"/>
      <c r="AF88" s="485"/>
      <c r="AG88" s="485"/>
      <c r="AH88" s="485" t="s">
        <v>545</v>
      </c>
      <c r="AI88" s="485" t="s">
        <v>546</v>
      </c>
      <c r="AJ88" s="485" t="s">
        <v>547</v>
      </c>
      <c r="AK88" s="485" t="s">
        <v>548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557</v>
      </c>
      <c r="T89" s="460" t="str">
        <v>CAFHET</v>
      </c>
      <c r="U89" s="386">
        <v>0.2</v>
      </c>
      <c r="V89" s="385">
        <v>3</v>
      </c>
      <c r="W89" s="460"/>
      <c r="X89" s="485" t="s">
        <v>354</v>
      </c>
      <c r="Y89" s="485" t="s">
        <v>390</v>
      </c>
      <c r="Z89" s="485" t="s">
        <v>356</v>
      </c>
      <c r="AA89" s="485" t="s">
        <v>422</v>
      </c>
      <c r="AB89" s="485" t="s">
        <v>367</v>
      </c>
      <c r="AC89" s="485"/>
      <c r="AD89" s="485"/>
      <c r="AE89" s="485"/>
      <c r="AF89" s="485"/>
      <c r="AG89" s="485"/>
      <c r="AH89" s="485" t="s">
        <v>545</v>
      </c>
      <c r="AI89" s="485" t="s">
        <v>546</v>
      </c>
      <c r="AJ89" s="485" t="s">
        <v>547</v>
      </c>
      <c r="AK89" s="485" t="s">
        <v>548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557</v>
      </c>
      <c r="T90" s="460" t="str">
        <v>CAFHTH</v>
      </c>
      <c r="U90" s="386">
        <v>0</v>
      </c>
      <c r="V90" s="385">
        <v>3</v>
      </c>
      <c r="W90" s="460"/>
      <c r="X90" s="485" t="s">
        <v>354</v>
      </c>
      <c r="Y90" s="485" t="s">
        <v>390</v>
      </c>
      <c r="Z90" s="485" t="s">
        <v>356</v>
      </c>
      <c r="AA90" s="485" t="s">
        <v>427</v>
      </c>
      <c r="AB90" s="485" t="s">
        <v>358</v>
      </c>
      <c r="AC90" s="485"/>
      <c r="AD90" s="485"/>
      <c r="AE90" s="485"/>
      <c r="AF90" s="485"/>
      <c r="AG90" s="485"/>
      <c r="AH90" s="485" t="s">
        <v>545</v>
      </c>
      <c r="AI90" s="485" t="s">
        <v>546</v>
      </c>
      <c r="AJ90" s="485" t="s">
        <v>547</v>
      </c>
      <c r="AK90" s="485" t="s">
        <v>548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557</v>
      </c>
      <c r="T91" s="460" t="str">
        <v>CAFMTH</v>
      </c>
      <c r="U91" s="386">
        <v>1</v>
      </c>
      <c r="V91" s="385">
        <v>3</v>
      </c>
      <c r="W91" s="460"/>
      <c r="X91" s="485" t="s">
        <v>354</v>
      </c>
      <c r="Y91" s="485" t="s">
        <v>390</v>
      </c>
      <c r="Z91" s="485" t="s">
        <v>356</v>
      </c>
      <c r="AA91" s="485" t="s">
        <v>424</v>
      </c>
      <c r="AB91" s="485" t="s">
        <v>358</v>
      </c>
      <c r="AC91" s="485"/>
      <c r="AD91" s="485"/>
      <c r="AE91" s="485"/>
      <c r="AF91" s="485"/>
      <c r="AG91" s="485"/>
      <c r="AH91" s="485" t="s">
        <v>545</v>
      </c>
      <c r="AI91" s="485" t="s">
        <v>546</v>
      </c>
      <c r="AJ91" s="485" t="s">
        <v>547</v>
      </c>
      <c r="AK91" s="485" t="s">
        <v>548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557</v>
      </c>
      <c r="T92" s="460" t="str">
        <v>CAFLTH</v>
      </c>
      <c r="U92" s="386">
        <v>0</v>
      </c>
      <c r="V92" s="385">
        <v>3</v>
      </c>
      <c r="W92" s="460"/>
      <c r="X92" s="485" t="s">
        <v>354</v>
      </c>
      <c r="Y92" s="485" t="s">
        <v>390</v>
      </c>
      <c r="Z92" s="485" t="s">
        <v>356</v>
      </c>
      <c r="AA92" s="485" t="s">
        <v>422</v>
      </c>
      <c r="AB92" s="485" t="s">
        <v>358</v>
      </c>
      <c r="AC92" s="485"/>
      <c r="AD92" s="485"/>
      <c r="AE92" s="485"/>
      <c r="AF92" s="485"/>
      <c r="AG92" s="485"/>
      <c r="AH92" s="485" t="s">
        <v>545</v>
      </c>
      <c r="AI92" s="485" t="s">
        <v>546</v>
      </c>
      <c r="AJ92" s="485" t="s">
        <v>547</v>
      </c>
      <c r="AK92" s="485" t="s">
        <v>548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557</v>
      </c>
      <c r="T93" s="460" t="str">
        <v>CAFHET</v>
      </c>
      <c r="U93" s="386">
        <v>0</v>
      </c>
      <c r="V93" s="385">
        <v>3</v>
      </c>
      <c r="W93" s="460"/>
      <c r="X93" s="485" t="s">
        <v>354</v>
      </c>
      <c r="Y93" s="485" t="s">
        <v>390</v>
      </c>
      <c r="Z93" s="485" t="s">
        <v>396</v>
      </c>
      <c r="AA93" s="485" t="s">
        <v>427</v>
      </c>
      <c r="AB93" s="485" t="s">
        <v>376</v>
      </c>
      <c r="AC93" s="485"/>
      <c r="AD93" s="485"/>
      <c r="AE93" s="485"/>
      <c r="AF93" s="485"/>
      <c r="AG93" s="485"/>
      <c r="AH93" s="485" t="s">
        <v>545</v>
      </c>
      <c r="AI93" s="485" t="s">
        <v>546</v>
      </c>
      <c r="AJ93" s="485" t="s">
        <v>547</v>
      </c>
      <c r="AK93" s="485" t="s">
        <v>548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557</v>
      </c>
      <c r="T94" s="460" t="str">
        <v>CAFHTH</v>
      </c>
      <c r="U94" s="386">
        <v>0</v>
      </c>
      <c r="V94" s="385">
        <v>3</v>
      </c>
      <c r="W94" s="460"/>
      <c r="X94" s="485" t="s">
        <v>354</v>
      </c>
      <c r="Y94" s="485" t="s">
        <v>390</v>
      </c>
      <c r="Z94" s="485" t="s">
        <v>396</v>
      </c>
      <c r="AA94" s="485" t="s">
        <v>424</v>
      </c>
      <c r="AB94" s="485" t="s">
        <v>376</v>
      </c>
      <c r="AC94" s="485"/>
      <c r="AD94" s="485"/>
      <c r="AE94" s="485"/>
      <c r="AF94" s="485"/>
      <c r="AG94" s="485"/>
      <c r="AH94" s="485" t="s">
        <v>545</v>
      </c>
      <c r="AI94" s="485" t="s">
        <v>546</v>
      </c>
      <c r="AJ94" s="485" t="s">
        <v>547</v>
      </c>
      <c r="AK94" s="485" t="s">
        <v>548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557</v>
      </c>
      <c r="T95" s="460" t="str">
        <v>CAFMTH</v>
      </c>
      <c r="U95" s="386">
        <v>0</v>
      </c>
      <c r="V95" s="385">
        <v>3</v>
      </c>
      <c r="W95" s="460"/>
      <c r="X95" s="485" t="s">
        <v>354</v>
      </c>
      <c r="Y95" s="485" t="s">
        <v>390</v>
      </c>
      <c r="Z95" s="485" t="s">
        <v>396</v>
      </c>
      <c r="AA95" s="485" t="s">
        <v>422</v>
      </c>
      <c r="AB95" s="485" t="s">
        <v>376</v>
      </c>
      <c r="AC95" s="485"/>
      <c r="AD95" s="485"/>
      <c r="AE95" s="485"/>
      <c r="AF95" s="485"/>
      <c r="AG95" s="485"/>
      <c r="AH95" s="485" t="s">
        <v>545</v>
      </c>
      <c r="AI95" s="485" t="s">
        <v>546</v>
      </c>
      <c r="AJ95" s="485" t="s">
        <v>547</v>
      </c>
      <c r="AK95" s="485" t="s">
        <v>548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557</v>
      </c>
      <c r="T96" s="460" t="str">
        <v>CAFLTH</v>
      </c>
      <c r="U96" s="386">
        <v>1</v>
      </c>
      <c r="V96" s="385">
        <v>3</v>
      </c>
      <c r="W96" s="460"/>
      <c r="X96" s="485" t="s">
        <v>354</v>
      </c>
      <c r="Y96" s="485" t="s">
        <v>390</v>
      </c>
      <c r="Z96" s="485" t="s">
        <v>396</v>
      </c>
      <c r="AA96" s="485" t="s">
        <v>427</v>
      </c>
      <c r="AB96" s="485" t="s">
        <v>360</v>
      </c>
      <c r="AC96" s="485"/>
      <c r="AD96" s="485"/>
      <c r="AE96" s="485"/>
      <c r="AF96" s="485"/>
      <c r="AG96" s="485"/>
      <c r="AH96" s="485" t="s">
        <v>545</v>
      </c>
      <c r="AI96" s="485" t="s">
        <v>546</v>
      </c>
      <c r="AJ96" s="485" t="s">
        <v>547</v>
      </c>
      <c r="AK96" s="485" t="s">
        <v>548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557</v>
      </c>
      <c r="T97" s="460" t="str">
        <v>CAFHET</v>
      </c>
      <c r="U97" s="386">
        <v>0</v>
      </c>
      <c r="V97" s="385">
        <v>3</v>
      </c>
      <c r="W97" s="460"/>
      <c r="X97" s="485" t="s">
        <v>354</v>
      </c>
      <c r="Y97" s="485" t="s">
        <v>390</v>
      </c>
      <c r="Z97" s="485" t="s">
        <v>396</v>
      </c>
      <c r="AA97" s="485" t="s">
        <v>424</v>
      </c>
      <c r="AB97" s="485" t="s">
        <v>360</v>
      </c>
      <c r="AC97" s="485"/>
      <c r="AD97" s="485"/>
      <c r="AE97" s="485"/>
      <c r="AF97" s="485"/>
      <c r="AG97" s="485"/>
      <c r="AH97" s="485" t="s">
        <v>545</v>
      </c>
      <c r="AI97" s="485" t="s">
        <v>546</v>
      </c>
      <c r="AJ97" s="485" t="s">
        <v>547</v>
      </c>
      <c r="AK97" s="485" t="s">
        <v>548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557</v>
      </c>
      <c r="T98" s="460" t="str">
        <v>CAFHTH</v>
      </c>
      <c r="U98" s="386">
        <v>0</v>
      </c>
      <c r="V98" s="385">
        <v>3</v>
      </c>
      <c r="W98" s="460"/>
      <c r="X98" s="485" t="s">
        <v>354</v>
      </c>
      <c r="Y98" s="485" t="s">
        <v>390</v>
      </c>
      <c r="Z98" s="485" t="s">
        <v>396</v>
      </c>
      <c r="AA98" s="485" t="s">
        <v>422</v>
      </c>
      <c r="AB98" s="485" t="s">
        <v>360</v>
      </c>
      <c r="AC98" s="485"/>
      <c r="AD98" s="485"/>
      <c r="AE98" s="485"/>
      <c r="AF98" s="485"/>
      <c r="AG98" s="485"/>
      <c r="AH98" s="485" t="s">
        <v>545</v>
      </c>
      <c r="AI98" s="485" t="s">
        <v>546</v>
      </c>
      <c r="AJ98" s="485" t="s">
        <v>547</v>
      </c>
      <c r="AK98" s="485" t="s">
        <v>548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557</v>
      </c>
      <c r="T99" s="460" t="str">
        <v>CAFMTH</v>
      </c>
      <c r="U99" s="386">
        <v>0</v>
      </c>
      <c r="V99" s="385">
        <v>3</v>
      </c>
      <c r="W99" s="460"/>
      <c r="X99" s="485" t="s">
        <v>354</v>
      </c>
      <c r="Y99" s="485" t="s">
        <v>371</v>
      </c>
      <c r="Z99" s="485" t="s">
        <v>356</v>
      </c>
      <c r="AA99" s="485" t="s">
        <v>424</v>
      </c>
      <c r="AB99" s="485" t="s">
        <v>358</v>
      </c>
      <c r="AC99" s="485"/>
      <c r="AD99" s="485"/>
      <c r="AE99" s="485"/>
      <c r="AF99" s="485"/>
      <c r="AG99" s="485"/>
      <c r="AH99" s="485" t="s">
        <v>549</v>
      </c>
      <c r="AI99" s="485" t="s">
        <v>550</v>
      </c>
      <c r="AJ99" s="485" t="s">
        <v>551</v>
      </c>
      <c r="AK99" s="485" t="s">
        <v>552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557</v>
      </c>
      <c r="T100" s="460" t="str">
        <v>CAFLTH</v>
      </c>
      <c r="U100" s="386">
        <v>1</v>
      </c>
      <c r="V100" s="385">
        <v>3</v>
      </c>
      <c r="W100" s="460"/>
      <c r="X100" s="485" t="s">
        <v>354</v>
      </c>
      <c r="Y100" s="485" t="s">
        <v>371</v>
      </c>
      <c r="Z100" s="485" t="s">
        <v>356</v>
      </c>
      <c r="AA100" s="485" t="s">
        <v>423</v>
      </c>
      <c r="AB100" s="485" t="s">
        <v>358</v>
      </c>
      <c r="AC100" s="485"/>
      <c r="AD100" s="485"/>
      <c r="AE100" s="485"/>
      <c r="AF100" s="485"/>
      <c r="AG100" s="485"/>
      <c r="AH100" s="485" t="s">
        <v>549</v>
      </c>
      <c r="AI100" s="485" t="s">
        <v>550</v>
      </c>
      <c r="AJ100" s="485" t="s">
        <v>551</v>
      </c>
      <c r="AK100" s="485" t="s">
        <v>552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557</v>
      </c>
      <c r="T101" s="460" t="str">
        <v>CAFHET</v>
      </c>
      <c r="U101" s="386">
        <v>0</v>
      </c>
      <c r="V101" s="385">
        <v>3</v>
      </c>
      <c r="W101" s="460"/>
      <c r="X101" s="485" t="s">
        <v>354</v>
      </c>
      <c r="Y101" s="485" t="s">
        <v>371</v>
      </c>
      <c r="Z101" s="485" t="s">
        <v>356</v>
      </c>
      <c r="AA101" s="485" t="s">
        <v>426</v>
      </c>
      <c r="AB101" s="485" t="s">
        <v>358</v>
      </c>
      <c r="AC101" s="485"/>
      <c r="AD101" s="485"/>
      <c r="AE101" s="485"/>
      <c r="AF101" s="485"/>
      <c r="AG101" s="485"/>
      <c r="AH101" s="485" t="s">
        <v>549</v>
      </c>
      <c r="AI101" s="485" t="s">
        <v>550</v>
      </c>
      <c r="AJ101" s="485" t="s">
        <v>551</v>
      </c>
      <c r="AK101" s="485" t="s">
        <v>552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557</v>
      </c>
      <c r="T102" s="460" t="str">
        <v>CAFHTH</v>
      </c>
      <c r="U102" s="386">
        <v>0</v>
      </c>
      <c r="V102" s="385">
        <v>3</v>
      </c>
      <c r="W102" s="460"/>
      <c r="X102" s="485" t="s">
        <v>354</v>
      </c>
      <c r="Y102" s="485" t="s">
        <v>374</v>
      </c>
      <c r="Z102" s="485" t="s">
        <v>356</v>
      </c>
      <c r="AA102" s="485" t="s">
        <v>424</v>
      </c>
      <c r="AB102" s="485" t="s">
        <v>376</v>
      </c>
      <c r="AC102" s="485"/>
      <c r="AD102" s="485"/>
      <c r="AE102" s="485"/>
      <c r="AF102" s="485"/>
      <c r="AG102" s="485"/>
      <c r="AH102" s="485" t="s">
        <v>553</v>
      </c>
      <c r="AI102" s="485" t="s">
        <v>554</v>
      </c>
      <c r="AJ102" s="485" t="s">
        <v>555</v>
      </c>
      <c r="AK102" s="485" t="s">
        <v>556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557</v>
      </c>
      <c r="T103" s="460" t="str">
        <v>CAFMTH</v>
      </c>
      <c r="U103" s="386">
        <v>0.1</v>
      </c>
      <c r="V103" s="385">
        <v>3</v>
      </c>
      <c r="W103" s="460"/>
      <c r="X103" s="485" t="s">
        <v>354</v>
      </c>
      <c r="Y103" s="485" t="s">
        <v>374</v>
      </c>
      <c r="Z103" s="485" t="s">
        <v>356</v>
      </c>
      <c r="AA103" s="485" t="s">
        <v>422</v>
      </c>
      <c r="AB103" s="485" t="s">
        <v>376</v>
      </c>
      <c r="AC103" s="485"/>
      <c r="AD103" s="485"/>
      <c r="AE103" s="485"/>
      <c r="AF103" s="485"/>
      <c r="AG103" s="485"/>
      <c r="AH103" s="485" t="s">
        <v>553</v>
      </c>
      <c r="AI103" s="485" t="s">
        <v>554</v>
      </c>
      <c r="AJ103" s="485" t="s">
        <v>555</v>
      </c>
      <c r="AK103" s="485" t="s">
        <v>556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557</v>
      </c>
      <c r="T104" s="460" t="str">
        <v>CAFLTH</v>
      </c>
      <c r="U104" s="386">
        <v>0.7</v>
      </c>
      <c r="V104" s="385">
        <v>3</v>
      </c>
      <c r="W104" s="460"/>
      <c r="X104" s="485" t="s">
        <v>354</v>
      </c>
      <c r="Y104" s="485" t="s">
        <v>374</v>
      </c>
      <c r="Z104" s="485" t="s">
        <v>396</v>
      </c>
      <c r="AA104" s="485" t="s">
        <v>424</v>
      </c>
      <c r="AB104" s="485" t="s">
        <v>376</v>
      </c>
      <c r="AC104" s="485"/>
      <c r="AD104" s="485"/>
      <c r="AE104" s="485"/>
      <c r="AF104" s="485"/>
      <c r="AG104" s="485"/>
      <c r="AH104" s="485" t="s">
        <v>553</v>
      </c>
      <c r="AI104" s="485" t="s">
        <v>554</v>
      </c>
      <c r="AJ104" s="485" t="s">
        <v>555</v>
      </c>
      <c r="AK104" s="485" t="s">
        <v>556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557</v>
      </c>
      <c r="T105" s="460" t="str">
        <v>CAFHET</v>
      </c>
      <c r="U105" s="386">
        <v>0.2</v>
      </c>
      <c r="V105" s="385">
        <v>3</v>
      </c>
      <c r="W105" s="460"/>
      <c r="X105" s="485" t="s">
        <v>354</v>
      </c>
      <c r="Y105" s="485" t="s">
        <v>374</v>
      </c>
      <c r="Z105" s="485" t="s">
        <v>396</v>
      </c>
      <c r="AA105" s="485" t="s">
        <v>422</v>
      </c>
      <c r="AB105" s="485" t="s">
        <v>376</v>
      </c>
      <c r="AC105" s="485"/>
      <c r="AD105" s="485"/>
      <c r="AE105" s="485"/>
      <c r="AF105" s="485"/>
      <c r="AG105" s="485"/>
      <c r="AH105" s="485" t="s">
        <v>553</v>
      </c>
      <c r="AI105" s="485" t="s">
        <v>554</v>
      </c>
      <c r="AJ105" s="485" t="s">
        <v>555</v>
      </c>
      <c r="AK105" s="485" t="s">
        <v>556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557</v>
      </c>
      <c r="T106" s="460" t="str">
        <v>CAFHTH</v>
      </c>
      <c r="U106" s="386">
        <v>0</v>
      </c>
      <c r="V106" s="385">
        <v>3</v>
      </c>
      <c r="W106" s="460"/>
      <c r="X106" s="485" t="s">
        <v>354</v>
      </c>
      <c r="Y106" s="485" t="s">
        <v>374</v>
      </c>
      <c r="Z106" s="485" t="s">
        <v>396</v>
      </c>
      <c r="AA106" s="485" t="s">
        <v>424</v>
      </c>
      <c r="AB106" s="485" t="s">
        <v>360</v>
      </c>
      <c r="AC106" s="485"/>
      <c r="AD106" s="485"/>
      <c r="AE106" s="485"/>
      <c r="AF106" s="485"/>
      <c r="AG106" s="485"/>
      <c r="AH106" s="485" t="s">
        <v>553</v>
      </c>
      <c r="AI106" s="485" t="s">
        <v>554</v>
      </c>
      <c r="AJ106" s="485" t="s">
        <v>555</v>
      </c>
      <c r="AK106" s="485" t="s">
        <v>556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557</v>
      </c>
      <c r="T107" s="460" t="str">
        <v>CAFMTH</v>
      </c>
      <c r="U107" s="386">
        <v>1</v>
      </c>
      <c r="V107" s="385">
        <v>3</v>
      </c>
      <c r="W107" s="460"/>
      <c r="X107" s="485" t="s">
        <v>354</v>
      </c>
      <c r="Y107" s="485" t="s">
        <v>374</v>
      </c>
      <c r="Z107" s="485" t="s">
        <v>396</v>
      </c>
      <c r="AA107" s="485" t="s">
        <v>422</v>
      </c>
      <c r="AB107" s="485" t="s">
        <v>360</v>
      </c>
      <c r="AC107" s="485"/>
      <c r="AD107" s="485"/>
      <c r="AE107" s="485"/>
      <c r="AF107" s="485"/>
      <c r="AG107" s="485"/>
      <c r="AH107" s="485" t="s">
        <v>553</v>
      </c>
      <c r="AI107" s="485" t="s">
        <v>554</v>
      </c>
      <c r="AJ107" s="485" t="s">
        <v>555</v>
      </c>
      <c r="AK107" s="485" t="s">
        <v>556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557</v>
      </c>
      <c r="T108" s="460" t="str">
        <v>CAFLTH</v>
      </c>
      <c r="U108" s="386">
        <v>0</v>
      </c>
      <c r="V108" s="385">
        <v>3</v>
      </c>
      <c r="W108" s="460"/>
      <c r="X108" s="485" t="s">
        <v>354</v>
      </c>
      <c r="Y108" s="485" t="s">
        <v>374</v>
      </c>
      <c r="Z108" s="485" t="s">
        <v>396</v>
      </c>
      <c r="AA108" s="485" t="s">
        <v>424</v>
      </c>
      <c r="AB108" s="485" t="s">
        <v>358</v>
      </c>
      <c r="AC108" s="485"/>
      <c r="AD108" s="485"/>
      <c r="AE108" s="485"/>
      <c r="AF108" s="485"/>
      <c r="AG108" s="485"/>
      <c r="AH108" s="485" t="s">
        <v>553</v>
      </c>
      <c r="AI108" s="485" t="s">
        <v>554</v>
      </c>
      <c r="AJ108" s="485" t="s">
        <v>555</v>
      </c>
      <c r="AK108" s="485" t="s">
        <v>556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557</v>
      </c>
      <c r="T109" s="460" t="str">
        <v>CAFHET</v>
      </c>
      <c r="U109" s="386">
        <v>0</v>
      </c>
      <c r="V109" s="385">
        <v>3</v>
      </c>
      <c r="W109" s="460"/>
      <c r="X109" s="485" t="s">
        <v>354</v>
      </c>
      <c r="Y109" s="485" t="s">
        <v>374</v>
      </c>
      <c r="Z109" s="485" t="s">
        <v>396</v>
      </c>
      <c r="AA109" s="485" t="s">
        <v>422</v>
      </c>
      <c r="AB109" s="485" t="s">
        <v>358</v>
      </c>
      <c r="AC109" s="485"/>
      <c r="AD109" s="485"/>
      <c r="AE109" s="485"/>
      <c r="AF109" s="485"/>
      <c r="AG109" s="485"/>
      <c r="AH109" s="485" t="s">
        <v>553</v>
      </c>
      <c r="AI109" s="485" t="s">
        <v>554</v>
      </c>
      <c r="AJ109" s="485" t="s">
        <v>555</v>
      </c>
      <c r="AK109" s="485" t="s">
        <v>556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557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557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557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557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557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557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557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557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557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557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557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557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557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557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557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557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557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557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557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557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557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557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557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557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557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557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557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557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557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557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557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557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557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557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557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557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557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557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557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557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557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557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557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557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557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557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557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557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557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557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557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557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557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557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557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557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557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557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557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557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557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557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557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557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557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557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557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557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557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557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557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557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557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557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557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557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557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557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557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557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557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557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557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557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557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557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557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557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557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557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557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557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557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557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557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557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557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557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557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557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557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557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557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557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557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557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557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557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557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557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557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557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557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557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557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557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557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557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557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557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557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557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557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557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557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557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557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557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557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557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557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557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557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557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557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557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557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557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557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557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557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557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557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557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557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557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557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557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557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557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557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557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557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557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557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557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557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557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557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557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557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557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557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557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557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557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557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557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557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557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557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557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557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557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557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557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557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557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557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557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557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557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557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557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557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557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557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557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557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557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557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557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557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557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557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557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557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557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557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557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557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557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557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557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557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557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557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557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557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557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557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557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557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557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557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557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557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557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557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557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557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557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557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557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557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557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557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557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557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557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557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557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557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557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557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557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557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557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557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557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557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557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557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557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557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557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557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557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557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557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557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557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557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557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557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557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557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557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557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557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557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557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557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557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557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557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557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557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557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557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557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557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557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557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557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557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557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557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557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557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557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557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557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557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557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557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557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557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557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557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557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557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557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557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557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557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557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557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557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557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557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557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557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557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557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557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557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557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557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557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557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557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4.5"/>
  <cols>
    <col min="2" max="2" width="26.453125" bestFit="1" customWidth="1"/>
    <col min="13" max="13" width="12.1796875" bestFit="1" customWidth="1"/>
    <col min="14" max="14" width="15.726562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361</v>
      </c>
      <c r="I4" s="35"/>
      <c r="M4" t="s">
        <v>498</v>
      </c>
      <c r="N4" t="s">
        <v>499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389</v>
      </c>
      <c r="I5" s="35"/>
      <c r="M5" t="s">
        <v>500</v>
      </c>
      <c r="N5" t="s">
        <v>501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379</v>
      </c>
      <c r="I6" s="35"/>
      <c r="M6" t="s">
        <v>502</v>
      </c>
      <c r="N6" t="s">
        <v>293</v>
      </c>
      <c r="O6">
        <v>6.3516869254158399</v>
      </c>
      <c r="P6">
        <v>6.27965076473025</v>
      </c>
      <c r="T6" t="s">
        <v>363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372</v>
      </c>
      <c r="I7" s="35"/>
      <c r="M7" t="s">
        <v>502</v>
      </c>
      <c r="N7" t="s">
        <v>199</v>
      </c>
      <c r="O7">
        <v>8.4817135166897994</v>
      </c>
      <c r="P7">
        <v>8.1424450144577794</v>
      </c>
      <c r="T7" t="s">
        <v>365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355</v>
      </c>
      <c r="I8" s="35"/>
      <c r="M8" t="s">
        <v>502</v>
      </c>
      <c r="N8" t="s">
        <v>205</v>
      </c>
      <c r="O8">
        <v>23.4393611070271</v>
      </c>
      <c r="P8">
        <v>23.4393611110286</v>
      </c>
      <c r="T8" t="s">
        <v>367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377</v>
      </c>
      <c r="I9" s="35"/>
      <c r="M9" t="s">
        <v>502</v>
      </c>
      <c r="N9" t="s">
        <v>202</v>
      </c>
      <c r="O9">
        <v>48.999108692354099</v>
      </c>
      <c r="P9">
        <v>52.032644090462803</v>
      </c>
      <c r="T9" t="s">
        <v>360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390</v>
      </c>
      <c r="I10" s="35"/>
      <c r="M10" t="s">
        <v>502</v>
      </c>
      <c r="N10" t="s">
        <v>477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358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374</v>
      </c>
      <c r="I11" s="35"/>
      <c r="M11" t="s">
        <v>502</v>
      </c>
      <c r="N11" t="s">
        <v>474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376</v>
      </c>
      <c r="U11">
        <v>6.5413028749788538</v>
      </c>
    </row>
    <row r="12" spans="2:21">
      <c r="B12" s="38" t="s">
        <v>485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434</v>
      </c>
      <c r="I12" s="35"/>
      <c r="M12" t="s">
        <v>502</v>
      </c>
      <c r="N12" t="s">
        <v>476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433</v>
      </c>
      <c r="U12">
        <v>75.555716510870425</v>
      </c>
    </row>
    <row r="13" spans="2:21">
      <c r="B13" s="38" t="s">
        <v>487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502</v>
      </c>
      <c r="N13" t="s">
        <v>475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434</v>
      </c>
    </row>
    <row r="14" spans="2:21">
      <c r="C14" s="35"/>
      <c r="D14" s="35"/>
      <c r="F14" s="35"/>
      <c r="G14" s="35"/>
      <c r="H14" s="35"/>
      <c r="I14" s="35"/>
      <c r="M14" t="s">
        <v>502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502</v>
      </c>
      <c r="N15" t="s">
        <v>462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502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503</v>
      </c>
      <c r="N17" t="s">
        <v>504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503</v>
      </c>
      <c r="N18" t="s">
        <v>505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503</v>
      </c>
      <c r="N19" t="s">
        <v>485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503</v>
      </c>
      <c r="N20" t="s">
        <v>506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503</v>
      </c>
      <c r="N21" t="s">
        <v>507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503</v>
      </c>
      <c r="N22" t="s">
        <v>508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503</v>
      </c>
      <c r="N23" t="s">
        <v>477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503</v>
      </c>
      <c r="N24" t="s">
        <v>474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503</v>
      </c>
      <c r="N25" t="s">
        <v>476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503</v>
      </c>
      <c r="N26" t="s">
        <v>475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503</v>
      </c>
      <c r="N27" t="s">
        <v>509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503</v>
      </c>
      <c r="N28" t="s">
        <v>510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503</v>
      </c>
      <c r="N29" t="s">
        <v>511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64A-E89E-446D-BB7D-3894006317E5}">
  <dimension ref="C5:W28"/>
  <sheetViews>
    <sheetView workbookViewId="0">
      <selection activeCell="F7" sqref="F7"/>
    </sheetView>
  </sheetViews>
  <sheetFormatPr defaultRowHeight="14.5"/>
  <sheetData>
    <row r="5" spans="5:23">
      <c r="E5" s="508"/>
      <c r="F5" s="511" t="s">
        <v>584</v>
      </c>
      <c r="G5" s="508"/>
      <c r="H5" s="508"/>
      <c r="I5" s="508"/>
      <c r="J5" s="508"/>
      <c r="K5" s="508"/>
      <c r="L5" s="508"/>
      <c r="M5" s="508"/>
      <c r="N5" s="508"/>
    </row>
    <row r="6" spans="5:23" ht="15" thickBot="1">
      <c r="E6" s="509" t="s">
        <v>203</v>
      </c>
      <c r="F6" s="509" t="s">
        <v>157</v>
      </c>
      <c r="G6" s="509" t="s">
        <v>199</v>
      </c>
      <c r="H6" s="509" t="s">
        <v>197</v>
      </c>
      <c r="I6" s="509" t="s">
        <v>586</v>
      </c>
      <c r="J6" s="509" t="s">
        <v>587</v>
      </c>
      <c r="K6" s="509" t="s">
        <v>588</v>
      </c>
      <c r="L6" s="509" t="s">
        <v>589</v>
      </c>
      <c r="M6" s="509" t="s">
        <v>249</v>
      </c>
      <c r="N6" s="509" t="s">
        <v>202</v>
      </c>
      <c r="O6" s="499" t="s">
        <v>462</v>
      </c>
    </row>
    <row r="7" spans="5:23">
      <c r="E7" s="510" t="s">
        <v>585</v>
      </c>
      <c r="F7" s="508" t="s">
        <v>185</v>
      </c>
      <c r="G7" s="508">
        <v>94.6</v>
      </c>
      <c r="H7" s="508">
        <v>116.7</v>
      </c>
      <c r="I7" s="508">
        <v>71.400000000000006</v>
      </c>
      <c r="J7" s="508">
        <v>76</v>
      </c>
      <c r="K7" s="508">
        <v>63.7</v>
      </c>
      <c r="L7" s="508">
        <v>73.3</v>
      </c>
      <c r="M7" s="508">
        <v>92.9</v>
      </c>
      <c r="N7" s="508">
        <v>56.9</v>
      </c>
      <c r="O7" s="507">
        <f>+I7*W7+J7*W9+K7*W10+L7*W11</f>
        <v>77.235000000000014</v>
      </c>
      <c r="S7" t="s">
        <v>168</v>
      </c>
      <c r="T7" t="s">
        <v>462</v>
      </c>
      <c r="U7">
        <v>1</v>
      </c>
      <c r="V7">
        <v>50</v>
      </c>
      <c r="W7">
        <v>0.04</v>
      </c>
    </row>
    <row r="8" spans="5:23">
      <c r="S8" t="s">
        <v>301</v>
      </c>
      <c r="W8">
        <v>0</v>
      </c>
    </row>
    <row r="9" spans="5:23">
      <c r="S9" t="s">
        <v>169</v>
      </c>
      <c r="W9">
        <v>0.18</v>
      </c>
    </row>
    <row r="10" spans="5:23">
      <c r="S10" t="s">
        <v>171</v>
      </c>
      <c r="W10">
        <v>0.32</v>
      </c>
    </row>
    <row r="11" spans="5:23">
      <c r="S11" t="s">
        <v>170</v>
      </c>
      <c r="W11">
        <v>0.55000000000000004</v>
      </c>
    </row>
    <row r="12" spans="5:23">
      <c r="S12" t="s">
        <v>298</v>
      </c>
      <c r="W12">
        <v>0</v>
      </c>
    </row>
    <row r="18" spans="3:16">
      <c r="C18" s="501"/>
      <c r="D18" s="500"/>
      <c r="E18" s="500"/>
      <c r="F18" s="500"/>
      <c r="G18" s="502"/>
      <c r="H18" s="503"/>
      <c r="I18" s="503"/>
      <c r="J18" s="503"/>
      <c r="K18" s="500"/>
      <c r="L18" s="500"/>
      <c r="M18" s="500"/>
      <c r="N18" s="500"/>
      <c r="O18" s="500"/>
      <c r="P18" s="500"/>
    </row>
    <row r="19" spans="3:16" ht="15" thickBot="1">
      <c r="C19" s="504"/>
      <c r="D19" s="504"/>
      <c r="E19" s="504" t="s">
        <v>500</v>
      </c>
      <c r="F19" s="504" t="s">
        <v>565</v>
      </c>
      <c r="G19" s="506" t="s">
        <v>566</v>
      </c>
      <c r="H19" s="506" t="s">
        <v>567</v>
      </c>
      <c r="I19" s="506" t="s">
        <v>568</v>
      </c>
      <c r="J19" s="506" t="s">
        <v>569</v>
      </c>
      <c r="K19" s="505" t="s">
        <v>570</v>
      </c>
      <c r="L19" s="500"/>
      <c r="M19" s="500" t="s">
        <v>159</v>
      </c>
      <c r="N19" s="500" t="s">
        <v>571</v>
      </c>
      <c r="O19" s="500"/>
      <c r="P19" s="500"/>
    </row>
    <row r="20" spans="3:16">
      <c r="C20" s="500"/>
      <c r="D20" s="500"/>
      <c r="E20" s="500" t="s">
        <v>572</v>
      </c>
      <c r="F20" s="500"/>
      <c r="G20" s="500"/>
      <c r="H20" s="500" t="s">
        <v>573</v>
      </c>
      <c r="I20" s="500" t="s">
        <v>185</v>
      </c>
      <c r="J20" s="500" t="s">
        <v>199</v>
      </c>
      <c r="K20" s="500">
        <v>94.6</v>
      </c>
      <c r="L20" s="500"/>
      <c r="M20" s="500" t="s">
        <v>574</v>
      </c>
      <c r="N20" s="500" t="s">
        <v>575</v>
      </c>
      <c r="O20" s="500"/>
      <c r="P20" s="500"/>
    </row>
    <row r="21" spans="3:16">
      <c r="C21" s="500"/>
      <c r="D21" s="500"/>
      <c r="E21" s="500" t="s">
        <v>572</v>
      </c>
      <c r="F21" s="500"/>
      <c r="G21" s="500"/>
      <c r="H21" s="500" t="s">
        <v>573</v>
      </c>
      <c r="I21" s="500" t="s">
        <v>185</v>
      </c>
      <c r="J21" s="500" t="s">
        <v>197</v>
      </c>
      <c r="K21" s="500">
        <v>116.7</v>
      </c>
      <c r="L21" s="500"/>
      <c r="M21" s="500"/>
      <c r="N21" s="500"/>
      <c r="O21" s="500"/>
      <c r="P21" s="500"/>
    </row>
    <row r="22" spans="3:16">
      <c r="C22" s="500"/>
      <c r="D22" s="500"/>
      <c r="E22" s="500" t="s">
        <v>572</v>
      </c>
      <c r="F22" s="500"/>
      <c r="G22" s="500"/>
      <c r="H22" s="500" t="s">
        <v>573</v>
      </c>
      <c r="I22" s="500" t="s">
        <v>185</v>
      </c>
      <c r="J22" s="500" t="s">
        <v>576</v>
      </c>
      <c r="K22" s="500">
        <v>71.400000000000006</v>
      </c>
      <c r="L22" s="500"/>
      <c r="M22" s="500"/>
      <c r="N22" s="500"/>
      <c r="O22" s="500"/>
      <c r="P22" s="500"/>
    </row>
    <row r="23" spans="3:16">
      <c r="C23" s="500"/>
      <c r="D23" s="500"/>
      <c r="E23" s="500" t="s">
        <v>572</v>
      </c>
      <c r="F23" s="500"/>
      <c r="G23" s="500"/>
      <c r="H23" s="500" t="s">
        <v>573</v>
      </c>
      <c r="I23" s="500" t="s">
        <v>185</v>
      </c>
      <c r="J23" s="500" t="s">
        <v>247</v>
      </c>
      <c r="K23" s="500">
        <v>76</v>
      </c>
      <c r="L23" s="500"/>
      <c r="M23" s="500"/>
      <c r="N23" s="500"/>
      <c r="O23" s="500"/>
      <c r="P23" s="500"/>
    </row>
    <row r="24" spans="3:16">
      <c r="C24" s="500"/>
      <c r="D24" s="500"/>
      <c r="E24" s="500" t="s">
        <v>572</v>
      </c>
      <c r="F24" s="500"/>
      <c r="G24" s="500"/>
      <c r="H24" s="500" t="s">
        <v>573</v>
      </c>
      <c r="I24" s="500" t="s">
        <v>185</v>
      </c>
      <c r="J24" s="500" t="s">
        <v>248</v>
      </c>
      <c r="K24" s="500">
        <v>63.7</v>
      </c>
      <c r="L24" s="500"/>
      <c r="M24" s="500"/>
      <c r="N24" s="500"/>
      <c r="O24" s="500"/>
      <c r="P24" s="500"/>
    </row>
    <row r="25" spans="3:16">
      <c r="C25" s="500"/>
      <c r="D25" s="500"/>
      <c r="E25" s="500" t="s">
        <v>572</v>
      </c>
      <c r="F25" s="500"/>
      <c r="G25" s="500"/>
      <c r="H25" s="500" t="s">
        <v>573</v>
      </c>
      <c r="I25" s="500" t="s">
        <v>185</v>
      </c>
      <c r="J25" s="500" t="s">
        <v>251</v>
      </c>
      <c r="K25" s="500">
        <v>73.3</v>
      </c>
      <c r="L25" s="500"/>
      <c r="M25" s="500"/>
      <c r="N25" s="500"/>
      <c r="O25" s="500"/>
      <c r="P25" s="500"/>
    </row>
    <row r="26" spans="3:16">
      <c r="C26" s="500"/>
      <c r="D26" s="500"/>
      <c r="E26" s="500" t="s">
        <v>572</v>
      </c>
      <c r="F26" s="500"/>
      <c r="G26" s="500"/>
      <c r="H26" s="500" t="s">
        <v>573</v>
      </c>
      <c r="I26" s="500" t="s">
        <v>185</v>
      </c>
      <c r="J26" s="500" t="s">
        <v>249</v>
      </c>
      <c r="K26" s="500">
        <v>92.9</v>
      </c>
      <c r="L26" s="500"/>
      <c r="M26" s="500"/>
      <c r="N26" s="500"/>
      <c r="O26" s="500"/>
      <c r="P26" s="500"/>
    </row>
    <row r="27" spans="3:16">
      <c r="C27" s="500"/>
      <c r="D27" s="500"/>
      <c r="E27" s="500" t="s">
        <v>572</v>
      </c>
      <c r="F27" s="500"/>
      <c r="G27" s="500"/>
      <c r="H27" s="500" t="s">
        <v>573</v>
      </c>
      <c r="I27" s="500" t="s">
        <v>185</v>
      </c>
      <c r="J27" s="500" t="s">
        <v>202</v>
      </c>
      <c r="K27" s="500">
        <v>56.9</v>
      </c>
      <c r="L27" s="500"/>
      <c r="M27" s="500"/>
      <c r="N27" s="500" t="s">
        <v>577</v>
      </c>
      <c r="O27" s="500" t="s">
        <v>578</v>
      </c>
      <c r="P27" s="500" t="s">
        <v>579</v>
      </c>
    </row>
    <row r="28" spans="3:16">
      <c r="C28" s="500"/>
      <c r="D28" s="500"/>
      <c r="E28" s="500" t="s">
        <v>580</v>
      </c>
      <c r="F28" s="500"/>
      <c r="G28" s="500"/>
      <c r="H28" s="500" t="s">
        <v>581</v>
      </c>
      <c r="I28" s="500" t="s">
        <v>187</v>
      </c>
      <c r="J28" s="500"/>
      <c r="K28" s="507">
        <v>197.87211538461537</v>
      </c>
      <c r="L28" s="500"/>
      <c r="M28" s="500" t="s">
        <v>582</v>
      </c>
      <c r="N28" s="500" t="s">
        <v>583</v>
      </c>
      <c r="O28" s="500">
        <v>2057.87</v>
      </c>
      <c r="P28" s="500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2:BF217"/>
  <sheetViews>
    <sheetView showGridLines="0" topLeftCell="A152" zoomScale="85" zoomScaleNormal="85" workbookViewId="0">
      <selection activeCell="R206" sqref="R206:Z217"/>
    </sheetView>
  </sheetViews>
  <sheetFormatPr defaultRowHeight="14.5"/>
  <cols>
    <col min="3" max="3" width="13" customWidth="1"/>
    <col min="4" max="15" width="11.26953125" customWidth="1"/>
    <col min="16" max="16" width="10.54296875" bestFit="1" customWidth="1"/>
    <col min="17" max="17" width="12.7265625" bestFit="1" customWidth="1"/>
    <col min="18" max="18" width="9.81640625" bestFit="1" customWidth="1"/>
    <col min="19" max="19" width="10.26953125" customWidth="1"/>
    <col min="20" max="20" width="9.81640625" bestFit="1" customWidth="1"/>
    <col min="21" max="22" width="9.26953125" bestFit="1" customWidth="1"/>
  </cols>
  <sheetData>
    <row r="2" spans="2:22">
      <c r="B2" t="s">
        <v>428</v>
      </c>
    </row>
    <row r="3" spans="2:22" ht="15" thickBot="1">
      <c r="B3" s="377" t="s">
        <v>416</v>
      </c>
      <c r="C3" s="377" t="s">
        <v>417</v>
      </c>
      <c r="D3" s="377" t="s">
        <v>418</v>
      </c>
      <c r="E3" s="377" t="s">
        <v>419</v>
      </c>
      <c r="F3" s="377" t="s">
        <v>420</v>
      </c>
      <c r="G3" s="377" t="s">
        <v>401</v>
      </c>
      <c r="H3" s="377" t="s">
        <v>402</v>
      </c>
      <c r="I3" s="377" t="s">
        <v>403</v>
      </c>
      <c r="J3" s="377" t="s">
        <v>404</v>
      </c>
      <c r="K3" s="377" t="s">
        <v>405</v>
      </c>
      <c r="L3" s="377" t="s">
        <v>406</v>
      </c>
      <c r="M3" s="377" t="s">
        <v>407</v>
      </c>
      <c r="N3" s="377" t="s">
        <v>408</v>
      </c>
      <c r="O3" s="377" t="s">
        <v>409</v>
      </c>
      <c r="P3" s="377" t="s">
        <v>410</v>
      </c>
      <c r="Q3" s="377" t="s">
        <v>411</v>
      </c>
      <c r="R3" s="377" t="s">
        <v>412</v>
      </c>
      <c r="S3" s="377" t="s">
        <v>413</v>
      </c>
      <c r="T3" s="377" t="s">
        <v>414</v>
      </c>
      <c r="U3" s="378" t="s">
        <v>415</v>
      </c>
    </row>
    <row r="4" spans="2:22" ht="15" thickTop="1">
      <c r="B4" s="376" t="s">
        <v>354</v>
      </c>
      <c r="C4" s="376" t="s">
        <v>361</v>
      </c>
      <c r="D4" s="376" t="s">
        <v>356</v>
      </c>
      <c r="E4" s="376" t="s">
        <v>364</v>
      </c>
      <c r="F4" s="376" t="s">
        <v>365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421</v>
      </c>
      <c r="U4" s="380">
        <v>156272.08266127569</v>
      </c>
      <c r="V4">
        <f>+O4/K4</f>
        <v>0.9</v>
      </c>
    </row>
    <row r="5" spans="2:22">
      <c r="B5" s="375" t="s">
        <v>354</v>
      </c>
      <c r="C5" s="375" t="s">
        <v>361</v>
      </c>
      <c r="D5" s="375" t="s">
        <v>356</v>
      </c>
      <c r="E5" s="375" t="s">
        <v>387</v>
      </c>
      <c r="F5" s="375" t="s">
        <v>365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422</v>
      </c>
      <c r="U5" s="382">
        <v>4833.1571957095557</v>
      </c>
      <c r="V5">
        <f t="shared" ref="V5:V68" si="0">+O5/K5</f>
        <v>0.92</v>
      </c>
    </row>
    <row r="6" spans="2:22">
      <c r="B6" s="376" t="s">
        <v>354</v>
      </c>
      <c r="C6" s="376" t="s">
        <v>361</v>
      </c>
      <c r="D6" s="376" t="s">
        <v>356</v>
      </c>
      <c r="E6" s="376" t="s">
        <v>362</v>
      </c>
      <c r="F6" s="376" t="s">
        <v>363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421</v>
      </c>
      <c r="U6" s="380">
        <v>156272.08266127566</v>
      </c>
      <c r="V6">
        <f t="shared" si="0"/>
        <v>0.9</v>
      </c>
    </row>
    <row r="7" spans="2:22">
      <c r="B7" s="375" t="s">
        <v>354</v>
      </c>
      <c r="C7" s="375" t="s">
        <v>361</v>
      </c>
      <c r="D7" s="375" t="s">
        <v>356</v>
      </c>
      <c r="E7" s="375" t="s">
        <v>388</v>
      </c>
      <c r="F7" s="375" t="s">
        <v>363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422</v>
      </c>
      <c r="U7" s="382">
        <v>4833.1571957095566</v>
      </c>
      <c r="V7">
        <f t="shared" si="0"/>
        <v>0.92</v>
      </c>
    </row>
    <row r="8" spans="2:22">
      <c r="B8" s="376" t="s">
        <v>354</v>
      </c>
      <c r="C8" s="376" t="s">
        <v>361</v>
      </c>
      <c r="D8" s="376" t="s">
        <v>356</v>
      </c>
      <c r="E8" s="376" t="s">
        <v>366</v>
      </c>
      <c r="F8" s="376" t="s">
        <v>367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421</v>
      </c>
      <c r="U8" s="380">
        <v>156272.08266127569</v>
      </c>
      <c r="V8">
        <f t="shared" si="0"/>
        <v>0.9</v>
      </c>
    </row>
    <row r="9" spans="2:22">
      <c r="B9" s="375" t="s">
        <v>354</v>
      </c>
      <c r="C9" s="375" t="s">
        <v>361</v>
      </c>
      <c r="D9" s="375" t="s">
        <v>356</v>
      </c>
      <c r="E9" s="375" t="s">
        <v>386</v>
      </c>
      <c r="F9" s="375" t="s">
        <v>367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422</v>
      </c>
      <c r="U9" s="382">
        <v>4833.1571957095557</v>
      </c>
      <c r="V9">
        <f t="shared" si="0"/>
        <v>0.92</v>
      </c>
    </row>
    <row r="10" spans="2:22">
      <c r="B10" s="376" t="s">
        <v>354</v>
      </c>
      <c r="C10" s="376" t="s">
        <v>361</v>
      </c>
      <c r="D10" s="376" t="s">
        <v>356</v>
      </c>
      <c r="E10" s="376" t="s">
        <v>431</v>
      </c>
      <c r="F10" s="376" t="s">
        <v>360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421</v>
      </c>
      <c r="U10" s="380">
        <v>156272.08266127569</v>
      </c>
      <c r="V10">
        <f t="shared" si="0"/>
        <v>0.9</v>
      </c>
    </row>
    <row r="11" spans="2:22">
      <c r="B11" s="375" t="s">
        <v>354</v>
      </c>
      <c r="C11" s="375" t="s">
        <v>361</v>
      </c>
      <c r="D11" s="375" t="s">
        <v>356</v>
      </c>
      <c r="E11" s="375" t="s">
        <v>393</v>
      </c>
      <c r="F11" s="375" t="s">
        <v>360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422</v>
      </c>
      <c r="U11" s="382">
        <v>4833.1571957095566</v>
      </c>
      <c r="V11">
        <f t="shared" si="0"/>
        <v>0.92</v>
      </c>
    </row>
    <row r="12" spans="2:22">
      <c r="B12" s="376" t="s">
        <v>354</v>
      </c>
      <c r="C12" s="376" t="s">
        <v>361</v>
      </c>
      <c r="D12" s="376" t="s">
        <v>356</v>
      </c>
      <c r="E12" s="376" t="s">
        <v>373</v>
      </c>
      <c r="F12" s="376" t="s">
        <v>358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421</v>
      </c>
      <c r="U12" s="380">
        <v>156272.08266127566</v>
      </c>
      <c r="V12">
        <f t="shared" si="0"/>
        <v>0.9</v>
      </c>
    </row>
    <row r="13" spans="2:22">
      <c r="B13" s="375" t="s">
        <v>354</v>
      </c>
      <c r="C13" s="375" t="s">
        <v>361</v>
      </c>
      <c r="D13" s="375" t="s">
        <v>356</v>
      </c>
      <c r="E13" s="375" t="s">
        <v>392</v>
      </c>
      <c r="F13" s="375" t="s">
        <v>358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422</v>
      </c>
      <c r="U13" s="382">
        <v>4833.1571957095566</v>
      </c>
      <c r="V13">
        <f t="shared" si="0"/>
        <v>0.92</v>
      </c>
    </row>
    <row r="14" spans="2:22">
      <c r="B14" s="376" t="s">
        <v>354</v>
      </c>
      <c r="C14" s="376" t="s">
        <v>389</v>
      </c>
      <c r="D14" s="376" t="s">
        <v>356</v>
      </c>
      <c r="E14" s="376" t="s">
        <v>383</v>
      </c>
      <c r="F14" s="376" t="s">
        <v>360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424</v>
      </c>
      <c r="U14" s="380">
        <v>9070.2175946681509</v>
      </c>
      <c r="V14">
        <f t="shared" si="0"/>
        <v>0.92</v>
      </c>
    </row>
    <row r="15" spans="2:22">
      <c r="B15" s="375" t="s">
        <v>354</v>
      </c>
      <c r="C15" s="375" t="s">
        <v>389</v>
      </c>
      <c r="D15" s="375" t="s">
        <v>356</v>
      </c>
      <c r="E15" s="375" t="s">
        <v>359</v>
      </c>
      <c r="F15" s="375" t="s">
        <v>360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423</v>
      </c>
      <c r="U15" s="382">
        <v>20156.039099262558</v>
      </c>
      <c r="V15">
        <f t="shared" si="0"/>
        <v>0.5</v>
      </c>
    </row>
    <row r="16" spans="2:22">
      <c r="B16" s="376" t="s">
        <v>354</v>
      </c>
      <c r="C16" s="376" t="s">
        <v>389</v>
      </c>
      <c r="D16" s="376" t="s">
        <v>356</v>
      </c>
      <c r="E16" s="376" t="s">
        <v>384</v>
      </c>
      <c r="F16" s="376" t="s">
        <v>360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425</v>
      </c>
      <c r="U16" s="380">
        <v>2015.6039099262555</v>
      </c>
      <c r="V16">
        <f t="shared" si="0"/>
        <v>0.92</v>
      </c>
    </row>
    <row r="17" spans="2:22">
      <c r="B17" s="375" t="s">
        <v>354</v>
      </c>
      <c r="C17" s="375" t="s">
        <v>389</v>
      </c>
      <c r="D17" s="375" t="s">
        <v>356</v>
      </c>
      <c r="E17" s="375" t="s">
        <v>370</v>
      </c>
      <c r="F17" s="375" t="s">
        <v>358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424</v>
      </c>
      <c r="U17" s="382">
        <v>9070.2175946681509</v>
      </c>
      <c r="V17">
        <f t="shared" si="0"/>
        <v>0.92</v>
      </c>
    </row>
    <row r="18" spans="2:22">
      <c r="B18" s="376" t="s">
        <v>354</v>
      </c>
      <c r="C18" s="376" t="s">
        <v>389</v>
      </c>
      <c r="D18" s="376" t="s">
        <v>356</v>
      </c>
      <c r="E18" s="376" t="s">
        <v>357</v>
      </c>
      <c r="F18" s="376" t="s">
        <v>358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423</v>
      </c>
      <c r="U18" s="380">
        <v>20156.039099262558</v>
      </c>
      <c r="V18">
        <f t="shared" si="0"/>
        <v>0.5</v>
      </c>
    </row>
    <row r="19" spans="2:22">
      <c r="B19" s="375" t="s">
        <v>354</v>
      </c>
      <c r="C19" s="375" t="s">
        <v>389</v>
      </c>
      <c r="D19" s="375" t="s">
        <v>356</v>
      </c>
      <c r="E19" s="375" t="s">
        <v>381</v>
      </c>
      <c r="F19" s="375" t="s">
        <v>358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425</v>
      </c>
      <c r="U19" s="382">
        <v>2015.6039099262557</v>
      </c>
      <c r="V19">
        <f t="shared" si="0"/>
        <v>0.92</v>
      </c>
    </row>
    <row r="20" spans="2:22">
      <c r="B20" s="376" t="s">
        <v>354</v>
      </c>
      <c r="C20" s="376" t="s">
        <v>389</v>
      </c>
      <c r="D20" s="376" t="s">
        <v>396</v>
      </c>
      <c r="E20" s="376" t="s">
        <v>391</v>
      </c>
      <c r="F20" s="376" t="s">
        <v>367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424</v>
      </c>
      <c r="U20" s="380">
        <v>2862.4710133944827</v>
      </c>
      <c r="V20">
        <f t="shared" si="0"/>
        <v>0.92</v>
      </c>
    </row>
    <row r="21" spans="2:22">
      <c r="B21" s="375" t="s">
        <v>354</v>
      </c>
      <c r="C21" s="375" t="s">
        <v>389</v>
      </c>
      <c r="D21" s="375" t="s">
        <v>396</v>
      </c>
      <c r="E21" s="375" t="s">
        <v>397</v>
      </c>
      <c r="F21" s="375" t="s">
        <v>367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423</v>
      </c>
      <c r="U21" s="382">
        <v>817.84886096985213</v>
      </c>
      <c r="V21">
        <f t="shared" si="0"/>
        <v>0.5</v>
      </c>
    </row>
    <row r="22" spans="2:22">
      <c r="B22" s="376" t="s">
        <v>354</v>
      </c>
      <c r="C22" s="376" t="s">
        <v>389</v>
      </c>
      <c r="D22" s="376" t="s">
        <v>396</v>
      </c>
      <c r="E22" s="376" t="s">
        <v>400</v>
      </c>
      <c r="F22" s="376" t="s">
        <v>367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425</v>
      </c>
      <c r="U22" s="380">
        <v>204.46221524246303</v>
      </c>
      <c r="V22">
        <f t="shared" si="0"/>
        <v>0.92000000000000015</v>
      </c>
    </row>
    <row r="23" spans="2:22">
      <c r="B23" s="375" t="s">
        <v>354</v>
      </c>
      <c r="C23" s="375" t="s">
        <v>389</v>
      </c>
      <c r="D23" s="375" t="s">
        <v>396</v>
      </c>
      <c r="E23" s="375" t="s">
        <v>386</v>
      </c>
      <c r="F23" s="375" t="s">
        <v>367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422</v>
      </c>
      <c r="U23" s="382">
        <v>204.46221524246303</v>
      </c>
      <c r="V23">
        <f t="shared" si="0"/>
        <v>0.92000000000000015</v>
      </c>
    </row>
    <row r="24" spans="2:22">
      <c r="B24" s="376" t="s">
        <v>354</v>
      </c>
      <c r="C24" s="376" t="s">
        <v>389</v>
      </c>
      <c r="D24" s="376" t="s">
        <v>396</v>
      </c>
      <c r="E24" s="376" t="s">
        <v>383</v>
      </c>
      <c r="F24" s="376" t="s">
        <v>360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424</v>
      </c>
      <c r="U24" s="380">
        <v>2862.4710133944823</v>
      </c>
      <c r="V24">
        <f t="shared" si="0"/>
        <v>0.92</v>
      </c>
    </row>
    <row r="25" spans="2:22">
      <c r="B25" s="375" t="s">
        <v>354</v>
      </c>
      <c r="C25" s="375" t="s">
        <v>389</v>
      </c>
      <c r="D25" s="375" t="s">
        <v>396</v>
      </c>
      <c r="E25" s="375" t="s">
        <v>359</v>
      </c>
      <c r="F25" s="375" t="s">
        <v>360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423</v>
      </c>
      <c r="U25" s="382">
        <v>817.84886096985224</v>
      </c>
      <c r="V25">
        <f t="shared" si="0"/>
        <v>0.5</v>
      </c>
    </row>
    <row r="26" spans="2:22">
      <c r="B26" s="376" t="s">
        <v>354</v>
      </c>
      <c r="C26" s="376" t="s">
        <v>389</v>
      </c>
      <c r="D26" s="376" t="s">
        <v>396</v>
      </c>
      <c r="E26" s="376" t="s">
        <v>384</v>
      </c>
      <c r="F26" s="376" t="s">
        <v>360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425</v>
      </c>
      <c r="U26" s="380">
        <v>204.46221524246306</v>
      </c>
      <c r="V26">
        <f t="shared" si="0"/>
        <v>0.92000000000000015</v>
      </c>
    </row>
    <row r="27" spans="2:22">
      <c r="B27" s="375" t="s">
        <v>354</v>
      </c>
      <c r="C27" s="375" t="s">
        <v>389</v>
      </c>
      <c r="D27" s="375" t="s">
        <v>396</v>
      </c>
      <c r="E27" s="375" t="s">
        <v>393</v>
      </c>
      <c r="F27" s="375" t="s">
        <v>360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422</v>
      </c>
      <c r="U27" s="382">
        <v>204.46221524246306</v>
      </c>
      <c r="V27">
        <f t="shared" si="0"/>
        <v>0.92000000000000015</v>
      </c>
    </row>
    <row r="28" spans="2:22">
      <c r="B28" s="376" t="s">
        <v>354</v>
      </c>
      <c r="C28" s="376" t="s">
        <v>389</v>
      </c>
      <c r="D28" s="376" t="s">
        <v>396</v>
      </c>
      <c r="E28" s="376" t="s">
        <v>370</v>
      </c>
      <c r="F28" s="376" t="s">
        <v>358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424</v>
      </c>
      <c r="U28" s="380">
        <v>2862.4710133944827</v>
      </c>
      <c r="V28">
        <f t="shared" si="0"/>
        <v>0.92</v>
      </c>
    </row>
    <row r="29" spans="2:22">
      <c r="B29" s="375" t="s">
        <v>354</v>
      </c>
      <c r="C29" s="375" t="s">
        <v>389</v>
      </c>
      <c r="D29" s="375" t="s">
        <v>396</v>
      </c>
      <c r="E29" s="375" t="s">
        <v>357</v>
      </c>
      <c r="F29" s="375" t="s">
        <v>358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423</v>
      </c>
      <c r="U29" s="382">
        <v>817.84886096985224</v>
      </c>
      <c r="V29">
        <f t="shared" si="0"/>
        <v>0.5</v>
      </c>
    </row>
    <row r="30" spans="2:22">
      <c r="B30" s="376" t="s">
        <v>354</v>
      </c>
      <c r="C30" s="376" t="s">
        <v>389</v>
      </c>
      <c r="D30" s="376" t="s">
        <v>396</v>
      </c>
      <c r="E30" s="376" t="s">
        <v>381</v>
      </c>
      <c r="F30" s="376" t="s">
        <v>358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425</v>
      </c>
      <c r="U30" s="380">
        <v>204.46221524246306</v>
      </c>
      <c r="V30">
        <f t="shared" si="0"/>
        <v>0.92000000000000015</v>
      </c>
    </row>
    <row r="31" spans="2:22">
      <c r="B31" s="375" t="s">
        <v>354</v>
      </c>
      <c r="C31" s="375" t="s">
        <v>389</v>
      </c>
      <c r="D31" s="375" t="s">
        <v>396</v>
      </c>
      <c r="E31" s="375" t="s">
        <v>392</v>
      </c>
      <c r="F31" s="375" t="s">
        <v>358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422</v>
      </c>
      <c r="U31" s="382">
        <v>204.46221524246306</v>
      </c>
      <c r="V31">
        <f t="shared" si="0"/>
        <v>0.92000000000000015</v>
      </c>
    </row>
    <row r="32" spans="2:22">
      <c r="B32" s="376" t="s">
        <v>354</v>
      </c>
      <c r="C32" s="376" t="s">
        <v>379</v>
      </c>
      <c r="D32" s="376" t="s">
        <v>356</v>
      </c>
      <c r="E32" s="376" t="s">
        <v>378</v>
      </c>
      <c r="F32" s="376" t="s">
        <v>376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424</v>
      </c>
      <c r="U32" s="380">
        <v>9897.0404765186795</v>
      </c>
      <c r="V32">
        <f t="shared" si="0"/>
        <v>0.92</v>
      </c>
    </row>
    <row r="33" spans="2:22">
      <c r="B33" s="375" t="s">
        <v>354</v>
      </c>
      <c r="C33" s="375" t="s">
        <v>379</v>
      </c>
      <c r="D33" s="375" t="s">
        <v>356</v>
      </c>
      <c r="E33" s="375" t="s">
        <v>380</v>
      </c>
      <c r="F33" s="375" t="s">
        <v>376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423</v>
      </c>
      <c r="U33" s="382">
        <v>22268.341072167023</v>
      </c>
      <c r="V33">
        <f t="shared" si="0"/>
        <v>0.5</v>
      </c>
    </row>
    <row r="34" spans="2:22">
      <c r="B34" s="376" t="s">
        <v>354</v>
      </c>
      <c r="C34" s="376" t="s">
        <v>379</v>
      </c>
      <c r="D34" s="376" t="s">
        <v>356</v>
      </c>
      <c r="E34" s="376" t="s">
        <v>382</v>
      </c>
      <c r="F34" s="376" t="s">
        <v>376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425</v>
      </c>
      <c r="U34" s="380">
        <v>9897.0404765186795</v>
      </c>
      <c r="V34">
        <f t="shared" si="0"/>
        <v>0.92</v>
      </c>
    </row>
    <row r="35" spans="2:22">
      <c r="B35" s="375" t="s">
        <v>354</v>
      </c>
      <c r="C35" s="375" t="s">
        <v>379</v>
      </c>
      <c r="D35" s="375" t="s">
        <v>356</v>
      </c>
      <c r="E35" s="375" t="s">
        <v>375</v>
      </c>
      <c r="F35" s="375" t="s">
        <v>376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422</v>
      </c>
      <c r="U35" s="382">
        <v>4948.5202382593397</v>
      </c>
      <c r="V35">
        <f t="shared" si="0"/>
        <v>0.92</v>
      </c>
    </row>
    <row r="36" spans="2:22">
      <c r="B36" s="376" t="s">
        <v>354</v>
      </c>
      <c r="C36" s="376" t="s">
        <v>379</v>
      </c>
      <c r="D36" s="376" t="s">
        <v>356</v>
      </c>
      <c r="E36" s="376" t="s">
        <v>383</v>
      </c>
      <c r="F36" s="376" t="s">
        <v>360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424</v>
      </c>
      <c r="U36" s="380">
        <v>9897.0404765186795</v>
      </c>
      <c r="V36">
        <f t="shared" si="0"/>
        <v>0.92</v>
      </c>
    </row>
    <row r="37" spans="2:22">
      <c r="B37" s="375" t="s">
        <v>354</v>
      </c>
      <c r="C37" s="375" t="s">
        <v>379</v>
      </c>
      <c r="D37" s="375" t="s">
        <v>356</v>
      </c>
      <c r="E37" s="375" t="s">
        <v>359</v>
      </c>
      <c r="F37" s="375" t="s">
        <v>360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423</v>
      </c>
      <c r="U37" s="382">
        <v>22268.341072167023</v>
      </c>
      <c r="V37">
        <f t="shared" si="0"/>
        <v>0.5</v>
      </c>
    </row>
    <row r="38" spans="2:22">
      <c r="B38" s="376" t="s">
        <v>354</v>
      </c>
      <c r="C38" s="376" t="s">
        <v>379</v>
      </c>
      <c r="D38" s="376" t="s">
        <v>356</v>
      </c>
      <c r="E38" s="376" t="s">
        <v>384</v>
      </c>
      <c r="F38" s="376" t="s">
        <v>360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425</v>
      </c>
      <c r="U38" s="380">
        <v>9897.0404765186795</v>
      </c>
      <c r="V38">
        <f t="shared" si="0"/>
        <v>0.92</v>
      </c>
    </row>
    <row r="39" spans="2:22">
      <c r="B39" s="375" t="s">
        <v>354</v>
      </c>
      <c r="C39" s="375" t="s">
        <v>379</v>
      </c>
      <c r="D39" s="375" t="s">
        <v>356</v>
      </c>
      <c r="E39" s="375" t="s">
        <v>393</v>
      </c>
      <c r="F39" s="375" t="s">
        <v>360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422</v>
      </c>
      <c r="U39" s="382">
        <v>4948.5202382593397</v>
      </c>
      <c r="V39">
        <f t="shared" si="0"/>
        <v>0.92</v>
      </c>
    </row>
    <row r="40" spans="2:22">
      <c r="B40" s="376" t="s">
        <v>354</v>
      </c>
      <c r="C40" s="376" t="s">
        <v>379</v>
      </c>
      <c r="D40" s="376" t="s">
        <v>356</v>
      </c>
      <c r="E40" s="376" t="s">
        <v>370</v>
      </c>
      <c r="F40" s="376" t="s">
        <v>358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424</v>
      </c>
      <c r="U40" s="380">
        <v>9897.0404765186795</v>
      </c>
      <c r="V40">
        <f t="shared" si="0"/>
        <v>0.92000000000000015</v>
      </c>
    </row>
    <row r="41" spans="2:22">
      <c r="B41" s="375" t="s">
        <v>354</v>
      </c>
      <c r="C41" s="375" t="s">
        <v>379</v>
      </c>
      <c r="D41" s="375" t="s">
        <v>356</v>
      </c>
      <c r="E41" s="375" t="s">
        <v>357</v>
      </c>
      <c r="F41" s="375" t="s">
        <v>358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423</v>
      </c>
      <c r="U41" s="382">
        <v>22268.341072167026</v>
      </c>
      <c r="V41">
        <f t="shared" si="0"/>
        <v>0.5</v>
      </c>
    </row>
    <row r="42" spans="2:22">
      <c r="B42" s="376" t="s">
        <v>354</v>
      </c>
      <c r="C42" s="376" t="s">
        <v>379</v>
      </c>
      <c r="D42" s="376" t="s">
        <v>356</v>
      </c>
      <c r="E42" s="376" t="s">
        <v>381</v>
      </c>
      <c r="F42" s="376" t="s">
        <v>358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425</v>
      </c>
      <c r="U42" s="380">
        <v>9897.0404765186795</v>
      </c>
      <c r="V42">
        <f t="shared" si="0"/>
        <v>0.92000000000000015</v>
      </c>
    </row>
    <row r="43" spans="2:22">
      <c r="B43" s="375" t="s">
        <v>354</v>
      </c>
      <c r="C43" s="375" t="s">
        <v>379</v>
      </c>
      <c r="D43" s="375" t="s">
        <v>356</v>
      </c>
      <c r="E43" s="375" t="s">
        <v>392</v>
      </c>
      <c r="F43" s="375" t="s">
        <v>358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422</v>
      </c>
      <c r="U43" s="382">
        <v>4948.5202382593397</v>
      </c>
      <c r="V43">
        <f t="shared" si="0"/>
        <v>0.92000000000000015</v>
      </c>
    </row>
    <row r="44" spans="2:22">
      <c r="B44" s="376" t="s">
        <v>354</v>
      </c>
      <c r="C44" s="376" t="s">
        <v>379</v>
      </c>
      <c r="D44" s="376" t="s">
        <v>396</v>
      </c>
      <c r="E44" s="376" t="s">
        <v>378</v>
      </c>
      <c r="F44" s="376" t="s">
        <v>376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424</v>
      </c>
      <c r="U44" s="380">
        <v>310.00406258448186</v>
      </c>
      <c r="V44">
        <f t="shared" si="0"/>
        <v>0.92</v>
      </c>
    </row>
    <row r="45" spans="2:22">
      <c r="B45" s="375" t="s">
        <v>354</v>
      </c>
      <c r="C45" s="375" t="s">
        <v>379</v>
      </c>
      <c r="D45" s="375" t="s">
        <v>396</v>
      </c>
      <c r="E45" s="375" t="s">
        <v>380</v>
      </c>
      <c r="F45" s="375" t="s">
        <v>376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423</v>
      </c>
      <c r="U45" s="382">
        <v>66.429441982388965</v>
      </c>
      <c r="V45">
        <f t="shared" si="0"/>
        <v>0.5</v>
      </c>
    </row>
    <row r="46" spans="2:22">
      <c r="B46" s="376" t="s">
        <v>354</v>
      </c>
      <c r="C46" s="376" t="s">
        <v>379</v>
      </c>
      <c r="D46" s="376" t="s">
        <v>396</v>
      </c>
      <c r="E46" s="376" t="s">
        <v>382</v>
      </c>
      <c r="F46" s="376" t="s">
        <v>376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425</v>
      </c>
      <c r="U46" s="380">
        <v>44.286294654925982</v>
      </c>
      <c r="V46">
        <f t="shared" si="0"/>
        <v>0.92</v>
      </c>
    </row>
    <row r="47" spans="2:22">
      <c r="B47" s="375" t="s">
        <v>354</v>
      </c>
      <c r="C47" s="375" t="s">
        <v>379</v>
      </c>
      <c r="D47" s="375" t="s">
        <v>396</v>
      </c>
      <c r="E47" s="375" t="s">
        <v>375</v>
      </c>
      <c r="F47" s="375" t="s">
        <v>376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422</v>
      </c>
      <c r="U47" s="382">
        <v>22.143147327462991</v>
      </c>
      <c r="V47">
        <f t="shared" si="0"/>
        <v>0.92</v>
      </c>
    </row>
    <row r="48" spans="2:22">
      <c r="B48" s="376" t="s">
        <v>354</v>
      </c>
      <c r="C48" s="376" t="s">
        <v>379</v>
      </c>
      <c r="D48" s="376" t="s">
        <v>396</v>
      </c>
      <c r="E48" s="376" t="s">
        <v>383</v>
      </c>
      <c r="F48" s="376" t="s">
        <v>360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424</v>
      </c>
      <c r="U48" s="380">
        <v>310.0040625844818</v>
      </c>
      <c r="V48">
        <f t="shared" si="0"/>
        <v>0.92</v>
      </c>
    </row>
    <row r="49" spans="2:22">
      <c r="B49" s="375" t="s">
        <v>354</v>
      </c>
      <c r="C49" s="375" t="s">
        <v>379</v>
      </c>
      <c r="D49" s="375" t="s">
        <v>396</v>
      </c>
      <c r="E49" s="375" t="s">
        <v>359</v>
      </c>
      <c r="F49" s="375" t="s">
        <v>360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423</v>
      </c>
      <c r="U49" s="382">
        <v>66.429441982388965</v>
      </c>
      <c r="V49">
        <f t="shared" si="0"/>
        <v>0.5</v>
      </c>
    </row>
    <row r="50" spans="2:22">
      <c r="B50" s="376" t="s">
        <v>354</v>
      </c>
      <c r="C50" s="376" t="s">
        <v>379</v>
      </c>
      <c r="D50" s="376" t="s">
        <v>396</v>
      </c>
      <c r="E50" s="376" t="s">
        <v>384</v>
      </c>
      <c r="F50" s="376" t="s">
        <v>360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425</v>
      </c>
      <c r="U50" s="380">
        <v>44.286294654925982</v>
      </c>
      <c r="V50">
        <f t="shared" si="0"/>
        <v>0.92</v>
      </c>
    </row>
    <row r="51" spans="2:22">
      <c r="B51" s="375" t="s">
        <v>354</v>
      </c>
      <c r="C51" s="375" t="s">
        <v>379</v>
      </c>
      <c r="D51" s="375" t="s">
        <v>396</v>
      </c>
      <c r="E51" s="375" t="s">
        <v>393</v>
      </c>
      <c r="F51" s="375" t="s">
        <v>360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422</v>
      </c>
      <c r="U51" s="382">
        <v>22.143147327462991</v>
      </c>
      <c r="V51">
        <f t="shared" si="0"/>
        <v>0.92</v>
      </c>
    </row>
    <row r="52" spans="2:22">
      <c r="B52" s="376" t="s">
        <v>354</v>
      </c>
      <c r="C52" s="376" t="s">
        <v>379</v>
      </c>
      <c r="D52" s="376" t="s">
        <v>396</v>
      </c>
      <c r="E52" s="376" t="s">
        <v>370</v>
      </c>
      <c r="F52" s="376" t="s">
        <v>358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424</v>
      </c>
      <c r="U52" s="380">
        <v>310.00406258448186</v>
      </c>
      <c r="V52">
        <f t="shared" si="0"/>
        <v>0.92</v>
      </c>
    </row>
    <row r="53" spans="2:22">
      <c r="B53" s="375" t="s">
        <v>354</v>
      </c>
      <c r="C53" s="375" t="s">
        <v>379</v>
      </c>
      <c r="D53" s="375" t="s">
        <v>396</v>
      </c>
      <c r="E53" s="375" t="s">
        <v>357</v>
      </c>
      <c r="F53" s="375" t="s">
        <v>358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423</v>
      </c>
      <c r="U53" s="382">
        <v>66.429441982388965</v>
      </c>
      <c r="V53">
        <f t="shared" si="0"/>
        <v>0.5</v>
      </c>
    </row>
    <row r="54" spans="2:22">
      <c r="B54" s="376" t="s">
        <v>354</v>
      </c>
      <c r="C54" s="376" t="s">
        <v>379</v>
      </c>
      <c r="D54" s="376" t="s">
        <v>396</v>
      </c>
      <c r="E54" s="376" t="s">
        <v>381</v>
      </c>
      <c r="F54" s="376" t="s">
        <v>358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425</v>
      </c>
      <c r="U54" s="380">
        <v>44.286294654925982</v>
      </c>
      <c r="V54">
        <f t="shared" si="0"/>
        <v>0.92</v>
      </c>
    </row>
    <row r="55" spans="2:22">
      <c r="B55" s="375" t="s">
        <v>354</v>
      </c>
      <c r="C55" s="375" t="s">
        <v>379</v>
      </c>
      <c r="D55" s="375" t="s">
        <v>396</v>
      </c>
      <c r="E55" s="375" t="s">
        <v>392</v>
      </c>
      <c r="F55" s="375" t="s">
        <v>358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422</v>
      </c>
      <c r="U55" s="382">
        <v>22.143147327462991</v>
      </c>
      <c r="V55">
        <f t="shared" si="0"/>
        <v>0.92</v>
      </c>
    </row>
    <row r="56" spans="2:22">
      <c r="B56" s="376" t="s">
        <v>354</v>
      </c>
      <c r="C56" s="376" t="s">
        <v>372</v>
      </c>
      <c r="D56" s="376" t="s">
        <v>356</v>
      </c>
      <c r="E56" s="376" t="s">
        <v>366</v>
      </c>
      <c r="F56" s="376" t="s">
        <v>367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421</v>
      </c>
      <c r="U56" s="380">
        <v>20223.864958379269</v>
      </c>
      <c r="V56">
        <f t="shared" si="0"/>
        <v>0.9</v>
      </c>
    </row>
    <row r="57" spans="2:22">
      <c r="B57" s="375" t="s">
        <v>354</v>
      </c>
      <c r="C57" s="375" t="s">
        <v>372</v>
      </c>
      <c r="D57" s="375" t="s">
        <v>356</v>
      </c>
      <c r="E57" s="375" t="s">
        <v>395</v>
      </c>
      <c r="F57" s="375" t="s">
        <v>367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427</v>
      </c>
      <c r="U57" s="382">
        <v>1348.2576638919516</v>
      </c>
      <c r="V57">
        <f t="shared" si="0"/>
        <v>0.85</v>
      </c>
    </row>
    <row r="58" spans="2:22">
      <c r="B58" s="376" t="s">
        <v>354</v>
      </c>
      <c r="C58" s="376" t="s">
        <v>372</v>
      </c>
      <c r="D58" s="376" t="s">
        <v>356</v>
      </c>
      <c r="E58" s="376" t="s">
        <v>385</v>
      </c>
      <c r="F58" s="376" t="s">
        <v>367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426</v>
      </c>
      <c r="U58" s="380">
        <v>5393.0306555678062</v>
      </c>
      <c r="V58">
        <f t="shared" si="0"/>
        <v>0.85</v>
      </c>
    </row>
    <row r="59" spans="2:22">
      <c r="B59" s="375" t="s">
        <v>354</v>
      </c>
      <c r="C59" s="375" t="s">
        <v>372</v>
      </c>
      <c r="D59" s="375" t="s">
        <v>356</v>
      </c>
      <c r="E59" s="375" t="s">
        <v>373</v>
      </c>
      <c r="F59" s="375" t="s">
        <v>358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421</v>
      </c>
      <c r="U59" s="382">
        <v>20223.864958379276</v>
      </c>
      <c r="V59">
        <f t="shared" si="0"/>
        <v>0.9</v>
      </c>
    </row>
    <row r="60" spans="2:22">
      <c r="B60" s="376" t="s">
        <v>354</v>
      </c>
      <c r="C60" s="376" t="s">
        <v>372</v>
      </c>
      <c r="D60" s="376" t="s">
        <v>356</v>
      </c>
      <c r="E60" s="376" t="s">
        <v>394</v>
      </c>
      <c r="F60" s="376" t="s">
        <v>358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427</v>
      </c>
      <c r="U60" s="380">
        <v>1348.257663891952</v>
      </c>
      <c r="V60">
        <f t="shared" si="0"/>
        <v>0.85</v>
      </c>
    </row>
    <row r="61" spans="2:22">
      <c r="B61" s="375" t="s">
        <v>354</v>
      </c>
      <c r="C61" s="375" t="s">
        <v>372</v>
      </c>
      <c r="D61" s="375" t="s">
        <v>356</v>
      </c>
      <c r="E61" s="375" t="s">
        <v>369</v>
      </c>
      <c r="F61" s="375" t="s">
        <v>358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426</v>
      </c>
      <c r="U61" s="382">
        <v>5393.030655567808</v>
      </c>
      <c r="V61">
        <f t="shared" si="0"/>
        <v>0.85</v>
      </c>
    </row>
    <row r="62" spans="2:22">
      <c r="B62" s="376" t="s">
        <v>354</v>
      </c>
      <c r="C62" s="376" t="s">
        <v>355</v>
      </c>
      <c r="D62" s="376" t="s">
        <v>356</v>
      </c>
      <c r="E62" s="376" t="s">
        <v>359</v>
      </c>
      <c r="F62" s="376" t="s">
        <v>360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423</v>
      </c>
      <c r="U62" s="380">
        <v>319628.69595225831</v>
      </c>
      <c r="V62">
        <f t="shared" si="0"/>
        <v>0.5</v>
      </c>
    </row>
    <row r="63" spans="2:22">
      <c r="B63" s="375" t="s">
        <v>354</v>
      </c>
      <c r="C63" s="375" t="s">
        <v>355</v>
      </c>
      <c r="D63" s="375" t="s">
        <v>356</v>
      </c>
      <c r="E63" s="375" t="s">
        <v>368</v>
      </c>
      <c r="F63" s="375" t="s">
        <v>360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426</v>
      </c>
      <c r="U63" s="382">
        <v>28411.439640200748</v>
      </c>
      <c r="V63">
        <f t="shared" si="0"/>
        <v>0.84999999999999987</v>
      </c>
    </row>
    <row r="64" spans="2:22">
      <c r="B64" s="376" t="s">
        <v>354</v>
      </c>
      <c r="C64" s="376" t="s">
        <v>355</v>
      </c>
      <c r="D64" s="376" t="s">
        <v>356</v>
      </c>
      <c r="E64" s="376" t="s">
        <v>370</v>
      </c>
      <c r="F64" s="376" t="s">
        <v>358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424</v>
      </c>
      <c r="U64" s="380">
        <v>21308.579730150555</v>
      </c>
      <c r="V64">
        <f t="shared" si="0"/>
        <v>0.92</v>
      </c>
    </row>
    <row r="65" spans="2:22">
      <c r="B65" s="375" t="s">
        <v>354</v>
      </c>
      <c r="C65" s="375" t="s">
        <v>355</v>
      </c>
      <c r="D65" s="375" t="s">
        <v>356</v>
      </c>
      <c r="E65" s="375" t="s">
        <v>357</v>
      </c>
      <c r="F65" s="375" t="s">
        <v>358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423</v>
      </c>
      <c r="U65" s="382">
        <v>319628.69595225836</v>
      </c>
      <c r="V65">
        <f t="shared" si="0"/>
        <v>0.5</v>
      </c>
    </row>
    <row r="66" spans="2:22">
      <c r="B66" s="376" t="s">
        <v>354</v>
      </c>
      <c r="C66" s="376" t="s">
        <v>355</v>
      </c>
      <c r="D66" s="376" t="s">
        <v>356</v>
      </c>
      <c r="E66" s="376" t="s">
        <v>369</v>
      </c>
      <c r="F66" s="376" t="s">
        <v>358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426</v>
      </c>
      <c r="U66" s="380">
        <v>28411.439640200748</v>
      </c>
      <c r="V66">
        <f t="shared" si="0"/>
        <v>0.84999999999999987</v>
      </c>
    </row>
    <row r="67" spans="2:22">
      <c r="B67" s="375" t="s">
        <v>354</v>
      </c>
      <c r="C67" s="375" t="s">
        <v>355</v>
      </c>
      <c r="D67" s="375" t="s">
        <v>396</v>
      </c>
      <c r="E67" s="375" t="s">
        <v>391</v>
      </c>
      <c r="F67" s="375" t="s">
        <v>367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424</v>
      </c>
      <c r="U67" s="382">
        <v>29.763528410567652</v>
      </c>
      <c r="V67">
        <f t="shared" si="0"/>
        <v>0.91999999999999993</v>
      </c>
    </row>
    <row r="68" spans="2:22">
      <c r="B68" s="376" t="s">
        <v>354</v>
      </c>
      <c r="C68" s="376" t="s">
        <v>355</v>
      </c>
      <c r="D68" s="376" t="s">
        <v>396</v>
      </c>
      <c r="E68" s="376" t="s">
        <v>385</v>
      </c>
      <c r="F68" s="376" t="s">
        <v>367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426</v>
      </c>
      <c r="U68" s="380">
        <v>44.64529261585146</v>
      </c>
      <c r="V68">
        <f t="shared" si="0"/>
        <v>0.85</v>
      </c>
    </row>
    <row r="69" spans="2:22">
      <c r="B69" s="375" t="s">
        <v>354</v>
      </c>
      <c r="C69" s="375" t="s">
        <v>355</v>
      </c>
      <c r="D69" s="375" t="s">
        <v>396</v>
      </c>
      <c r="E69" s="375" t="s">
        <v>383</v>
      </c>
      <c r="F69" s="375" t="s">
        <v>360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424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354</v>
      </c>
      <c r="C70" s="376" t="s">
        <v>355</v>
      </c>
      <c r="D70" s="376" t="s">
        <v>396</v>
      </c>
      <c r="E70" s="376" t="s">
        <v>368</v>
      </c>
      <c r="F70" s="376" t="s">
        <v>360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426</v>
      </c>
      <c r="U70" s="380">
        <v>44.645292615851467</v>
      </c>
      <c r="V70">
        <f t="shared" si="1"/>
        <v>0.85</v>
      </c>
    </row>
    <row r="71" spans="2:22">
      <c r="B71" s="375" t="s">
        <v>354</v>
      </c>
      <c r="C71" s="375" t="s">
        <v>355</v>
      </c>
      <c r="D71" s="375" t="s">
        <v>396</v>
      </c>
      <c r="E71" s="375" t="s">
        <v>370</v>
      </c>
      <c r="F71" s="375" t="s">
        <v>358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424</v>
      </c>
      <c r="U71" s="382">
        <v>29.763528410567655</v>
      </c>
      <c r="V71">
        <f t="shared" si="1"/>
        <v>0.91999999999999993</v>
      </c>
    </row>
    <row r="72" spans="2:22">
      <c r="B72" s="376" t="s">
        <v>354</v>
      </c>
      <c r="C72" s="376" t="s">
        <v>355</v>
      </c>
      <c r="D72" s="376" t="s">
        <v>396</v>
      </c>
      <c r="E72" s="376" t="s">
        <v>369</v>
      </c>
      <c r="F72" s="376" t="s">
        <v>358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426</v>
      </c>
      <c r="U72" s="380">
        <v>44.645292615851474</v>
      </c>
      <c r="V72">
        <f t="shared" si="1"/>
        <v>0.85</v>
      </c>
    </row>
    <row r="73" spans="2:22">
      <c r="B73" s="375" t="s">
        <v>354</v>
      </c>
      <c r="C73" s="375" t="s">
        <v>377</v>
      </c>
      <c r="D73" s="375" t="s">
        <v>356</v>
      </c>
      <c r="E73" s="375" t="s">
        <v>370</v>
      </c>
      <c r="F73" s="375" t="s">
        <v>358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424</v>
      </c>
      <c r="U73" s="382">
        <v>117733.51109513189</v>
      </c>
      <c r="V73">
        <f t="shared" si="1"/>
        <v>0.92</v>
      </c>
    </row>
    <row r="74" spans="2:22">
      <c r="B74" s="376" t="s">
        <v>354</v>
      </c>
      <c r="C74" s="376" t="s">
        <v>377</v>
      </c>
      <c r="D74" s="376" t="s">
        <v>356</v>
      </c>
      <c r="E74" s="376" t="s">
        <v>357</v>
      </c>
      <c r="F74" s="376" t="s">
        <v>358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423</v>
      </c>
      <c r="U74" s="380">
        <v>105960.15998561872</v>
      </c>
      <c r="V74">
        <f t="shared" si="1"/>
        <v>0.5</v>
      </c>
    </row>
    <row r="75" spans="2:22">
      <c r="B75" s="375" t="s">
        <v>354</v>
      </c>
      <c r="C75" s="375" t="s">
        <v>377</v>
      </c>
      <c r="D75" s="375" t="s">
        <v>356</v>
      </c>
      <c r="E75" s="375" t="s">
        <v>392</v>
      </c>
      <c r="F75" s="375" t="s">
        <v>358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422</v>
      </c>
      <c r="U75" s="382">
        <v>11773.351109513189</v>
      </c>
      <c r="V75">
        <f t="shared" si="1"/>
        <v>0.92</v>
      </c>
    </row>
    <row r="76" spans="2:22">
      <c r="B76" s="376" t="s">
        <v>354</v>
      </c>
      <c r="C76" s="376" t="s">
        <v>377</v>
      </c>
      <c r="D76" s="376" t="s">
        <v>396</v>
      </c>
      <c r="E76" s="376" t="s">
        <v>383</v>
      </c>
      <c r="F76" s="376" t="s">
        <v>360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424</v>
      </c>
      <c r="U76" s="380">
        <v>435.96039069157661</v>
      </c>
      <c r="V76">
        <f t="shared" si="1"/>
        <v>0.92</v>
      </c>
    </row>
    <row r="77" spans="2:22">
      <c r="B77" s="375" t="s">
        <v>354</v>
      </c>
      <c r="C77" s="375" t="s">
        <v>377</v>
      </c>
      <c r="D77" s="375" t="s">
        <v>396</v>
      </c>
      <c r="E77" s="375" t="s">
        <v>359</v>
      </c>
      <c r="F77" s="375" t="s">
        <v>360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423</v>
      </c>
      <c r="U77" s="382">
        <v>108.99009767289415</v>
      </c>
      <c r="V77">
        <f t="shared" si="1"/>
        <v>0.5</v>
      </c>
    </row>
    <row r="78" spans="2:22">
      <c r="B78" s="376" t="s">
        <v>354</v>
      </c>
      <c r="C78" s="376" t="s">
        <v>377</v>
      </c>
      <c r="D78" s="376" t="s">
        <v>396</v>
      </c>
      <c r="E78" s="376" t="s">
        <v>384</v>
      </c>
      <c r="F78" s="376" t="s">
        <v>360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425</v>
      </c>
      <c r="U78" s="380">
        <v>72.660065115262768</v>
      </c>
      <c r="V78">
        <f t="shared" si="1"/>
        <v>0.91999999999999993</v>
      </c>
    </row>
    <row r="79" spans="2:22">
      <c r="B79" s="375" t="s">
        <v>354</v>
      </c>
      <c r="C79" s="375" t="s">
        <v>377</v>
      </c>
      <c r="D79" s="375" t="s">
        <v>396</v>
      </c>
      <c r="E79" s="375" t="s">
        <v>368</v>
      </c>
      <c r="F79" s="375" t="s">
        <v>360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426</v>
      </c>
      <c r="U79" s="382">
        <v>36.330032557631384</v>
      </c>
      <c r="V79">
        <f t="shared" si="1"/>
        <v>0.84999999999999987</v>
      </c>
    </row>
    <row r="80" spans="2:22">
      <c r="B80" s="376" t="s">
        <v>354</v>
      </c>
      <c r="C80" s="376" t="s">
        <v>377</v>
      </c>
      <c r="D80" s="376" t="s">
        <v>396</v>
      </c>
      <c r="E80" s="376" t="s">
        <v>393</v>
      </c>
      <c r="F80" s="376" t="s">
        <v>360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422</v>
      </c>
      <c r="U80" s="380">
        <v>72.660065115262768</v>
      </c>
      <c r="V80">
        <f t="shared" si="1"/>
        <v>0.91999999999999993</v>
      </c>
    </row>
    <row r="81" spans="2:22">
      <c r="B81" s="375" t="s">
        <v>354</v>
      </c>
      <c r="C81" s="375" t="s">
        <v>377</v>
      </c>
      <c r="D81" s="375" t="s">
        <v>396</v>
      </c>
      <c r="E81" s="375" t="s">
        <v>370</v>
      </c>
      <c r="F81" s="375" t="s">
        <v>358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424</v>
      </c>
      <c r="U81" s="382">
        <v>435.96039069157661</v>
      </c>
      <c r="V81">
        <f t="shared" si="1"/>
        <v>0.92</v>
      </c>
    </row>
    <row r="82" spans="2:22">
      <c r="B82" s="376" t="s">
        <v>354</v>
      </c>
      <c r="C82" s="376" t="s">
        <v>377</v>
      </c>
      <c r="D82" s="376" t="s">
        <v>396</v>
      </c>
      <c r="E82" s="376" t="s">
        <v>357</v>
      </c>
      <c r="F82" s="376" t="s">
        <v>358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423</v>
      </c>
      <c r="U82" s="380">
        <v>108.99009767289415</v>
      </c>
      <c r="V82">
        <f t="shared" si="1"/>
        <v>0.5</v>
      </c>
    </row>
    <row r="83" spans="2:22">
      <c r="B83" s="375" t="s">
        <v>354</v>
      </c>
      <c r="C83" s="375" t="s">
        <v>377</v>
      </c>
      <c r="D83" s="375" t="s">
        <v>396</v>
      </c>
      <c r="E83" s="375" t="s">
        <v>381</v>
      </c>
      <c r="F83" s="375" t="s">
        <v>358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425</v>
      </c>
      <c r="U83" s="382">
        <v>72.660065115262768</v>
      </c>
      <c r="V83">
        <f t="shared" si="1"/>
        <v>0.91999999999999993</v>
      </c>
    </row>
    <row r="84" spans="2:22">
      <c r="B84" s="376" t="s">
        <v>354</v>
      </c>
      <c r="C84" s="376" t="s">
        <v>377</v>
      </c>
      <c r="D84" s="376" t="s">
        <v>396</v>
      </c>
      <c r="E84" s="376" t="s">
        <v>369</v>
      </c>
      <c r="F84" s="376" t="s">
        <v>358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426</v>
      </c>
      <c r="U84" s="380">
        <v>36.330032557631384</v>
      </c>
      <c r="V84">
        <f t="shared" si="1"/>
        <v>0.84999999999999987</v>
      </c>
    </row>
    <row r="85" spans="2:22">
      <c r="B85" s="375" t="s">
        <v>354</v>
      </c>
      <c r="C85" s="375" t="s">
        <v>377</v>
      </c>
      <c r="D85" s="375" t="s">
        <v>396</v>
      </c>
      <c r="E85" s="375" t="s">
        <v>392</v>
      </c>
      <c r="F85" s="375" t="s">
        <v>358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422</v>
      </c>
      <c r="U85" s="382">
        <v>72.660065115262768</v>
      </c>
      <c r="V85">
        <f t="shared" si="1"/>
        <v>0.91999999999999993</v>
      </c>
    </row>
    <row r="86" spans="2:22">
      <c r="B86" s="376" t="s">
        <v>354</v>
      </c>
      <c r="C86" s="376" t="s">
        <v>390</v>
      </c>
      <c r="D86" s="376" t="s">
        <v>356</v>
      </c>
      <c r="E86" s="376" t="s">
        <v>391</v>
      </c>
      <c r="F86" s="376" t="s">
        <v>367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424</v>
      </c>
      <c r="U86" s="380">
        <v>6892.5000101133246</v>
      </c>
      <c r="V86">
        <f t="shared" si="1"/>
        <v>0.92</v>
      </c>
    </row>
    <row r="87" spans="2:22">
      <c r="B87" s="375" t="s">
        <v>354</v>
      </c>
      <c r="C87" s="375" t="s">
        <v>390</v>
      </c>
      <c r="D87" s="375" t="s">
        <v>356</v>
      </c>
      <c r="E87" s="375" t="s">
        <v>386</v>
      </c>
      <c r="F87" s="375" t="s">
        <v>367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422</v>
      </c>
      <c r="U87" s="382">
        <v>3446.2500050566623</v>
      </c>
      <c r="V87">
        <f t="shared" si="1"/>
        <v>0.92</v>
      </c>
    </row>
    <row r="88" spans="2:22">
      <c r="B88" s="376" t="s">
        <v>354</v>
      </c>
      <c r="C88" s="376" t="s">
        <v>390</v>
      </c>
      <c r="D88" s="376" t="s">
        <v>356</v>
      </c>
      <c r="E88" s="376" t="s">
        <v>394</v>
      </c>
      <c r="F88" s="376" t="s">
        <v>358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427</v>
      </c>
      <c r="U88" s="380">
        <v>2297.5000033711085</v>
      </c>
      <c r="V88">
        <f t="shared" si="1"/>
        <v>0.85</v>
      </c>
    </row>
    <row r="89" spans="2:22">
      <c r="B89" s="375" t="s">
        <v>354</v>
      </c>
      <c r="C89" s="375" t="s">
        <v>390</v>
      </c>
      <c r="D89" s="375" t="s">
        <v>356</v>
      </c>
      <c r="E89" s="375" t="s">
        <v>370</v>
      </c>
      <c r="F89" s="375" t="s">
        <v>358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424</v>
      </c>
      <c r="U89" s="382">
        <v>6892.5000101133246</v>
      </c>
      <c r="V89">
        <f t="shared" si="1"/>
        <v>0.92</v>
      </c>
    </row>
    <row r="90" spans="2:22">
      <c r="B90" s="376" t="s">
        <v>354</v>
      </c>
      <c r="C90" s="376" t="s">
        <v>390</v>
      </c>
      <c r="D90" s="376" t="s">
        <v>356</v>
      </c>
      <c r="E90" s="376" t="s">
        <v>392</v>
      </c>
      <c r="F90" s="376" t="s">
        <v>358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422</v>
      </c>
      <c r="U90" s="380">
        <v>3446.2500050566623</v>
      </c>
      <c r="V90">
        <f t="shared" si="1"/>
        <v>0.92</v>
      </c>
    </row>
    <row r="91" spans="2:22">
      <c r="B91" s="375" t="s">
        <v>354</v>
      </c>
      <c r="C91" s="375" t="s">
        <v>390</v>
      </c>
      <c r="D91" s="375" t="s">
        <v>396</v>
      </c>
      <c r="E91" s="375" t="s">
        <v>398</v>
      </c>
      <c r="F91" s="375" t="s">
        <v>376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427</v>
      </c>
      <c r="U91" s="382">
        <v>43.243865489022603</v>
      </c>
      <c r="V91">
        <f t="shared" si="1"/>
        <v>0.85</v>
      </c>
    </row>
    <row r="92" spans="2:22">
      <c r="B92" s="376" t="s">
        <v>354</v>
      </c>
      <c r="C92" s="376" t="s">
        <v>390</v>
      </c>
      <c r="D92" s="376" t="s">
        <v>396</v>
      </c>
      <c r="E92" s="376" t="s">
        <v>378</v>
      </c>
      <c r="F92" s="376" t="s">
        <v>376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424</v>
      </c>
      <c r="U92" s="380">
        <v>75.676764605789558</v>
      </c>
      <c r="V92">
        <f t="shared" si="1"/>
        <v>0.92</v>
      </c>
    </row>
    <row r="93" spans="2:22">
      <c r="B93" s="375" t="s">
        <v>354</v>
      </c>
      <c r="C93" s="375" t="s">
        <v>390</v>
      </c>
      <c r="D93" s="375" t="s">
        <v>396</v>
      </c>
      <c r="E93" s="375" t="s">
        <v>375</v>
      </c>
      <c r="F93" s="375" t="s">
        <v>376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422</v>
      </c>
      <c r="U93" s="382">
        <v>97.298697350300856</v>
      </c>
      <c r="V93">
        <f t="shared" si="1"/>
        <v>0.92</v>
      </c>
    </row>
    <row r="94" spans="2:22">
      <c r="B94" s="376" t="s">
        <v>354</v>
      </c>
      <c r="C94" s="376" t="s">
        <v>390</v>
      </c>
      <c r="D94" s="376" t="s">
        <v>396</v>
      </c>
      <c r="E94" s="376" t="s">
        <v>399</v>
      </c>
      <c r="F94" s="376" t="s">
        <v>360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427</v>
      </c>
      <c r="U94" s="380">
        <v>43.24386548902261</v>
      </c>
      <c r="V94">
        <f t="shared" si="1"/>
        <v>0.85</v>
      </c>
    </row>
    <row r="95" spans="2:22">
      <c r="B95" s="375" t="s">
        <v>354</v>
      </c>
      <c r="C95" s="375" t="s">
        <v>390</v>
      </c>
      <c r="D95" s="375" t="s">
        <v>396</v>
      </c>
      <c r="E95" s="375" t="s">
        <v>383</v>
      </c>
      <c r="F95" s="375" t="s">
        <v>360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424</v>
      </c>
      <c r="U95" s="382">
        <v>75.676764605789543</v>
      </c>
      <c r="V95">
        <f t="shared" si="1"/>
        <v>0.92</v>
      </c>
    </row>
    <row r="96" spans="2:22">
      <c r="B96" s="376" t="s">
        <v>354</v>
      </c>
      <c r="C96" s="376" t="s">
        <v>390</v>
      </c>
      <c r="D96" s="376" t="s">
        <v>396</v>
      </c>
      <c r="E96" s="376" t="s">
        <v>393</v>
      </c>
      <c r="F96" s="376" t="s">
        <v>360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422</v>
      </c>
      <c r="U96" s="380">
        <v>97.298697350300856</v>
      </c>
      <c r="V96">
        <f t="shared" si="1"/>
        <v>0.92</v>
      </c>
    </row>
    <row r="97" spans="2:31">
      <c r="B97" s="375" t="s">
        <v>354</v>
      </c>
      <c r="C97" s="375" t="s">
        <v>371</v>
      </c>
      <c r="D97" s="375" t="s">
        <v>356</v>
      </c>
      <c r="E97" s="375" t="s">
        <v>370</v>
      </c>
      <c r="F97" s="375" t="s">
        <v>358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424</v>
      </c>
      <c r="U97" s="382">
        <v>4537.156186736207</v>
      </c>
      <c r="V97">
        <f t="shared" si="1"/>
        <v>0.92</v>
      </c>
    </row>
    <row r="98" spans="2:31">
      <c r="B98" s="376" t="s">
        <v>354</v>
      </c>
      <c r="C98" s="376" t="s">
        <v>371</v>
      </c>
      <c r="D98" s="376" t="s">
        <v>356</v>
      </c>
      <c r="E98" s="376" t="s">
        <v>357</v>
      </c>
      <c r="F98" s="376" t="s">
        <v>358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423</v>
      </c>
      <c r="U98" s="380">
        <v>27222.937120417246</v>
      </c>
      <c r="V98">
        <f t="shared" si="1"/>
        <v>0.5</v>
      </c>
    </row>
    <row r="99" spans="2:31">
      <c r="B99" s="375" t="s">
        <v>354</v>
      </c>
      <c r="C99" s="375" t="s">
        <v>371</v>
      </c>
      <c r="D99" s="375" t="s">
        <v>356</v>
      </c>
      <c r="E99" s="375" t="s">
        <v>369</v>
      </c>
      <c r="F99" s="375" t="s">
        <v>358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426</v>
      </c>
      <c r="U99" s="382">
        <v>9528.0279921460333</v>
      </c>
      <c r="V99">
        <f t="shared" si="1"/>
        <v>0.85</v>
      </c>
    </row>
    <row r="100" spans="2:31">
      <c r="B100" s="376" t="s">
        <v>354</v>
      </c>
      <c r="C100" s="376" t="s">
        <v>374</v>
      </c>
      <c r="D100" s="376" t="s">
        <v>356</v>
      </c>
      <c r="E100" s="376" t="s">
        <v>378</v>
      </c>
      <c r="F100" s="376" t="s">
        <v>376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424</v>
      </c>
      <c r="U100" s="380">
        <v>13731.373320273729</v>
      </c>
      <c r="V100">
        <f t="shared" si="1"/>
        <v>0.92</v>
      </c>
    </row>
    <row r="101" spans="2:31">
      <c r="B101" s="375" t="s">
        <v>354</v>
      </c>
      <c r="C101" s="375" t="s">
        <v>374</v>
      </c>
      <c r="D101" s="375" t="s">
        <v>356</v>
      </c>
      <c r="E101" s="375" t="s">
        <v>375</v>
      </c>
      <c r="F101" s="375" t="s">
        <v>376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422</v>
      </c>
      <c r="U101" s="382">
        <v>20597.059980410595</v>
      </c>
      <c r="V101">
        <f t="shared" si="1"/>
        <v>0.92</v>
      </c>
    </row>
    <row r="102" spans="2:31">
      <c r="B102" s="376" t="s">
        <v>354</v>
      </c>
      <c r="C102" s="376" t="s">
        <v>374</v>
      </c>
      <c r="D102" s="376" t="s">
        <v>396</v>
      </c>
      <c r="E102" s="376" t="s">
        <v>378</v>
      </c>
      <c r="F102" s="376" t="s">
        <v>376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424</v>
      </c>
      <c r="U102" s="380">
        <v>259.23743518687303</v>
      </c>
      <c r="V102">
        <f t="shared" si="1"/>
        <v>0.92000000000000015</v>
      </c>
    </row>
    <row r="103" spans="2:31">
      <c r="B103" s="375" t="s">
        <v>354</v>
      </c>
      <c r="C103" s="375" t="s">
        <v>374</v>
      </c>
      <c r="D103" s="375" t="s">
        <v>396</v>
      </c>
      <c r="E103" s="375" t="s">
        <v>375</v>
      </c>
      <c r="F103" s="375" t="s">
        <v>376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422</v>
      </c>
      <c r="U103" s="382">
        <v>172.82495679124867</v>
      </c>
      <c r="V103">
        <f t="shared" si="1"/>
        <v>0.91999999999999993</v>
      </c>
    </row>
    <row r="104" spans="2:31">
      <c r="B104" s="376" t="s">
        <v>354</v>
      </c>
      <c r="C104" s="376" t="s">
        <v>374</v>
      </c>
      <c r="D104" s="376" t="s">
        <v>396</v>
      </c>
      <c r="E104" s="376" t="s">
        <v>383</v>
      </c>
      <c r="F104" s="376" t="s">
        <v>360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424</v>
      </c>
      <c r="U104" s="380">
        <v>259.23743518687309</v>
      </c>
      <c r="V104">
        <f t="shared" si="1"/>
        <v>0.91999999999999993</v>
      </c>
    </row>
    <row r="105" spans="2:31">
      <c r="B105" s="375" t="s">
        <v>354</v>
      </c>
      <c r="C105" s="375" t="s">
        <v>374</v>
      </c>
      <c r="D105" s="375" t="s">
        <v>396</v>
      </c>
      <c r="E105" s="375" t="s">
        <v>393</v>
      </c>
      <c r="F105" s="375" t="s">
        <v>360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422</v>
      </c>
      <c r="U105" s="382">
        <v>172.8249567912487</v>
      </c>
      <c r="V105">
        <f t="shared" si="1"/>
        <v>0.92</v>
      </c>
    </row>
    <row r="106" spans="2:31">
      <c r="B106" s="376" t="s">
        <v>354</v>
      </c>
      <c r="C106" s="376" t="s">
        <v>374</v>
      </c>
      <c r="D106" s="376" t="s">
        <v>396</v>
      </c>
      <c r="E106" s="376" t="s">
        <v>370</v>
      </c>
      <c r="F106" s="376" t="s">
        <v>358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424</v>
      </c>
      <c r="U106" s="380">
        <v>259.23743518687303</v>
      </c>
      <c r="V106">
        <f t="shared" si="1"/>
        <v>0.91999999999999993</v>
      </c>
    </row>
    <row r="107" spans="2:31">
      <c r="B107" s="389" t="s">
        <v>354</v>
      </c>
      <c r="C107" s="389" t="s">
        <v>374</v>
      </c>
      <c r="D107" s="389" t="s">
        <v>396</v>
      </c>
      <c r="E107" s="389" t="s">
        <v>392</v>
      </c>
      <c r="F107" s="389" t="s">
        <v>358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422</v>
      </c>
      <c r="U107" s="394">
        <v>172.82495679124872</v>
      </c>
      <c r="V107">
        <f t="shared" si="1"/>
        <v>0.92</v>
      </c>
    </row>
    <row r="110" spans="2:31" ht="21">
      <c r="T110" s="497" t="s">
        <v>432</v>
      </c>
      <c r="U110" s="497"/>
      <c r="V110" s="497"/>
      <c r="W110" s="497"/>
      <c r="X110" s="497"/>
      <c r="Y110" s="497"/>
      <c r="Z110" s="497"/>
      <c r="AA110" s="497"/>
      <c r="AB110" s="497"/>
      <c r="AC110" s="497"/>
      <c r="AD110" s="497"/>
      <c r="AE110" s="497"/>
    </row>
    <row r="111" spans="2:31">
      <c r="D111" t="s">
        <v>356</v>
      </c>
      <c r="E111" t="s">
        <v>356</v>
      </c>
      <c r="F111" t="s">
        <v>356</v>
      </c>
      <c r="G111" t="s">
        <v>356</v>
      </c>
      <c r="H111" t="s">
        <v>356</v>
      </c>
      <c r="I111" s="376" t="s">
        <v>396</v>
      </c>
      <c r="J111" s="376" t="s">
        <v>396</v>
      </c>
      <c r="K111" s="376" t="s">
        <v>396</v>
      </c>
      <c r="L111" s="376" t="s">
        <v>396</v>
      </c>
      <c r="M111" s="376" t="s">
        <v>396</v>
      </c>
      <c r="P111" t="s">
        <v>356</v>
      </c>
      <c r="Q111" t="s">
        <v>356</v>
      </c>
      <c r="R111" s="376" t="s">
        <v>396</v>
      </c>
      <c r="S111" s="376" t="s">
        <v>396</v>
      </c>
      <c r="V111" t="s">
        <v>356</v>
      </c>
      <c r="W111" t="s">
        <v>356</v>
      </c>
      <c r="X111" t="s">
        <v>356</v>
      </c>
      <c r="Y111" t="s">
        <v>356</v>
      </c>
      <c r="Z111" t="s">
        <v>356</v>
      </c>
      <c r="AA111" s="376" t="s">
        <v>396</v>
      </c>
      <c r="AB111" s="376" t="s">
        <v>396</v>
      </c>
      <c r="AC111" s="376" t="s">
        <v>396</v>
      </c>
      <c r="AD111" s="376" t="s">
        <v>396</v>
      </c>
      <c r="AE111" s="376" t="s">
        <v>396</v>
      </c>
    </row>
    <row r="112" spans="2:31" ht="15" thickBot="1">
      <c r="D112" s="377" t="s">
        <v>409</v>
      </c>
      <c r="E112" s="377" t="s">
        <v>410</v>
      </c>
      <c r="F112" s="377" t="s">
        <v>411</v>
      </c>
      <c r="G112" s="377" t="s">
        <v>412</v>
      </c>
      <c r="H112" s="377" t="s">
        <v>413</v>
      </c>
      <c r="I112" s="377" t="s">
        <v>409</v>
      </c>
      <c r="J112" s="377" t="s">
        <v>410</v>
      </c>
      <c r="K112" s="377" t="s">
        <v>411</v>
      </c>
      <c r="L112" s="377" t="s">
        <v>412</v>
      </c>
      <c r="M112" s="377" t="s">
        <v>413</v>
      </c>
      <c r="N112" s="421" t="s">
        <v>430</v>
      </c>
      <c r="O112" s="436" t="s">
        <v>236</v>
      </c>
      <c r="P112" s="377" t="s">
        <v>402</v>
      </c>
      <c r="Q112" s="377" t="s">
        <v>403</v>
      </c>
      <c r="R112" s="377" t="s">
        <v>402</v>
      </c>
      <c r="S112" s="377" t="s">
        <v>403</v>
      </c>
      <c r="V112" s="377" t="s">
        <v>409</v>
      </c>
      <c r="W112" s="377" t="s">
        <v>410</v>
      </c>
      <c r="X112" s="377" t="s">
        <v>411</v>
      </c>
      <c r="Y112" s="377" t="s">
        <v>412</v>
      </c>
      <c r="Z112" s="377" t="s">
        <v>413</v>
      </c>
      <c r="AA112" s="377" t="s">
        <v>409</v>
      </c>
      <c r="AB112" s="377" t="s">
        <v>410</v>
      </c>
      <c r="AC112" s="377" t="s">
        <v>411</v>
      </c>
      <c r="AD112" s="377" t="s">
        <v>412</v>
      </c>
      <c r="AE112" s="377" t="s">
        <v>413</v>
      </c>
    </row>
    <row r="113" spans="2:31" ht="15" thickTop="1">
      <c r="B113" s="445" t="s">
        <v>361</v>
      </c>
      <c r="C113" s="445" t="s">
        <v>421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361</v>
      </c>
      <c r="U113" s="395" t="s">
        <v>421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361</v>
      </c>
      <c r="C114" s="445" t="s">
        <v>422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361</v>
      </c>
      <c r="U114" s="395" t="s">
        <v>422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389</v>
      </c>
      <c r="C115" s="446" t="s">
        <v>422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389</v>
      </c>
      <c r="U115" s="398" t="s">
        <v>422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389</v>
      </c>
      <c r="C116" s="446" t="s">
        <v>423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389</v>
      </c>
      <c r="U116" s="398" t="s">
        <v>423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389</v>
      </c>
      <c r="C117" s="446" t="s">
        <v>424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389</v>
      </c>
      <c r="U117" s="398" t="s">
        <v>424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389</v>
      </c>
      <c r="C118" s="446" t="s">
        <v>425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389</v>
      </c>
      <c r="U118" s="398" t="s">
        <v>425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379</v>
      </c>
      <c r="C119" s="447" t="s">
        <v>422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379</v>
      </c>
      <c r="U119" s="401" t="s">
        <v>422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379</v>
      </c>
      <c r="C120" s="447" t="s">
        <v>423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379</v>
      </c>
      <c r="U120" s="401" t="s">
        <v>423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379</v>
      </c>
      <c r="C121" s="447" t="s">
        <v>424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379</v>
      </c>
      <c r="U121" s="401" t="s">
        <v>424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379</v>
      </c>
      <c r="C122" s="447" t="s">
        <v>425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379</v>
      </c>
      <c r="U122" s="401" t="s">
        <v>425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372</v>
      </c>
      <c r="C123" s="448" t="s">
        <v>421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372</v>
      </c>
      <c r="U123" s="404" t="s">
        <v>421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372</v>
      </c>
      <c r="C124" s="448" t="s">
        <v>426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372</v>
      </c>
      <c r="U124" s="404" t="s">
        <v>426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372</v>
      </c>
      <c r="C125" s="448" t="s">
        <v>427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372</v>
      </c>
      <c r="U125" s="404" t="s">
        <v>427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355</v>
      </c>
      <c r="C126" s="449" t="s">
        <v>423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355</v>
      </c>
      <c r="U126" s="407" t="s">
        <v>423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355</v>
      </c>
      <c r="C127" s="449" t="s">
        <v>424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355</v>
      </c>
      <c r="U127" s="407" t="s">
        <v>424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355</v>
      </c>
      <c r="C128" s="449" t="s">
        <v>426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355</v>
      </c>
      <c r="U128" s="407" t="s">
        <v>426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377</v>
      </c>
      <c r="C129" s="450" t="s">
        <v>424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377</v>
      </c>
      <c r="U129" s="403" t="s">
        <v>424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377</v>
      </c>
      <c r="C130" s="450" t="s">
        <v>423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377</v>
      </c>
      <c r="U130" s="403" t="s">
        <v>423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377</v>
      </c>
      <c r="C131" s="450" t="s">
        <v>422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377</v>
      </c>
      <c r="U131" s="403" t="s">
        <v>422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377</v>
      </c>
      <c r="C132" s="450" t="s">
        <v>425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377</v>
      </c>
      <c r="U132" s="403" t="s">
        <v>425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377</v>
      </c>
      <c r="C133" s="450" t="s">
        <v>426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377</v>
      </c>
      <c r="U133" s="403" t="s">
        <v>426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390</v>
      </c>
      <c r="C134" s="451" t="s">
        <v>422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390</v>
      </c>
      <c r="U134" s="399" t="s">
        <v>422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390</v>
      </c>
      <c r="C135" s="451" t="s">
        <v>424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390</v>
      </c>
      <c r="U135" s="399" t="s">
        <v>424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390</v>
      </c>
      <c r="C136" s="451" t="s">
        <v>427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390</v>
      </c>
      <c r="U136" s="399" t="s">
        <v>427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371</v>
      </c>
      <c r="C137" s="467" t="s">
        <v>423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371</v>
      </c>
      <c r="U137" s="461" t="s">
        <v>423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371</v>
      </c>
      <c r="C138" s="467" t="s">
        <v>424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371</v>
      </c>
      <c r="U138" s="461" t="s">
        <v>424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371</v>
      </c>
      <c r="C139" s="467" t="s">
        <v>426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371</v>
      </c>
      <c r="U139" s="461" t="s">
        <v>426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374</v>
      </c>
      <c r="C140" s="448" t="s">
        <v>422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374</v>
      </c>
      <c r="U140" s="404" t="s">
        <v>422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374</v>
      </c>
      <c r="C141" s="448" t="s">
        <v>424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374</v>
      </c>
      <c r="U141" s="404" t="s">
        <v>424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356</v>
      </c>
      <c r="E145" s="375" t="s">
        <v>356</v>
      </c>
      <c r="F145" s="375" t="s">
        <v>356</v>
      </c>
      <c r="G145" s="375" t="s">
        <v>356</v>
      </c>
      <c r="H145" s="375" t="s">
        <v>356</v>
      </c>
      <c r="I145" s="375" t="s">
        <v>356</v>
      </c>
      <c r="J145" s="376" t="s">
        <v>396</v>
      </c>
      <c r="K145" s="376" t="s">
        <v>396</v>
      </c>
      <c r="L145" s="376" t="s">
        <v>396</v>
      </c>
      <c r="M145" s="376" t="s">
        <v>396</v>
      </c>
      <c r="N145" s="376" t="s">
        <v>396</v>
      </c>
      <c r="O145" s="376" t="s">
        <v>396</v>
      </c>
      <c r="T145" s="375" t="s">
        <v>356</v>
      </c>
      <c r="U145" s="375" t="s">
        <v>356</v>
      </c>
      <c r="V145" s="375" t="s">
        <v>356</v>
      </c>
      <c r="W145" s="375" t="s">
        <v>356</v>
      </c>
      <c r="X145" s="375" t="s">
        <v>356</v>
      </c>
      <c r="Y145" s="375" t="s">
        <v>356</v>
      </c>
      <c r="Z145" s="376" t="s">
        <v>396</v>
      </c>
      <c r="AA145" s="376" t="s">
        <v>396</v>
      </c>
      <c r="AB145" s="376" t="s">
        <v>396</v>
      </c>
      <c r="AC145" s="376" t="s">
        <v>396</v>
      </c>
      <c r="AD145" s="376" t="s">
        <v>396</v>
      </c>
      <c r="AE145" s="376" t="s">
        <v>396</v>
      </c>
    </row>
    <row r="146" spans="2:31">
      <c r="D146" t="s">
        <v>363</v>
      </c>
      <c r="E146" t="s">
        <v>365</v>
      </c>
      <c r="F146" t="s">
        <v>367</v>
      </c>
      <c r="G146" t="s">
        <v>360</v>
      </c>
      <c r="H146" t="s">
        <v>358</v>
      </c>
      <c r="I146" t="s">
        <v>376</v>
      </c>
      <c r="J146" t="s">
        <v>363</v>
      </c>
      <c r="K146" t="s">
        <v>365</v>
      </c>
      <c r="L146" t="s">
        <v>367</v>
      </c>
      <c r="M146" t="s">
        <v>360</v>
      </c>
      <c r="N146" t="s">
        <v>358</v>
      </c>
      <c r="O146" t="s">
        <v>376</v>
      </c>
      <c r="T146" t="s">
        <v>363</v>
      </c>
      <c r="U146" t="s">
        <v>365</v>
      </c>
      <c r="V146" t="s">
        <v>367</v>
      </c>
      <c r="W146" t="s">
        <v>360</v>
      </c>
      <c r="X146" t="s">
        <v>358</v>
      </c>
      <c r="Y146" t="s">
        <v>376</v>
      </c>
      <c r="Z146" t="s">
        <v>363</v>
      </c>
      <c r="AA146" t="s">
        <v>365</v>
      </c>
      <c r="AB146" t="s">
        <v>367</v>
      </c>
      <c r="AC146" t="s">
        <v>360</v>
      </c>
      <c r="AD146" t="s">
        <v>358</v>
      </c>
      <c r="AE146" t="s">
        <v>376</v>
      </c>
    </row>
    <row r="147" spans="2:31">
      <c r="B147" s="395" t="s">
        <v>361</v>
      </c>
      <c r="C147" s="395" t="s">
        <v>421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361</v>
      </c>
      <c r="S147" s="395" t="s">
        <v>421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361</v>
      </c>
      <c r="C148" s="397" t="s">
        <v>422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361</v>
      </c>
      <c r="S148" s="397" t="s">
        <v>422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389</v>
      </c>
      <c r="C149" s="399" t="s">
        <v>422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389</v>
      </c>
      <c r="S149" s="399" t="s">
        <v>422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389</v>
      </c>
      <c r="C150" s="398" t="s">
        <v>423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389</v>
      </c>
      <c r="S150" s="398" t="s">
        <v>423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389</v>
      </c>
      <c r="C151" s="399" t="s">
        <v>424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389</v>
      </c>
      <c r="S151" s="399" t="s">
        <v>424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389</v>
      </c>
      <c r="C152" s="399" t="s">
        <v>425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389</v>
      </c>
      <c r="S152" s="399" t="s">
        <v>425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379</v>
      </c>
      <c r="C153" s="401" t="s">
        <v>422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379</v>
      </c>
      <c r="S153" s="401" t="s">
        <v>422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379</v>
      </c>
      <c r="C154" s="403" t="s">
        <v>423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379</v>
      </c>
      <c r="S154" s="403" t="s">
        <v>423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379</v>
      </c>
      <c r="C155" s="401" t="s">
        <v>424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379</v>
      </c>
      <c r="S155" s="401" t="s">
        <v>424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379</v>
      </c>
      <c r="C156" s="401" t="s">
        <v>425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379</v>
      </c>
      <c r="S156" s="401" t="s">
        <v>425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372</v>
      </c>
      <c r="C157" s="405" t="s">
        <v>421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372</v>
      </c>
      <c r="S157" s="405" t="s">
        <v>421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372</v>
      </c>
      <c r="C158" s="404" t="s">
        <v>426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372</v>
      </c>
      <c r="S158" s="404" t="s">
        <v>426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372</v>
      </c>
      <c r="C159" s="405" t="s">
        <v>427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372</v>
      </c>
      <c r="S159" s="405" t="s">
        <v>427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355</v>
      </c>
      <c r="C160" s="408" t="s">
        <v>423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355</v>
      </c>
      <c r="S160" s="408" t="s">
        <v>423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355</v>
      </c>
      <c r="C161" s="407" t="s">
        <v>424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355</v>
      </c>
      <c r="S161" s="407" t="s">
        <v>424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355</v>
      </c>
      <c r="C162" s="407" t="s">
        <v>426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355</v>
      </c>
      <c r="S162" s="407" t="s">
        <v>426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377</v>
      </c>
      <c r="C163" s="403" t="s">
        <v>424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377</v>
      </c>
      <c r="S163" s="403" t="s">
        <v>424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377</v>
      </c>
      <c r="C164" s="401" t="s">
        <v>423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377</v>
      </c>
      <c r="S164" s="401" t="s">
        <v>423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377</v>
      </c>
      <c r="C165" s="403" t="s">
        <v>422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377</v>
      </c>
      <c r="S165" s="403" t="s">
        <v>422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377</v>
      </c>
      <c r="C166" s="401" t="s">
        <v>425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377</v>
      </c>
      <c r="S166" s="401" t="s">
        <v>425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377</v>
      </c>
      <c r="C167" s="401" t="s">
        <v>426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377</v>
      </c>
      <c r="S167" s="401" t="s">
        <v>426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390</v>
      </c>
      <c r="C168" s="399" t="s">
        <v>422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390</v>
      </c>
      <c r="S168" s="399" t="s">
        <v>422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390</v>
      </c>
      <c r="C169" s="399" t="s">
        <v>424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390</v>
      </c>
      <c r="S169" s="399" t="s">
        <v>424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390</v>
      </c>
      <c r="C170" s="398" t="s">
        <v>427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390</v>
      </c>
      <c r="S170" s="398" t="s">
        <v>427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371</v>
      </c>
      <c r="C171" s="461" t="s">
        <v>423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371</v>
      </c>
      <c r="S171" s="461" t="s">
        <v>423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371</v>
      </c>
      <c r="C172" s="466" t="s">
        <v>424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371</v>
      </c>
      <c r="S172" s="466" t="s">
        <v>424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371</v>
      </c>
      <c r="C173" s="466" t="s">
        <v>426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371</v>
      </c>
      <c r="S173" s="466" t="s">
        <v>426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374</v>
      </c>
      <c r="C174" s="404" t="s">
        <v>422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374</v>
      </c>
      <c r="S174" s="404" t="s">
        <v>422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374</v>
      </c>
      <c r="C175" s="404" t="s">
        <v>424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374</v>
      </c>
      <c r="S175" s="404" t="s">
        <v>424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356</v>
      </c>
      <c r="E177" s="375" t="s">
        <v>356</v>
      </c>
      <c r="F177" s="375" t="s">
        <v>356</v>
      </c>
      <c r="G177" s="375" t="s">
        <v>356</v>
      </c>
      <c r="H177" s="375" t="s">
        <v>356</v>
      </c>
      <c r="I177" s="375" t="s">
        <v>356</v>
      </c>
      <c r="J177" s="376" t="s">
        <v>396</v>
      </c>
      <c r="K177" s="376" t="s">
        <v>396</v>
      </c>
      <c r="L177" s="376" t="s">
        <v>396</v>
      </c>
      <c r="M177" s="376" t="s">
        <v>396</v>
      </c>
      <c r="N177" s="376" t="s">
        <v>396</v>
      </c>
      <c r="O177" s="376" t="s">
        <v>396</v>
      </c>
    </row>
    <row r="178" spans="2:58" ht="18.5">
      <c r="D178" t="s">
        <v>363</v>
      </c>
      <c r="E178" t="s">
        <v>365</v>
      </c>
      <c r="F178" t="s">
        <v>367</v>
      </c>
      <c r="G178" t="s">
        <v>360</v>
      </c>
      <c r="H178" t="s">
        <v>358</v>
      </c>
      <c r="I178" t="s">
        <v>376</v>
      </c>
      <c r="J178" t="s">
        <v>363</v>
      </c>
      <c r="K178" t="s">
        <v>365</v>
      </c>
      <c r="L178" t="s">
        <v>367</v>
      </c>
      <c r="M178" t="s">
        <v>360</v>
      </c>
      <c r="N178" t="s">
        <v>358</v>
      </c>
      <c r="O178" t="s">
        <v>376</v>
      </c>
      <c r="R178" s="475" t="s">
        <v>480</v>
      </c>
      <c r="T178" s="375" t="s">
        <v>356</v>
      </c>
      <c r="U178" s="375" t="s">
        <v>356</v>
      </c>
      <c r="V178" s="375" t="s">
        <v>356</v>
      </c>
      <c r="W178" s="375" t="s">
        <v>356</v>
      </c>
      <c r="X178" s="375" t="s">
        <v>356</v>
      </c>
      <c r="Y178" s="375" t="s">
        <v>356</v>
      </c>
      <c r="Z178" s="376" t="s">
        <v>396</v>
      </c>
      <c r="AA178" s="376" t="s">
        <v>396</v>
      </c>
      <c r="AB178" s="376" t="s">
        <v>396</v>
      </c>
      <c r="AC178" s="376" t="s">
        <v>396</v>
      </c>
      <c r="AD178" s="376" t="s">
        <v>396</v>
      </c>
      <c r="AE178" s="376" t="s">
        <v>396</v>
      </c>
      <c r="AO178" s="498" t="s">
        <v>436</v>
      </c>
      <c r="AP178" s="498"/>
      <c r="AQ178" s="498"/>
      <c r="AR178" s="498"/>
      <c r="AS178" s="498"/>
      <c r="AT178" s="498"/>
      <c r="AU178" s="498"/>
      <c r="AV178" s="498"/>
      <c r="AW178" s="498" t="s">
        <v>478</v>
      </c>
      <c r="AX178" s="498"/>
      <c r="AY178" s="498"/>
      <c r="AZ178" s="498"/>
      <c r="BA178" s="498"/>
      <c r="BB178" s="498"/>
      <c r="BC178" s="498"/>
      <c r="BD178" s="498"/>
      <c r="BE178">
        <v>2019</v>
      </c>
    </row>
    <row r="179" spans="2:58">
      <c r="B179" s="395" t="s">
        <v>361</v>
      </c>
      <c r="C179" s="395" t="s">
        <v>421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363</v>
      </c>
      <c r="U179" t="s">
        <v>365</v>
      </c>
      <c r="V179" t="s">
        <v>367</v>
      </c>
      <c r="W179" t="s">
        <v>360</v>
      </c>
      <c r="X179" t="s">
        <v>358</v>
      </c>
      <c r="Y179" t="s">
        <v>376</v>
      </c>
      <c r="Z179" t="s">
        <v>363</v>
      </c>
      <c r="AA179" t="s">
        <v>365</v>
      </c>
      <c r="AB179" t="s">
        <v>367</v>
      </c>
      <c r="AC179" t="s">
        <v>360</v>
      </c>
      <c r="AD179" t="s">
        <v>358</v>
      </c>
      <c r="AE179" t="s">
        <v>376</v>
      </c>
      <c r="AF179" t="s">
        <v>363</v>
      </c>
      <c r="AG179" t="s">
        <v>365</v>
      </c>
      <c r="AH179" t="s">
        <v>367</v>
      </c>
      <c r="AI179" t="s">
        <v>360</v>
      </c>
      <c r="AJ179" t="s">
        <v>358</v>
      </c>
      <c r="AK179" t="s">
        <v>376</v>
      </c>
      <c r="AL179" t="s">
        <v>433</v>
      </c>
      <c r="AM179" t="s">
        <v>434</v>
      </c>
      <c r="AO179" t="s">
        <v>435</v>
      </c>
      <c r="AP179" t="s">
        <v>363</v>
      </c>
      <c r="AQ179" t="s">
        <v>365</v>
      </c>
      <c r="AR179" t="s">
        <v>367</v>
      </c>
      <c r="AS179" t="s">
        <v>360</v>
      </c>
      <c r="AT179" t="s">
        <v>358</v>
      </c>
      <c r="AU179" t="s">
        <v>376</v>
      </c>
      <c r="AV179" t="s">
        <v>434</v>
      </c>
      <c r="AW179" t="s">
        <v>435</v>
      </c>
      <c r="AX179" t="s">
        <v>363</v>
      </c>
      <c r="AY179" t="s">
        <v>365</v>
      </c>
      <c r="AZ179" t="s">
        <v>367</v>
      </c>
      <c r="BA179" t="s">
        <v>360</v>
      </c>
      <c r="BB179" t="s">
        <v>358</v>
      </c>
      <c r="BC179" t="s">
        <v>376</v>
      </c>
      <c r="BD179" t="s">
        <v>434</v>
      </c>
      <c r="BE179" t="s">
        <v>479</v>
      </c>
      <c r="BF179" t="s">
        <v>512</v>
      </c>
    </row>
    <row r="180" spans="2:58">
      <c r="B180" s="395" t="s">
        <v>361</v>
      </c>
      <c r="C180" s="397" t="s">
        <v>422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361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361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389</v>
      </c>
      <c r="C181" s="399" t="s">
        <v>422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389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389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389</v>
      </c>
      <c r="C182" s="398" t="s">
        <v>423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379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379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389</v>
      </c>
      <c r="C183" s="399" t="s">
        <v>424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372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372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389</v>
      </c>
      <c r="C184" s="399" t="s">
        <v>425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355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355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379</v>
      </c>
      <c r="C185" s="401" t="s">
        <v>422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377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377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379</v>
      </c>
      <c r="C186" s="403" t="s">
        <v>423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390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390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379</v>
      </c>
      <c r="C187" s="401" t="s">
        <v>424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371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371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379</v>
      </c>
      <c r="C188" s="401" t="s">
        <v>425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374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374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372</v>
      </c>
      <c r="C189" s="405" t="s">
        <v>421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372</v>
      </c>
      <c r="C190" s="404" t="s">
        <v>426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372</v>
      </c>
      <c r="C191" s="405" t="s">
        <v>427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355</v>
      </c>
      <c r="C192" s="408" t="s">
        <v>423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6">
      <c r="B193" s="407" t="s">
        <v>355</v>
      </c>
      <c r="C193" s="407" t="s">
        <v>424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6" ht="18.5">
      <c r="B194" s="407" t="s">
        <v>355</v>
      </c>
      <c r="C194" s="407" t="s">
        <v>426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490</v>
      </c>
    </row>
    <row r="195" spans="2:26" ht="15" thickBot="1">
      <c r="B195" s="403" t="s">
        <v>377</v>
      </c>
      <c r="C195" s="403" t="s">
        <v>424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409</v>
      </c>
      <c r="T195" s="377" t="s">
        <v>410</v>
      </c>
      <c r="U195" s="377" t="s">
        <v>411</v>
      </c>
      <c r="V195" s="377" t="s">
        <v>412</v>
      </c>
      <c r="W195" s="377" t="s">
        <v>413</v>
      </c>
    </row>
    <row r="196" spans="2:26" ht="15" thickTop="1">
      <c r="B196" s="403" t="s">
        <v>377</v>
      </c>
      <c r="C196" s="401" t="s">
        <v>423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361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6">
      <c r="B197" s="403" t="s">
        <v>377</v>
      </c>
      <c r="C197" s="403" t="s">
        <v>422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389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6">
      <c r="B198" s="403" t="s">
        <v>377</v>
      </c>
      <c r="C198" s="401" t="s">
        <v>425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379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6">
      <c r="B199" s="403" t="s">
        <v>377</v>
      </c>
      <c r="C199" s="401" t="s">
        <v>426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372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6">
      <c r="B200" s="399" t="s">
        <v>390</v>
      </c>
      <c r="C200" s="399" t="s">
        <v>422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355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6">
      <c r="B201" s="399" t="s">
        <v>390</v>
      </c>
      <c r="C201" s="399" t="s">
        <v>424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377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6">
      <c r="B202" s="399" t="s">
        <v>390</v>
      </c>
      <c r="C202" s="398" t="s">
        <v>427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390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6">
      <c r="B203" s="461" t="s">
        <v>371</v>
      </c>
      <c r="C203" s="461" t="s">
        <v>423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371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6">
      <c r="B204" s="461" t="s">
        <v>371</v>
      </c>
      <c r="C204" s="466" t="s">
        <v>424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374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6">
      <c r="B205" s="461" t="s">
        <v>371</v>
      </c>
      <c r="C205" s="466" t="s">
        <v>426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6" ht="18.5">
      <c r="B206" s="404" t="s">
        <v>374</v>
      </c>
      <c r="C206" s="404" t="s">
        <v>422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  <c r="S206" s="475" t="s">
        <v>490</v>
      </c>
    </row>
    <row r="207" spans="2:26" ht="15" thickBot="1">
      <c r="B207" s="404" t="s">
        <v>374</v>
      </c>
      <c r="C207" s="404" t="s">
        <v>424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  <c r="S207" s="377" t="s">
        <v>410</v>
      </c>
      <c r="T207" s="377" t="s">
        <v>410</v>
      </c>
      <c r="U207" s="377" t="s">
        <v>411</v>
      </c>
      <c r="V207" s="377" t="s">
        <v>411</v>
      </c>
      <c r="W207" s="377" t="s">
        <v>412</v>
      </c>
      <c r="X207" s="377" t="s">
        <v>412</v>
      </c>
      <c r="Y207" s="377" t="s">
        <v>413</v>
      </c>
      <c r="Z207" s="377" t="s">
        <v>413</v>
      </c>
    </row>
    <row r="208" spans="2:26" ht="15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356</v>
      </c>
      <c r="T208" t="s">
        <v>461</v>
      </c>
      <c r="U208" s="377" t="s">
        <v>356</v>
      </c>
      <c r="V208" t="s">
        <v>461</v>
      </c>
      <c r="W208" s="377" t="s">
        <v>356</v>
      </c>
      <c r="X208" t="s">
        <v>461</v>
      </c>
      <c r="Y208" s="377" t="s">
        <v>356</v>
      </c>
      <c r="Z208" t="s">
        <v>461</v>
      </c>
    </row>
    <row r="209" spans="18:26" ht="15" thickTop="1">
      <c r="R209" s="395" t="s">
        <v>361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389</v>
      </c>
      <c r="S210" s="386">
        <f t="shared" ref="S210:S217" si="105">IFERROR(SUMIF($B$113:$B$141,$R210,E$113:E$141)/(SUMIF($B$113:$B$141,$R210,E$113:E$141)+SUMIF($B$113:$B$141,$R210,J$113:J$141)),0)</f>
        <v>0</v>
      </c>
      <c r="T210" s="386">
        <f t="shared" ref="T210:T217" si="106">1-S210</f>
        <v>1</v>
      </c>
      <c r="U210" s="386">
        <f t="shared" ref="U210:U217" si="107">IFERROR(SUMIF($B$113:$B$141,$R210,F$113:F$141)/(SUMIF($B$113:$B$141,$R210,F$113:F$141)+SUMIF($B$113:$B$141,$R210,K$113:K$141)),0)</f>
        <v>0.65100424566674098</v>
      </c>
      <c r="V210" s="386">
        <f t="shared" ref="V210:V217" si="108">1-U210</f>
        <v>0.34899575433325902</v>
      </c>
      <c r="W210" s="386">
        <f t="shared" ref="W210:W217" si="109">IFERROR(SUMIF($B$113:$B$141,$R210,G$113:G$141)/(SUMIF($B$113:$B$141,$R210,G$113:G$141)+SUMIF($B$113:$B$141,$R210,L$113:L$141)),0)</f>
        <v>0.39432617238338241</v>
      </c>
      <c r="X210" s="386">
        <f t="shared" ref="X210:X217" si="110">1-W210</f>
        <v>0.60567382761661759</v>
      </c>
      <c r="Y210" s="386">
        <f t="shared" ref="Y210:Y217" si="111">IFERROR(SUMIF($B$113:$B$141,$R210,H$113:H$141)/(SUMIF($B$113:$B$141,$R210,H$113:H$141)+SUMIF($B$113:$B$141,$R210,M$113:M$141)),0)</f>
        <v>0.40353177057737533</v>
      </c>
      <c r="Z210" s="386">
        <f t="shared" ref="Z210:Z217" si="112">1-Y210</f>
        <v>0.59646822942262467</v>
      </c>
    </row>
    <row r="211" spans="18:26">
      <c r="R211" s="401" t="s">
        <v>379</v>
      </c>
      <c r="S211" s="386">
        <f t="shared" si="105"/>
        <v>0</v>
      </c>
      <c r="T211" s="386">
        <f t="shared" si="106"/>
        <v>1</v>
      </c>
      <c r="U211" s="386">
        <f t="shared" si="107"/>
        <v>0.80385676770214443</v>
      </c>
      <c r="V211" s="386">
        <f t="shared" si="108"/>
        <v>0.19614323229785557</v>
      </c>
      <c r="W211" s="386">
        <f t="shared" si="109"/>
        <v>0.82783164838932355</v>
      </c>
      <c r="X211" s="386">
        <f t="shared" si="110"/>
        <v>0.17216835161067645</v>
      </c>
      <c r="Y211" s="386">
        <f t="shared" si="111"/>
        <v>0.76492060838224751</v>
      </c>
      <c r="Z211" s="386">
        <f t="shared" si="112"/>
        <v>0.23507939161775249</v>
      </c>
    </row>
    <row r="212" spans="18:26">
      <c r="R212" s="404" t="s">
        <v>372</v>
      </c>
      <c r="S212" s="386">
        <f t="shared" si="105"/>
        <v>1</v>
      </c>
      <c r="T212" s="386">
        <f t="shared" si="106"/>
        <v>0</v>
      </c>
      <c r="U212" s="386">
        <f t="shared" si="107"/>
        <v>0</v>
      </c>
      <c r="V212" s="386">
        <f t="shared" si="108"/>
        <v>1</v>
      </c>
      <c r="W212" s="386">
        <f t="shared" si="109"/>
        <v>0</v>
      </c>
      <c r="X212" s="386">
        <f t="shared" si="110"/>
        <v>1</v>
      </c>
      <c r="Y212" s="386">
        <f t="shared" si="111"/>
        <v>0</v>
      </c>
      <c r="Z212" s="386">
        <f t="shared" si="112"/>
        <v>1</v>
      </c>
    </row>
    <row r="213" spans="18:26">
      <c r="R213" s="407" t="s">
        <v>355</v>
      </c>
      <c r="S213" s="386">
        <f t="shared" si="105"/>
        <v>0.70956837011113805</v>
      </c>
      <c r="T213" s="386">
        <f t="shared" si="106"/>
        <v>0.29043162988886195</v>
      </c>
      <c r="U213" s="386">
        <f t="shared" si="107"/>
        <v>0.92820959285917448</v>
      </c>
      <c r="V213" s="386">
        <f t="shared" si="108"/>
        <v>7.1790407140825518E-2</v>
      </c>
      <c r="W213" s="386">
        <f t="shared" si="109"/>
        <v>0</v>
      </c>
      <c r="X213" s="386">
        <f t="shared" si="110"/>
        <v>1</v>
      </c>
      <c r="Y213" s="386">
        <f t="shared" si="111"/>
        <v>0</v>
      </c>
      <c r="Z213" s="386">
        <f t="shared" si="112"/>
        <v>1</v>
      </c>
    </row>
    <row r="214" spans="18:26">
      <c r="R214" s="403" t="s">
        <v>377</v>
      </c>
      <c r="S214" s="386">
        <f t="shared" si="105"/>
        <v>0</v>
      </c>
      <c r="T214" s="386">
        <f t="shared" si="106"/>
        <v>1</v>
      </c>
      <c r="U214" s="386">
        <f t="shared" si="107"/>
        <v>0</v>
      </c>
      <c r="V214" s="386">
        <f t="shared" si="108"/>
        <v>1</v>
      </c>
      <c r="W214" s="386">
        <f t="shared" si="109"/>
        <v>0.31871113068130286</v>
      </c>
      <c r="X214" s="386">
        <f t="shared" si="110"/>
        <v>0.68128886931869714</v>
      </c>
      <c r="Y214" s="386">
        <f t="shared" si="111"/>
        <v>0.29608518426463049</v>
      </c>
      <c r="Z214" s="386">
        <f t="shared" si="112"/>
        <v>0.70391481573536951</v>
      </c>
    </row>
    <row r="215" spans="18:26">
      <c r="R215" s="399" t="s">
        <v>390</v>
      </c>
      <c r="S215" s="386">
        <f t="shared" si="105"/>
        <v>9.0804841486354038E-2</v>
      </c>
      <c r="T215" s="386">
        <f t="shared" si="106"/>
        <v>0.90919515851364596</v>
      </c>
      <c r="U215" s="386">
        <f t="shared" si="107"/>
        <v>0.128622383478744</v>
      </c>
      <c r="V215" s="386">
        <f t="shared" si="108"/>
        <v>0.871377616521256</v>
      </c>
      <c r="W215" s="386">
        <f t="shared" si="109"/>
        <v>0.27513312098226583</v>
      </c>
      <c r="X215" s="386">
        <f t="shared" si="110"/>
        <v>0.72486687901773417</v>
      </c>
      <c r="Y215" s="386">
        <f t="shared" si="111"/>
        <v>0</v>
      </c>
      <c r="Z215" s="386">
        <f t="shared" si="112"/>
        <v>1</v>
      </c>
    </row>
    <row r="216" spans="18:26">
      <c r="R216" s="461" t="s">
        <v>371</v>
      </c>
      <c r="S216" s="386">
        <f t="shared" si="105"/>
        <v>0</v>
      </c>
      <c r="T216" s="386">
        <f t="shared" si="106"/>
        <v>1</v>
      </c>
      <c r="U216" s="386">
        <f t="shared" si="107"/>
        <v>1</v>
      </c>
      <c r="V216" s="386">
        <f t="shared" si="108"/>
        <v>0</v>
      </c>
      <c r="W216" s="386">
        <f t="shared" si="109"/>
        <v>0</v>
      </c>
      <c r="X216" s="386">
        <f t="shared" si="110"/>
        <v>1</v>
      </c>
      <c r="Y216" s="386">
        <f t="shared" si="111"/>
        <v>0</v>
      </c>
      <c r="Z216" s="386">
        <f t="shared" si="112"/>
        <v>1</v>
      </c>
    </row>
    <row r="217" spans="18:26">
      <c r="R217" s="404" t="s">
        <v>374</v>
      </c>
      <c r="S217" s="386">
        <f t="shared" si="105"/>
        <v>0</v>
      </c>
      <c r="T217" s="386">
        <f t="shared" si="106"/>
        <v>1</v>
      </c>
      <c r="U217" s="386">
        <f t="shared" si="107"/>
        <v>0</v>
      </c>
      <c r="V217" s="386">
        <f t="shared" si="108"/>
        <v>1</v>
      </c>
      <c r="W217" s="386">
        <f t="shared" si="109"/>
        <v>0.62624512326538739</v>
      </c>
      <c r="X217" s="386">
        <f t="shared" si="110"/>
        <v>0.37375487673461261</v>
      </c>
      <c r="Y217" s="386">
        <f t="shared" si="111"/>
        <v>0</v>
      </c>
      <c r="Z217" s="386">
        <f t="shared" si="112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I28" sqref="I28"/>
    </sheetView>
  </sheetViews>
  <sheetFormatPr defaultColWidth="9.1796875" defaultRowHeight="14.5"/>
  <cols>
    <col min="1" max="1" width="9.1796875" style="37"/>
    <col min="2" max="2" width="10.26953125" style="37" bestFit="1" customWidth="1"/>
    <col min="3" max="16384" width="9.179687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429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324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336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4" t="s">
        <v>339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324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336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341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342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343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344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324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345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346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347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348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324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EMI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2024-07-12T21:58:07Z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