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aur\Documents\Veda\times-ireland-model-sectoral_cb\SuppXLS\"/>
    </mc:Choice>
  </mc:AlternateContent>
  <xr:revisionPtr revIDLastSave="0" documentId="13_ncr:1_{4C21B850-4AC6-47D7-B69F-B0F36C32DAD2}" xr6:coauthVersionLast="47" xr6:coauthVersionMax="47" xr10:uidLastSave="{00000000-0000-0000-0000-000000000000}"/>
  <bookViews>
    <workbookView xWindow="-120" yWindow="-120" windowWidth="23280" windowHeight="12600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</sheets>
  <externalReferences>
    <externalReference r:id="rId6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21" l="1"/>
  <c r="D2" i="20"/>
  <c r="K7" i="21" s="1"/>
  <c r="D3" i="20"/>
  <c r="K8" i="21" s="1"/>
  <c r="D5" i="20"/>
  <c r="K9" i="21" s="1"/>
  <c r="E7" i="21"/>
  <c r="D8" i="20"/>
  <c r="K11" i="21" s="1"/>
  <c r="D6" i="20"/>
  <c r="AD5" i="15" l="1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tc={3C4B8935-6382-4F0F-AD11-C0E7679DD72D}</author>
  </authors>
  <commentList>
    <comment ref="D1" authorId="0" shapeId="0" xr:uid="{3C4B8935-6382-4F0F-AD11-C0E7679DD72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Fionn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<sst xmlns="http://schemas.openxmlformats.org/spreadsheetml/2006/main" count="174" uniqueCount="121">
  <si>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</si>
  <si>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</si>
  <si>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</si>
  <si>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</si>
  <si>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</si>
  <si>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</si>
  <si>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</si>
  <si>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</si>
  <si>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</si>
  <si>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</si>
  <si>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</si>
  <si>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</si>
  <si>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</si>
  <si>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</si>
  <si>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</si>
  <si>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</si>
  <si>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</si>
  <si>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</si>
  <si>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</si>
  <si>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</si>
  <si>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</si>
  <si>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</si>
  <si>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</si>
  <si>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</si>
  <si>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</si>
  <si>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</si>
  <si>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</si>
  <si>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</si>
  <si>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</si>
  <si>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</si>
  <si>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</si>
  <si>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</si>
  <si>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</si>
  <si>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</si>
  <si>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</si>
  <si>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</si>
  <si>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</si>
  <si>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</si>
  <si>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</si>
  <si>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</si>
  <si>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</si>
  <si>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</si>
  <si>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</si>
  <si>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</si>
  <si>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</si>
  <si>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</si>
  <si>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</si>
  <si>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</si>
  <si>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</si>
  <si>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</si>
  <si>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</si>
  <si>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</si>
  <si>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</si>
  <si>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</si>
  <si>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</si>
  <si>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</si>
  <si>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</si>
  <si>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</si>
  <si>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</si>
  <si>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</si>
  <si>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</si>
  <si>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</si>
  <si>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</si>
  <si>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</si>
  <si>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</si>
  <si>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</si>
  <si>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</si>
  <si>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</si>
  <si>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</si>
  <si>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</si>
  <si>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</si>
  <si>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</si>
  <si>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</si>
  <si>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</si>
  <si>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</si>
  <si>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</si>
  <si>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</si>
  <si>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</si>
  <si>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</si>
  <si>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</si>
  <si>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</si>
  <si>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</si>
  <si>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</si>
  <si>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</si>
  <si>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</si>
  <si>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</si>
  <si>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</si>
  <si>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</si>
  <si>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</si>
  <si>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</si>
  <si>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</si>
  <si>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</si>
  <si>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</si>
  <si>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</si>
  <si>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James Glynn (UCC, james.glynn@ucc.ie)</t>
  </si>
  <si>
    <t>Specify 2021 Sectoral Emission ceilings</t>
  </si>
  <si>
    <t>TRACO2N</t>
  </si>
  <si>
    <t>SRVCO2N</t>
  </si>
  <si>
    <t>RSDCO2</t>
  </si>
  <si>
    <t>INDCO2N</t>
  </si>
  <si>
    <t>INDCO2P</t>
  </si>
  <si>
    <t>AGRCO2N</t>
  </si>
  <si>
    <t>Sector</t>
  </si>
  <si>
    <t>CO2 (Mt) in 2021</t>
  </si>
  <si>
    <t>UC_CO2_2021_Single</t>
  </si>
  <si>
    <t>SRVCO2N, RSDCO2</t>
  </si>
  <si>
    <t>INDCO2N,INDCO2P</t>
  </si>
  <si>
    <t>UC_CO2_2021_Multi</t>
  </si>
  <si>
    <t>CO2 emissions 2021 in Transport- single</t>
  </si>
  <si>
    <t>CO2 emissions 2021 in Buildings- single</t>
  </si>
  <si>
    <t>CO2 emissions 2021 in Power- single</t>
  </si>
  <si>
    <t>CO2 emissions 2021 in Industry- single</t>
  </si>
  <si>
    <t>CO2 emissions 2021 in Agri- single</t>
  </si>
  <si>
    <t>CO2 emissions 2021 in Transport- multi</t>
  </si>
  <si>
    <t>CO2 emissions 2021 in Buildings- multi</t>
  </si>
  <si>
    <t>CO2 emissions 2021 in Power- multi</t>
  </si>
  <si>
    <t>CO2 emissions 2021 in Industry- multi</t>
  </si>
  <si>
    <t>CO2 emissions 2021 in Agri- multi</t>
  </si>
  <si>
    <t>UC_COMNET</t>
  </si>
  <si>
    <t>UC_FLO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</si>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</sst>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0" fillId="5" borderId="0" xfId="0" applyFill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0" fillId="0" borderId="0" xfId="0" applyAlignment="1">
      <alignment horizontal="right"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IM-2.0/Emission%20Ceilings%20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5">
          <cell r="D155">
            <v>10.087999999999999</v>
          </cell>
        </row>
        <row r="156">
          <cell r="D156">
            <v>10.173999999999999</v>
          </cell>
        </row>
        <row r="157">
          <cell r="D157">
            <v>8.68032</v>
          </cell>
        </row>
        <row r="158">
          <cell r="D158">
            <v>9.817935936051871</v>
          </cell>
        </row>
        <row r="159">
          <cell r="D159">
            <v>22.391718679361578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ur, Ankita" id="{140367B7-1C02-41C0-838F-0CA655FA1A6C}" userId="S::agaur@ucc.ie::3580e67a-f771-4f5a-9e69-7c8893871d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4-22T14:53:05.53" personId="{140367B7-1C02-41C0-838F-0CA655FA1A6C}" id="{3C4B8935-6382-4F0F-AD11-C0E7679DD72D}">
    <text>From Fionn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9" zoomScaleNormal="100" workbookViewId="0">
      <selection activeCell="E24" sqref="E24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3" t="s">
        <v>79</v>
      </c>
      <c r="B16" s="33"/>
      <c r="C16" s="33"/>
      <c r="D16" s="33"/>
      <c r="E16" s="18"/>
      <c r="F16" s="18"/>
      <c r="G16" s="19"/>
      <c r="H16" s="19"/>
      <c r="I16" s="19"/>
      <c r="J16" s="19"/>
      <c r="K16" s="19"/>
      <c r="L16" s="1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0"/>
      <c r="B17" s="20"/>
      <c r="C17" s="20"/>
      <c r="D17" s="2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3" t="s">
        <v>80</v>
      </c>
      <c r="B19" s="32" t="s">
        <v>93</v>
      </c>
      <c r="C19" s="32"/>
      <c r="D19" s="32"/>
      <c r="E19" s="24"/>
      <c r="F19" s="24"/>
      <c r="G19" s="25"/>
      <c r="H19" s="25"/>
      <c r="I19" s="25"/>
      <c r="J19" s="25"/>
      <c r="K19" s="25"/>
      <c r="L19" s="25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3" t="s">
        <v>81</v>
      </c>
      <c r="B20" s="32" t="s">
        <v>91</v>
      </c>
      <c r="C20" s="32"/>
      <c r="D20" s="32"/>
      <c r="E20" s="24"/>
      <c r="F20" s="24"/>
      <c r="G20" s="25"/>
      <c r="H20" s="25"/>
      <c r="I20" s="25"/>
      <c r="J20" s="25"/>
      <c r="K20" s="25"/>
      <c r="L20" s="25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3" t="s">
        <v>82</v>
      </c>
      <c r="B21" s="26" t="s">
        <v>95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3" t="s">
        <v>83</v>
      </c>
      <c r="B23" s="32" t="s">
        <v>92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3"/>
      <c r="B24" s="26" t="s">
        <v>94</v>
      </c>
      <c r="C24" s="26"/>
      <c r="D24" s="2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3"/>
      <c r="B25" s="26"/>
      <c r="C25" s="26"/>
      <c r="D25" s="2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3" t="s">
        <v>84</v>
      </c>
      <c r="B26" s="32" t="s">
        <v>92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3"/>
      <c r="B27" s="26"/>
      <c r="C27" s="26"/>
      <c r="D27" s="2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3"/>
      <c r="B28" s="26"/>
      <c r="C28" s="26"/>
      <c r="D28" s="2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3" t="s">
        <v>85</v>
      </c>
      <c r="B29" s="27">
        <v>1</v>
      </c>
      <c r="C29" s="26"/>
      <c r="D29" s="2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3" t="s">
        <v>86</v>
      </c>
      <c r="B30" s="34" t="s">
        <v>87</v>
      </c>
      <c r="C30" s="32"/>
      <c r="D30" s="32"/>
      <c r="E30" s="28"/>
      <c r="F30" s="2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3" t="s">
        <v>88</v>
      </c>
      <c r="B31" s="32" t="s">
        <v>89</v>
      </c>
      <c r="C31" s="32"/>
      <c r="D31" s="32"/>
      <c r="E31" s="28"/>
      <c r="F31" s="2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29"/>
      <c r="B32" s="30" t="s">
        <v>90</v>
      </c>
      <c r="C32" s="29"/>
      <c r="D32" s="29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24"/>
  <sheetViews>
    <sheetView workbookViewId="0">
      <selection activeCell="C22" sqref="C22"/>
    </sheetView>
  </sheetViews>
  <sheetFormatPr defaultColWidth="9.140625" defaultRowHeight="15" x14ac:dyDescent="0.25"/>
  <cols>
    <col min="1" max="1" width="9.140625" style="8"/>
    <col min="2" max="2" width="14" style="8" bestFit="1" customWidth="1"/>
    <col min="3" max="3" width="30.140625" style="8" bestFit="1" customWidth="1"/>
    <col min="4" max="4" width="28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C1" s="31" t="s">
        <v>102</v>
      </c>
      <c r="D1" s="31" t="s">
        <v>103</v>
      </c>
    </row>
    <row r="2" spans="1:17" x14ac:dyDescent="0.25">
      <c r="C2" s="8" t="s">
        <v>96</v>
      </c>
      <c r="D2" s="8">
        <f>[1]Sheet1!$D$156</f>
        <v>10.173999999999999</v>
      </c>
    </row>
    <row r="3" spans="1:17" x14ac:dyDescent="0.25">
      <c r="C3" s="8" t="s">
        <v>97</v>
      </c>
      <c r="D3" s="35">
        <f>[1]Sheet1!$D$157</f>
        <v>8.68032</v>
      </c>
    </row>
    <row r="4" spans="1:17" x14ac:dyDescent="0.25">
      <c r="C4" s="8" t="s">
        <v>98</v>
      </c>
      <c r="D4" s="35"/>
    </row>
    <row r="5" spans="1:17" x14ac:dyDescent="0.25">
      <c r="C5" s="8" t="s">
        <v>78</v>
      </c>
      <c r="D5" s="8">
        <f>[1]Sheet1!$D$155</f>
        <v>10.087999999999999</v>
      </c>
    </row>
    <row r="6" spans="1:17" x14ac:dyDescent="0.25">
      <c r="A6"/>
      <c r="B6"/>
      <c r="C6" t="s">
        <v>99</v>
      </c>
      <c r="D6" s="35">
        <f>[1]Sheet1!$D$158</f>
        <v>9.817935936051871</v>
      </c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25">
      <c r="A7"/>
      <c r="B7"/>
      <c r="C7" t="s">
        <v>100</v>
      </c>
      <c r="D7" s="35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25">
      <c r="C8" s="8" t="s">
        <v>101</v>
      </c>
      <c r="D8" s="8">
        <f>[1]Sheet1!$D$159</f>
        <v>22.391718679361578</v>
      </c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5">
      <c r="A11"/>
      <c r="B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5">
      <c r="A12"/>
      <c r="B12"/>
      <c r="C12"/>
      <c r="E12"/>
      <c r="F12"/>
      <c r="G12"/>
      <c r="H12"/>
      <c r="I12"/>
      <c r="J12"/>
      <c r="K12"/>
      <c r="L12"/>
      <c r="M12"/>
      <c r="N12"/>
      <c r="O12"/>
      <c r="P12"/>
      <c r="Q12"/>
    </row>
    <row r="21" spans="1:17" x14ac:dyDescent="0.25">
      <c r="A21"/>
      <c r="B21"/>
      <c r="C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</sheetData>
  <mergeCells count="2">
    <mergeCell ref="D6:D7"/>
    <mergeCell ref="D3:D4"/>
  </mergeCell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2"/>
  <sheetViews>
    <sheetView workbookViewId="0">
      <selection activeCell="H7" sqref="H7"/>
    </sheetView>
  </sheetViews>
  <sheetFormatPr defaultColWidth="9.140625"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72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70</v>
      </c>
      <c r="E5" s="13" t="s">
        <v>76</v>
      </c>
      <c r="F5" s="13" t="s">
        <v>71</v>
      </c>
      <c r="G5" s="13" t="s">
        <v>73</v>
      </c>
      <c r="H5" s="13" t="s">
        <v>0</v>
      </c>
      <c r="I5" s="14" t="s">
        <v>118</v>
      </c>
      <c r="J5" s="14" t="s">
        <v>119</v>
      </c>
      <c r="K5" s="10" t="s">
        <v>65</v>
      </c>
      <c r="L5" s="12" t="s">
        <v>63</v>
      </c>
    </row>
    <row r="6" spans="1:12" x14ac:dyDescent="0.25">
      <c r="B6" s="9" t="s">
        <v>68</v>
      </c>
      <c r="C6" s="9"/>
      <c r="D6" s="9"/>
      <c r="E6" s="9"/>
      <c r="F6" s="9"/>
      <c r="G6" s="9"/>
      <c r="H6" s="9"/>
      <c r="I6" s="9"/>
      <c r="J6" s="9"/>
      <c r="K6" s="9" t="s">
        <v>69</v>
      </c>
      <c r="L6" s="15"/>
    </row>
    <row r="7" spans="1:12" x14ac:dyDescent="0.25">
      <c r="B7" s="8" t="s">
        <v>104</v>
      </c>
      <c r="C7" s="8" t="s">
        <v>75</v>
      </c>
      <c r="D7" s="8" t="s">
        <v>74</v>
      </c>
      <c r="E7" s="8" t="str">
        <f>config!C2</f>
        <v>TRACO2N</v>
      </c>
      <c r="F7" s="8">
        <v>2021</v>
      </c>
      <c r="H7" s="8" t="s">
        <v>120</v>
      </c>
      <c r="I7" s="8">
        <v>1</v>
      </c>
      <c r="K7" s="8">
        <f>config!D2*1000</f>
        <v>10174</v>
      </c>
      <c r="L7" s="8" t="s">
        <v>108</v>
      </c>
    </row>
    <row r="8" spans="1:12" x14ac:dyDescent="0.25">
      <c r="C8" s="8" t="s">
        <v>75</v>
      </c>
      <c r="D8" s="8" t="s">
        <v>74</v>
      </c>
      <c r="E8" s="8" t="s">
        <v>105</v>
      </c>
      <c r="F8" s="8">
        <v>2021</v>
      </c>
      <c r="H8" s="8" t="s">
        <v>120</v>
      </c>
      <c r="I8" s="8">
        <v>1</v>
      </c>
      <c r="K8" s="8">
        <f>config!D3*1000</f>
        <v>8680.32</v>
      </c>
      <c r="L8" s="8" t="s">
        <v>109</v>
      </c>
    </row>
    <row r="9" spans="1:12" x14ac:dyDescent="0.25">
      <c r="C9" s="8" t="s">
        <v>75</v>
      </c>
      <c r="D9" s="8" t="s">
        <v>74</v>
      </c>
      <c r="E9" s="8" t="s">
        <v>78</v>
      </c>
      <c r="F9" s="8">
        <v>2021</v>
      </c>
      <c r="H9" s="8" t="s">
        <v>120</v>
      </c>
      <c r="I9" s="8">
        <v>1</v>
      </c>
      <c r="K9" s="8">
        <f>config!D5*1000</f>
        <v>10088</v>
      </c>
      <c r="L9" s="8" t="s">
        <v>110</v>
      </c>
    </row>
    <row r="10" spans="1:12" x14ac:dyDescent="0.25">
      <c r="C10" s="8" t="s">
        <v>75</v>
      </c>
      <c r="D10" s="8" t="s">
        <v>74</v>
      </c>
      <c r="E10" s="8" t="s">
        <v>106</v>
      </c>
      <c r="F10" s="8">
        <v>2021</v>
      </c>
      <c r="H10" s="8" t="s">
        <v>120</v>
      </c>
      <c r="I10" s="8">
        <v>1</v>
      </c>
      <c r="K10" s="8">
        <f>config!D6*1000</f>
        <v>9817.9359360518702</v>
      </c>
      <c r="L10" s="8" t="s">
        <v>111</v>
      </c>
    </row>
    <row r="11" spans="1:12" x14ac:dyDescent="0.25">
      <c r="C11" s="8" t="s">
        <v>75</v>
      </c>
      <c r="D11" s="8" t="s">
        <v>74</v>
      </c>
      <c r="E11" s="8" t="s">
        <v>101</v>
      </c>
      <c r="F11" s="8">
        <v>2021</v>
      </c>
      <c r="H11" s="8" t="s">
        <v>120</v>
      </c>
      <c r="I11" s="8">
        <v>1</v>
      </c>
      <c r="K11" s="8">
        <f>config!D8*1000</f>
        <v>22391.718679361577</v>
      </c>
      <c r="L11" s="8" t="s">
        <v>112</v>
      </c>
    </row>
    <row r="12" spans="1:12" x14ac:dyDescent="0.25">
      <c r="C12" s="8" t="s">
        <v>75</v>
      </c>
      <c r="D12" s="8" t="s">
        <v>74</v>
      </c>
      <c r="E12" s="8" t="s">
        <v>77</v>
      </c>
      <c r="F12" s="8">
        <v>2021</v>
      </c>
      <c r="J12" s="8"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2"/>
  <sheetViews>
    <sheetView tabSelected="1" workbookViewId="0">
      <selection activeCell="H7" sqref="H7:H11"/>
    </sheetView>
  </sheetViews>
  <sheetFormatPr defaultColWidth="9.140625"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8.1406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72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70</v>
      </c>
      <c r="E5" s="13" t="s">
        <v>76</v>
      </c>
      <c r="F5" s="13" t="s">
        <v>71</v>
      </c>
      <c r="G5" s="13" t="s">
        <v>73</v>
      </c>
      <c r="H5" s="13" t="s">
        <v>0</v>
      </c>
      <c r="I5" s="14" t="s">
        <v>118</v>
      </c>
      <c r="J5" s="14" t="s">
        <v>119</v>
      </c>
      <c r="K5" s="10" t="s">
        <v>67</v>
      </c>
      <c r="L5" s="12" t="s">
        <v>63</v>
      </c>
    </row>
    <row r="6" spans="1:12" x14ac:dyDescent="0.25">
      <c r="B6" s="9" t="s">
        <v>68</v>
      </c>
      <c r="C6" s="9"/>
      <c r="D6" s="9"/>
      <c r="E6" s="9"/>
      <c r="F6" s="9"/>
      <c r="G6" s="9"/>
      <c r="H6" s="9"/>
      <c r="I6" s="9"/>
      <c r="J6" s="9"/>
      <c r="K6" s="9" t="s">
        <v>69</v>
      </c>
      <c r="L6" s="9"/>
    </row>
    <row r="7" spans="1:12" x14ac:dyDescent="0.25">
      <c r="B7" s="8" t="s">
        <v>107</v>
      </c>
      <c r="C7" s="8" t="s">
        <v>75</v>
      </c>
      <c r="D7" s="8" t="s">
        <v>74</v>
      </c>
      <c r="E7" s="8" t="s">
        <v>96</v>
      </c>
      <c r="F7" s="8">
        <v>2021</v>
      </c>
      <c r="H7" s="8" t="s">
        <v>120</v>
      </c>
      <c r="I7" s="8">
        <v>1</v>
      </c>
      <c r="K7" s="8">
        <v>10174</v>
      </c>
      <c r="L7" s="8" t="s">
        <v>113</v>
      </c>
    </row>
    <row r="8" spans="1:12" x14ac:dyDescent="0.25">
      <c r="C8" s="8" t="s">
        <v>75</v>
      </c>
      <c r="D8" s="8" t="s">
        <v>74</v>
      </c>
      <c r="E8" s="8" t="s">
        <v>105</v>
      </c>
      <c r="F8" s="8">
        <v>2021</v>
      </c>
      <c r="H8" s="8" t="s">
        <v>120</v>
      </c>
      <c r="I8" s="8">
        <v>1</v>
      </c>
      <c r="K8" s="8">
        <v>8680.32</v>
      </c>
      <c r="L8" s="8" t="s">
        <v>114</v>
      </c>
    </row>
    <row r="9" spans="1:12" x14ac:dyDescent="0.25">
      <c r="C9" s="8" t="s">
        <v>75</v>
      </c>
      <c r="D9" s="8" t="s">
        <v>74</v>
      </c>
      <c r="E9" s="8" t="s">
        <v>78</v>
      </c>
      <c r="F9" s="8">
        <v>2021</v>
      </c>
      <c r="H9" s="8" t="s">
        <v>120</v>
      </c>
      <c r="I9" s="8">
        <v>1</v>
      </c>
      <c r="K9" s="8">
        <v>10088</v>
      </c>
      <c r="L9" s="8" t="s">
        <v>115</v>
      </c>
    </row>
    <row r="10" spans="1:12" x14ac:dyDescent="0.25">
      <c r="C10" s="8" t="s">
        <v>75</v>
      </c>
      <c r="D10" s="8" t="s">
        <v>74</v>
      </c>
      <c r="E10" s="8" t="s">
        <v>106</v>
      </c>
      <c r="F10" s="8">
        <v>2021</v>
      </c>
      <c r="H10" s="8" t="s">
        <v>120</v>
      </c>
      <c r="I10" s="8">
        <v>1</v>
      </c>
      <c r="K10" s="8">
        <v>9817.9359360518702</v>
      </c>
      <c r="L10" s="8" t="s">
        <v>116</v>
      </c>
    </row>
    <row r="11" spans="1:12" x14ac:dyDescent="0.25">
      <c r="C11" s="8" t="s">
        <v>75</v>
      </c>
      <c r="D11" s="8" t="s">
        <v>74</v>
      </c>
      <c r="E11" s="8" t="s">
        <v>101</v>
      </c>
      <c r="F11" s="8">
        <v>2021</v>
      </c>
      <c r="H11" s="8" t="s">
        <v>120</v>
      </c>
      <c r="I11" s="8">
        <v>1</v>
      </c>
      <c r="K11" s="8">
        <v>22391.718679361577</v>
      </c>
      <c r="L11" s="8" t="s">
        <v>117</v>
      </c>
    </row>
    <row r="12" spans="1:12" x14ac:dyDescent="0.25">
      <c r="C12" s="8" t="s">
        <v>75</v>
      </c>
      <c r="D12" s="8" t="s">
        <v>74</v>
      </c>
      <c r="E12" s="8" t="s">
        <v>77</v>
      </c>
      <c r="F12" s="8">
        <v>2021</v>
      </c>
      <c r="J12" s="8">
        <v>-1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2022-04-27T15:28:16Z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93120753765106</vt:r8>
  </property>
</Properties>
</file>