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AFD5D03E-7AD9-47C3-866D-9EE4494A018A}" xr6:coauthVersionLast="47" xr6:coauthVersionMax="47" xr10:uidLastSave="{00000000-0000-0000-0000-000000000000}"/>
  <bookViews>
    <workbookView xWindow="760" yWindow="760" windowWidth="19200" windowHeight="11170" activeTab="2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SRV" sheetId="26" r:id="rId6"/>
    <sheet name="TRA" sheetId="27" r:id="rId7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9" i="11" l="1"/>
  <c r="J12" i="11"/>
  <c r="J11" i="11"/>
  <c r="J10" i="11"/>
  <c r="B2" i="11"/>
  <c r="F42" i="11"/>
  <c r="G42" i="11"/>
  <c r="G3" i="28"/>
  <c r="F3" i="28"/>
  <c r="I4" i="27"/>
  <c r="H4" i="27"/>
  <c r="G12" i="26"/>
  <c r="G11" i="26"/>
  <c r="G10" i="26"/>
  <c r="G9" i="26"/>
  <c r="G6" i="26"/>
  <c r="G7" i="26"/>
  <c r="G8" i="26"/>
  <c r="G5" i="26"/>
  <c r="G4" i="26"/>
  <c r="F4" i="26"/>
  <c r="I38" i="11"/>
  <c r="G38" i="11"/>
  <c r="D38" i="11"/>
  <c r="C38" i="11"/>
  <c r="G37" i="11"/>
  <c r="I36" i="11"/>
  <c r="G36" i="11"/>
  <c r="D36" i="11"/>
  <c r="C36" i="11"/>
  <c r="G35" i="11"/>
  <c r="G34" i="11"/>
  <c r="F34" i="11"/>
  <c r="I30" i="11"/>
  <c r="G30" i="11"/>
  <c r="D30" i="11"/>
  <c r="C30" i="11"/>
  <c r="G29" i="11"/>
  <c r="F28" i="11"/>
  <c r="G28" i="11"/>
  <c r="D7" i="15" l="1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tc={39F88E30-94DE-4149-8FC0-41BD81F323F5}</author>
    <author>tc={EB3DCB1B-8982-4D24-8304-DBCBE04F3479}</author>
    <author>tc={C3394AD6-E865-4488-B7C2-96AE6AE9F254}</author>
    <author>tc={122B1FEC-CDFA-43B1-9578-EE77FA507220}</author>
    <author>tc={5F60B11B-92F4-4362-8C85-12A98901D200}</author>
  </authors>
  <commentList>
    <comment ref="I7" authorId="0" shapeId="0" xr:uid="{39F88E30-94DE-4149-8FC0-41BD81F323F5}">
      <text>
        <t>[Threaded comment]
Your version of Excel allows you to read this threaded comment; however, any edits to it will get removed if the file is opened in a newer version of Excel. Learn more: https://go.microsoft.com/fwlink/?linkid=870924
Comment:
    CAP 2023</t>
      </text>
    </comment>
    <comment ref="I8" authorId="1" shapeId="0" xr:uid="{EB3DCB1B-8982-4D24-8304-DBCBE04F3479}">
      <text>
        <t>[Threaded comment]
Your version of Excel allows you to read this threaded comment; however, any edits to it will get removed if the file is opened in a newer version of Excel. Learn more: https://go.microsoft.com/fwlink/?linkid=870924
Comment:
    CLIMATE ACTION PLAN 2023
CAP23, Page 129</t>
      </text>
    </comment>
    <comment ref="I41" authorId="2" shapeId="0" xr:uid="{C3394AD6-E865-4488-B7C2-96AE6AE9F254}">
      <text>
        <t>[Threaded comment]
Your version of Excel allows you to read this threaded comment; however, any edits to it will get removed if the file is opened in a newer version of Excel. Learn more: https://go.microsoft.com/fwlink/?linkid=870924
Comment:
    CAP 2023</t>
      </text>
    </comment>
    <comment ref="I42" authorId="3" shapeId="0" xr:uid="{122B1FEC-CDFA-43B1-9578-EE77FA507220}">
      <text>
        <t>[Threaded comment]
Your version of Excel allows you to read this threaded comment; however, any edits to it will get removed if the file is opened in a newer version of Excel. Learn more: https://go.microsoft.com/fwlink/?linkid=870924
Comment:
    CAP 2023</t>
      </text>
    </comment>
    <comment ref="I43" authorId="4" shapeId="0" xr:uid="{5F60B11B-92F4-4362-8C85-12A98901D200}">
      <text>
        <t>[Threaded comment]
Your version of Excel allows you to read this threaded comment; however, any edits to it will get removed if the file is opened in a newer version of Excel. Learn more: https://go.microsoft.com/fwlink/?linkid=870924
Comment:
    CAP 2023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<sst xmlns="http://schemas.openxmlformats.org/spreadsheetml/2006/main" count="458" uniqueCount="199">
  <si>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</si>
  <si>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</si>
  <si>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</si>
  <si>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</si>
  <si>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</si>
  <si>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</si>
  <si>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</si>
  <si>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</si>
  <si>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</si>
  <si>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</si>
  <si>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</si>
  <si>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</si>
  <si>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</si>
  <si>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</si>
  <si>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</si>
  <si>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</si>
  <si>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</si>
  <si>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</si>
  <si>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</si>
  <si>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</si>
  <si>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</si>
  <si>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</si>
  <si>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</si>
  <si>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</si>
  <si>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</si>
  <si>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</si>
  <si>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</si>
  <si>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</si>
  <si>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</si>
  <si>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</si>
  <si>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</si>
  <si>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</si>
  <si>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</si>
  <si>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</si>
  <si>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</si>
  <si>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</si>
  <si>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</si>
  <si>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</si>
  <si>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</si>
  <si>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</si>
  <si>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</si>
  <si>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</si>
  <si>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</si>
  <si>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</si>
  <si>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</si>
  <si>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</si>
  <si>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</si>
  <si>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</si>
  <si>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</si>
  <si>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</si>
  <si>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</si>
  <si>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</si>
  <si>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</si>
  <si>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</si>
  <si>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</si>
  <si>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</si>
  <si>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</si>
  <si>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</si>
  <si>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</si>
  <si>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</si>
  <si>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</si>
  <si>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</si>
  <si>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</si>
  <si>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</si>
  <si>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</si>
  <si>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</si>
  <si>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</si>
  <si>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</si>
  <si>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</si>
  <si>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</si>
  <si>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</si>
  <si>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</si>
  <si>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</si>
  <si>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</si>
  <si>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</si>
  <si>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</si>
  <si>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</si>
  <si>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</si>
  <si>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</si>
  <si>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</si>
  <si>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</si>
  <si>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UP</t>
  </si>
  <si>
    <t>~TFM_INS</t>
  </si>
  <si>
    <t>P*CCS*</t>
  </si>
  <si>
    <t>NCAP_ILED</t>
  </si>
  <si>
    <t>UC_CAP</t>
  </si>
  <si>
    <t>Scenario</t>
  </si>
  <si>
    <t>NCAP_AFA</t>
  </si>
  <si>
    <t>ANNUAL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</si>
  <si>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</si>
  <si>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</si>
  <si>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</si>
  <si>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</si>
  <si>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</si>
  <si>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</si>
  <si>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</si>
  <si>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</si>
  <si>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</si>
  <si>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</si>
  <si>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</si>
  <si>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</si>
  <si>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</si>
  <si>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</si>
  <si>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</si>
  <si>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AFA</t>
  </si>
  <si>
    <t>*0.95</t>
  </si>
  <si>
    <t>T-CAR*1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</si>
  <si>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</si>
  <si>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</si>
  <si>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</si>
  <si>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</si>
  <si>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</si>
  <si>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</si>
  <si>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</si>
  <si>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</si>
  <si>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</si>
  <si>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</si>
  <si>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</si>
  <si>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</si>
  <si>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</si>
  <si>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</si>
  <si>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</si>
  <si>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</si>
  <si>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</si>
  <si>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</si>
  <si>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</si>
  <si>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</si>
  <si>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</si>
  <si>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</si>
  <si>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</si>
  <si>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</si>
  <si>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</si>
  <si>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</si>
  <si>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</si>
  <si>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P*W*OF*</t>
  </si>
  <si>
    <t>- no CCS before 2035</t>
  </si>
  <si>
    <t>P*HY*DAM*</t>
  </si>
  <si>
    <t>P*HY*ROR*</t>
  </si>
  <si>
    <t>- no new hydro (ror) during the modelling horizon</t>
  </si>
  <si>
    <t>- no new hydro (dam) during the modelling horizon</t>
  </si>
  <si>
    <t>- no new CSP during the modelling horizon</t>
  </si>
  <si>
    <t>P-RNW-GEO*</t>
  </si>
  <si>
    <t>- no new GEO during the modelling horizon</t>
  </si>
  <si>
    <t>- 5-year lead time for CCS</t>
  </si>
  <si>
    <t>P-RNW-SOL-CSP*</t>
  </si>
  <si>
    <t>Maximum solar PV capacity</t>
  </si>
  <si>
    <t>UC_Max_PV_Cap</t>
  </si>
  <si>
    <t>P*SOL-PV*</t>
  </si>
  <si>
    <t>UC_MaxNetELCCImport</t>
  </si>
  <si>
    <t>Maximum net electricity import</t>
  </si>
  <si>
    <t>UC_IRE</t>
  </si>
  <si>
    <t>*Units</t>
  </si>
  <si>
    <t>*Pja</t>
  </si>
  <si>
    <t>Other_indexes</t>
  </si>
  <si>
    <t>imp</t>
  </si>
  <si>
    <t>exp</t>
  </si>
  <si>
    <t>ELCC</t>
  </si>
  <si>
    <t>IRE</t>
  </si>
  <si>
    <t>IMPELC*</t>
  </si>
  <si>
    <t>EXPELC*</t>
  </si>
  <si>
    <t>- no new offshore before 2025</t>
  </si>
  <si>
    <t>UC_Max_WIN-Off_Cap</t>
  </si>
  <si>
    <t>P*WIN*OF*</t>
  </si>
  <si>
    <t>UC_Max_WIN-On_Cap</t>
  </si>
  <si>
    <t>P*WIN*ON*</t>
  </si>
  <si>
    <t>LO</t>
  </si>
  <si>
    <t>Maximum Wind Onshore Capacity</t>
  </si>
  <si>
    <t>Source: CLIMATE ACTION PLAN 2023, CAP23</t>
  </si>
  <si>
    <t>Minimum solar PV capacity</t>
  </si>
  <si>
    <t>Max Wind Offshore Capacity</t>
  </si>
  <si>
    <t xml:space="preserve">~UC_Sets: R_E: </t>
  </si>
  <si>
    <t>P*COA*,P*PEA*</t>
  </si>
  <si>
    <t>- limit on coal power generation from 2023</t>
  </si>
  <si>
    <t>FT-PWRDIS</t>
  </si>
  <si>
    <t>- limit on oil-based power generation</t>
  </si>
  <si>
    <t>FT-PWRHFO</t>
  </si>
  <si>
    <t>FT-PWRDIS,FT-PWRHFO</t>
  </si>
  <si>
    <t>- no oil-based power generation</t>
  </si>
  <si>
    <t>P-TH*DIS*,P-TH*HFO*</t>
  </si>
  <si>
    <t>FT-PWRGAS</t>
  </si>
  <si>
    <t>- limit on gas-based power generation</t>
  </si>
  <si>
    <t>Minimum Wind Offshore Capacity</t>
  </si>
  <si>
    <t>Potential quantities of wood pellets available for import to Ireland (PJ)</t>
  </si>
  <si>
    <t>SEAI Heat Study</t>
  </si>
  <si>
    <t>Cost (€/MWh)</t>
  </si>
  <si>
    <t>Cost (€/GJ)</t>
  </si>
  <si>
    <t>Import of Wood Pellets  - Step 1</t>
  </si>
  <si>
    <t>Import of Wood Pellets  - Step 2</t>
  </si>
  <si>
    <t>Import of Wood Pellets  - Step 3</t>
  </si>
  <si>
    <t>Import of Wood Pellets  - Step 4</t>
  </si>
  <si>
    <t>Totoal (PJ)</t>
  </si>
  <si>
    <t>Reference</t>
  </si>
  <si>
    <t>SEAI, 2022. Sustainable bioenergy for heat, National Heat study, Spatial Assessment of Resources and Evaluation of Costs and GHG Emissions</t>
  </si>
  <si>
    <t>IMPBIOWCH*</t>
  </si>
  <si>
    <t>Zero import of wood chips from 2025</t>
  </si>
  <si>
    <t>UC_Max_BECCS_Cap</t>
  </si>
  <si>
    <t>P-RNW-ST-BIO-CCS05</t>
  </si>
  <si>
    <t>Maximum BECCS capacity allowed to install</t>
  </si>
  <si>
    <t>UC_RHSRTS~0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</si>
</sst>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\Te\x\t"/>
  </numFmts>
  <fonts count="2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</borders>
  <cellStyleXfs count="15">
    <xf numFmtId="0" fontId="0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20" fillId="0" borderId="0"/>
    <xf numFmtId="0" fontId="21" fillId="0" borderId="0"/>
    <xf numFmtId="9" fontId="4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3" fillId="4" borderId="0" xfId="0" applyFont="1" applyFill="1"/>
    <xf numFmtId="0" fontId="3" fillId="5" borderId="0" xfId="0" applyFont="1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/>
    <xf numFmtId="0" fontId="6" fillId="6" borderId="2" xfId="0" applyFont="1" applyFill="1" applyBorder="1" applyAlignment="1">
      <alignment horizontal="left" vertical="center"/>
    </xf>
    <xf numFmtId="0" fontId="6" fillId="6" borderId="2" xfId="0" applyFont="1" applyFill="1" applyBorder="1" applyAlignment="1" applyProtection="1">
      <alignment horizontal="left" vertical="center"/>
      <protection locked="0"/>
    </xf>
    <xf numFmtId="0" fontId="6" fillId="7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2" xfId="0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9" fillId="8" borderId="0" xfId="2" applyFont="1" applyFill="1" applyAlignment="1">
      <alignment vertical="center"/>
    </xf>
    <xf numFmtId="0" fontId="9" fillId="5" borderId="0" xfId="2" applyFont="1" applyFill="1" applyAlignment="1">
      <alignment vertical="center"/>
    </xf>
    <xf numFmtId="0" fontId="11" fillId="5" borderId="0" xfId="2" applyFont="1" applyFill="1" applyAlignment="1">
      <alignment vertical="center"/>
    </xf>
    <xf numFmtId="0" fontId="10" fillId="5" borderId="0" xfId="2" applyFont="1" applyFill="1" applyAlignment="1">
      <alignment vertical="center"/>
    </xf>
    <xf numFmtId="0" fontId="9" fillId="9" borderId="0" xfId="2" applyFont="1" applyFill="1" applyAlignment="1">
      <alignment vertical="center"/>
    </xf>
    <xf numFmtId="0" fontId="8" fillId="5" borderId="0" xfId="2" applyFont="1" applyFill="1" applyAlignment="1">
      <alignment vertical="center"/>
    </xf>
    <xf numFmtId="0" fontId="12" fillId="5" borderId="0" xfId="2" applyFont="1" applyFill="1" applyAlignment="1">
      <alignment vertical="center"/>
    </xf>
    <xf numFmtId="0" fontId="13" fillId="8" borderId="0" xfId="2" applyFont="1" applyFill="1" applyAlignment="1">
      <alignment vertical="center"/>
    </xf>
    <xf numFmtId="0" fontId="7" fillId="5" borderId="0" xfId="2" applyFont="1" applyFill="1" applyAlignment="1">
      <alignment vertical="center"/>
    </xf>
    <xf numFmtId="0" fontId="14" fillId="5" borderId="0" xfId="2" applyFont="1" applyFill="1" applyAlignment="1">
      <alignment vertical="center"/>
    </xf>
    <xf numFmtId="0" fontId="7" fillId="8" borderId="0" xfId="2" applyFont="1" applyFill="1" applyAlignment="1">
      <alignment vertical="center"/>
    </xf>
    <xf numFmtId="164" fontId="7" fillId="8" borderId="0" xfId="2" applyNumberFormat="1" applyFont="1" applyFill="1" applyAlignment="1">
      <alignment horizontal="left" vertical="center"/>
    </xf>
    <xf numFmtId="0" fontId="15" fillId="5" borderId="0" xfId="2" applyFont="1" applyFill="1" applyAlignment="1">
      <alignment vertical="center"/>
    </xf>
    <xf numFmtId="0" fontId="16" fillId="8" borderId="0" xfId="2" applyFont="1" applyFill="1" applyAlignment="1">
      <alignment vertical="center"/>
    </xf>
    <xf numFmtId="0" fontId="10" fillId="8" borderId="0" xfId="1" applyFill="1" applyAlignment="1">
      <alignment vertical="center"/>
    </xf>
    <xf numFmtId="0" fontId="3" fillId="0" borderId="0" xfId="0" applyFont="1"/>
    <xf numFmtId="0" fontId="3" fillId="0" borderId="2" xfId="0" applyFont="1" applyBorder="1"/>
    <xf numFmtId="0" fontId="17" fillId="0" borderId="0" xfId="0" applyFont="1" applyAlignment="1">
      <alignment vertical="center"/>
    </xf>
    <xf numFmtId="0" fontId="17" fillId="0" borderId="0" xfId="0" applyFont="1"/>
    <xf numFmtId="0" fontId="17" fillId="0" borderId="0" xfId="0" quotePrefix="1" applyFont="1"/>
    <xf numFmtId="0" fontId="18" fillId="0" borderId="0" xfId="0" applyFont="1"/>
    <xf numFmtId="0" fontId="17" fillId="0" borderId="0" xfId="0" applyFont="1" applyAlignment="1">
      <alignment vertical="center" wrapText="1"/>
    </xf>
    <xf numFmtId="165" fontId="16" fillId="0" borderId="0" xfId="0" applyNumberFormat="1" applyFont="1" applyAlignment="1">
      <alignment vertical="center"/>
    </xf>
    <xf numFmtId="0" fontId="0" fillId="0" borderId="2" xfId="0" applyBorder="1" applyAlignment="1">
      <alignment vertical="center"/>
    </xf>
    <xf numFmtId="165" fontId="16" fillId="0" borderId="6" xfId="0" applyNumberFormat="1" applyFont="1" applyBorder="1" applyAlignment="1">
      <alignment vertical="center"/>
    </xf>
    <xf numFmtId="165" fontId="16" fillId="0" borderId="2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2" xfId="0" applyNumberFormat="1" applyBorder="1" applyAlignment="1">
      <alignment vertical="center"/>
    </xf>
    <xf numFmtId="0" fontId="22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7" fillId="8" borderId="0" xfId="2" applyFont="1" applyFill="1" applyAlignment="1">
      <alignment vertical="center"/>
    </xf>
    <xf numFmtId="0" fontId="11" fillId="8" borderId="0" xfId="2" applyFont="1" applyFill="1" applyAlignment="1">
      <alignment horizontal="center" vertical="center"/>
    </xf>
    <xf numFmtId="0" fontId="10" fillId="8" borderId="0" xfId="1" applyFill="1" applyAlignment="1">
      <alignment vertical="center"/>
    </xf>
  </cellXfs>
  <cellStyles count="15">
    <cellStyle name="Comma 2" xfId="10" xr:uid="{775BEC45-7458-497B-BB11-55064E667555}"/>
    <cellStyle name="Comma 2 2" xfId="11" xr:uid="{F65F9B0F-DF7C-4E9E-AFBF-86D7F3675750}"/>
    <cellStyle name="Comma 2 2 2" xfId="14" xr:uid="{FC34B759-F64A-45B3-8D66-7A9670F594A3}"/>
    <cellStyle name="Comma 2 3" xfId="13" xr:uid="{4A17FA2D-8470-4CF6-8DC2-474CAE021A78}"/>
    <cellStyle name="Comma 3" xfId="12" xr:uid="{03D7843A-4C0D-4CBE-89E7-EB9FDF20B2F4}"/>
    <cellStyle name="Hyperlink" xfId="1" builtinId="8"/>
    <cellStyle name="Normal" xfId="0" builtinId="0"/>
    <cellStyle name="Normal 10" xfId="3" xr:uid="{6DC4B372-9D5F-4A69-9920-A42DE16817F2}"/>
    <cellStyle name="Normal 2" xfId="2" xr:uid="{B2F64745-2C6D-45FB-A556-9D42C8713F7A}"/>
    <cellStyle name="Normal 3" xfId="5" xr:uid="{E76C72D5-4765-49C3-B627-F9ED41819FA4}"/>
    <cellStyle name="Normal 5" xfId="7" xr:uid="{058AC5C4-CBA2-435F-9341-6F0E382390BF}"/>
    <cellStyle name="Normal 5 2 2" xfId="8" xr:uid="{D959A384-A1C0-4A2B-BE10-8028A066A89E}"/>
    <cellStyle name="Normale_Scen_UC_IND-StrucConst" xfId="4" xr:uid="{27C1F149-D8C9-4A83-BB89-D514A437CA4E}"/>
    <cellStyle name="Percent 2" xfId="6" xr:uid="{A637CE7F-4299-4FA9-9479-DFA9534E0ADF}"/>
    <cellStyle name="Percent 3" xfId="9" xr:uid="{04B3451F-8C80-4D18-833E-6DDA695403F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60</xdr:row>
      <xdr:rowOff>15240</xdr:rowOff>
    </xdr:from>
    <xdr:to>
      <xdr:col>8</xdr:col>
      <xdr:colOff>76200</xdr:colOff>
      <xdr:row>73</xdr:row>
      <xdr:rowOff>133717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" y="6979920"/>
          <a:ext cx="5463540" cy="249591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Vahid Aryanpur" id="{4A3ACF47-1851-4D1B-9F96-7F3B13E0B2BE}" userId="bcf850925e8c42cd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7" dT="2023-10-03T14:05:42.13" personId="{4A3ACF47-1851-4D1B-9F96-7F3B13E0B2BE}" id="{39F88E30-94DE-4149-8FC0-41BD81F323F5}">
    <text>CAP 2023</text>
  </threadedComment>
  <threadedComment ref="I8" dT="2023-10-03T14:04:21.81" personId="{4A3ACF47-1851-4D1B-9F96-7F3B13E0B2BE}" id="{EB3DCB1B-8982-4D24-8304-DBCBE04F3479}">
    <text>CLIMATE ACTION PLAN 2023
CAP23, Page 129</text>
  </threadedComment>
  <threadedComment ref="I41" dT="2023-10-03T14:51:58.12" personId="{4A3ACF47-1851-4D1B-9F96-7F3B13E0B2BE}" id="{C3394AD6-E865-4488-B7C2-96AE6AE9F254}">
    <text>CAP 2023</text>
  </threadedComment>
  <threadedComment ref="I42" dT="2023-10-03T14:52:11.99" personId="{4A3ACF47-1851-4D1B-9F96-7F3B13E0B2BE}" id="{122B1FEC-CDFA-43B1-9578-EE77FA507220}">
    <text>CAP 2023</text>
  </threadedComment>
  <threadedComment ref="I43" dT="2023-10-03T14:52:20.09" personId="{4A3ACF47-1851-4D1B-9F96-7F3B13E0B2BE}" id="{5F60B11B-92F4-4362-8C85-12A98901D200}">
    <text>CAP 2023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1640625" defaultRowHeight="14.5" x14ac:dyDescent="0.35"/>
  <cols>
    <col min="1" max="4" width="21.7265625" customWidth="1"/>
    <col min="5" max="6" width="14.1796875" customWidth="1"/>
    <col min="7" max="7" width="12.1796875" customWidth="1"/>
    <col min="8" max="10" width="8.1796875" customWidth="1"/>
    <col min="11" max="11" width="9.7265625" customWidth="1"/>
    <col min="12" max="12" width="8.1796875" customWidth="1"/>
    <col min="13" max="13" width="10" customWidth="1"/>
    <col min="14" max="14" width="11.453125" customWidth="1"/>
    <col min="15" max="15" width="13.453125" customWidth="1"/>
  </cols>
  <sheetData>
    <row r="1" spans="1:26" x14ac:dyDescent="0.35">
      <c r="A1" s="21"/>
      <c r="B1" s="21"/>
      <c r="C1" s="21"/>
      <c r="D1" s="21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35">
      <c r="A2" s="21"/>
      <c r="B2" s="21"/>
      <c r="C2" s="21"/>
      <c r="D2" s="21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35">
      <c r="A3" s="21"/>
      <c r="B3" s="21"/>
      <c r="C3" s="21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35">
      <c r="A4" s="21"/>
      <c r="B4" s="21"/>
      <c r="C4" s="21"/>
      <c r="D4" s="21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35">
      <c r="A5" s="21"/>
      <c r="B5" s="21"/>
      <c r="C5" s="21"/>
      <c r="D5" s="21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35">
      <c r="A6" s="21"/>
      <c r="B6" s="21"/>
      <c r="C6" s="21"/>
      <c r="D6" s="21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35">
      <c r="A7" s="21"/>
      <c r="B7" s="21"/>
      <c r="C7" s="21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35">
      <c r="A8" s="21"/>
      <c r="B8" s="21"/>
      <c r="C8" s="21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35">
      <c r="A9" s="21"/>
      <c r="B9" s="21"/>
      <c r="C9" s="21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35">
      <c r="A10" s="21"/>
      <c r="B10" s="21"/>
      <c r="C10" s="21"/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35">
      <c r="A11" s="21"/>
      <c r="B11" s="21"/>
      <c r="C11" s="21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35">
      <c r="A12" s="21"/>
      <c r="B12" s="21"/>
      <c r="C12" s="21"/>
      <c r="D12" s="21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35">
      <c r="A13" s="21"/>
      <c r="B13" s="21"/>
      <c r="C13" s="21"/>
      <c r="D13" s="21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35">
      <c r="A14" s="21"/>
      <c r="B14" s="21"/>
      <c r="C14" s="21"/>
      <c r="D14" s="21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35">
      <c r="A15" s="21"/>
      <c r="B15" s="21"/>
      <c r="C15" s="21"/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02.75" customHeight="1" x14ac:dyDescent="0.35">
      <c r="A16" s="54" t="s">
        <v>118</v>
      </c>
      <c r="B16" s="54"/>
      <c r="C16" s="54"/>
      <c r="D16" s="54"/>
      <c r="E16" s="23"/>
      <c r="F16" s="23"/>
      <c r="G16" s="24"/>
      <c r="H16" s="24"/>
      <c r="I16" s="24"/>
      <c r="J16" s="24"/>
      <c r="K16" s="24"/>
      <c r="L16" s="24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7.25" customHeight="1" x14ac:dyDescent="0.35">
      <c r="A17" s="25"/>
      <c r="B17" s="25"/>
      <c r="C17" s="25"/>
      <c r="D17" s="25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7.25" customHeight="1" x14ac:dyDescent="0.35">
      <c r="A18" s="25"/>
      <c r="B18" s="25"/>
      <c r="C18" s="25"/>
      <c r="D18" s="25"/>
      <c r="E18" s="26"/>
      <c r="F18" s="26"/>
      <c r="G18" s="27"/>
      <c r="H18" s="27"/>
      <c r="I18" s="27"/>
      <c r="J18" s="27"/>
      <c r="K18" s="27"/>
      <c r="L18" s="27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7.25" customHeight="1" x14ac:dyDescent="0.35">
      <c r="A19" s="28" t="s">
        <v>119</v>
      </c>
      <c r="B19" s="53" t="s">
        <v>86</v>
      </c>
      <c r="C19" s="53"/>
      <c r="D19" s="53"/>
      <c r="E19" s="29"/>
      <c r="F19" s="29"/>
      <c r="G19" s="30"/>
      <c r="H19" s="30"/>
      <c r="I19" s="30"/>
      <c r="J19" s="30"/>
      <c r="K19" s="30"/>
      <c r="L19" s="30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7.25" customHeight="1" x14ac:dyDescent="0.35">
      <c r="A20" s="28" t="s">
        <v>120</v>
      </c>
      <c r="B20" s="53" t="s">
        <v>131</v>
      </c>
      <c r="C20" s="53"/>
      <c r="D20" s="53"/>
      <c r="E20" s="29"/>
      <c r="F20" s="29"/>
      <c r="G20" s="30"/>
      <c r="H20" s="30"/>
      <c r="I20" s="30"/>
      <c r="J20" s="30"/>
      <c r="K20" s="30"/>
      <c r="L20" s="30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7.25" customHeight="1" x14ac:dyDescent="0.35">
      <c r="A21" s="28" t="s">
        <v>121</v>
      </c>
      <c r="B21" s="31" t="s">
        <v>132</v>
      </c>
      <c r="C21" s="31"/>
      <c r="D21" s="31"/>
      <c r="E21" s="29"/>
      <c r="F21" s="29"/>
      <c r="G21" s="30"/>
      <c r="H21" s="30"/>
      <c r="I21" s="30"/>
      <c r="J21" s="30"/>
      <c r="K21" s="30"/>
      <c r="L21" s="30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7.25" customHeight="1" x14ac:dyDescent="0.35">
      <c r="A22" s="28"/>
      <c r="B22" s="31"/>
      <c r="C22" s="31"/>
      <c r="D22" s="31"/>
      <c r="E22" s="29"/>
      <c r="F22" s="29"/>
      <c r="G22" s="30"/>
      <c r="H22" s="30"/>
      <c r="I22" s="30"/>
      <c r="J22" s="30"/>
      <c r="K22" s="30"/>
      <c r="L22" s="30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7.25" customHeight="1" x14ac:dyDescent="0.35">
      <c r="A23" s="28" t="s">
        <v>122</v>
      </c>
      <c r="B23" s="53" t="s">
        <v>130</v>
      </c>
      <c r="C23" s="53"/>
      <c r="D23" s="53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7.25" customHeight="1" x14ac:dyDescent="0.35">
      <c r="A24" s="28"/>
      <c r="B24" s="31" t="s">
        <v>133</v>
      </c>
      <c r="C24" s="31"/>
      <c r="D24" s="31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7.25" customHeight="1" x14ac:dyDescent="0.35">
      <c r="A25" s="28"/>
      <c r="B25" s="31"/>
      <c r="C25" s="31"/>
      <c r="D25" s="3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7.25" customHeight="1" x14ac:dyDescent="0.35">
      <c r="A26" s="28" t="s">
        <v>123</v>
      </c>
      <c r="B26" s="53" t="s">
        <v>130</v>
      </c>
      <c r="C26" s="53"/>
      <c r="D26" s="53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7.25" customHeight="1" x14ac:dyDescent="0.35">
      <c r="A27" s="28"/>
      <c r="B27" s="31"/>
      <c r="C27" s="31"/>
      <c r="D27" s="31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7.25" customHeight="1" x14ac:dyDescent="0.35">
      <c r="A28" s="28"/>
      <c r="B28" s="31"/>
      <c r="C28" s="31"/>
      <c r="D28" s="31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7.25" customHeight="1" x14ac:dyDescent="0.35">
      <c r="A29" s="28" t="s">
        <v>124</v>
      </c>
      <c r="B29" s="32">
        <v>1</v>
      </c>
      <c r="C29" s="31"/>
      <c r="D29" s="3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7.25" customHeight="1" x14ac:dyDescent="0.35">
      <c r="A30" s="28" t="s">
        <v>125</v>
      </c>
      <c r="B30" s="55" t="s">
        <v>126</v>
      </c>
      <c r="C30" s="53"/>
      <c r="D30" s="53"/>
      <c r="E30" s="33"/>
      <c r="F30" s="33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7.25" customHeight="1" x14ac:dyDescent="0.35">
      <c r="A31" s="28" t="s">
        <v>127</v>
      </c>
      <c r="B31" s="53" t="s">
        <v>128</v>
      </c>
      <c r="C31" s="53"/>
      <c r="D31" s="53"/>
      <c r="E31" s="33"/>
      <c r="F31" s="33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7.25" customHeight="1" x14ac:dyDescent="0.35">
      <c r="A32" s="34"/>
      <c r="B32" s="35" t="s">
        <v>129</v>
      </c>
      <c r="C32" s="34"/>
      <c r="D32" s="34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x14ac:dyDescent="0.35">
      <c r="A33" s="21"/>
      <c r="B33" s="21"/>
      <c r="C33" s="21"/>
      <c r="D33" s="21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x14ac:dyDescent="0.35">
      <c r="A34" s="21"/>
      <c r="B34" s="21"/>
      <c r="C34" s="21"/>
      <c r="D34" s="21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x14ac:dyDescent="0.35">
      <c r="A35" s="21"/>
      <c r="B35" s="21"/>
      <c r="C35" s="21"/>
      <c r="D35" s="21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x14ac:dyDescent="0.35">
      <c r="A36" s="21"/>
      <c r="B36" s="21"/>
      <c r="C36" s="21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x14ac:dyDescent="0.35">
      <c r="A37" s="21"/>
      <c r="B37" s="21"/>
      <c r="C37" s="21"/>
      <c r="D37" s="21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x14ac:dyDescent="0.35">
      <c r="A38" s="21"/>
      <c r="B38" s="21"/>
      <c r="C38" s="21"/>
      <c r="D38" s="21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x14ac:dyDescent="0.35">
      <c r="A39" s="21"/>
      <c r="B39" s="21"/>
      <c r="C39" s="21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x14ac:dyDescent="0.35">
      <c r="A40" s="21"/>
      <c r="B40" s="21"/>
      <c r="C40" s="21"/>
      <c r="D40" s="21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x14ac:dyDescent="0.35">
      <c r="A41" s="21"/>
      <c r="B41" s="21"/>
      <c r="C41" s="21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x14ac:dyDescent="0.35">
      <c r="A42" s="21"/>
      <c r="B42" s="21"/>
      <c r="C42" s="21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x14ac:dyDescent="0.3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x14ac:dyDescent="0.3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x14ac:dyDescent="0.3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x14ac:dyDescent="0.3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x14ac:dyDescent="0.3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x14ac:dyDescent="0.3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3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x14ac:dyDescent="0.3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x14ac:dyDescent="0.3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x14ac:dyDescent="0.3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x14ac:dyDescent="0.3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x14ac:dyDescent="0.3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x14ac:dyDescent="0.3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x14ac:dyDescent="0.3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x14ac:dyDescent="0.3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x14ac:dyDescent="0.3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x14ac:dyDescent="0.3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x14ac:dyDescent="0.3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x14ac:dyDescent="0.3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x14ac:dyDescent="0.3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x14ac:dyDescent="0.3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x14ac:dyDescent="0.3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x14ac:dyDescent="0.3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x14ac:dyDescent="0.3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x14ac:dyDescent="0.3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x14ac:dyDescent="0.3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x14ac:dyDescent="0.3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x14ac:dyDescent="0.3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x14ac:dyDescent="0.3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x14ac:dyDescent="0.3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x14ac:dyDescent="0.3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x14ac:dyDescent="0.3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x14ac:dyDescent="0.3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x14ac:dyDescent="0.3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x14ac:dyDescent="0.3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x14ac:dyDescent="0.3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x14ac:dyDescent="0.3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x14ac:dyDescent="0.3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x14ac:dyDescent="0.3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x14ac:dyDescent="0.3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x14ac:dyDescent="0.3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x14ac:dyDescent="0.3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x14ac:dyDescent="0.3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x14ac:dyDescent="0.3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x14ac:dyDescent="0.3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x14ac:dyDescent="0.3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x14ac:dyDescent="0.3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x14ac:dyDescent="0.3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x14ac:dyDescent="0.3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x14ac:dyDescent="0.3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x14ac:dyDescent="0.3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x14ac:dyDescent="0.3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x14ac:dyDescent="0.3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x14ac:dyDescent="0.3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x14ac:dyDescent="0.3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x14ac:dyDescent="0.3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x14ac:dyDescent="0.3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796875" defaultRowHeight="14.5" x14ac:dyDescent="0.35"/>
  <cols>
    <col min="1" max="1" width="12.1796875" customWidth="1"/>
    <col min="2" max="2" width="11.7265625" customWidth="1"/>
    <col min="3" max="3" width="3.1796875" bestFit="1" customWidth="1"/>
    <col min="4" max="4" width="8.54296875" bestFit="1" customWidth="1"/>
    <col min="5" max="5" width="6.453125" bestFit="1" customWidth="1"/>
    <col min="6" max="6" width="4.81640625" bestFit="1" customWidth="1"/>
    <col min="7" max="7" width="5.7265625" bestFit="1" customWidth="1"/>
    <col min="8" max="8" width="5.81640625" bestFit="1" customWidth="1"/>
    <col min="9" max="9" width="5.453125" bestFit="1" customWidth="1"/>
    <col min="10" max="11" width="5.7265625" bestFit="1" customWidth="1"/>
    <col min="12" max="12" width="6.54296875" bestFit="1" customWidth="1"/>
    <col min="13" max="13" width="6.1796875" bestFit="1" customWidth="1"/>
    <col min="14" max="14" width="6.7265625" bestFit="1" customWidth="1"/>
    <col min="15" max="15" width="6.54296875" bestFit="1" customWidth="1"/>
    <col min="16" max="16" width="7.26953125" bestFit="1" customWidth="1"/>
    <col min="17" max="17" width="5.7265625" bestFit="1" customWidth="1"/>
    <col min="18" max="18" width="6.1796875" bestFit="1" customWidth="1"/>
    <col min="19" max="19" width="5.7265625" bestFit="1" customWidth="1"/>
    <col min="20" max="20" width="5.54296875" bestFit="1" customWidth="1"/>
    <col min="21" max="21" width="5.81640625" bestFit="1" customWidth="1"/>
    <col min="22" max="22" width="6.7265625" bestFit="1" customWidth="1"/>
    <col min="23" max="23" width="4.81640625" bestFit="1" customWidth="1"/>
    <col min="24" max="24" width="7.54296875" customWidth="1"/>
    <col min="25" max="25" width="6.7265625" bestFit="1" customWidth="1"/>
    <col min="26" max="26" width="6.1796875" bestFit="1" customWidth="1"/>
    <col min="27" max="28" width="6" bestFit="1" customWidth="1"/>
    <col min="29" max="29" width="5.7265625" bestFit="1" customWidth="1"/>
    <col min="30" max="30" width="6.7265625" bestFit="1" customWidth="1"/>
  </cols>
  <sheetData>
    <row r="3" spans="1:30" x14ac:dyDescent="0.35">
      <c r="C3" s="11" t="str" cm="1">
        <f t="array" ref="C3">IF(LEFT(INDEX(C5:C7,$A$4),1)&lt;&gt;"*",INDEX(C5:C7,$A$4),"")</f>
        <v>IE</v>
      </c>
      <c r="D3" s="11" t="str" cm="1">
        <f t="array" ref="D3">IF(LEFT(INDEX(D5:D7,$A$4),1)&lt;&gt;"*",INDEX(D5:D7,$A$4),"")</f>
        <v>National</v>
      </c>
      <c r="E3" s="11" t="str" cm="1">
        <f t="array" ref="E3">IF(LEFT(INDEX(E5:E7,$A$4),1)&lt;&gt;"*",INDEX(E5:E7,$A$4),"")</f>
        <v>IE-CW</v>
      </c>
      <c r="F3" s="11" t="str" cm="1">
        <f t="array" ref="F3">IF(LEFT(INDEX(F5:F7,$A$4),1)&lt;&gt;"*",INDEX(F5:F7,$A$4),"")</f>
        <v>IE-D</v>
      </c>
      <c r="G3" s="11" t="str" cm="1">
        <f t="array" ref="G3">IF(LEFT(INDEX(G5:G7,$A$4),1)&lt;&gt;"*",INDEX(G5:G7,$A$4),"")</f>
        <v>IE-KE</v>
      </c>
      <c r="H3" s="11" t="str" cm="1">
        <f t="array" ref="H3">IF(LEFT(INDEX(H5:H7,$A$4),1)&lt;&gt;"*",INDEX(H5:H7,$A$4),"")</f>
        <v>IE-KK</v>
      </c>
      <c r="I3" s="11" t="str" cm="1">
        <f t="array" ref="I3">IF(LEFT(INDEX(I5:I7,$A$4),1)&lt;&gt;"*",INDEX(I5:I7,$A$4),"")</f>
        <v>IE-LS</v>
      </c>
      <c r="J3" s="11" t="str" cm="1">
        <f t="array" ref="J3">IF(LEFT(INDEX(J5:J7,$A$4),1)&lt;&gt;"*",INDEX(J5:J7,$A$4),"")</f>
        <v>IE-LD</v>
      </c>
      <c r="K3" s="11" t="str" cm="1">
        <f t="array" ref="K3">IF(LEFT(INDEX(K5:K7,$A$4),1)&lt;&gt;"*",INDEX(K5:K7,$A$4),"")</f>
        <v>IE-LH</v>
      </c>
      <c r="L3" s="11" t="str" cm="1">
        <f t="array" ref="L3">IF(LEFT(INDEX(L5:L7,$A$4),1)&lt;&gt;"*",INDEX(L5:L7,$A$4),"")</f>
        <v>IE-MH</v>
      </c>
      <c r="M3" s="11" t="str" cm="1">
        <f t="array" ref="M3">IF(LEFT(INDEX(M5:M7,$A$4),1)&lt;&gt;"*",INDEX(M5:M7,$A$4),"")</f>
        <v>IE-OY</v>
      </c>
      <c r="N3" s="11" t="str" cm="1">
        <f t="array" ref="N3">IF(LEFT(INDEX(N5:N7,$A$4),1)&lt;&gt;"*",INDEX(N5:N7,$A$4),"")</f>
        <v>IE-WH</v>
      </c>
      <c r="O3" s="11" t="str" cm="1">
        <f t="array" ref="O3">IF(LEFT(INDEX(O5:O7,$A$4),1)&lt;&gt;"*",INDEX(O5:O7,$A$4),"")</f>
        <v>IE-WX</v>
      </c>
      <c r="P3" s="11" t="str" cm="1">
        <f t="array" ref="P3">IF(LEFT(INDEX(P5:P7,$A$4),1)&lt;&gt;"*",INDEX(P5:P7,$A$4),"")</f>
        <v>IE-WW</v>
      </c>
      <c r="Q3" s="11" t="str" cm="1">
        <f t="array" ref="Q3">IF(LEFT(INDEX(Q5:Q7,$A$4),1)&lt;&gt;"*",INDEX(Q5:Q7,$A$4),"")</f>
        <v>IE-CE</v>
      </c>
      <c r="R3" s="11" t="str" cm="1">
        <f t="array" ref="R3">IF(LEFT(INDEX(R5:R7,$A$4),1)&lt;&gt;"*",INDEX(R5:R7,$A$4),"")</f>
        <v>IE-CO</v>
      </c>
      <c r="S3" s="11" t="str" cm="1">
        <f t="array" ref="S3">IF(LEFT(INDEX(S5:S7,$A$4),1)&lt;&gt;"*",INDEX(S5:S7,$A$4),"")</f>
        <v>IE-KY</v>
      </c>
      <c r="T3" s="11" t="str" cm="1">
        <f t="array" ref="T3">IF(LEFT(INDEX(T5:T7,$A$4),1)&lt;&gt;"*",INDEX(T5:T7,$A$4),"")</f>
        <v>IE-LK</v>
      </c>
      <c r="U3" s="11" t="str" cm="1">
        <f t="array" ref="U3">IF(LEFT(INDEX(U5:U7,$A$4),1)&lt;&gt;"*",INDEX(U5:U7,$A$4),"")</f>
        <v>IE-TA</v>
      </c>
      <c r="V3" s="11" t="str" cm="1">
        <f t="array" ref="V3">IF(LEFT(INDEX(V5:V7,$A$4),1)&lt;&gt;"*",INDEX(V5:V7,$A$4),"")</f>
        <v>IE-WD</v>
      </c>
      <c r="W3" s="11" t="str" cm="1">
        <f t="array" ref="W3">IF(LEFT(INDEX(W5:W7,$A$4),1)&lt;&gt;"*",INDEX(W5:W7,$A$4),"")</f>
        <v>IE-G</v>
      </c>
      <c r="X3" s="11" t="str" cm="1">
        <f t="array" ref="X3">IF(LEFT(INDEX(X5:X7,$A$4),1)&lt;&gt;"*",INDEX(X5:X7,$A$4),"")</f>
        <v>IE-LM</v>
      </c>
      <c r="Y3" s="11" t="str" cm="1">
        <f t="array" ref="Y3">IF(LEFT(INDEX(Y5:Y7,$A$4),1)&lt;&gt;"*",INDEX(Y5:Y7,$A$4),"")</f>
        <v>IE-MO</v>
      </c>
      <c r="Z3" s="11" t="str" cm="1">
        <f t="array" ref="Z3">IF(LEFT(INDEX(Z5:Z7,$A$4),1)&lt;&gt;"*",INDEX(Z5:Z7,$A$4),"")</f>
        <v>IE-RN</v>
      </c>
      <c r="AA3" s="11" t="str" cm="1">
        <f t="array" ref="AA3">IF(LEFT(INDEX(AA5:AA7,$A$4),1)&lt;&gt;"*",INDEX(AA5:AA7,$A$4),"")</f>
        <v>IE-SO</v>
      </c>
      <c r="AB3" s="11" t="str" cm="1">
        <f t="array" ref="AB3">IF(LEFT(INDEX(AB5:AB7,$A$4),1)&lt;&gt;"*",INDEX(AB5:AB7,$A$4),"")</f>
        <v>IE-CN</v>
      </c>
      <c r="AC3" s="11" t="str" cm="1">
        <f t="array" ref="AC3">IF(LEFT(INDEX(AC5:AC7,$A$4),1)&lt;&gt;"*",INDEX(AC5:AC7,$A$4),"")</f>
        <v>IE-DL</v>
      </c>
      <c r="AD3" s="11" t="str" cm="1">
        <f t="array" ref="AD3">IF(LEFT(INDEX(AD5:AD7,$A$4),1)&lt;&gt;"*",INDEX(AD5:AD7,$A$4),"")</f>
        <v>IE-MN</v>
      </c>
    </row>
    <row r="4" spans="1:30" x14ac:dyDescent="0.35">
      <c r="A4">
        <v>1</v>
      </c>
    </row>
    <row r="5" spans="1:30" x14ac:dyDescent="0.35">
      <c r="A5" t="s">
        <v>18</v>
      </c>
      <c r="C5" s="12" t="s">
        <v>19</v>
      </c>
      <c r="D5" s="12" t="s">
        <v>20</v>
      </c>
      <c r="E5" s="11" t="str">
        <f>Regions!A11</f>
        <v>IE-CW</v>
      </c>
      <c r="F5" s="11" t="str">
        <f>Regions!A16</f>
        <v>IE-D</v>
      </c>
      <c r="G5" s="11" t="str">
        <f>Regions!A19</f>
        <v>IE-KE</v>
      </c>
      <c r="H5" s="11" t="str">
        <f>Regions!A20</f>
        <v>IE-KK</v>
      </c>
      <c r="I5" s="11" t="str">
        <f>Regions!A21</f>
        <v>IE-LS</v>
      </c>
      <c r="J5" s="11" t="str">
        <f>Regions!A24</f>
        <v>IE-LD</v>
      </c>
      <c r="K5" s="11" t="str">
        <f>Regions!A25</f>
        <v>IE-LH</v>
      </c>
      <c r="L5" s="11" t="str">
        <f>Regions!A27</f>
        <v>IE-MH</v>
      </c>
      <c r="M5" s="11" t="str">
        <f>Regions!A29</f>
        <v>IE-OY</v>
      </c>
      <c r="N5" s="11" t="str">
        <f>Regions!A34</f>
        <v>IE-WH</v>
      </c>
      <c r="O5" s="11" t="str">
        <f>Regions!A35</f>
        <v>IE-WX</v>
      </c>
      <c r="P5" s="11" t="str">
        <f>Regions!A36</f>
        <v>IE-WW</v>
      </c>
      <c r="Q5" s="11" t="str">
        <f>Regions!A13</f>
        <v>IE-CE</v>
      </c>
      <c r="R5" s="11" t="str">
        <f>Regions!A14</f>
        <v>IE-CO</v>
      </c>
      <c r="S5" s="11" t="str">
        <f>Regions!A18</f>
        <v>IE-KY</v>
      </c>
      <c r="T5" s="11" t="str">
        <f>Regions!A23</f>
        <v>IE-LK</v>
      </c>
      <c r="U5" s="11" t="str">
        <f>Regions!A32</f>
        <v>IE-TA</v>
      </c>
      <c r="V5" s="11" t="str">
        <f>Regions!A33</f>
        <v>IE-WD</v>
      </c>
      <c r="W5" s="11" t="str">
        <f>Regions!A17</f>
        <v>IE-G</v>
      </c>
      <c r="X5" s="11" t="str">
        <f>Regions!A22</f>
        <v>IE-LM</v>
      </c>
      <c r="Y5" s="11" t="str">
        <f>Regions!A26</f>
        <v>IE-MO</v>
      </c>
      <c r="Z5" s="11" t="str">
        <f>Regions!A30</f>
        <v>IE-RN</v>
      </c>
      <c r="AA5" s="11" t="str">
        <f>Regions!A31</f>
        <v>IE-SO</v>
      </c>
      <c r="AB5" s="11" t="str">
        <f>Regions!A12</f>
        <v>IE-CN</v>
      </c>
      <c r="AC5" s="11" t="str">
        <f>Regions!A15</f>
        <v>IE-DL</v>
      </c>
      <c r="AD5" s="11" t="str">
        <f>Regions!A28</f>
        <v>IE-MN</v>
      </c>
    </row>
    <row r="6" spans="1:30" x14ac:dyDescent="0.35">
      <c r="A6" t="s">
        <v>21</v>
      </c>
      <c r="C6" s="11" t="str">
        <f>C5</f>
        <v>IE</v>
      </c>
      <c r="D6" s="11" t="str">
        <f>IF(LEFT(D5,1)&lt;&gt;"*","*"&amp;D5,D5)</f>
        <v>*National</v>
      </c>
      <c r="E6" s="11" t="str">
        <f t="shared" ref="E6:AD6" si="0">IF(LEFT(E5,1)&lt;&gt;"*","*"&amp;E5,E5)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x14ac:dyDescent="0.35">
      <c r="A7" t="s">
        <v>22</v>
      </c>
      <c r="C7" s="11" t="str">
        <f>"*"&amp;C5</f>
        <v>*IE</v>
      </c>
      <c r="D7" s="11" t="str">
        <f>D5</f>
        <v>National</v>
      </c>
      <c r="E7" s="11" t="str">
        <f t="shared" ref="E7:AD7" si="1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30" ht="15" thickBot="1" x14ac:dyDescent="0.4">
      <c r="A10" s="13" t="s">
        <v>23</v>
      </c>
      <c r="B10" s="13" t="s">
        <v>24</v>
      </c>
    </row>
    <row r="11" spans="1:30" x14ac:dyDescent="0.35">
      <c r="A11" s="14" t="s">
        <v>25</v>
      </c>
      <c r="B11" s="14" t="s">
        <v>26</v>
      </c>
    </row>
    <row r="12" spans="1:30" x14ac:dyDescent="0.35">
      <c r="A12" s="15" t="s">
        <v>27</v>
      </c>
      <c r="B12" s="15" t="s">
        <v>28</v>
      </c>
    </row>
    <row r="13" spans="1:30" x14ac:dyDescent="0.35">
      <c r="A13" s="15" t="s">
        <v>29</v>
      </c>
      <c r="B13" s="15" t="s">
        <v>30</v>
      </c>
    </row>
    <row r="14" spans="1:30" x14ac:dyDescent="0.35">
      <c r="A14" s="15" t="s">
        <v>31</v>
      </c>
      <c r="B14" s="15" t="s">
        <v>32</v>
      </c>
    </row>
    <row r="15" spans="1:30" x14ac:dyDescent="0.35">
      <c r="A15" s="15" t="s">
        <v>33</v>
      </c>
      <c r="B15" s="15" t="s">
        <v>34</v>
      </c>
    </row>
    <row r="16" spans="1:30" x14ac:dyDescent="0.35">
      <c r="A16" s="15" t="s">
        <v>35</v>
      </c>
      <c r="B16" s="15" t="s">
        <v>36</v>
      </c>
    </row>
    <row r="17" spans="1:2" x14ac:dyDescent="0.35">
      <c r="A17" s="15" t="s">
        <v>37</v>
      </c>
      <c r="B17" s="15" t="s">
        <v>38</v>
      </c>
    </row>
    <row r="18" spans="1:2" x14ac:dyDescent="0.35">
      <c r="A18" s="15" t="s">
        <v>39</v>
      </c>
      <c r="B18" s="15" t="s">
        <v>40</v>
      </c>
    </row>
    <row r="19" spans="1:2" x14ac:dyDescent="0.35">
      <c r="A19" s="15" t="s">
        <v>41</v>
      </c>
      <c r="B19" s="15" t="s">
        <v>42</v>
      </c>
    </row>
    <row r="20" spans="1:2" x14ac:dyDescent="0.35">
      <c r="A20" s="15" t="s">
        <v>43</v>
      </c>
      <c r="B20" s="15" t="s">
        <v>44</v>
      </c>
    </row>
    <row r="21" spans="1:2" x14ac:dyDescent="0.35">
      <c r="A21" s="15" t="s">
        <v>45</v>
      </c>
      <c r="B21" s="15" t="s">
        <v>46</v>
      </c>
    </row>
    <row r="22" spans="1:2" x14ac:dyDescent="0.35">
      <c r="A22" s="15" t="s">
        <v>47</v>
      </c>
      <c r="B22" s="15" t="s">
        <v>48</v>
      </c>
    </row>
    <row r="23" spans="1:2" x14ac:dyDescent="0.35">
      <c r="A23" s="15" t="s">
        <v>49</v>
      </c>
      <c r="B23" s="15" t="s">
        <v>50</v>
      </c>
    </row>
    <row r="24" spans="1:2" x14ac:dyDescent="0.35">
      <c r="A24" s="15" t="s">
        <v>51</v>
      </c>
      <c r="B24" s="15" t="s">
        <v>52</v>
      </c>
    </row>
    <row r="25" spans="1:2" x14ac:dyDescent="0.35">
      <c r="A25" s="15" t="s">
        <v>53</v>
      </c>
      <c r="B25" s="15" t="s">
        <v>54</v>
      </c>
    </row>
    <row r="26" spans="1:2" x14ac:dyDescent="0.35">
      <c r="A26" s="15" t="s">
        <v>55</v>
      </c>
      <c r="B26" s="15" t="s">
        <v>56</v>
      </c>
    </row>
    <row r="27" spans="1:2" x14ac:dyDescent="0.35">
      <c r="A27" s="15" t="s">
        <v>57</v>
      </c>
      <c r="B27" s="15" t="s">
        <v>58</v>
      </c>
    </row>
    <row r="28" spans="1:2" x14ac:dyDescent="0.35">
      <c r="A28" s="15" t="s">
        <v>59</v>
      </c>
      <c r="B28" s="15" t="s">
        <v>60</v>
      </c>
    </row>
    <row r="29" spans="1:2" x14ac:dyDescent="0.35">
      <c r="A29" s="15" t="s">
        <v>61</v>
      </c>
      <c r="B29" s="15" t="s">
        <v>62</v>
      </c>
    </row>
    <row r="30" spans="1:2" x14ac:dyDescent="0.35">
      <c r="A30" s="15" t="s">
        <v>63</v>
      </c>
      <c r="B30" s="15" t="s">
        <v>64</v>
      </c>
    </row>
    <row r="31" spans="1:2" x14ac:dyDescent="0.35">
      <c r="A31" s="15" t="s">
        <v>65</v>
      </c>
      <c r="B31" s="15" t="s">
        <v>66</v>
      </c>
    </row>
    <row r="32" spans="1:2" x14ac:dyDescent="0.35">
      <c r="A32" s="15" t="s">
        <v>67</v>
      </c>
      <c r="B32" s="15" t="s">
        <v>68</v>
      </c>
    </row>
    <row r="33" spans="1:2" x14ac:dyDescent="0.35">
      <c r="A33" s="15" t="s">
        <v>69</v>
      </c>
      <c r="B33" s="15" t="s">
        <v>70</v>
      </c>
    </row>
    <row r="34" spans="1:2" x14ac:dyDescent="0.35">
      <c r="A34" s="15" t="s">
        <v>71</v>
      </c>
      <c r="B34" s="15" t="s">
        <v>72</v>
      </c>
    </row>
    <row r="35" spans="1:2" x14ac:dyDescent="0.35">
      <c r="A35" s="15" t="s">
        <v>73</v>
      </c>
      <c r="B35" s="15" t="s">
        <v>74</v>
      </c>
    </row>
    <row r="36" spans="1:2" x14ac:dyDescent="0.35">
      <c r="A36" s="15" t="s">
        <v>75</v>
      </c>
      <c r="B36" s="15" t="s">
        <v>76</v>
      </c>
    </row>
    <row r="37" spans="1:2" x14ac:dyDescent="0.35">
      <c r="A37" s="16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B2:W60"/>
  <sheetViews>
    <sheetView tabSelected="1" topLeftCell="B28" zoomScale="85" zoomScaleNormal="85" workbookViewId="0">
      <selection activeCell="G45" sqref="G45"/>
    </sheetView>
  </sheetViews>
  <sheetFormatPr defaultRowHeight="14.5" x14ac:dyDescent="0.35"/>
  <cols>
    <col min="2" max="2" width="20.26953125" bestFit="1" customWidth="1"/>
    <col min="4" max="4" width="12.453125" bestFit="1" customWidth="1"/>
    <col min="8" max="8" width="10.453125" bestFit="1" customWidth="1"/>
    <col min="9" max="9" width="20.453125" bestFit="1" customWidth="1"/>
  </cols>
  <sheetData>
    <row r="2" spans="2:23" x14ac:dyDescent="0.35">
      <c r="B2" s="4" t="s">
        <v>170</v>
      </c>
      <c r="N2" s="4" t="s">
        <v>170</v>
      </c>
    </row>
    <row r="3" spans="2:23" x14ac:dyDescent="0.35">
      <c r="B3" s="4" t="s">
        <v>10</v>
      </c>
      <c r="N3" s="4" t="s">
        <v>10</v>
      </c>
    </row>
    <row r="4" spans="2:23" x14ac:dyDescent="0.35">
      <c r="G4" t="s">
        <v>7</v>
      </c>
      <c r="S4" t="s">
        <v>7</v>
      </c>
    </row>
    <row r="5" spans="2:23" x14ac:dyDescent="0.35">
      <c r="B5" s="3" t="s">
        <v>0</v>
      </c>
      <c r="C5" s="2" t="s">
        <v>4</v>
      </c>
      <c r="D5" s="2" t="s">
        <v>3</v>
      </c>
      <c r="E5" s="2" t="s">
        <v>5</v>
      </c>
      <c r="F5" s="2" t="s">
        <v>2</v>
      </c>
      <c r="G5" s="2" t="s">
        <v>9</v>
      </c>
      <c r="H5" t="s">
        <v>85</v>
      </c>
      <c r="I5" s="5" t="s">
        <v>17</v>
      </c>
      <c r="J5" s="3" t="s">
        <v>11</v>
      </c>
      <c r="N5" s="3" t="s">
        <v>0</v>
      </c>
      <c r="O5" s="2" t="s">
        <v>4</v>
      </c>
      <c r="P5" s="2" t="s">
        <v>3</v>
      </c>
      <c r="Q5" s="2" t="s">
        <v>5</v>
      </c>
      <c r="R5" s="2" t="s">
        <v>2</v>
      </c>
      <c r="S5" s="2" t="s">
        <v>9</v>
      </c>
      <c r="T5" t="s">
        <v>85</v>
      </c>
      <c r="U5" s="5" t="s">
        <v>17</v>
      </c>
      <c r="V5" s="5" t="s">
        <v>198</v>
      </c>
      <c r="W5" s="3" t="s">
        <v>11</v>
      </c>
    </row>
    <row r="6" spans="2:23" ht="43.5" x14ac:dyDescent="0.35">
      <c r="B6" s="19" t="s">
        <v>146</v>
      </c>
      <c r="D6" s="20" t="s">
        <v>147</v>
      </c>
      <c r="F6" s="19">
        <v>2023</v>
      </c>
      <c r="G6" s="19" t="s">
        <v>165</v>
      </c>
      <c r="H6">
        <v>1</v>
      </c>
      <c r="I6" s="38">
        <v>0.9</v>
      </c>
      <c r="J6" s="19" t="s">
        <v>168</v>
      </c>
      <c r="N6" s="19" t="s">
        <v>195</v>
      </c>
      <c r="P6" s="20" t="s">
        <v>196</v>
      </c>
      <c r="R6" s="19">
        <v>2023</v>
      </c>
      <c r="S6" s="19" t="s">
        <v>81</v>
      </c>
      <c r="T6">
        <v>1</v>
      </c>
      <c r="U6" s="38">
        <v>0.5</v>
      </c>
      <c r="V6">
        <v>5</v>
      </c>
      <c r="W6" s="19" t="s">
        <v>197</v>
      </c>
    </row>
    <row r="7" spans="2:23" x14ac:dyDescent="0.35">
      <c r="B7" s="19" t="s">
        <v>146</v>
      </c>
      <c r="D7" s="20" t="s">
        <v>147</v>
      </c>
      <c r="F7" s="19">
        <v>2025</v>
      </c>
      <c r="G7" s="19" t="s">
        <v>81</v>
      </c>
      <c r="H7">
        <v>1</v>
      </c>
      <c r="I7" s="38">
        <v>5</v>
      </c>
      <c r="J7" s="19" t="s">
        <v>145</v>
      </c>
    </row>
    <row r="8" spans="2:23" x14ac:dyDescent="0.35">
      <c r="B8" s="19" t="s">
        <v>146</v>
      </c>
      <c r="D8" s="20" t="s">
        <v>147</v>
      </c>
      <c r="F8" s="19">
        <v>2030</v>
      </c>
      <c r="G8" s="19" t="s">
        <v>81</v>
      </c>
      <c r="H8">
        <v>1</v>
      </c>
      <c r="I8" s="38">
        <v>8</v>
      </c>
      <c r="J8" s="19" t="s">
        <v>145</v>
      </c>
    </row>
    <row r="9" spans="2:23" x14ac:dyDescent="0.35">
      <c r="B9" s="19" t="s">
        <v>146</v>
      </c>
      <c r="D9" s="20" t="s">
        <v>147</v>
      </c>
      <c r="F9" s="19">
        <v>2040</v>
      </c>
      <c r="G9" s="19" t="s">
        <v>81</v>
      </c>
      <c r="H9">
        <v>1</v>
      </c>
      <c r="I9" s="38">
        <v>10</v>
      </c>
      <c r="J9" s="19" t="s">
        <v>145</v>
      </c>
    </row>
    <row r="10" spans="2:23" x14ac:dyDescent="0.35">
      <c r="B10" s="19"/>
      <c r="D10" s="20"/>
      <c r="F10" s="19">
        <v>0</v>
      </c>
      <c r="G10" s="19" t="s">
        <v>81</v>
      </c>
      <c r="I10" s="38">
        <v>5</v>
      </c>
    </row>
    <row r="11" spans="2:23" x14ac:dyDescent="0.35">
      <c r="B11" s="19"/>
      <c r="D11" s="20"/>
      <c r="F11" s="19"/>
      <c r="G11" s="19"/>
      <c r="I11" s="38"/>
    </row>
    <row r="12" spans="2:23" x14ac:dyDescent="0.35">
      <c r="B12" s="19"/>
      <c r="D12" s="20"/>
      <c r="F12" s="19"/>
      <c r="G12" s="19"/>
      <c r="I12" s="38"/>
    </row>
    <row r="13" spans="2:23" x14ac:dyDescent="0.35">
      <c r="B13" s="19"/>
      <c r="D13" s="20"/>
      <c r="H13" s="19"/>
      <c r="I13" s="19"/>
      <c r="K13" s="19"/>
    </row>
    <row r="14" spans="2:23" x14ac:dyDescent="0.35">
      <c r="B14" s="19"/>
      <c r="D14" s="20"/>
      <c r="H14" s="19"/>
      <c r="I14" s="19"/>
      <c r="K14" s="19"/>
    </row>
    <row r="15" spans="2:23" x14ac:dyDescent="0.35">
      <c r="B15" s="6" t="s">
        <v>82</v>
      </c>
      <c r="M15" s="7"/>
    </row>
    <row r="16" spans="2:23" ht="15" thickBot="1" x14ac:dyDescent="0.4">
      <c r="B16" s="8" t="s">
        <v>12</v>
      </c>
      <c r="C16" s="8" t="s">
        <v>9</v>
      </c>
      <c r="D16" s="8" t="s">
        <v>8</v>
      </c>
      <c r="E16" s="8" t="s">
        <v>2</v>
      </c>
      <c r="F16" s="9" t="s">
        <v>19</v>
      </c>
      <c r="G16" s="9" t="s">
        <v>20</v>
      </c>
      <c r="H16" s="10" t="s">
        <v>4</v>
      </c>
      <c r="I16" s="10" t="s">
        <v>3</v>
      </c>
      <c r="J16" s="10" t="s">
        <v>5</v>
      </c>
    </row>
    <row r="17" spans="2:12" x14ac:dyDescent="0.35">
      <c r="D17" t="s">
        <v>84</v>
      </c>
      <c r="F17">
        <v>5</v>
      </c>
      <c r="G17">
        <v>5</v>
      </c>
      <c r="I17" t="s">
        <v>83</v>
      </c>
      <c r="L17" s="17" t="s">
        <v>143</v>
      </c>
    </row>
    <row r="18" spans="2:12" x14ac:dyDescent="0.35">
      <c r="B18" s="39" t="s">
        <v>88</v>
      </c>
      <c r="C18" s="39" t="s">
        <v>81</v>
      </c>
      <c r="D18" s="39" t="s">
        <v>89</v>
      </c>
      <c r="E18" s="39">
        <v>2023</v>
      </c>
      <c r="F18" s="39">
        <v>5</v>
      </c>
      <c r="G18" s="39">
        <v>5</v>
      </c>
      <c r="H18" s="39"/>
      <c r="I18" s="39" t="s">
        <v>171</v>
      </c>
      <c r="J18" s="39"/>
      <c r="K18" s="39"/>
      <c r="L18" s="40" t="s">
        <v>172</v>
      </c>
    </row>
    <row r="19" spans="2:12" x14ac:dyDescent="0.35">
      <c r="B19" t="s">
        <v>88</v>
      </c>
      <c r="C19" t="s">
        <v>81</v>
      </c>
      <c r="D19" t="s">
        <v>89</v>
      </c>
      <c r="E19">
        <v>2025</v>
      </c>
      <c r="F19">
        <v>0</v>
      </c>
      <c r="G19">
        <v>0</v>
      </c>
      <c r="I19" t="s">
        <v>171</v>
      </c>
      <c r="L19" s="17" t="s">
        <v>117</v>
      </c>
    </row>
    <row r="20" spans="2:12" x14ac:dyDescent="0.35">
      <c r="B20" t="s">
        <v>88</v>
      </c>
      <c r="C20" t="s">
        <v>81</v>
      </c>
      <c r="D20" t="s">
        <v>89</v>
      </c>
      <c r="E20">
        <v>0</v>
      </c>
      <c r="F20">
        <v>5</v>
      </c>
      <c r="G20">
        <v>5</v>
      </c>
      <c r="I20" t="s">
        <v>171</v>
      </c>
    </row>
    <row r="21" spans="2:12" x14ac:dyDescent="0.35">
      <c r="B21" s="39"/>
      <c r="C21" s="39"/>
      <c r="D21" s="39"/>
      <c r="E21" s="39"/>
      <c r="F21" s="39"/>
      <c r="G21" s="39"/>
      <c r="I21" s="39"/>
    </row>
    <row r="22" spans="2:12" x14ac:dyDescent="0.35">
      <c r="B22" s="39"/>
      <c r="C22" s="39"/>
      <c r="D22" s="39"/>
      <c r="E22" s="39"/>
      <c r="F22" s="39"/>
      <c r="G22" s="39"/>
      <c r="I22" s="39"/>
    </row>
    <row r="23" spans="2:12" x14ac:dyDescent="0.35">
      <c r="B23" s="6" t="s">
        <v>82</v>
      </c>
    </row>
    <row r="24" spans="2:12" ht="15" thickBot="1" x14ac:dyDescent="0.4">
      <c r="B24" s="8" t="s">
        <v>12</v>
      </c>
      <c r="C24" s="8" t="s">
        <v>9</v>
      </c>
      <c r="D24" s="8" t="s">
        <v>8</v>
      </c>
      <c r="E24" s="8" t="s">
        <v>2</v>
      </c>
      <c r="F24" s="9" t="s">
        <v>19</v>
      </c>
      <c r="G24" s="9" t="s">
        <v>20</v>
      </c>
      <c r="H24" s="10" t="s">
        <v>4</v>
      </c>
      <c r="I24" s="10" t="s">
        <v>3</v>
      </c>
      <c r="J24" s="10" t="s">
        <v>5</v>
      </c>
    </row>
    <row r="25" spans="2:12" x14ac:dyDescent="0.35">
      <c r="B25" s="39" t="s">
        <v>88</v>
      </c>
      <c r="C25" s="39" t="s">
        <v>81</v>
      </c>
      <c r="D25" s="39" t="s">
        <v>89</v>
      </c>
      <c r="E25" s="39">
        <v>2023</v>
      </c>
      <c r="F25" s="39">
        <v>1.5</v>
      </c>
      <c r="G25" s="39">
        <v>1.5</v>
      </c>
      <c r="I25" s="39" t="s">
        <v>173</v>
      </c>
      <c r="L25" s="40" t="s">
        <v>174</v>
      </c>
    </row>
    <row r="26" spans="2:12" x14ac:dyDescent="0.35">
      <c r="B26" s="39" t="s">
        <v>88</v>
      </c>
      <c r="C26" s="39" t="s">
        <v>81</v>
      </c>
      <c r="D26" s="39" t="s">
        <v>89</v>
      </c>
      <c r="E26" s="39">
        <v>2023</v>
      </c>
      <c r="F26" s="39">
        <v>13.8</v>
      </c>
      <c r="G26" s="39">
        <v>13.8</v>
      </c>
      <c r="I26" s="39" t="s">
        <v>175</v>
      </c>
      <c r="L26" s="40" t="s">
        <v>174</v>
      </c>
    </row>
    <row r="27" spans="2:12" x14ac:dyDescent="0.35">
      <c r="B27" s="39" t="s">
        <v>88</v>
      </c>
      <c r="C27" s="39" t="s">
        <v>81</v>
      </c>
      <c r="D27" s="39" t="s">
        <v>89</v>
      </c>
      <c r="E27" s="41">
        <v>2026</v>
      </c>
      <c r="F27" s="39">
        <v>0</v>
      </c>
      <c r="G27" s="39">
        <v>0</v>
      </c>
      <c r="I27" s="39" t="s">
        <v>176</v>
      </c>
      <c r="L27" s="40" t="s">
        <v>177</v>
      </c>
    </row>
    <row r="28" spans="2:12" x14ac:dyDescent="0.35">
      <c r="B28" s="39" t="s">
        <v>88</v>
      </c>
      <c r="C28" s="39" t="s">
        <v>81</v>
      </c>
      <c r="D28" s="39" t="s">
        <v>89</v>
      </c>
      <c r="E28" s="39">
        <v>0</v>
      </c>
      <c r="F28" s="39">
        <v>5</v>
      </c>
      <c r="G28" s="39">
        <v>5</v>
      </c>
      <c r="I28" s="39" t="s">
        <v>176</v>
      </c>
    </row>
    <row r="29" spans="2:12" x14ac:dyDescent="0.35">
      <c r="B29" s="39" t="s">
        <v>88</v>
      </c>
      <c r="C29" s="39" t="s">
        <v>81</v>
      </c>
      <c r="D29" s="39" t="s">
        <v>89</v>
      </c>
      <c r="E29" s="39">
        <v>2026</v>
      </c>
      <c r="F29" s="39">
        <v>0</v>
      </c>
      <c r="G29" s="39">
        <v>0</v>
      </c>
      <c r="H29" s="39"/>
      <c r="I29" s="39" t="s">
        <v>178</v>
      </c>
    </row>
    <row r="30" spans="2:12" x14ac:dyDescent="0.35">
      <c r="B30" s="39" t="s">
        <v>88</v>
      </c>
      <c r="C30" s="39" t="s">
        <v>81</v>
      </c>
      <c r="D30" s="39" t="s">
        <v>89</v>
      </c>
      <c r="E30" s="39">
        <v>0</v>
      </c>
      <c r="F30" s="39">
        <v>5</v>
      </c>
      <c r="G30" s="39">
        <v>5</v>
      </c>
      <c r="H30" s="39"/>
      <c r="I30" s="39" t="s">
        <v>178</v>
      </c>
    </row>
    <row r="31" spans="2:12" x14ac:dyDescent="0.35">
      <c r="B31" s="39" t="s">
        <v>88</v>
      </c>
      <c r="C31" s="39" t="s">
        <v>81</v>
      </c>
      <c r="D31" s="39" t="s">
        <v>89</v>
      </c>
      <c r="E31" s="39">
        <v>2023</v>
      </c>
      <c r="F31" s="39">
        <v>110</v>
      </c>
      <c r="G31" s="39">
        <v>110</v>
      </c>
      <c r="H31" s="39"/>
      <c r="I31" s="39" t="s">
        <v>179</v>
      </c>
      <c r="L31" s="40" t="s">
        <v>180</v>
      </c>
    </row>
    <row r="32" spans="2:12" x14ac:dyDescent="0.35">
      <c r="B32" s="39" t="s">
        <v>88</v>
      </c>
      <c r="C32" s="39" t="s">
        <v>81</v>
      </c>
      <c r="D32" s="39" t="s">
        <v>89</v>
      </c>
      <c r="E32" s="39">
        <v>2050</v>
      </c>
      <c r="F32" s="39">
        <v>110</v>
      </c>
      <c r="G32" s="39">
        <v>110</v>
      </c>
      <c r="H32" s="39"/>
      <c r="I32" s="39" t="s">
        <v>179</v>
      </c>
      <c r="L32" s="40" t="s">
        <v>180</v>
      </c>
    </row>
    <row r="33" spans="2:12" x14ac:dyDescent="0.35">
      <c r="B33" s="39" t="s">
        <v>88</v>
      </c>
      <c r="C33" s="39" t="s">
        <v>81</v>
      </c>
      <c r="D33" s="39" t="s">
        <v>89</v>
      </c>
      <c r="E33" s="39">
        <v>0</v>
      </c>
      <c r="F33" s="39">
        <v>5</v>
      </c>
      <c r="G33" s="39">
        <v>5</v>
      </c>
      <c r="H33" s="39"/>
      <c r="I33" s="39" t="s">
        <v>179</v>
      </c>
    </row>
    <row r="34" spans="2:12" x14ac:dyDescent="0.35">
      <c r="B34" s="39"/>
      <c r="C34" s="39"/>
      <c r="D34" s="39"/>
      <c r="E34" s="39"/>
      <c r="F34" s="39"/>
      <c r="G34" s="39"/>
      <c r="I34" s="39"/>
    </row>
    <row r="36" spans="2:12" x14ac:dyDescent="0.35">
      <c r="B36" s="6" t="s">
        <v>15</v>
      </c>
    </row>
    <row r="37" spans="2:12" ht="15" thickBot="1" x14ac:dyDescent="0.4">
      <c r="B37" s="8" t="s">
        <v>12</v>
      </c>
      <c r="C37" s="8" t="s">
        <v>9</v>
      </c>
      <c r="D37" s="8" t="s">
        <v>8</v>
      </c>
      <c r="E37" s="8" t="s">
        <v>2</v>
      </c>
      <c r="F37" s="9" t="s">
        <v>19</v>
      </c>
      <c r="G37" s="9" t="s">
        <v>20</v>
      </c>
      <c r="H37" s="10" t="s">
        <v>4</v>
      </c>
      <c r="I37" s="10" t="s">
        <v>3</v>
      </c>
      <c r="J37" s="10" t="s">
        <v>5</v>
      </c>
    </row>
    <row r="38" spans="2:12" x14ac:dyDescent="0.35">
      <c r="D38" t="s">
        <v>78</v>
      </c>
      <c r="F38">
        <v>2035</v>
      </c>
      <c r="G38">
        <v>2035</v>
      </c>
      <c r="I38" t="s">
        <v>95</v>
      </c>
    </row>
    <row r="39" spans="2:12" x14ac:dyDescent="0.35">
      <c r="D39" t="s">
        <v>78</v>
      </c>
      <c r="F39" s="39">
        <v>2025</v>
      </c>
      <c r="G39" s="39">
        <v>2025</v>
      </c>
      <c r="I39" t="s">
        <v>134</v>
      </c>
      <c r="L39" s="17" t="s">
        <v>160</v>
      </c>
    </row>
    <row r="40" spans="2:12" x14ac:dyDescent="0.35">
      <c r="D40" t="s">
        <v>78</v>
      </c>
      <c r="F40">
        <v>2100</v>
      </c>
      <c r="G40">
        <v>2100</v>
      </c>
      <c r="I40" t="s">
        <v>136</v>
      </c>
      <c r="L40" s="17" t="s">
        <v>139</v>
      </c>
    </row>
    <row r="41" spans="2:12" x14ac:dyDescent="0.35">
      <c r="D41" t="s">
        <v>78</v>
      </c>
      <c r="F41">
        <v>2100</v>
      </c>
      <c r="G41">
        <v>2100</v>
      </c>
      <c r="I41" t="s">
        <v>137</v>
      </c>
      <c r="L41" s="17" t="s">
        <v>138</v>
      </c>
    </row>
    <row r="42" spans="2:12" x14ac:dyDescent="0.35">
      <c r="D42" t="s">
        <v>78</v>
      </c>
      <c r="F42">
        <v>2100</v>
      </c>
      <c r="G42">
        <v>2100</v>
      </c>
      <c r="I42" t="s">
        <v>144</v>
      </c>
      <c r="L42" s="17" t="s">
        <v>140</v>
      </c>
    </row>
    <row r="43" spans="2:12" x14ac:dyDescent="0.35">
      <c r="D43" t="s">
        <v>78</v>
      </c>
      <c r="F43">
        <v>2100</v>
      </c>
      <c r="G43">
        <v>2100</v>
      </c>
      <c r="I43" t="s">
        <v>141</v>
      </c>
      <c r="L43" s="17" t="s">
        <v>142</v>
      </c>
    </row>
    <row r="44" spans="2:12" x14ac:dyDescent="0.35">
      <c r="D44" t="s">
        <v>78</v>
      </c>
      <c r="F44">
        <v>2030</v>
      </c>
      <c r="G44">
        <v>2030</v>
      </c>
      <c r="I44" t="s">
        <v>83</v>
      </c>
      <c r="L44" s="17" t="s">
        <v>135</v>
      </c>
    </row>
    <row r="45" spans="2:12" x14ac:dyDescent="0.35">
      <c r="F45" s="19"/>
      <c r="G45" s="19"/>
      <c r="I45" s="38"/>
    </row>
    <row r="46" spans="2:12" x14ac:dyDescent="0.35">
      <c r="F46" s="19"/>
      <c r="G46" s="19"/>
      <c r="I46" s="38"/>
    </row>
    <row r="47" spans="2:12" x14ac:dyDescent="0.35">
      <c r="F47" s="19"/>
      <c r="G47" s="19"/>
      <c r="I47" s="38"/>
    </row>
    <row r="48" spans="2:12" x14ac:dyDescent="0.35">
      <c r="G48" t="s">
        <v>7</v>
      </c>
    </row>
    <row r="49" spans="2:10" x14ac:dyDescent="0.35">
      <c r="B49" s="3" t="s">
        <v>0</v>
      </c>
      <c r="C49" s="2" t="s">
        <v>4</v>
      </c>
      <c r="D49" s="2" t="s">
        <v>3</v>
      </c>
      <c r="E49" s="2" t="s">
        <v>5</v>
      </c>
      <c r="F49" s="2" t="s">
        <v>2</v>
      </c>
      <c r="G49" s="2" t="s">
        <v>9</v>
      </c>
      <c r="H49" t="s">
        <v>85</v>
      </c>
      <c r="I49" s="5" t="s">
        <v>17</v>
      </c>
      <c r="J49" s="3" t="s">
        <v>11</v>
      </c>
    </row>
    <row r="50" spans="2:10" x14ac:dyDescent="0.35">
      <c r="B50" s="19" t="s">
        <v>161</v>
      </c>
      <c r="D50" s="20" t="s">
        <v>162</v>
      </c>
      <c r="F50" s="19">
        <v>2027</v>
      </c>
      <c r="G50" s="19" t="s">
        <v>81</v>
      </c>
      <c r="H50">
        <v>1</v>
      </c>
      <c r="I50" s="38">
        <v>0.2</v>
      </c>
      <c r="J50" s="19" t="s">
        <v>169</v>
      </c>
    </row>
    <row r="51" spans="2:10" x14ac:dyDescent="0.35">
      <c r="B51" s="19" t="s">
        <v>161</v>
      </c>
      <c r="D51" s="20" t="s">
        <v>162</v>
      </c>
      <c r="F51" s="19">
        <v>2028</v>
      </c>
      <c r="G51" s="19" t="s">
        <v>81</v>
      </c>
      <c r="H51">
        <v>1</v>
      </c>
      <c r="I51" s="38">
        <v>1.5</v>
      </c>
      <c r="J51" s="19" t="s">
        <v>169</v>
      </c>
    </row>
    <row r="52" spans="2:10" x14ac:dyDescent="0.35">
      <c r="B52" s="19" t="s">
        <v>161</v>
      </c>
      <c r="D52" s="20" t="s">
        <v>162</v>
      </c>
      <c r="F52" s="19">
        <v>2029</v>
      </c>
      <c r="G52" s="19" t="s">
        <v>81</v>
      </c>
      <c r="H52">
        <v>1</v>
      </c>
      <c r="I52" s="38">
        <v>3</v>
      </c>
      <c r="J52" s="19" t="s">
        <v>169</v>
      </c>
    </row>
    <row r="53" spans="2:10" x14ac:dyDescent="0.35">
      <c r="B53" s="19" t="s">
        <v>161</v>
      </c>
      <c r="D53" s="20" t="s">
        <v>162</v>
      </c>
      <c r="F53" s="19">
        <v>2030</v>
      </c>
      <c r="G53" s="19" t="s">
        <v>165</v>
      </c>
      <c r="H53">
        <v>1</v>
      </c>
      <c r="I53" s="38">
        <v>5</v>
      </c>
      <c r="J53" s="19" t="s">
        <v>181</v>
      </c>
    </row>
    <row r="54" spans="2:10" x14ac:dyDescent="0.35">
      <c r="B54" s="19" t="s">
        <v>163</v>
      </c>
      <c r="D54" s="20" t="s">
        <v>164</v>
      </c>
      <c r="F54" s="19">
        <v>2025</v>
      </c>
      <c r="G54" s="19" t="s">
        <v>81</v>
      </c>
      <c r="H54">
        <v>1</v>
      </c>
      <c r="I54" s="38">
        <v>6</v>
      </c>
      <c r="J54" s="19" t="s">
        <v>166</v>
      </c>
    </row>
    <row r="55" spans="2:10" x14ac:dyDescent="0.35">
      <c r="B55" s="19" t="s">
        <v>163</v>
      </c>
      <c r="D55" s="20" t="s">
        <v>164</v>
      </c>
      <c r="F55" s="19">
        <v>2030</v>
      </c>
      <c r="G55" s="19" t="s">
        <v>81</v>
      </c>
      <c r="H55">
        <v>1</v>
      </c>
      <c r="I55" s="38">
        <v>9</v>
      </c>
      <c r="J55" s="19" t="s">
        <v>166</v>
      </c>
    </row>
    <row r="56" spans="2:10" x14ac:dyDescent="0.35">
      <c r="B56" s="19" t="s">
        <v>163</v>
      </c>
      <c r="D56" s="20" t="s">
        <v>164</v>
      </c>
      <c r="F56" s="19">
        <v>2050</v>
      </c>
      <c r="G56" s="19" t="s">
        <v>81</v>
      </c>
      <c r="H56">
        <v>1</v>
      </c>
      <c r="I56" s="38">
        <v>30.6</v>
      </c>
      <c r="J56" s="19" t="s">
        <v>166</v>
      </c>
    </row>
    <row r="57" spans="2:10" x14ac:dyDescent="0.35">
      <c r="F57" s="19">
        <v>0</v>
      </c>
      <c r="G57" s="19" t="s">
        <v>81</v>
      </c>
      <c r="I57" s="38">
        <v>5</v>
      </c>
    </row>
    <row r="60" spans="2:10" x14ac:dyDescent="0.35">
      <c r="B60" t="s">
        <v>167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E35" sqref="E35"/>
    </sheetView>
  </sheetViews>
  <sheetFormatPr defaultRowHeight="14.5" x14ac:dyDescent="0.35"/>
  <cols>
    <col min="2" max="2" width="10.54296875" bestFit="1" customWidth="1"/>
    <col min="4" max="4" width="12.453125" bestFit="1" customWidth="1"/>
  </cols>
  <sheetData>
    <row r="2" spans="2:10" x14ac:dyDescent="0.35">
      <c r="B2" s="6" t="s">
        <v>15</v>
      </c>
      <c r="H2" s="7"/>
      <c r="I2" s="7"/>
      <c r="J2" s="7"/>
    </row>
    <row r="3" spans="2:10" ht="15" thickBot="1" x14ac:dyDescent="0.4">
      <c r="B3" s="8" t="s">
        <v>12</v>
      </c>
      <c r="C3" s="8" t="s">
        <v>9</v>
      </c>
      <c r="D3" s="8" t="s">
        <v>8</v>
      </c>
      <c r="E3" s="8" t="s">
        <v>2</v>
      </c>
      <c r="F3" s="9" t="str">
        <f>IF(Regions!C$3&lt;&gt;"",Regions!C$3,"*")</f>
        <v>IE</v>
      </c>
      <c r="G3" s="9" t="str">
        <f>IF(Regions!C$3&lt;&gt;"",Regions!D$3,"*")</f>
        <v>National</v>
      </c>
      <c r="H3" s="10" t="s">
        <v>4</v>
      </c>
      <c r="I3" s="10" t="s">
        <v>3</v>
      </c>
      <c r="J3" s="10" t="s">
        <v>109</v>
      </c>
    </row>
    <row r="4" spans="2:10" x14ac:dyDescent="0.35">
      <c r="D4" t="s">
        <v>78</v>
      </c>
      <c r="F4">
        <v>2019</v>
      </c>
      <c r="G4">
        <v>2019</v>
      </c>
      <c r="I4" t="s">
        <v>108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V60"/>
  <sheetViews>
    <sheetView zoomScaleNormal="100" workbookViewId="0">
      <selection activeCell="K6" sqref="K6"/>
    </sheetView>
  </sheetViews>
  <sheetFormatPr defaultRowHeight="14.5" x14ac:dyDescent="0.35"/>
  <cols>
    <col min="2" max="2" width="23.7265625" customWidth="1"/>
    <col min="3" max="3" width="8.81640625" bestFit="1" customWidth="1"/>
    <col min="4" max="4" width="12.453125" bestFit="1" customWidth="1"/>
    <col min="5" max="5" width="8.453125" bestFit="1" customWidth="1"/>
    <col min="6" max="6" width="8.54296875" bestFit="1" customWidth="1"/>
    <col min="7" max="7" width="8.81640625" bestFit="1" customWidth="1"/>
    <col min="8" max="8" width="14.26953125" bestFit="1" customWidth="1"/>
    <col min="9" max="9" width="8.81640625" customWidth="1"/>
    <col min="10" max="10" width="12" bestFit="1" customWidth="1"/>
    <col min="11" max="11" width="30.26953125" customWidth="1"/>
    <col min="12" max="12" width="44.7265625" bestFit="1" customWidth="1"/>
    <col min="13" max="13" width="12" customWidth="1"/>
  </cols>
  <sheetData>
    <row r="1" spans="1:22" x14ac:dyDescent="0.35">
      <c r="A1" t="s">
        <v>16</v>
      </c>
    </row>
    <row r="2" spans="1:22" x14ac:dyDescent="0.35">
      <c r="B2" s="1" t="str">
        <f>"~UC_Sets: R_E: " &amp; _xlfn.TEXTJOIN(",",TRUE,Regions!C3:D3)</f>
        <v>~UC_Sets: R_E: IE,National</v>
      </c>
      <c r="M2" s="1"/>
    </row>
    <row r="3" spans="1:22" x14ac:dyDescent="0.35">
      <c r="B3" s="4" t="s">
        <v>10</v>
      </c>
      <c r="M3" s="4"/>
    </row>
    <row r="4" spans="1:22" x14ac:dyDescent="0.35">
      <c r="H4" t="s">
        <v>7</v>
      </c>
    </row>
    <row r="5" spans="1:22" x14ac:dyDescent="0.35">
      <c r="B5" s="3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2" t="s">
        <v>2</v>
      </c>
      <c r="H5" s="2" t="s">
        <v>9</v>
      </c>
      <c r="I5" t="s">
        <v>113</v>
      </c>
      <c r="J5" s="5" t="s">
        <v>17</v>
      </c>
      <c r="K5" s="3" t="s">
        <v>11</v>
      </c>
      <c r="M5" s="3" t="s">
        <v>0</v>
      </c>
      <c r="N5" s="2" t="s">
        <v>4</v>
      </c>
      <c r="O5" s="2" t="s">
        <v>3</v>
      </c>
      <c r="P5" s="2" t="s">
        <v>1</v>
      </c>
      <c r="Q5" s="2" t="s">
        <v>6</v>
      </c>
      <c r="R5" s="2" t="s">
        <v>2</v>
      </c>
      <c r="S5" s="2" t="s">
        <v>9</v>
      </c>
      <c r="T5" t="s">
        <v>113</v>
      </c>
      <c r="U5" s="5" t="s">
        <v>17</v>
      </c>
      <c r="V5" s="3" t="s">
        <v>11</v>
      </c>
    </row>
    <row r="6" spans="1:22" ht="29" x14ac:dyDescent="0.35">
      <c r="B6" s="38" t="s">
        <v>112</v>
      </c>
      <c r="C6" s="39"/>
      <c r="D6" s="42" t="s">
        <v>193</v>
      </c>
      <c r="E6" s="39"/>
      <c r="F6" s="39"/>
      <c r="G6" s="38">
        <v>2025</v>
      </c>
      <c r="H6" s="38" t="s">
        <v>81</v>
      </c>
      <c r="I6" s="39">
        <v>1</v>
      </c>
      <c r="J6" s="38">
        <v>0</v>
      </c>
      <c r="K6" s="38" t="s">
        <v>194</v>
      </c>
      <c r="M6" s="19" t="s">
        <v>112</v>
      </c>
      <c r="O6" s="20" t="s">
        <v>111</v>
      </c>
      <c r="R6" s="19">
        <v>2025</v>
      </c>
      <c r="S6" s="19" t="s">
        <v>81</v>
      </c>
      <c r="T6">
        <v>1</v>
      </c>
      <c r="U6" s="19">
        <v>0</v>
      </c>
      <c r="V6" s="19" t="s">
        <v>110</v>
      </c>
    </row>
    <row r="7" spans="1:22" x14ac:dyDescent="0.35">
      <c r="B7" s="38"/>
      <c r="C7" s="39"/>
      <c r="D7" s="42"/>
      <c r="E7" s="39"/>
      <c r="F7" s="39"/>
      <c r="G7" s="38">
        <v>0</v>
      </c>
      <c r="H7" s="38" t="s">
        <v>81</v>
      </c>
      <c r="I7" s="39"/>
      <c r="J7" s="38">
        <v>5</v>
      </c>
      <c r="K7" s="39"/>
      <c r="M7" s="19"/>
      <c r="O7" s="20"/>
      <c r="R7" s="19">
        <v>0</v>
      </c>
      <c r="S7" s="19" t="s">
        <v>81</v>
      </c>
      <c r="U7" s="19">
        <v>5</v>
      </c>
    </row>
    <row r="8" spans="1:22" x14ac:dyDescent="0.35">
      <c r="B8" s="38" t="s">
        <v>116</v>
      </c>
      <c r="C8" s="39"/>
      <c r="D8" s="42" t="s">
        <v>114</v>
      </c>
      <c r="E8" s="38"/>
      <c r="F8" s="39"/>
      <c r="G8" s="38">
        <v>2020</v>
      </c>
      <c r="H8" s="38" t="s">
        <v>81</v>
      </c>
      <c r="I8" s="38">
        <v>1</v>
      </c>
      <c r="J8" s="38">
        <v>7.3689999999999998</v>
      </c>
      <c r="K8" s="38" t="s">
        <v>115</v>
      </c>
      <c r="M8" s="19" t="s">
        <v>116</v>
      </c>
      <c r="O8" s="20" t="s">
        <v>114</v>
      </c>
      <c r="P8" s="19"/>
      <c r="R8" s="19">
        <v>2020</v>
      </c>
      <c r="S8" s="19" t="s">
        <v>81</v>
      </c>
      <c r="T8" s="19">
        <v>1</v>
      </c>
      <c r="U8" s="19">
        <v>7.3689999999999998</v>
      </c>
      <c r="V8" s="19" t="s">
        <v>115</v>
      </c>
    </row>
    <row r="9" spans="1:22" x14ac:dyDescent="0.35">
      <c r="B9" s="38"/>
      <c r="C9" s="39"/>
      <c r="D9" s="42" t="s">
        <v>114</v>
      </c>
      <c r="E9" s="38"/>
      <c r="F9" s="39"/>
      <c r="G9" s="38">
        <v>2025</v>
      </c>
      <c r="H9" s="38" t="s">
        <v>81</v>
      </c>
      <c r="I9" s="38">
        <v>1</v>
      </c>
      <c r="J9" s="38">
        <f>J8</f>
        <v>7.3689999999999998</v>
      </c>
      <c r="K9" s="38"/>
      <c r="M9" s="19"/>
      <c r="O9" s="20"/>
      <c r="P9" s="19"/>
      <c r="R9" s="19"/>
      <c r="S9" s="19"/>
      <c r="T9" s="19"/>
      <c r="U9" s="19"/>
      <c r="V9" s="19"/>
    </row>
    <row r="10" spans="1:22" x14ac:dyDescent="0.35">
      <c r="B10" s="38"/>
      <c r="C10" s="38"/>
      <c r="D10" s="42" t="s">
        <v>114</v>
      </c>
      <c r="E10" s="38"/>
      <c r="F10" s="39"/>
      <c r="G10" s="38">
        <v>2030</v>
      </c>
      <c r="H10" s="38" t="s">
        <v>81</v>
      </c>
      <c r="I10" s="38">
        <v>1</v>
      </c>
      <c r="J10" s="38">
        <f>G59</f>
        <v>73.8</v>
      </c>
      <c r="K10" s="38"/>
      <c r="M10" s="19"/>
      <c r="N10" s="19"/>
      <c r="O10" s="20" t="s">
        <v>114</v>
      </c>
      <c r="P10" s="19"/>
      <c r="R10" s="19">
        <v>2030</v>
      </c>
      <c r="S10" s="19" t="s">
        <v>81</v>
      </c>
      <c r="T10" s="19"/>
      <c r="U10" s="19">
        <v>24.074100000000001</v>
      </c>
      <c r="V10" s="19"/>
    </row>
    <row r="11" spans="1:22" x14ac:dyDescent="0.35">
      <c r="B11" s="38"/>
      <c r="C11" s="38"/>
      <c r="D11" s="42" t="s">
        <v>114</v>
      </c>
      <c r="E11" s="38"/>
      <c r="F11" s="39"/>
      <c r="G11" s="38">
        <v>2040</v>
      </c>
      <c r="H11" s="38" t="s">
        <v>81</v>
      </c>
      <c r="I11" s="38">
        <v>1</v>
      </c>
      <c r="J11" s="38">
        <f>I59</f>
        <v>147.6</v>
      </c>
      <c r="K11" s="38"/>
      <c r="M11" s="19"/>
      <c r="N11" s="19"/>
      <c r="O11" s="20" t="s">
        <v>114</v>
      </c>
      <c r="P11" s="19"/>
      <c r="R11" s="19">
        <v>2040</v>
      </c>
      <c r="S11" s="19" t="s">
        <v>81</v>
      </c>
      <c r="T11" s="19"/>
      <c r="U11" s="19">
        <v>48.148200000000003</v>
      </c>
      <c r="V11" s="19"/>
    </row>
    <row r="12" spans="1:22" x14ac:dyDescent="0.35">
      <c r="B12" s="38"/>
      <c r="C12" s="38"/>
      <c r="D12" s="42" t="s">
        <v>114</v>
      </c>
      <c r="E12" s="38"/>
      <c r="F12" s="39"/>
      <c r="G12" s="38">
        <v>2050</v>
      </c>
      <c r="H12" s="38" t="s">
        <v>81</v>
      </c>
      <c r="I12" s="38">
        <v>1</v>
      </c>
      <c r="J12" s="38">
        <f>K59</f>
        <v>158.4</v>
      </c>
      <c r="K12" s="38"/>
      <c r="M12" s="19"/>
      <c r="N12" s="19"/>
      <c r="O12" s="20" t="s">
        <v>114</v>
      </c>
      <c r="P12" s="19"/>
      <c r="R12" s="19">
        <v>2050</v>
      </c>
      <c r="S12" s="19" t="s">
        <v>81</v>
      </c>
      <c r="T12" s="19"/>
      <c r="U12" s="19">
        <v>96.296400000000006</v>
      </c>
      <c r="V12" s="19"/>
    </row>
    <row r="13" spans="1:22" x14ac:dyDescent="0.35">
      <c r="B13" s="38"/>
      <c r="C13" s="38"/>
      <c r="D13" s="42" t="s">
        <v>114</v>
      </c>
      <c r="E13" s="38"/>
      <c r="F13" s="39"/>
      <c r="G13" s="38">
        <v>0</v>
      </c>
      <c r="H13" s="38" t="s">
        <v>81</v>
      </c>
      <c r="I13" s="38"/>
      <c r="J13" s="38">
        <v>5</v>
      </c>
      <c r="K13" s="38"/>
      <c r="M13" s="19"/>
      <c r="N13" s="19"/>
      <c r="O13" s="20" t="s">
        <v>114</v>
      </c>
      <c r="P13" s="19"/>
      <c r="R13" s="19">
        <v>0</v>
      </c>
      <c r="S13" s="19" t="s">
        <v>81</v>
      </c>
      <c r="T13" s="19"/>
      <c r="U13" s="19">
        <v>15</v>
      </c>
      <c r="V13" s="19"/>
    </row>
    <row r="14" spans="1:22" x14ac:dyDescent="0.35">
      <c r="B14" s="38"/>
      <c r="C14" s="38"/>
      <c r="D14" s="42"/>
      <c r="E14" s="38"/>
      <c r="F14" s="39"/>
      <c r="G14" s="39"/>
      <c r="H14" s="38"/>
      <c r="I14" s="38"/>
      <c r="J14" s="38"/>
      <c r="K14" s="38"/>
      <c r="L14" s="19"/>
    </row>
    <row r="15" spans="1:22" x14ac:dyDescent="0.35">
      <c r="B15" s="19"/>
      <c r="C15" s="19"/>
      <c r="D15" s="20"/>
      <c r="E15" s="19"/>
      <c r="H15" s="19"/>
      <c r="I15" s="19"/>
      <c r="J15" s="19"/>
      <c r="K15" s="19"/>
      <c r="L15" s="19"/>
    </row>
    <row r="16" spans="1:22" x14ac:dyDescent="0.35">
      <c r="H16" t="s">
        <v>7</v>
      </c>
    </row>
    <row r="17" spans="2:13" x14ac:dyDescent="0.35">
      <c r="B17" s="3" t="s">
        <v>0</v>
      </c>
      <c r="C17" s="2" t="s">
        <v>5</v>
      </c>
      <c r="D17" s="2" t="s">
        <v>4</v>
      </c>
      <c r="E17" s="2" t="s">
        <v>3</v>
      </c>
      <c r="F17" s="2" t="s">
        <v>2</v>
      </c>
      <c r="G17" s="2" t="s">
        <v>9</v>
      </c>
      <c r="H17" s="2" t="s">
        <v>153</v>
      </c>
      <c r="I17" s="36" t="s">
        <v>150</v>
      </c>
      <c r="J17" s="5" t="s">
        <v>17</v>
      </c>
      <c r="K17" s="3" t="s">
        <v>11</v>
      </c>
    </row>
    <row r="18" spans="2:13" x14ac:dyDescent="0.35">
      <c r="B18" s="18" t="s">
        <v>151</v>
      </c>
      <c r="C18" s="18"/>
      <c r="D18" s="18"/>
      <c r="E18" s="18"/>
      <c r="F18" s="18"/>
      <c r="G18" s="18"/>
      <c r="H18" s="18"/>
      <c r="I18" s="18"/>
      <c r="J18" s="18" t="s">
        <v>152</v>
      </c>
      <c r="K18" s="37"/>
    </row>
    <row r="19" spans="2:13" x14ac:dyDescent="0.35">
      <c r="B19" s="19" t="s">
        <v>148</v>
      </c>
      <c r="C19" t="s">
        <v>156</v>
      </c>
      <c r="D19" s="20" t="s">
        <v>157</v>
      </c>
      <c r="E19" t="s">
        <v>158</v>
      </c>
      <c r="F19" s="19">
        <v>2022</v>
      </c>
      <c r="G19" s="19" t="s">
        <v>81</v>
      </c>
      <c r="H19" t="s">
        <v>154</v>
      </c>
      <c r="I19" s="19">
        <v>1</v>
      </c>
      <c r="J19" s="19">
        <v>6</v>
      </c>
      <c r="K19" t="s">
        <v>149</v>
      </c>
      <c r="M19" s="19"/>
    </row>
    <row r="20" spans="2:13" x14ac:dyDescent="0.35">
      <c r="B20" s="19"/>
      <c r="C20" t="s">
        <v>156</v>
      </c>
      <c r="D20" s="20" t="s">
        <v>157</v>
      </c>
      <c r="E20" t="s">
        <v>159</v>
      </c>
      <c r="F20" s="19">
        <v>2022</v>
      </c>
      <c r="G20" s="19"/>
      <c r="H20" t="s">
        <v>155</v>
      </c>
      <c r="I20" s="19">
        <v>-1</v>
      </c>
      <c r="J20" s="19"/>
      <c r="M20" s="19"/>
    </row>
    <row r="21" spans="2:13" x14ac:dyDescent="0.35">
      <c r="B21" s="19"/>
      <c r="D21" s="20"/>
      <c r="F21">
        <v>0</v>
      </c>
      <c r="G21" t="s">
        <v>81</v>
      </c>
      <c r="H21" s="19"/>
      <c r="I21" s="19"/>
      <c r="J21" s="19">
        <v>5</v>
      </c>
      <c r="M21" s="19"/>
    </row>
    <row r="22" spans="2:13" x14ac:dyDescent="0.35">
      <c r="B22" s="19"/>
      <c r="D22" s="20"/>
      <c r="I22" s="19"/>
      <c r="J22" s="19"/>
      <c r="M22" s="19"/>
    </row>
    <row r="23" spans="2:13" x14ac:dyDescent="0.35">
      <c r="B23" s="19"/>
      <c r="D23" s="20"/>
      <c r="I23" s="19"/>
      <c r="J23" s="19"/>
      <c r="M23" s="19"/>
    </row>
    <row r="24" spans="2:13" x14ac:dyDescent="0.35">
      <c r="B24" s="19"/>
      <c r="D24" s="20"/>
      <c r="I24" s="19"/>
      <c r="J24" s="19"/>
      <c r="M24" s="19"/>
    </row>
    <row r="25" spans="2:13" x14ac:dyDescent="0.35">
      <c r="B25" s="19"/>
      <c r="C25" s="19"/>
      <c r="D25" s="20"/>
      <c r="E25" s="19"/>
      <c r="H25" s="19"/>
      <c r="J25" s="19"/>
    </row>
    <row r="27" spans="2:13" x14ac:dyDescent="0.35">
      <c r="B27" s="6" t="s">
        <v>82</v>
      </c>
      <c r="H27" s="7"/>
      <c r="I27" s="7"/>
      <c r="J27" s="7"/>
    </row>
    <row r="28" spans="2:13" ht="15" thickBot="1" x14ac:dyDescent="0.4">
      <c r="B28" s="8" t="s">
        <v>12</v>
      </c>
      <c r="C28" s="8" t="s">
        <v>9</v>
      </c>
      <c r="D28" s="8" t="s">
        <v>8</v>
      </c>
      <c r="E28" s="8" t="s">
        <v>2</v>
      </c>
      <c r="F28" s="9" t="str">
        <f>IF(Regions!C$3&lt;&gt;"",Regions!C$3,"*")</f>
        <v>IE</v>
      </c>
      <c r="G28" s="9" t="str">
        <f>IF(Regions!C$3&lt;&gt;"",Regions!D$3,"*")</f>
        <v>National</v>
      </c>
      <c r="H28" s="10" t="s">
        <v>4</v>
      </c>
      <c r="I28" s="10" t="s">
        <v>3</v>
      </c>
      <c r="J28" s="10" t="s">
        <v>91</v>
      </c>
    </row>
    <row r="29" spans="2:13" x14ac:dyDescent="0.35">
      <c r="C29" t="s">
        <v>81</v>
      </c>
      <c r="D29" t="s">
        <v>89</v>
      </c>
      <c r="E29">
        <v>2025</v>
      </c>
      <c r="F29">
        <v>0</v>
      </c>
      <c r="G29">
        <f>F29</f>
        <v>0</v>
      </c>
      <c r="I29" t="s">
        <v>93</v>
      </c>
      <c r="J29">
        <v>0</v>
      </c>
      <c r="L29" s="17" t="s">
        <v>90</v>
      </c>
    </row>
    <row r="30" spans="2:13" x14ac:dyDescent="0.35">
      <c r="C30" t="str">
        <f>C29</f>
        <v>UP</v>
      </c>
      <c r="D30" t="str">
        <f t="shared" ref="D30" si="0">D29</f>
        <v>ACT_BND</v>
      </c>
      <c r="E30">
        <v>0</v>
      </c>
      <c r="F30">
        <v>5</v>
      </c>
      <c r="G30">
        <f>F30</f>
        <v>5</v>
      </c>
      <c r="I30" t="str">
        <f>I29</f>
        <v>IMPBIO*1G*2,IMPBIO*1G*3,IMPBIO*1G*4</v>
      </c>
    </row>
    <row r="33" spans="2:13" x14ac:dyDescent="0.35">
      <c r="B33" s="6" t="s">
        <v>82</v>
      </c>
      <c r="H33" s="7"/>
      <c r="I33" s="7"/>
    </row>
    <row r="34" spans="2:13" ht="15" thickBot="1" x14ac:dyDescent="0.4">
      <c r="B34" s="8" t="s">
        <v>12</v>
      </c>
      <c r="C34" s="8" t="s">
        <v>9</v>
      </c>
      <c r="D34" s="8" t="s">
        <v>8</v>
      </c>
      <c r="E34" s="8" t="s">
        <v>2</v>
      </c>
      <c r="F34" s="9" t="str">
        <f>IF(Regions!C$3&lt;&gt;"",Regions!C$3,"*")</f>
        <v>IE</v>
      </c>
      <c r="G34" s="9" t="str">
        <f>IF(Regions!C$3&lt;&gt;"",Regions!D$3,"*")</f>
        <v>National</v>
      </c>
      <c r="H34" s="10" t="s">
        <v>1</v>
      </c>
      <c r="I34" s="10" t="s">
        <v>3</v>
      </c>
    </row>
    <row r="35" spans="2:13" x14ac:dyDescent="0.35">
      <c r="C35" t="s">
        <v>81</v>
      </c>
      <c r="D35" t="s">
        <v>89</v>
      </c>
      <c r="E35">
        <v>2018</v>
      </c>
      <c r="F35">
        <v>0.35</v>
      </c>
      <c r="G35">
        <f>F35</f>
        <v>0.35</v>
      </c>
      <c r="H35" t="s">
        <v>92</v>
      </c>
      <c r="I35" t="s">
        <v>107</v>
      </c>
    </row>
    <row r="36" spans="2:13" x14ac:dyDescent="0.35">
      <c r="C36" t="str">
        <f>C35</f>
        <v>UP</v>
      </c>
      <c r="D36" t="str">
        <f t="shared" ref="D36:D38" si="1">D35</f>
        <v>ACT_BND</v>
      </c>
      <c r="E36">
        <v>0</v>
      </c>
      <c r="F36">
        <v>5</v>
      </c>
      <c r="G36">
        <f>F36</f>
        <v>5</v>
      </c>
      <c r="H36" t="s">
        <v>92</v>
      </c>
      <c r="I36" t="str">
        <f>I35</f>
        <v>*GRID</v>
      </c>
    </row>
    <row r="37" spans="2:13" x14ac:dyDescent="0.35">
      <c r="C37" t="s">
        <v>81</v>
      </c>
      <c r="D37" t="s">
        <v>89</v>
      </c>
      <c r="E37">
        <v>2030</v>
      </c>
      <c r="F37">
        <v>0</v>
      </c>
      <c r="G37">
        <f>F37</f>
        <v>0</v>
      </c>
      <c r="I37" t="s">
        <v>94</v>
      </c>
    </row>
    <row r="38" spans="2:13" x14ac:dyDescent="0.35">
      <c r="C38" t="str">
        <f>C37</f>
        <v>UP</v>
      </c>
      <c r="D38" t="str">
        <f t="shared" si="1"/>
        <v>ACT_BND</v>
      </c>
      <c r="E38">
        <v>0</v>
      </c>
      <c r="F38">
        <v>5</v>
      </c>
      <c r="G38">
        <f>F38</f>
        <v>5</v>
      </c>
      <c r="I38" t="str">
        <f>I37</f>
        <v>IMPH2G</v>
      </c>
    </row>
    <row r="41" spans="2:13" x14ac:dyDescent="0.35">
      <c r="B41" s="6" t="s">
        <v>15</v>
      </c>
      <c r="J41" s="7"/>
      <c r="K41" s="7"/>
      <c r="L41" s="7"/>
    </row>
    <row r="42" spans="2:13" ht="15" thickBot="1" x14ac:dyDescent="0.4">
      <c r="B42" s="8" t="s">
        <v>12</v>
      </c>
      <c r="C42" s="8" t="s">
        <v>9</v>
      </c>
      <c r="D42" s="8" t="s">
        <v>8</v>
      </c>
      <c r="E42" s="8" t="s">
        <v>2</v>
      </c>
      <c r="F42" s="9" t="str">
        <f>IF(Regions!C$3&lt;&gt;"",Regions!C$3,"*")</f>
        <v>IE</v>
      </c>
      <c r="G42" s="9" t="str">
        <f>IF(Regions!D$3&lt;&gt;"",Regions!D$3,"*")</f>
        <v>National</v>
      </c>
      <c r="H42" s="10" t="s">
        <v>4</v>
      </c>
      <c r="I42" s="10" t="s">
        <v>3</v>
      </c>
    </row>
    <row r="43" spans="2:13" x14ac:dyDescent="0.35">
      <c r="D43" t="s">
        <v>78</v>
      </c>
      <c r="F43">
        <v>2018</v>
      </c>
      <c r="G43">
        <v>2018</v>
      </c>
      <c r="I43" t="s">
        <v>79</v>
      </c>
      <c r="M43" s="17" t="s">
        <v>80</v>
      </c>
    </row>
    <row r="53" spans="2:11" x14ac:dyDescent="0.35">
      <c r="E53" t="s">
        <v>182</v>
      </c>
    </row>
    <row r="54" spans="2:11" ht="15" thickBot="1" x14ac:dyDescent="0.4">
      <c r="B54" s="19" t="s">
        <v>183</v>
      </c>
      <c r="C54" s="52" t="s">
        <v>184</v>
      </c>
      <c r="D54" s="52" t="s">
        <v>185</v>
      </c>
      <c r="E54" s="52">
        <v>2020</v>
      </c>
      <c r="F54" s="52">
        <v>2025</v>
      </c>
      <c r="G54" s="52">
        <v>2030</v>
      </c>
      <c r="H54" s="52">
        <v>2035</v>
      </c>
      <c r="I54" s="52">
        <v>2040</v>
      </c>
      <c r="J54" s="52">
        <v>2045</v>
      </c>
      <c r="K54" s="52">
        <v>2050</v>
      </c>
    </row>
    <row r="55" spans="2:11" x14ac:dyDescent="0.35">
      <c r="B55" s="45" t="s">
        <v>186</v>
      </c>
      <c r="C55" s="19">
        <v>34.700000000000003</v>
      </c>
      <c r="D55" s="48">
        <v>9.6388888888888893</v>
      </c>
      <c r="E55" s="19">
        <v>1.8</v>
      </c>
      <c r="F55" s="19">
        <v>1.8</v>
      </c>
      <c r="G55" s="19">
        <v>1.8</v>
      </c>
      <c r="H55" s="19">
        <v>1.8</v>
      </c>
      <c r="I55" s="19">
        <v>3.6</v>
      </c>
      <c r="J55" s="19">
        <v>7.2</v>
      </c>
      <c r="K55" s="19">
        <v>7.2</v>
      </c>
    </row>
    <row r="56" spans="2:11" x14ac:dyDescent="0.35">
      <c r="B56" s="43" t="s">
        <v>187</v>
      </c>
      <c r="C56" s="19">
        <v>34.700000000000003</v>
      </c>
      <c r="D56" s="48">
        <v>9.6388888888888893</v>
      </c>
      <c r="E56" s="19">
        <v>0</v>
      </c>
      <c r="F56" s="19">
        <v>3.6</v>
      </c>
      <c r="G56" s="19">
        <v>18</v>
      </c>
      <c r="H56" s="19">
        <v>36</v>
      </c>
      <c r="I56" s="19">
        <v>54</v>
      </c>
      <c r="J56" s="19">
        <v>61.2</v>
      </c>
      <c r="K56" s="19">
        <v>61.2</v>
      </c>
    </row>
    <row r="57" spans="2:11" x14ac:dyDescent="0.35">
      <c r="B57" s="43" t="s">
        <v>188</v>
      </c>
      <c r="C57" s="19">
        <v>36.6</v>
      </c>
      <c r="D57" s="48">
        <v>10.166666666666666</v>
      </c>
      <c r="E57" s="19">
        <v>0</v>
      </c>
      <c r="F57" s="19">
        <v>0</v>
      </c>
      <c r="G57" s="19">
        <v>54</v>
      </c>
      <c r="H57" s="19">
        <v>54</v>
      </c>
      <c r="I57" s="19">
        <v>54</v>
      </c>
      <c r="J57" s="19">
        <v>54</v>
      </c>
      <c r="K57" s="19">
        <v>54</v>
      </c>
    </row>
    <row r="58" spans="2:11" x14ac:dyDescent="0.35">
      <c r="B58" s="46" t="s">
        <v>189</v>
      </c>
      <c r="C58" s="44">
        <v>40.299999999999997</v>
      </c>
      <c r="D58" s="49">
        <v>11.194444444444443</v>
      </c>
      <c r="E58" s="44">
        <v>0</v>
      </c>
      <c r="F58" s="44">
        <v>0</v>
      </c>
      <c r="G58" s="44">
        <v>0</v>
      </c>
      <c r="H58" s="44">
        <v>3.6</v>
      </c>
      <c r="I58" s="44">
        <v>36</v>
      </c>
      <c r="J58" s="44">
        <v>36</v>
      </c>
      <c r="K58" s="44">
        <v>36</v>
      </c>
    </row>
    <row r="59" spans="2:11" x14ac:dyDescent="0.35">
      <c r="C59" s="47"/>
      <c r="D59" s="47" t="s">
        <v>190</v>
      </c>
      <c r="E59" s="47">
        <v>1.8</v>
      </c>
      <c r="F59" s="47">
        <v>5.4</v>
      </c>
      <c r="G59" s="47">
        <v>73.8</v>
      </c>
      <c r="H59" s="47">
        <v>95.399999999999991</v>
      </c>
      <c r="I59" s="47">
        <v>147.6</v>
      </c>
      <c r="J59" s="47">
        <v>158.4</v>
      </c>
      <c r="K59" s="47">
        <v>158.4</v>
      </c>
    </row>
    <row r="60" spans="2:11" x14ac:dyDescent="0.35">
      <c r="B60" s="50" t="s">
        <v>191</v>
      </c>
      <c r="C60" s="51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F27" sqref="F27"/>
    </sheetView>
  </sheetViews>
  <sheetFormatPr defaultRowHeight="14.5" x14ac:dyDescent="0.35"/>
  <cols>
    <col min="4" max="4" width="10.54296875" bestFit="1" customWidth="1"/>
    <col min="9" max="9" width="15.453125" bestFit="1" customWidth="1"/>
  </cols>
  <sheetData>
    <row r="3" spans="2:9" x14ac:dyDescent="0.35">
      <c r="B3" s="6" t="s">
        <v>82</v>
      </c>
      <c r="H3" s="7"/>
      <c r="I3" s="7"/>
    </row>
    <row r="4" spans="2:9" ht="15" thickBot="1" x14ac:dyDescent="0.4">
      <c r="B4" s="8" t="s">
        <v>12</v>
      </c>
      <c r="C4" s="8" t="s">
        <v>9</v>
      </c>
      <c r="D4" s="8" t="s">
        <v>8</v>
      </c>
      <c r="E4" s="8" t="s">
        <v>2</v>
      </c>
      <c r="F4" s="9" t="str">
        <f>IF(Regions!C$3&lt;&gt;"",Regions!C$3,"*")</f>
        <v>IE</v>
      </c>
      <c r="G4" s="9" t="str">
        <f>IF(Regions!C$3&lt;&gt;"",Regions!D$3,"*")</f>
        <v>National</v>
      </c>
      <c r="H4" s="10" t="s">
        <v>1</v>
      </c>
      <c r="I4" s="10" t="s">
        <v>3</v>
      </c>
    </row>
    <row r="5" spans="2:9" x14ac:dyDescent="0.35">
      <c r="C5" t="s">
        <v>81</v>
      </c>
      <c r="D5" t="s">
        <v>87</v>
      </c>
      <c r="E5">
        <v>2018</v>
      </c>
      <c r="F5">
        <v>0.115</v>
      </c>
      <c r="G5">
        <f>F5</f>
        <v>0.115</v>
      </c>
      <c r="I5" t="s">
        <v>96</v>
      </c>
    </row>
    <row r="6" spans="2:9" x14ac:dyDescent="0.35">
      <c r="C6" t="s">
        <v>81</v>
      </c>
      <c r="D6" t="s">
        <v>87</v>
      </c>
      <c r="E6">
        <v>2018</v>
      </c>
      <c r="F6">
        <v>0.115</v>
      </c>
      <c r="G6">
        <f t="shared" ref="G6:G12" si="0">F6</f>
        <v>0.115</v>
      </c>
      <c r="I6" t="s">
        <v>97</v>
      </c>
    </row>
    <row r="7" spans="2:9" x14ac:dyDescent="0.35">
      <c r="C7" t="s">
        <v>81</v>
      </c>
      <c r="D7" t="s">
        <v>87</v>
      </c>
      <c r="E7">
        <v>2018</v>
      </c>
      <c r="F7">
        <v>0.115</v>
      </c>
      <c r="G7">
        <f t="shared" si="0"/>
        <v>0.115</v>
      </c>
      <c r="I7" t="s">
        <v>98</v>
      </c>
    </row>
    <row r="8" spans="2:9" x14ac:dyDescent="0.35">
      <c r="C8" t="s">
        <v>81</v>
      </c>
      <c r="D8" t="s">
        <v>87</v>
      </c>
      <c r="E8">
        <v>2018</v>
      </c>
      <c r="F8">
        <v>0.115</v>
      </c>
      <c r="G8">
        <f t="shared" si="0"/>
        <v>0.115</v>
      </c>
      <c r="I8" t="s">
        <v>99</v>
      </c>
    </row>
    <row r="9" spans="2:9" x14ac:dyDescent="0.35">
      <c r="C9" t="s">
        <v>81</v>
      </c>
      <c r="D9" t="s">
        <v>87</v>
      </c>
      <c r="E9">
        <v>2018</v>
      </c>
      <c r="F9">
        <v>0.115</v>
      </c>
      <c r="G9">
        <f>F9</f>
        <v>0.115</v>
      </c>
      <c r="I9" t="s">
        <v>100</v>
      </c>
    </row>
    <row r="10" spans="2:9" x14ac:dyDescent="0.35">
      <c r="C10" t="s">
        <v>81</v>
      </c>
      <c r="D10" t="s">
        <v>87</v>
      </c>
      <c r="E10">
        <v>2018</v>
      </c>
      <c r="F10">
        <v>0.115</v>
      </c>
      <c r="G10">
        <f t="shared" si="0"/>
        <v>0.115</v>
      </c>
      <c r="I10" t="s">
        <v>101</v>
      </c>
    </row>
    <row r="11" spans="2:9" x14ac:dyDescent="0.35">
      <c r="C11" t="s">
        <v>81</v>
      </c>
      <c r="D11" t="s">
        <v>87</v>
      </c>
      <c r="E11">
        <v>2018</v>
      </c>
      <c r="F11">
        <v>0.115</v>
      </c>
      <c r="G11">
        <f t="shared" si="0"/>
        <v>0.115</v>
      </c>
      <c r="I11" t="s">
        <v>102</v>
      </c>
    </row>
    <row r="12" spans="2:9" x14ac:dyDescent="0.35">
      <c r="C12" t="s">
        <v>81</v>
      </c>
      <c r="D12" t="s">
        <v>87</v>
      </c>
      <c r="E12">
        <v>2018</v>
      </c>
      <c r="F12">
        <v>0.115</v>
      </c>
      <c r="G12">
        <f t="shared" si="0"/>
        <v>0.115</v>
      </c>
      <c r="I12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A22" sqref="A22"/>
    </sheetView>
  </sheetViews>
  <sheetFormatPr defaultRowHeight="14.5" x14ac:dyDescent="0.35"/>
  <cols>
    <col min="2" max="2" width="13.54296875" customWidth="1"/>
    <col min="6" max="6" width="11.7265625" customWidth="1"/>
  </cols>
  <sheetData>
    <row r="3" spans="2:11" x14ac:dyDescent="0.35">
      <c r="B3" s="6" t="s">
        <v>15</v>
      </c>
      <c r="J3" s="7"/>
      <c r="K3" s="7"/>
    </row>
    <row r="4" spans="2:11" ht="15" thickBot="1" x14ac:dyDescent="0.4">
      <c r="B4" s="8" t="s">
        <v>12</v>
      </c>
      <c r="C4" s="8" t="s">
        <v>9</v>
      </c>
      <c r="D4" s="8" t="s">
        <v>8</v>
      </c>
      <c r="E4" s="8" t="s">
        <v>2</v>
      </c>
      <c r="F4" s="8" t="s">
        <v>13</v>
      </c>
      <c r="G4" s="8" t="s">
        <v>14</v>
      </c>
      <c r="H4" s="9" t="str">
        <f>IF(Regions!C$3&lt;&gt;"",Regions!C$3,"*")</f>
        <v>IE</v>
      </c>
      <c r="I4" s="9" t="str">
        <f>IF(Regions!D$3&lt;&gt;"",Regions!D$3,"*")</f>
        <v>National</v>
      </c>
      <c r="J4" s="10" t="s">
        <v>6</v>
      </c>
      <c r="K4" s="10" t="s">
        <v>3</v>
      </c>
    </row>
    <row r="5" spans="2:11" x14ac:dyDescent="0.35">
      <c r="D5" t="s">
        <v>104</v>
      </c>
      <c r="H5" t="s">
        <v>105</v>
      </c>
      <c r="I5" t="s">
        <v>105</v>
      </c>
      <c r="K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PWR</vt:lpstr>
      <vt:lpstr>SYS</vt:lpstr>
      <vt:lpstr>SUP</vt:lpstr>
      <vt:lpstr>SRV</vt:lpstr>
      <vt:lpstr>TRA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2009-05-27T15:40:55Z</dcterms:created>
  <dcterms:modified xsi:type="dcterms:W3CDTF">2024-04-17T09:15:31Z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129812121391296</vt:r8>
  </property>
</Properties>
</file>