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5DADED6-87D7-429F-A324-7BD5012D366D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" l="1"/>
  <c r="G11" i="1"/>
  <c r="G9" i="1"/>
  <c r="S9" i="1" l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9" i="1"/>
  <c r="P9" i="1"/>
  <c r="Q9" i="1"/>
  <c r="R9" i="1"/>
  <c r="O10" i="1"/>
  <c r="P10" i="1"/>
  <c r="Q10" i="1"/>
  <c r="R10" i="1"/>
  <c r="O11" i="1"/>
  <c r="P11" i="1"/>
  <c r="Q11" i="1"/>
  <c r="R11" i="1"/>
  <c r="N11" i="1"/>
  <c r="N10" i="1"/>
  <c r="N9" i="1"/>
  <c r="M9" i="1" s="1"/>
  <c r="M10" i="1" l="1"/>
  <c r="M11" i="1"/>
  <c r="L11" i="1"/>
  <c r="C11" i="1"/>
  <c r="L10" i="1"/>
  <c r="C10" i="1"/>
  <c r="L9" i="1"/>
  <c r="C9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<sst xmlns="http://schemas.openxmlformats.org/spreadsheetml/2006/main" count="397" uniqueCount="121">
  <si>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</si>
  <si>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</si>
  <si>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</si>
  <si>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</si>
  <si>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</si>
  <si>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</si>
  <si>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</si>
  <si>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</si>
  <si>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</si>
  <si>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</si>
  <si>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</si>
  <si>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</si>
  <si>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</si>
  <si>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</si>
  <si>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</si>
  <si>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</si>
  <si>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</si>
  <si>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</si>
  <si>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</si>
  <si>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</si>
  <si>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</si>
  <si>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</si>
  <si>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</si>
  <si>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</si>
  <si>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</si>
  <si>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</si>
  <si>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</si>
  <si>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</si>
  <si>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</si>
  <si>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</si>
  <si>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</si>
  <si>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</si>
  <si>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</si>
  <si>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</si>
  <si>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</si>
  <si>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</si>
  <si>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</si>
  <si>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</si>
  <si>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</si>
  <si>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</si>
  <si>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</si>
  <si>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</si>
  <si>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</si>
  <si>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</si>
  <si>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</si>
  <si>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</si>
  <si>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</si>
  <si>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</si>
  <si>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</si>
  <si>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</si>
  <si>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</si>
  <si>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</si>
  <si>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</si>
  <si>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</si>
  <si>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</si>
  <si>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</si>
  <si>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</si>
  <si>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</si>
  <si>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</si>
  <si>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</si>
  <si>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</si>
  <si>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</si>
  <si>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</si>
  <si>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</si>
  <si>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</si>
  <si>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</si>
  <si>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</si>
  <si>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</si>
  <si>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</si>
  <si>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</si>
  <si>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</si>
  <si>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</si>
  <si>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</si>
  <si>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</si>
  <si>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</si>
  <si>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</si>
  <si>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</si>
  <si>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</si>
  <si>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</si>
  <si>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</si>
  <si>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</si>
  <si>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</si>
  <si>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</si>
  <si>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</si>
  <si>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</si>
  <si>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</si>
  <si>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</si>
  <si>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</si>
  <si>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</si>
  <si>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</si>
  <si>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</si>
  <si>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</si>
  <si>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</si>
  <si>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</si>
  <si>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</si>
  <si>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</si>
  <si>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</si>
  <si>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</si>
  <si>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</si>
  <si>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</si>
  <si>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</si>
  <si>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</si>
  <si>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</si>
  <si>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</si>
  <si>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</si>
  <si>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</si>
  <si>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~UC_Sets: R_E:AllRegions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</si>
  <si>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</si>
  <si>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</si>
  <si>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</si>
  <si>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</si>
  <si>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</si>
  <si>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</si>
  <si>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</si>
  <si>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FT-RSDHET_1,FT-RSDHET_C</t>
  </si>
  <si>
    <t>FT-RSDHET_2</t>
  </si>
  <si>
    <t>FT-RSDHET_3</t>
  </si>
  <si>
    <t>YEAR</t>
  </si>
  <si>
    <t>UC_RHSRTS</t>
  </si>
  <si>
    <t>UC_RHSRTS~0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</si>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</sst>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1" fontId="0" fillId="7" borderId="0" xfId="0" applyNumberFormat="1" applyFill="1" applyAlignment="1">
      <alignment horizontal="left"/>
    </xf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60" t="s">
        <v>68</v>
      </c>
      <c r="B16" s="60"/>
      <c r="C16" s="60"/>
      <c r="D16" s="60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9" t="s">
        <v>80</v>
      </c>
      <c r="C19" s="59"/>
      <c r="D19" s="59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9" t="s">
        <v>81</v>
      </c>
      <c r="C20" s="59"/>
      <c r="D20" s="59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2" t="s">
        <v>84</v>
      </c>
      <c r="C21" s="62"/>
      <c r="D21" s="62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2"/>
      <c r="C22" s="62"/>
      <c r="D22" s="62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9" t="s">
        <v>82</v>
      </c>
      <c r="C23" s="59"/>
      <c r="D23" s="5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9" t="s">
        <v>83</v>
      </c>
      <c r="C24" s="59"/>
      <c r="D24" s="5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9" t="s">
        <v>82</v>
      </c>
      <c r="C26" s="59"/>
      <c r="D26" s="5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9" t="s">
        <v>83</v>
      </c>
      <c r="C27" s="59"/>
      <c r="D27" s="5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61" t="s">
        <v>76</v>
      </c>
      <c r="C30" s="59"/>
      <c r="D30" s="59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9" t="s">
        <v>78</v>
      </c>
      <c r="C31" s="59"/>
      <c r="D31" s="59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P15"/>
  <sheetViews>
    <sheetView tabSelected="1" zoomScale="120" zoomScaleNormal="120" workbookViewId="0">
      <selection activeCell="I18" sqref="I18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3" customWidth="1"/>
    <col min="9" max="9" width="12.7109375" style="1" customWidth="1"/>
    <col min="10" max="10" width="8.7109375" style="1" customWidth="1"/>
    <col min="11" max="11" width="8.7109375" customWidth="1"/>
    <col min="12" max="12" width="62.85546875" style="1" customWidth="1"/>
    <col min="13" max="40" width="8.7109375" style="1" customWidth="1"/>
    <col min="41" max="41" width="16" style="1" customWidth="1"/>
    <col min="42" max="16384" width="9.140625" style="1"/>
  </cols>
  <sheetData>
    <row r="1" spans="1:42" ht="21" x14ac:dyDescent="0.2">
      <c r="A1" s="3" t="s">
        <v>85</v>
      </c>
    </row>
    <row r="4" spans="1:42" x14ac:dyDescent="0.2">
      <c r="A4" s="4" t="s">
        <v>105</v>
      </c>
      <c r="B4" s="4"/>
      <c r="C4" s="4"/>
      <c r="D4" s="4"/>
      <c r="E4" s="4"/>
      <c r="F4" s="4"/>
      <c r="G4" s="4"/>
      <c r="H4" s="5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2" ht="15" x14ac:dyDescent="0.25">
      <c r="A5" s="4"/>
      <c r="B5" s="4"/>
      <c r="C5" s="43" t="s">
        <v>106</v>
      </c>
      <c r="D5" s="4"/>
      <c r="E5" s="4"/>
      <c r="F5" s="4"/>
      <c r="G5" s="4"/>
      <c r="H5" s="52"/>
      <c r="I5" s="52"/>
      <c r="J5" s="52"/>
      <c r="K5" s="5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2" ht="15" x14ac:dyDescent="0.25">
      <c r="A6" s="4"/>
      <c r="B6" s="4"/>
      <c r="C6" s="43" t="s">
        <v>0</v>
      </c>
      <c r="D6" s="4"/>
      <c r="E6" s="4"/>
      <c r="F6" s="4"/>
      <c r="G6" s="52"/>
      <c r="H6" s="5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2" x14ac:dyDescent="0.2">
      <c r="B7" s="4"/>
      <c r="C7" s="4"/>
      <c r="D7" s="4"/>
      <c r="E7" s="4"/>
      <c r="F7" s="4"/>
      <c r="G7" s="4"/>
      <c r="H7" s="52"/>
      <c r="I7" s="4"/>
      <c r="J7" s="4" t="s">
        <v>107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2" ht="13.5" thickBot="1" x14ac:dyDescent="0.25">
      <c r="A8" s="2" t="s">
        <v>7</v>
      </c>
      <c r="B8" s="4"/>
      <c r="C8" s="44" t="s">
        <v>1</v>
      </c>
      <c r="D8" s="45" t="s">
        <v>108</v>
      </c>
      <c r="E8" s="45" t="s">
        <v>109</v>
      </c>
      <c r="F8" s="45" t="s">
        <v>110</v>
      </c>
      <c r="G8" s="45" t="s">
        <v>111</v>
      </c>
      <c r="H8" s="45" t="s">
        <v>117</v>
      </c>
      <c r="I8" s="46" t="s">
        <v>112</v>
      </c>
      <c r="J8" s="46" t="s">
        <v>2</v>
      </c>
      <c r="K8" s="46" t="s">
        <v>113</v>
      </c>
      <c r="L8" s="44" t="s">
        <v>3</v>
      </c>
      <c r="M8" s="44" t="s">
        <v>65</v>
      </c>
      <c r="N8" s="44" t="s">
        <v>66</v>
      </c>
      <c r="O8" s="44" t="s">
        <v>60</v>
      </c>
      <c r="P8" s="44" t="s">
        <v>50</v>
      </c>
      <c r="Q8" s="44" t="s">
        <v>44</v>
      </c>
      <c r="R8" s="44" t="s">
        <v>42</v>
      </c>
      <c r="S8" s="44" t="s">
        <v>40</v>
      </c>
      <c r="T8" s="44" t="s">
        <v>34</v>
      </c>
      <c r="U8" s="44" t="s">
        <v>32</v>
      </c>
      <c r="V8" s="44" t="s">
        <v>28</v>
      </c>
      <c r="W8" s="44" t="s">
        <v>24</v>
      </c>
      <c r="X8" s="44" t="s">
        <v>14</v>
      </c>
      <c r="Y8" s="44" t="s">
        <v>12</v>
      </c>
      <c r="Z8" s="44" t="s">
        <v>10</v>
      </c>
      <c r="AA8" s="44" t="s">
        <v>56</v>
      </c>
      <c r="AB8" s="44" t="s">
        <v>54</v>
      </c>
      <c r="AC8" s="44" t="s">
        <v>46</v>
      </c>
      <c r="AD8" s="44" t="s">
        <v>36</v>
      </c>
      <c r="AE8" s="44" t="s">
        <v>18</v>
      </c>
      <c r="AF8" s="44" t="s">
        <v>16</v>
      </c>
      <c r="AG8" s="44" t="s">
        <v>48</v>
      </c>
      <c r="AH8" s="44" t="s">
        <v>38</v>
      </c>
      <c r="AI8" s="44" t="s">
        <v>30</v>
      </c>
      <c r="AJ8" s="44" t="s">
        <v>22</v>
      </c>
      <c r="AK8" s="44" t="s">
        <v>20</v>
      </c>
      <c r="AL8" s="44" t="s">
        <v>58</v>
      </c>
      <c r="AM8" s="44" t="s">
        <v>52</v>
      </c>
      <c r="AN8" s="44" t="s">
        <v>26</v>
      </c>
      <c r="AO8" s="46" t="s">
        <v>119</v>
      </c>
      <c r="AP8" s="1" t="s">
        <v>118</v>
      </c>
    </row>
    <row r="9" spans="1:42" x14ac:dyDescent="0.2">
      <c r="A9" s="1" t="s">
        <v>6</v>
      </c>
      <c r="B9" s="4"/>
      <c r="C9" s="4" t="str">
        <f>"DH_1_"&amp;A9&amp;"_UC"</f>
        <v>DH_1_Det_UC</v>
      </c>
      <c r="D9" s="4"/>
      <c r="E9" s="4" t="s">
        <v>114</v>
      </c>
      <c r="F9" s="4"/>
      <c r="G9" s="52" t="str">
        <f>"RSDSH_"&amp;A9&amp;"*"</f>
        <v>RSDSH_Det*</v>
      </c>
      <c r="H9" s="52">
        <v>2018</v>
      </c>
      <c r="I9" s="52"/>
      <c r="J9" s="58" t="s">
        <v>120</v>
      </c>
      <c r="K9" s="4">
        <v>1</v>
      </c>
      <c r="L9" s="4" t="str">
        <f>"Upper share of "&amp;A9&amp;" dwellings supplied by district heating in high density "</f>
        <v xml:space="preserve">Upper share of Det dwellings supplied by district heating in high density </v>
      </c>
      <c r="M9" s="54">
        <f>N9</f>
        <v>-5.1434483577431585E-2</v>
      </c>
      <c r="N9" s="55">
        <f>-INDEX(Dwelling_Data!$Y$6:$AA$32,MATCH(N8,Dwelling_Data!$A$6:$A$32,0),MATCH($A$9,Dwelling_Data!$Y$5:$AA$5,0))</f>
        <v>-5.1434483577431585E-2</v>
      </c>
      <c r="O9" s="55">
        <f>-INDEX(Dwelling_Data!$Y$6:$AA$32,MATCH(O8,Dwelling_Data!$A$6:$A$32,0),MATCH($A$9,Dwelling_Data!$Y$5:$AA$5,0))</f>
        <v>-7.441860465116279E-2</v>
      </c>
      <c r="P9" s="55">
        <f>-INDEX(Dwelling_Data!$Y$6:$AA$32,MATCH(P8,Dwelling_Data!$A$6:$A$32,0),MATCH($A$9,Dwelling_Data!$Y$5:$AA$5,0))</f>
        <v>-3.793624583694831E-2</v>
      </c>
      <c r="Q9" s="55">
        <f>-INDEX(Dwelling_Data!$Y$6:$AA$32,MATCH(Q8,Dwelling_Data!$A$6:$A$32,0),MATCH($A$9,Dwelling_Data!$Y$5:$AA$5,0))</f>
        <v>-0.10083782166367444</v>
      </c>
      <c r="R9" s="55">
        <f>-INDEX(Dwelling_Data!$Y$6:$AA$32,MATCH(R8,Dwelling_Data!$A$6:$A$32,0),MATCH($A$9,Dwelling_Data!$Y$5:$AA$5,0))</f>
        <v>-8.0225988700564965E-2</v>
      </c>
      <c r="S9" s="55">
        <f>-INDEX(Dwelling_Data!$Y$6:$AA$32,MATCH(S8,Dwelling_Data!$A$6:$A$32,0),MATCH($A$9,Dwelling_Data!$Y$5:$AA$5,0))</f>
        <v>-0.1515527950310559</v>
      </c>
      <c r="T9" s="55">
        <f>-INDEX(Dwelling_Data!$Y$6:$AA$32,MATCH(T8,Dwelling_Data!$A$6:$A$32,0),MATCH($A$9,Dwelling_Data!$Y$5:$AA$5,0))</f>
        <v>-5.0458715596330278E-2</v>
      </c>
      <c r="U9" s="55">
        <f>-INDEX(Dwelling_Data!$Y$6:$AA$32,MATCH(U8,Dwelling_Data!$A$6:$A$32,0),MATCH($A$9,Dwelling_Data!$Y$5:$AA$5,0))</f>
        <v>-6.3639891346526964E-2</v>
      </c>
      <c r="V9" s="55">
        <f>-INDEX(Dwelling_Data!$Y$6:$AA$32,MATCH(V8,Dwelling_Data!$A$6:$A$32,0),MATCH($A$9,Dwelling_Data!$Y$5:$AA$5,0))</f>
        <v>-0.12007062978222484</v>
      </c>
      <c r="W9" s="55">
        <f>-INDEX(Dwelling_Data!$Y$6:$AA$32,MATCH(W8,Dwelling_Data!$A$6:$A$32,0),MATCH($A$9,Dwelling_Data!$Y$5:$AA$5,0))</f>
        <v>-3.9525691699604744E-2</v>
      </c>
      <c r="X9" s="55">
        <f>-INDEX(Dwelling_Data!$Y$6:$AA$32,MATCH(X8,Dwelling_Data!$A$6:$A$32,0),MATCH($A$9,Dwelling_Data!$Y$5:$AA$5,0))</f>
        <v>-3.949044585987261E-2</v>
      </c>
      <c r="Y9" s="55">
        <f>-INDEX(Dwelling_Data!$Y$6:$AA$32,MATCH(Y8,Dwelling_Data!$A$6:$A$32,0),MATCH($A$9,Dwelling_Data!$Y$5:$AA$5,0))</f>
        <v>-9.9173553719008267E-2</v>
      </c>
      <c r="Z9" s="55">
        <f>-INDEX(Dwelling_Data!$Y$6:$AA$32,MATCH(Z8,Dwelling_Data!$A$6:$A$32,0),MATCH($A$9,Dwelling_Data!$Y$5:$AA$5,0))</f>
        <v>-9.9038118988243676E-2</v>
      </c>
      <c r="AA9" s="55">
        <f>-INDEX(Dwelling_Data!$Y$6:$AA$32,MATCH(AA8,Dwelling_Data!$A$6:$A$32,0),MATCH($A$9,Dwelling_Data!$Y$5:$AA$5,0))</f>
        <v>-7.7872744539411204E-2</v>
      </c>
      <c r="AB9" s="55">
        <f>-INDEX(Dwelling_Data!$Y$6:$AA$32,MATCH(AB8,Dwelling_Data!$A$6:$A$32,0),MATCH($A$9,Dwelling_Data!$Y$5:$AA$5,0))</f>
        <v>-6.241914618369987E-2</v>
      </c>
      <c r="AC9" s="55">
        <f>-INDEX(Dwelling_Data!$Y$6:$AA$32,MATCH(AC8,Dwelling_Data!$A$6:$A$32,0),MATCH($A$9,Dwelling_Data!$Y$5:$AA$5,0))</f>
        <v>-8.4169884169884177E-2</v>
      </c>
      <c r="AD9" s="55">
        <f>-INDEX(Dwelling_Data!$Y$6:$AA$32,MATCH(AD8,Dwelling_Data!$A$6:$A$32,0),MATCH($A$9,Dwelling_Data!$Y$5:$AA$5,0))</f>
        <v>-4.0532365396249243E-2</v>
      </c>
      <c r="AE9" s="55">
        <f>-INDEX(Dwelling_Data!$Y$6:$AA$32,MATCH(AE8,Dwelling_Data!$A$6:$A$32,0),MATCH($A$9,Dwelling_Data!$Y$5:$AA$5,0))</f>
        <v>-7.18232044198895E-2</v>
      </c>
      <c r="AF9" s="55">
        <f>-INDEX(Dwelling_Data!$Y$6:$AA$32,MATCH(AF8,Dwelling_Data!$A$6:$A$32,0),MATCH($A$9,Dwelling_Data!$Y$5:$AA$5,0))</f>
        <v>-6.5067248273355138E-2</v>
      </c>
      <c r="AG9" s="55">
        <f>-INDEX(Dwelling_Data!$Y$6:$AA$32,MATCH(AG8,Dwelling_Data!$A$6:$A$32,0),MATCH($A$9,Dwelling_Data!$Y$5:$AA$5,0))</f>
        <v>-7.4332909783989834E-2</v>
      </c>
      <c r="AH9" s="55">
        <f>-INDEX(Dwelling_Data!$Y$6:$AA$32,MATCH(AH8,Dwelling_Data!$A$6:$A$32,0),MATCH($A$9,Dwelling_Data!$Y$5:$AA$5,0))</f>
        <v>-8.3969465648854963E-2</v>
      </c>
      <c r="AI9" s="55">
        <f>-INDEX(Dwelling_Data!$Y$6:$AA$32,MATCH(AI8,Dwelling_Data!$A$6:$A$32,0),MATCH($A$9,Dwelling_Data!$Y$5:$AA$5,0))</f>
        <v>-6.4516129032258063E-2</v>
      </c>
      <c r="AJ9" s="55">
        <f>-INDEX(Dwelling_Data!$Y$6:$AA$32,MATCH(AJ8,Dwelling_Data!$A$6:$A$32,0),MATCH($A$9,Dwelling_Data!$Y$5:$AA$5,0))</f>
        <v>-2.5316455696202531E-2</v>
      </c>
      <c r="AK9" s="55">
        <f>-INDEX(Dwelling_Data!$Y$6:$AA$32,MATCH(AK8,Dwelling_Data!$A$6:$A$32,0),MATCH($A$9,Dwelling_Data!$Y$5:$AA$5,0))</f>
        <v>-3.5919540229885055E-2</v>
      </c>
      <c r="AL9" s="55">
        <f>-INDEX(Dwelling_Data!$Y$6:$AA$32,MATCH(AL8,Dwelling_Data!$A$6:$A$32,0),MATCH($A$9,Dwelling_Data!$Y$5:$AA$5,0))</f>
        <v>-6.3492063492063489E-2</v>
      </c>
      <c r="AM9" s="55">
        <f>-INDEX(Dwelling_Data!$Y$6:$AA$32,MATCH(AM8,Dwelling_Data!$A$6:$A$32,0),MATCH($A$9,Dwelling_Data!$Y$5:$AA$5,0))</f>
        <v>-7.0381231671554259E-2</v>
      </c>
      <c r="AN9" s="55">
        <f>-INDEX(Dwelling_Data!$Y$6:$AA$32,MATCH(AN8,Dwelling_Data!$A$6:$A$32,0),MATCH($A$9,Dwelling_Data!$Y$5:$AA$5,0))</f>
        <v>-6.5934065934065936E-2</v>
      </c>
      <c r="AO9" s="57">
        <v>5</v>
      </c>
      <c r="AP9" s="1">
        <v>0</v>
      </c>
    </row>
    <row r="10" spans="1:42" x14ac:dyDescent="0.2">
      <c r="A10" s="1" t="s">
        <v>6</v>
      </c>
      <c r="B10" s="4"/>
      <c r="C10" s="4" t="str">
        <f>"DH_2_"&amp;A10&amp;"_UC"</f>
        <v>DH_2_Det_UC</v>
      </c>
      <c r="D10" s="4"/>
      <c r="E10" s="4" t="s">
        <v>115</v>
      </c>
      <c r="F10" s="4"/>
      <c r="G10" s="52" t="str">
        <f t="shared" ref="G10:G11" si="0">"RSDSH_"&amp;A10&amp;"*"</f>
        <v>RSDSH_Det*</v>
      </c>
      <c r="H10" s="52">
        <v>2018</v>
      </c>
      <c r="I10" s="52"/>
      <c r="J10" s="58" t="s">
        <v>120</v>
      </c>
      <c r="K10" s="4">
        <v>1</v>
      </c>
      <c r="L10" s="4" t="str">
        <f>"Upper share of "&amp;A10&amp;" dwellings supplied by district heating in medium density "</f>
        <v xml:space="preserve">Upper share of Det dwellings supplied by district heating in medium density </v>
      </c>
      <c r="M10" s="54">
        <f>N10</f>
        <v>-0.16871353887503593</v>
      </c>
      <c r="N10" s="51">
        <f>-INDEX(Dwelling_Data!$P$6:$R$32,MATCH(N8,Dwelling_Data!$A$6:$A$32,0),MATCH($A$10,Dwelling_Data!$P$5:$R$5,0))</f>
        <v>-0.16871353887503593</v>
      </c>
      <c r="O10" s="51">
        <f>-INDEX(Dwelling_Data!$P$6:$R$32,MATCH(O8,Dwelling_Data!$A$6:$A$32,0),MATCH($A$10,Dwelling_Data!$P$5:$R$5,0))</f>
        <v>-0.14050056882821388</v>
      </c>
      <c r="P10" s="51">
        <f>-INDEX(Dwelling_Data!$P$6:$R$32,MATCH(P8,Dwelling_Data!$A$6:$A$32,0),MATCH($A$10,Dwelling_Data!$P$5:$R$5,0))</f>
        <v>-0.12740963855421686</v>
      </c>
      <c r="Q10" s="51">
        <f>-INDEX(Dwelling_Data!$P$6:$R$32,MATCH(Q8,Dwelling_Data!$A$6:$A$32,0),MATCH($A$10,Dwelling_Data!$P$5:$R$5,0))</f>
        <v>-0.2127433090024331</v>
      </c>
      <c r="R10" s="51">
        <f>-INDEX(Dwelling_Data!$P$6:$R$32,MATCH(R8,Dwelling_Data!$A$6:$A$32,0),MATCH($A$10,Dwelling_Data!$P$5:$R$5,0))</f>
        <v>-0.17231638418079095</v>
      </c>
      <c r="S10" s="51">
        <f>-INDEX(Dwelling_Data!$P$6:$R$32,MATCH(S8,Dwelling_Data!$A$6:$A$32,0),MATCH($A$10,Dwelling_Data!$P$5:$R$5,0))</f>
        <v>-0.25650178480367158</v>
      </c>
      <c r="T10" s="51">
        <f>-INDEX(Dwelling_Data!$P$6:$R$32,MATCH(T8,Dwelling_Data!$A$6:$A$32,0),MATCH($A$10,Dwelling_Data!$P$5:$R$5,0))</f>
        <v>-0.17156286721504113</v>
      </c>
      <c r="U10" s="51">
        <f>-INDEX(Dwelling_Data!$P$6:$R$32,MATCH(U8,Dwelling_Data!$A$6:$A$32,0),MATCH($A$10,Dwelling_Data!$P$5:$R$5,0))</f>
        <v>-0.16129720503520376</v>
      </c>
      <c r="V10" s="51">
        <f>-INDEX(Dwelling_Data!$P$6:$R$32,MATCH(V8,Dwelling_Data!$A$6:$A$32,0),MATCH($A$10,Dwelling_Data!$P$5:$R$5,0))</f>
        <v>-0.2263686304224285</v>
      </c>
      <c r="W10" s="51">
        <f>-INDEX(Dwelling_Data!$P$6:$R$32,MATCH(W8,Dwelling_Data!$A$6:$A$32,0),MATCH($A$10,Dwelling_Data!$P$5:$R$5,0))</f>
        <v>-0.17887432536622977</v>
      </c>
      <c r="X10" s="51">
        <f>-INDEX(Dwelling_Data!$P$6:$R$32,MATCH(X8,Dwelling_Data!$A$6:$A$32,0),MATCH($A$10,Dwelling_Data!$P$5:$R$5,0))</f>
        <v>-0.15068493150684931</v>
      </c>
      <c r="Y10" s="51">
        <f>-INDEX(Dwelling_Data!$P$6:$R$32,MATCH(Y8,Dwelling_Data!$A$6:$A$32,0),MATCH($A$10,Dwelling_Data!$P$5:$R$5,0))</f>
        <v>-0.19209993247805537</v>
      </c>
      <c r="Z10" s="51">
        <f>-INDEX(Dwelling_Data!$P$6:$R$32,MATCH(Z8,Dwelling_Data!$A$6:$A$32,0),MATCH($A$10,Dwelling_Data!$P$5:$R$5,0))</f>
        <v>-0.26583882412569693</v>
      </c>
      <c r="AA10" s="51">
        <f>-INDEX(Dwelling_Data!$P$6:$R$32,MATCH(AA8,Dwelling_Data!$A$6:$A$32,0),MATCH($A$10,Dwelling_Data!$P$5:$R$5,0))</f>
        <v>-0.2246203037569944</v>
      </c>
      <c r="AB10" s="51">
        <f>-INDEX(Dwelling_Data!$P$6:$R$32,MATCH(AB8,Dwelling_Data!$A$6:$A$32,0),MATCH($A$10,Dwelling_Data!$P$5:$R$5,0))</f>
        <v>-0.19334294640711366</v>
      </c>
      <c r="AC10" s="51">
        <f>-INDEX(Dwelling_Data!$P$6:$R$32,MATCH(AC8,Dwelling_Data!$A$6:$A$32,0),MATCH($A$10,Dwelling_Data!$P$5:$R$5,0))</f>
        <v>-0.18867924528301888</v>
      </c>
      <c r="AD10" s="51">
        <f>-INDEX(Dwelling_Data!$P$6:$R$32,MATCH(AD8,Dwelling_Data!$A$6:$A$32,0),MATCH($A$10,Dwelling_Data!$P$5:$R$5,0))</f>
        <v>-0.14687859057832248</v>
      </c>
      <c r="AE10" s="51">
        <f>-INDEX(Dwelling_Data!$P$6:$R$32,MATCH(AE8,Dwelling_Data!$A$6:$A$32,0),MATCH($A$10,Dwelling_Data!$P$5:$R$5,0))</f>
        <v>-0.14393482196741098</v>
      </c>
      <c r="AF10" s="51">
        <f>-INDEX(Dwelling_Data!$P$6:$R$32,MATCH(AF8,Dwelling_Data!$A$6:$A$32,0),MATCH($A$10,Dwelling_Data!$P$5:$R$5,0))</f>
        <v>-0.19353940406571984</v>
      </c>
      <c r="AG10" s="51">
        <f>-INDEX(Dwelling_Data!$P$6:$R$32,MATCH(AG8,Dwelling_Data!$A$6:$A$32,0),MATCH($A$10,Dwelling_Data!$P$5:$R$5,0))</f>
        <v>-0.21782023175696838</v>
      </c>
      <c r="AH10" s="51">
        <f>-INDEX(Dwelling_Data!$P$6:$R$32,MATCH(AH8,Dwelling_Data!$A$6:$A$32,0),MATCH($A$10,Dwelling_Data!$P$5:$R$5,0))</f>
        <v>-0.30039525691699603</v>
      </c>
      <c r="AI10" s="51">
        <f>-INDEX(Dwelling_Data!$P$6:$R$32,MATCH(AI8,Dwelling_Data!$A$6:$A$32,0),MATCH($A$10,Dwelling_Data!$P$5:$R$5,0))</f>
        <v>-0.184304932735426</v>
      </c>
      <c r="AJ10" s="51">
        <f>-INDEX(Dwelling_Data!$P$6:$R$32,MATCH(AJ8,Dwelling_Data!$A$6:$A$32,0),MATCH($A$10,Dwelling_Data!$P$5:$R$5,0))</f>
        <v>-0.1189083820662768</v>
      </c>
      <c r="AK10" s="51">
        <f>-INDEX(Dwelling_Data!$P$6:$R$32,MATCH(AK8,Dwelling_Data!$A$6:$A$32,0),MATCH($A$10,Dwelling_Data!$P$5:$R$5,0))</f>
        <v>-0.15242494226327943</v>
      </c>
      <c r="AL10" s="51">
        <f>-INDEX(Dwelling_Data!$P$6:$R$32,MATCH(AL8,Dwelling_Data!$A$6:$A$32,0),MATCH($A$10,Dwelling_Data!$P$5:$R$5,0))</f>
        <v>-0.12763819095477386</v>
      </c>
      <c r="AM10" s="51">
        <f>-INDEX(Dwelling_Data!$P$6:$R$32,MATCH(AM8,Dwelling_Data!$A$6:$A$32,0),MATCH($A$10,Dwelling_Data!$P$5:$R$5,0))</f>
        <v>-0.20583468395461912</v>
      </c>
      <c r="AN10" s="51">
        <f>-INDEX(Dwelling_Data!$P$6:$R$32,MATCH(AN8,Dwelling_Data!$A$6:$A$32,0),MATCH($A$10,Dwelling_Data!$P$5:$R$5,0))</f>
        <v>-7.0257611241217793E-2</v>
      </c>
      <c r="AO10" s="57">
        <v>5</v>
      </c>
      <c r="AP10" s="1">
        <v>0</v>
      </c>
    </row>
    <row r="11" spans="1:42" x14ac:dyDescent="0.2">
      <c r="A11" s="1" t="s">
        <v>6</v>
      </c>
      <c r="B11" s="4"/>
      <c r="C11" s="4" t="str">
        <f>"DH_3_"&amp;A11&amp;"_UC"</f>
        <v>DH_3_Det_UC</v>
      </c>
      <c r="D11" s="4"/>
      <c r="E11" s="4" t="s">
        <v>116</v>
      </c>
      <c r="F11" s="4"/>
      <c r="G11" s="52" t="str">
        <f t="shared" si="0"/>
        <v>RSDSH_Det*</v>
      </c>
      <c r="H11" s="52">
        <v>2018</v>
      </c>
      <c r="I11" s="52"/>
      <c r="J11" s="58" t="s">
        <v>120</v>
      </c>
      <c r="K11" s="4">
        <v>1</v>
      </c>
      <c r="L11" s="4" t="str">
        <f>"Upper share of "&amp;A11&amp;" dwellings supplied by district heating in low density "</f>
        <v xml:space="preserve">Upper share of Det dwellings supplied by district heating in low density </v>
      </c>
      <c r="M11" s="54">
        <f>N11</f>
        <v>-0.32876892584277057</v>
      </c>
      <c r="N11" s="51">
        <f>-INDEX(Dwelling_Data!$G$6:$I$32,MATCH(N8,Dwelling_Data!$A$6:$A$32,0),MATCH($A$11,Dwelling_Data!$G$5:$I$5,0))</f>
        <v>-0.32876892584277057</v>
      </c>
      <c r="O11" s="51">
        <f>-INDEX(Dwelling_Data!$G$6:$I$32,MATCH(O8,Dwelling_Data!$A$6:$A$32,0),MATCH($A$11,Dwelling_Data!$G$5:$I$5,0))</f>
        <v>-0.36983944954128439</v>
      </c>
      <c r="P11" s="51">
        <f>-INDEX(Dwelling_Data!$G$6:$I$32,MATCH(P8,Dwelling_Data!$A$6:$A$32,0),MATCH($A$11,Dwelling_Data!$G$5:$I$5,0))</f>
        <v>-0.19108471322294215</v>
      </c>
      <c r="Q11" s="51">
        <f>-INDEX(Dwelling_Data!$G$6:$I$32,MATCH(Q8,Dwelling_Data!$A$6:$A$32,0),MATCH($A$11,Dwelling_Data!$G$5:$I$5,0))</f>
        <v>-0.30185089084933403</v>
      </c>
      <c r="R11" s="51">
        <f>-INDEX(Dwelling_Data!$G$6:$I$32,MATCH(R8,Dwelling_Data!$A$6:$A$32,0),MATCH($A$11,Dwelling_Data!$G$5:$I$5,0))</f>
        <v>-0.31262211801484957</v>
      </c>
      <c r="S11" s="51">
        <f>-INDEX(Dwelling_Data!$G$6:$I$32,MATCH(S8,Dwelling_Data!$A$6:$A$32,0),MATCH($A$11,Dwelling_Data!$G$5:$I$5,0))</f>
        <v>-0.30314097881665447</v>
      </c>
      <c r="T11" s="51">
        <f>-INDEX(Dwelling_Data!$G$6:$I$32,MATCH(T8,Dwelling_Data!$A$6:$A$32,0),MATCH($A$11,Dwelling_Data!$G$5:$I$5,0))</f>
        <v>-0.36356589147286822</v>
      </c>
      <c r="U11" s="51">
        <f>-INDEX(Dwelling_Data!$G$6:$I$32,MATCH(U8,Dwelling_Data!$A$6:$A$32,0),MATCH($A$11,Dwelling_Data!$G$5:$I$5,0))</f>
        <v>-0.34463702587289624</v>
      </c>
      <c r="V11" s="51">
        <f>-INDEX(Dwelling_Data!$G$6:$I$32,MATCH(V8,Dwelling_Data!$A$6:$A$32,0),MATCH($A$11,Dwelling_Data!$G$5:$I$5,0))</f>
        <v>-0.32330598602248556</v>
      </c>
      <c r="W11" s="51">
        <f>-INDEX(Dwelling_Data!$G$6:$I$32,MATCH(W8,Dwelling_Data!$A$6:$A$32,0),MATCH($A$11,Dwelling_Data!$G$5:$I$5,0))</f>
        <v>-0.26618705035971224</v>
      </c>
      <c r="X11" s="51">
        <f>-INDEX(Dwelling_Data!$G$6:$I$32,MATCH(X8,Dwelling_Data!$A$6:$A$32,0),MATCH($A$11,Dwelling_Data!$G$5:$I$5,0))</f>
        <v>-0.24331870761866772</v>
      </c>
      <c r="Y11" s="51">
        <f>-INDEX(Dwelling_Data!$G$6:$I$32,MATCH(Y8,Dwelling_Data!$A$6:$A$32,0),MATCH($A$11,Dwelling_Data!$G$5:$I$5,0))</f>
        <v>-0.4841688654353562</v>
      </c>
      <c r="Z11" s="51">
        <f>-INDEX(Dwelling_Data!$G$6:$I$32,MATCH(Z8,Dwelling_Data!$A$6:$A$32,0),MATCH($A$11,Dwelling_Data!$G$5:$I$5,0))</f>
        <v>-0.38530960140386061</v>
      </c>
      <c r="AA11" s="51">
        <f>-INDEX(Dwelling_Data!$G$6:$I$32,MATCH(AA8,Dwelling_Data!$A$6:$A$32,0),MATCH($A$11,Dwelling_Data!$G$5:$I$5,0))</f>
        <v>-0.31287219422812645</v>
      </c>
      <c r="AB11" s="51">
        <f>-INDEX(Dwelling_Data!$G$6:$I$32,MATCH(AB8,Dwelling_Data!$A$6:$A$32,0),MATCH($A$11,Dwelling_Data!$G$5:$I$5,0))</f>
        <v>-0.36640630497501936</v>
      </c>
      <c r="AC11" s="51">
        <f>-INDEX(Dwelling_Data!$G$6:$I$32,MATCH(AC8,Dwelling_Data!$A$6:$A$32,0),MATCH($A$11,Dwelling_Data!$G$5:$I$5,0))</f>
        <v>-0.44163312248418629</v>
      </c>
      <c r="AD11" s="51">
        <f>-INDEX(Dwelling_Data!$G$6:$I$32,MATCH(AD8,Dwelling_Data!$A$6:$A$32,0),MATCH($A$11,Dwelling_Data!$G$5:$I$5,0))</f>
        <v>-0.25227362593910635</v>
      </c>
      <c r="AE11" s="51">
        <f>-INDEX(Dwelling_Data!$G$6:$I$32,MATCH(AE8,Dwelling_Data!$A$6:$A$32,0),MATCH($A$11,Dwelling_Data!$G$5:$I$5,0))</f>
        <v>-0.28832271762208067</v>
      </c>
      <c r="AF11" s="51">
        <f>-INDEX(Dwelling_Data!$G$6:$I$32,MATCH(AF8,Dwelling_Data!$A$6:$A$32,0),MATCH($A$11,Dwelling_Data!$G$5:$I$5,0))</f>
        <v>-0.3616833431430253</v>
      </c>
      <c r="AG11" s="51">
        <f>-INDEX(Dwelling_Data!$G$6:$I$32,MATCH(AG8,Dwelling_Data!$A$6:$A$32,0),MATCH($A$11,Dwelling_Data!$G$5:$I$5,0))</f>
        <v>-0.40211970074812969</v>
      </c>
      <c r="AH11" s="51">
        <f>-INDEX(Dwelling_Data!$G$6:$I$32,MATCH(AH8,Dwelling_Data!$A$6:$A$32,0),MATCH($A$11,Dwelling_Data!$G$5:$I$5,0))</f>
        <v>-0.37364043506078054</v>
      </c>
      <c r="AI11" s="51">
        <f>-INDEX(Dwelling_Data!$G$6:$I$32,MATCH(AI8,Dwelling_Data!$A$6:$A$32,0),MATCH($A$11,Dwelling_Data!$G$5:$I$5,0))</f>
        <v>-0.36950286806883365</v>
      </c>
      <c r="AJ11" s="51">
        <f>-INDEX(Dwelling_Data!$G$6:$I$32,MATCH(AJ8,Dwelling_Data!$A$6:$A$32,0),MATCH($A$11,Dwelling_Data!$G$5:$I$5,0))</f>
        <v>-0.35307621671258033</v>
      </c>
      <c r="AK11" s="51">
        <f>-INDEX(Dwelling_Data!$G$6:$I$32,MATCH(AK8,Dwelling_Data!$A$6:$A$32,0),MATCH($A$11,Dwelling_Data!$G$5:$I$5,0))</f>
        <v>-0.32592592592592595</v>
      </c>
      <c r="AL11" s="51">
        <f>-INDEX(Dwelling_Data!$G$6:$I$32,MATCH(AL8,Dwelling_Data!$A$6:$A$32,0),MATCH($A$11,Dwelling_Data!$G$5:$I$5,0))</f>
        <v>-0.32150101419878296</v>
      </c>
      <c r="AM11" s="51">
        <f>-INDEX(Dwelling_Data!$G$6:$I$32,MATCH(AM8,Dwelling_Data!$A$6:$A$32,0),MATCH($A$11,Dwelling_Data!$G$5:$I$5,0))</f>
        <v>-0.41375941948088196</v>
      </c>
      <c r="AN11" s="51">
        <f>-INDEX(Dwelling_Data!$G$6:$I$32,MATCH(AN8,Dwelling_Data!$A$6:$A$32,0),MATCH($A$11,Dwelling_Data!$G$5:$I$5,0))</f>
        <v>-0.22955010224948874</v>
      </c>
      <c r="AO11" s="57">
        <v>5</v>
      </c>
      <c r="AP11" s="1">
        <v>0</v>
      </c>
    </row>
    <row r="12" spans="1:42" s="53" customFormat="1" x14ac:dyDescent="0.2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49"/>
    </row>
    <row r="13" spans="1:42" x14ac:dyDescent="0.2">
      <c r="A13" s="1" t="s">
        <v>4</v>
      </c>
      <c r="B13" s="4"/>
      <c r="C13" s="4"/>
      <c r="D13" s="4"/>
      <c r="E13" s="4"/>
      <c r="F13" s="4"/>
      <c r="G13" s="4"/>
      <c r="H13" s="52"/>
      <c r="I13" s="4"/>
      <c r="J13" s="4"/>
      <c r="K13" s="4"/>
      <c r="L13" s="4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49"/>
    </row>
    <row r="14" spans="1:42" x14ac:dyDescent="0.2">
      <c r="A14" s="1" t="s">
        <v>4</v>
      </c>
      <c r="B14" s="4"/>
      <c r="C14" s="4"/>
      <c r="D14" s="4"/>
      <c r="E14" s="4"/>
      <c r="F14" s="4"/>
      <c r="G14" s="4"/>
      <c r="H14" s="52"/>
      <c r="I14" s="4"/>
      <c r="J14" s="4"/>
      <c r="K14" s="4"/>
      <c r="L14" s="4"/>
      <c r="M14" s="4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"/>
    </row>
    <row r="15" spans="1:42" x14ac:dyDescent="0.2">
      <c r="A15" s="1" t="s">
        <v>4</v>
      </c>
      <c r="B15" s="4"/>
      <c r="C15" s="4"/>
      <c r="D15" s="4"/>
      <c r="E15" s="4"/>
      <c r="F15" s="4"/>
      <c r="G15" s="4"/>
      <c r="H15" s="52"/>
      <c r="I15" s="4"/>
      <c r="J15" s="4"/>
      <c r="K15" s="4"/>
      <c r="L15" s="4"/>
      <c r="M15" s="4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6"/>
      <c r="V1" s="56"/>
      <c r="W1" s="56"/>
    </row>
    <row r="2" spans="1:29" x14ac:dyDescent="0.2">
      <c r="V2" s="52"/>
      <c r="W2" s="52"/>
    </row>
    <row r="4" spans="1:29" x14ac:dyDescent="0.2">
      <c r="B4" s="63" t="s">
        <v>94</v>
      </c>
      <c r="C4" s="63"/>
      <c r="D4" s="63"/>
      <c r="E4" s="63"/>
      <c r="F4" s="63"/>
      <c r="K4" s="63" t="s">
        <v>95</v>
      </c>
      <c r="L4" s="63"/>
      <c r="M4" s="63"/>
      <c r="N4" s="63"/>
      <c r="O4" s="63"/>
      <c r="T4" s="63" t="s">
        <v>96</v>
      </c>
      <c r="U4" s="63"/>
      <c r="V4" s="63"/>
      <c r="W4" s="63"/>
      <c r="X4" s="63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4" t="s">
        <v>94</v>
      </c>
      <c r="C4" s="65"/>
      <c r="D4" s="65"/>
      <c r="E4" s="65"/>
      <c r="F4" s="65"/>
      <c r="G4" s="65"/>
      <c r="H4" s="65"/>
      <c r="I4" s="65"/>
      <c r="J4" s="65"/>
      <c r="K4" s="66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4" t="s">
        <v>95</v>
      </c>
      <c r="C35" s="65"/>
      <c r="D35" s="65"/>
      <c r="E35" s="65"/>
      <c r="F35" s="65"/>
      <c r="G35" s="65"/>
      <c r="H35" s="65"/>
      <c r="I35" s="65"/>
      <c r="J35" s="65"/>
      <c r="K35" s="66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4" t="s">
        <v>96</v>
      </c>
      <c r="C66" s="65"/>
      <c r="D66" s="65"/>
      <c r="E66" s="65"/>
      <c r="F66" s="65"/>
      <c r="G66" s="65"/>
      <c r="H66" s="65"/>
      <c r="I66" s="65"/>
      <c r="J66" s="65"/>
      <c r="K66" s="66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2022-07-08T11:58:14Z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523351013660430</vt:r8>
  </property>
</Properties>
</file>