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_TIMES Models\Irish-TIMES-model\SuppXLS\"/>
    </mc:Choice>
  </mc:AlternateContent>
  <xr:revisionPtr revIDLastSave="0" documentId="13_ncr:1_{D54449EF-3D63-4B16-9E94-6DB7D315A71C}" xr6:coauthVersionLast="45" xr6:coauthVersionMax="47" xr10:uidLastSave="{00000000-0000-0000-0000-000000000000}"/>
  <bookViews>
    <workbookView xWindow="18870" yWindow="-13470" windowWidth="21600" windowHeight="11385" activeTab="4" xr2:uid="{00000000-000D-0000-FFFF-FFFF00000000}"/>
  </bookViews>
  <sheets>
    <sheet name="Cover" sheetId="23" r:id="rId1"/>
    <sheet name="Regions" sheetId="15" r:id="rId2"/>
    <sheet name="config" sheetId="20" r:id="rId3"/>
    <sheet name="single" sheetId="21" r:id="rId4"/>
    <sheet name="multi" sheetId="22" r:id="rId5"/>
  </sheet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0" i="22" l="1"/>
  <c r="I30" i="22" s="1"/>
  <c r="E30" i="22"/>
  <c r="C30" i="22"/>
  <c r="J29" i="22"/>
  <c r="H29" i="22"/>
  <c r="G29" i="22"/>
  <c r="D29" i="22"/>
  <c r="C29" i="22"/>
  <c r="N14" i="20"/>
  <c r="N13" i="20"/>
  <c r="N12" i="20"/>
  <c r="N10" i="20"/>
  <c r="N9" i="20"/>
  <c r="N8" i="20"/>
  <c r="I30" i="21"/>
  <c r="D30" i="21"/>
  <c r="J29" i="21"/>
  <c r="H29" i="21"/>
  <c r="G29" i="21"/>
  <c r="D29" i="21"/>
  <c r="C29" i="21"/>
  <c r="D30" i="22" l="1"/>
  <c r="C30" i="21"/>
  <c r="E30" i="21"/>
  <c r="C4" i="20"/>
  <c r="C5" i="20"/>
  <c r="J31" i="22"/>
  <c r="F28" i="22"/>
  <c r="C28" i="22"/>
  <c r="J27" i="22"/>
  <c r="F26" i="22"/>
  <c r="J25" i="22"/>
  <c r="C25" i="22"/>
  <c r="F24" i="22"/>
  <c r="C24" i="22" s="1"/>
  <c r="J23" i="22"/>
  <c r="F22" i="22"/>
  <c r="J21" i="22"/>
  <c r="C21" i="22"/>
  <c r="F20" i="22"/>
  <c r="C20" i="22" s="1"/>
  <c r="J19" i="22"/>
  <c r="C19" i="22"/>
  <c r="F18" i="22"/>
  <c r="J17" i="22"/>
  <c r="C17" i="22"/>
  <c r="F16" i="22"/>
  <c r="C16" i="22" s="1"/>
  <c r="J15" i="22"/>
  <c r="C15" i="22"/>
  <c r="F14" i="22"/>
  <c r="J13" i="22"/>
  <c r="C13" i="22"/>
  <c r="F12" i="22"/>
  <c r="C12" i="22" s="1"/>
  <c r="J11" i="22"/>
  <c r="C11" i="22"/>
  <c r="F10" i="22"/>
  <c r="D10" i="22" s="1"/>
  <c r="J9" i="22"/>
  <c r="D9" i="22"/>
  <c r="C9" i="22"/>
  <c r="F8" i="22"/>
  <c r="E8" i="22" s="1"/>
  <c r="J7" i="22"/>
  <c r="H7" i="22"/>
  <c r="G7" i="22"/>
  <c r="D7" i="22"/>
  <c r="C7" i="22"/>
  <c r="F28" i="21"/>
  <c r="J27" i="21"/>
  <c r="F26" i="21"/>
  <c r="J25" i="21"/>
  <c r="F24" i="21"/>
  <c r="C24" i="21"/>
  <c r="J23" i="21"/>
  <c r="C23" i="21"/>
  <c r="F22" i="21"/>
  <c r="F20" i="21"/>
  <c r="F18" i="21"/>
  <c r="F16" i="21"/>
  <c r="F14" i="21"/>
  <c r="F12" i="21"/>
  <c r="F10" i="21"/>
  <c r="D10" i="21" s="1"/>
  <c r="F8" i="21"/>
  <c r="E8" i="21" s="1"/>
  <c r="C21" i="21"/>
  <c r="C19" i="21"/>
  <c r="J17" i="21"/>
  <c r="C15" i="21"/>
  <c r="J31" i="21"/>
  <c r="J7" i="21"/>
  <c r="H7" i="21"/>
  <c r="G7" i="21"/>
  <c r="D7" i="21"/>
  <c r="C7" i="21"/>
  <c r="M9" i="20"/>
  <c r="C27" i="22" s="1"/>
  <c r="E8" i="20"/>
  <c r="F8" i="20" s="1"/>
  <c r="G8" i="20" s="1"/>
  <c r="H8" i="20" s="1"/>
  <c r="I8" i="20" s="1"/>
  <c r="J8" i="20" s="1"/>
  <c r="K8" i="20" s="1"/>
  <c r="L8" i="20" s="1"/>
  <c r="E9" i="20"/>
  <c r="F9" i="20" s="1"/>
  <c r="G9" i="20" s="1"/>
  <c r="H9" i="20" s="1"/>
  <c r="I9" i="20" s="1"/>
  <c r="J9" i="20" s="1"/>
  <c r="K9" i="20" s="1"/>
  <c r="L9" i="20" s="1"/>
  <c r="C25" i="21" s="1"/>
  <c r="D13" i="20"/>
  <c r="E13" i="20" s="1"/>
  <c r="F13" i="20" s="1"/>
  <c r="G13" i="20" s="1"/>
  <c r="D14" i="20"/>
  <c r="H9" i="22" s="1"/>
  <c r="D12" i="20"/>
  <c r="E12" i="20" s="1"/>
  <c r="D10" i="20"/>
  <c r="E10" i="20" s="1"/>
  <c r="D9" i="20"/>
  <c r="D8" i="20"/>
  <c r="K7" i="21"/>
  <c r="B7" i="21"/>
  <c r="AD5" i="15"/>
  <c r="AC5" i="15"/>
  <c r="AB5" i="15"/>
  <c r="AA5" i="15"/>
  <c r="Z5" i="15"/>
  <c r="Y5" i="15"/>
  <c r="Y7" i="15"/>
  <c r="X5" i="15"/>
  <c r="W5" i="15"/>
  <c r="V5" i="15"/>
  <c r="U5" i="15"/>
  <c r="T5" i="15"/>
  <c r="S5" i="15"/>
  <c r="R5" i="15"/>
  <c r="Q5" i="15"/>
  <c r="Q7" i="15"/>
  <c r="P5" i="15"/>
  <c r="O5" i="15"/>
  <c r="N5" i="15"/>
  <c r="M5" i="15"/>
  <c r="L5" i="15"/>
  <c r="K5" i="15"/>
  <c r="J5" i="15"/>
  <c r="I5" i="15"/>
  <c r="I7" i="15"/>
  <c r="H5" i="15"/>
  <c r="G5" i="15"/>
  <c r="F5" i="15"/>
  <c r="E5" i="15"/>
  <c r="D7" i="15"/>
  <c r="C7" i="15"/>
  <c r="D6" i="15"/>
  <c r="C6" i="15"/>
  <c r="AD7" i="15"/>
  <c r="AC7" i="15"/>
  <c r="AB7" i="15"/>
  <c r="AA7" i="15"/>
  <c r="Z6" i="15"/>
  <c r="X6" i="15"/>
  <c r="W3" i="15" a="1"/>
  <c r="W3" i="15"/>
  <c r="V7" i="15"/>
  <c r="U7" i="15"/>
  <c r="T7" i="15"/>
  <c r="S7" i="15"/>
  <c r="R6" i="15"/>
  <c r="P6" i="15"/>
  <c r="O3" i="15" a="1"/>
  <c r="O3" i="15"/>
  <c r="N7" i="15"/>
  <c r="M7" i="15"/>
  <c r="L7" i="15"/>
  <c r="K7" i="15"/>
  <c r="J6" i="15"/>
  <c r="H6" i="15"/>
  <c r="G3" i="15" a="1"/>
  <c r="G3" i="15"/>
  <c r="F7" i="15"/>
  <c r="E7" i="15"/>
  <c r="AD3" i="15" a="1"/>
  <c r="AD3" i="15"/>
  <c r="AB3" i="15" a="1"/>
  <c r="AB3" i="15"/>
  <c r="AA3" i="15" a="1"/>
  <c r="AA3" i="15"/>
  <c r="X3" i="15" a="1"/>
  <c r="X3" i="15"/>
  <c r="V3" i="15" a="1"/>
  <c r="V3" i="15"/>
  <c r="Q3" i="15" a="1"/>
  <c r="Q3" i="15"/>
  <c r="P3" i="15" a="1"/>
  <c r="P3" i="15"/>
  <c r="H3" i="15" a="1"/>
  <c r="H3" i="15"/>
  <c r="D3" i="15" a="1"/>
  <c r="D3" i="15"/>
  <c r="C3" i="15" a="1"/>
  <c r="C3" i="15"/>
  <c r="B2" i="21"/>
  <c r="G4" i="21" s="1"/>
  <c r="I3" i="15" a="1"/>
  <c r="I3" i="15"/>
  <c r="Y3" i="15" a="1"/>
  <c r="Y3" i="15"/>
  <c r="J3" i="15" a="1"/>
  <c r="J3" i="15"/>
  <c r="K3" i="15" a="1"/>
  <c r="K3" i="15"/>
  <c r="T3" i="15" a="1"/>
  <c r="T3" i="15"/>
  <c r="E3" i="15" a="1"/>
  <c r="E3" i="15"/>
  <c r="N3" i="15" a="1"/>
  <c r="N3" i="15"/>
  <c r="R3" i="15" a="1"/>
  <c r="R3" i="15"/>
  <c r="S3" i="15" a="1"/>
  <c r="S3" i="15"/>
  <c r="F3" i="15" a="1"/>
  <c r="F3" i="15"/>
  <c r="Z3" i="15" a="1"/>
  <c r="Z3" i="15"/>
  <c r="I6" i="15"/>
  <c r="K6" i="15"/>
  <c r="Q6" i="15"/>
  <c r="S6" i="15"/>
  <c r="Y6" i="15"/>
  <c r="AA6" i="15"/>
  <c r="L3" i="15" a="1"/>
  <c r="L3" i="15"/>
  <c r="M3" i="15" a="1"/>
  <c r="M3" i="15"/>
  <c r="G7" i="15"/>
  <c r="O7" i="15"/>
  <c r="W7" i="15"/>
  <c r="L6" i="15"/>
  <c r="T6" i="15"/>
  <c r="AB6" i="15"/>
  <c r="H7" i="15"/>
  <c r="P7" i="15"/>
  <c r="X7" i="15"/>
  <c r="AC3" i="15" a="1"/>
  <c r="AC3" i="15"/>
  <c r="E6" i="15"/>
  <c r="M6" i="15"/>
  <c r="U6" i="15"/>
  <c r="AC6" i="15"/>
  <c r="U3" i="15" a="1"/>
  <c r="U3" i="15"/>
  <c r="B2" i="22"/>
  <c r="G4" i="22" s="1"/>
  <c r="F6" i="15"/>
  <c r="N6" i="15"/>
  <c r="V6" i="15"/>
  <c r="AD6" i="15"/>
  <c r="J7" i="15"/>
  <c r="R7" i="15"/>
  <c r="Z7" i="15"/>
  <c r="G6" i="15"/>
  <c r="O6" i="15"/>
  <c r="W6" i="15"/>
  <c r="E26" i="22" l="1"/>
  <c r="I8" i="21"/>
  <c r="F10" i="20"/>
  <c r="D11" i="21"/>
  <c r="D11" i="22"/>
  <c r="F12" i="20"/>
  <c r="G11" i="22"/>
  <c r="H13" i="20"/>
  <c r="I13" i="20" s="1"/>
  <c r="I16" i="22"/>
  <c r="E14" i="20"/>
  <c r="I20" i="21"/>
  <c r="E16" i="21"/>
  <c r="G9" i="21"/>
  <c r="I18" i="21"/>
  <c r="E24" i="21"/>
  <c r="G9" i="22"/>
  <c r="C27" i="21"/>
  <c r="M8" i="20"/>
  <c r="C8" i="22"/>
  <c r="E18" i="22"/>
  <c r="E24" i="22"/>
  <c r="E12" i="22"/>
  <c r="I8" i="22"/>
  <c r="I12" i="22"/>
  <c r="C8" i="21"/>
  <c r="C13" i="21"/>
  <c r="C12" i="21"/>
  <c r="D8" i="22"/>
  <c r="E10" i="22"/>
  <c r="D12" i="22"/>
  <c r="I14" i="22"/>
  <c r="E16" i="22"/>
  <c r="E20" i="22"/>
  <c r="C23" i="22"/>
  <c r="I14" i="21"/>
  <c r="I10" i="22"/>
  <c r="C14" i="22"/>
  <c r="I18" i="22"/>
  <c r="C22" i="22"/>
  <c r="E28" i="22"/>
  <c r="D14" i="22"/>
  <c r="E14" i="22"/>
  <c r="E22" i="22"/>
  <c r="C10" i="22"/>
  <c r="C18" i="22"/>
  <c r="C26" i="22"/>
  <c r="C28" i="21"/>
  <c r="E28" i="21"/>
  <c r="C26" i="21"/>
  <c r="E26" i="21"/>
  <c r="D8" i="21"/>
  <c r="J21" i="21"/>
  <c r="C22" i="21"/>
  <c r="E22" i="21"/>
  <c r="J19" i="21"/>
  <c r="C20" i="21"/>
  <c r="E20" i="21"/>
  <c r="E18" i="21"/>
  <c r="C17" i="21"/>
  <c r="C18" i="21"/>
  <c r="I16" i="21"/>
  <c r="C16" i="21"/>
  <c r="J15" i="21"/>
  <c r="G13" i="21"/>
  <c r="C14" i="21"/>
  <c r="D14" i="21"/>
  <c r="D13" i="21"/>
  <c r="J13" i="21"/>
  <c r="E14" i="21"/>
  <c r="J9" i="21"/>
  <c r="J11" i="21"/>
  <c r="E10" i="21"/>
  <c r="C10" i="21"/>
  <c r="D9" i="21"/>
  <c r="C9" i="21"/>
  <c r="H9" i="21"/>
  <c r="G11" i="21"/>
  <c r="H11" i="21"/>
  <c r="C11" i="21"/>
  <c r="D12" i="21"/>
  <c r="E12" i="21"/>
  <c r="I10" i="21"/>
  <c r="I12" i="21"/>
  <c r="K7" i="22"/>
  <c r="B7" i="22"/>
  <c r="J13" i="20" l="1"/>
  <c r="I20" i="22"/>
  <c r="G12" i="20"/>
  <c r="G13" i="22"/>
  <c r="F14" i="20"/>
  <c r="H11" i="22"/>
  <c r="G10" i="20"/>
  <c r="D13" i="22"/>
  <c r="H12" i="20" l="1"/>
  <c r="G15" i="22"/>
  <c r="G15" i="21"/>
  <c r="K13" i="20"/>
  <c r="I22" i="21"/>
  <c r="I22" i="22"/>
  <c r="G14" i="20"/>
  <c r="H13" i="22"/>
  <c r="H13" i="21"/>
  <c r="H10" i="20"/>
  <c r="D16" i="22"/>
  <c r="D15" i="22"/>
  <c r="D16" i="21"/>
  <c r="D15" i="21"/>
  <c r="L13" i="20" l="1"/>
  <c r="I24" i="22"/>
  <c r="I24" i="21"/>
  <c r="I10" i="20"/>
  <c r="D17" i="22"/>
  <c r="D17" i="21"/>
  <c r="D18" i="22"/>
  <c r="D18" i="21"/>
  <c r="I12" i="20"/>
  <c r="G17" i="22"/>
  <c r="G17" i="21"/>
  <c r="H14" i="20"/>
  <c r="H15" i="22"/>
  <c r="H15" i="21"/>
  <c r="J12" i="20" l="1"/>
  <c r="G19" i="22"/>
  <c r="G19" i="21"/>
  <c r="I14" i="20"/>
  <c r="H17" i="22"/>
  <c r="H17" i="21"/>
  <c r="J10" i="20"/>
  <c r="D19" i="22"/>
  <c r="D20" i="22"/>
  <c r="D19" i="21"/>
  <c r="D20" i="21"/>
  <c r="M13" i="20"/>
  <c r="I26" i="21"/>
  <c r="I26" i="22"/>
  <c r="J14" i="20" l="1"/>
  <c r="H19" i="22"/>
  <c r="H19" i="21"/>
  <c r="K12" i="20"/>
  <c r="G21" i="22"/>
  <c r="G21" i="21"/>
  <c r="I28" i="21"/>
  <c r="I28" i="22"/>
  <c r="K10" i="20"/>
  <c r="D21" i="22"/>
  <c r="D22" i="22"/>
  <c r="D21" i="21"/>
  <c r="D22" i="21"/>
  <c r="L12" i="20" l="1"/>
  <c r="G23" i="21"/>
  <c r="G23" i="22"/>
  <c r="L10" i="20"/>
  <c r="D23" i="21"/>
  <c r="D24" i="22"/>
  <c r="D24" i="21"/>
  <c r="D23" i="22"/>
  <c r="K14" i="20"/>
  <c r="H21" i="22"/>
  <c r="H21" i="21"/>
  <c r="M10" i="20" l="1"/>
  <c r="D25" i="22"/>
  <c r="D25" i="21"/>
  <c r="D26" i="22"/>
  <c r="D26" i="21"/>
  <c r="L14" i="20"/>
  <c r="H23" i="22"/>
  <c r="H23" i="21"/>
  <c r="M12" i="20"/>
  <c r="G25" i="22"/>
  <c r="G25" i="21"/>
  <c r="D27" i="22" l="1"/>
  <c r="D27" i="21"/>
  <c r="D28" i="22"/>
  <c r="D28" i="21"/>
  <c r="G27" i="21"/>
  <c r="G27" i="22"/>
  <c r="H25" i="21"/>
  <c r="M14" i="20"/>
  <c r="H25" i="22"/>
  <c r="H27" i="21" l="1"/>
  <c r="H27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<sst xmlns="http://schemas.openxmlformats.org/spreadsheetml/2006/main" count="121" uniqueCount="100">
  <si>
    <t>LimType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</si>
  <si>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</si>
  <si>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</si>
  <si>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</si>
  <si>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</si>
  <si>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</si>
  <si>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</si>
  <si>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</si>
  <si>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</si>
  <si>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</si>
  <si>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</si>
  <si>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</si>
  <si>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</si>
  <si>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</si>
  <si>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</si>
  <si>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</si>
  <si>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</si>
  <si>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</si>
  <si>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</si>
  <si>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</si>
  <si>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</si>
  <si>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</si>
  <si>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</si>
  <si>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</si>
  <si>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</si>
  <si>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</si>
  <si>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</si>
  <si>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</si>
  <si>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</si>
  <si>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</si>
  <si>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</si>
  <si>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</si>
  <si>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</si>
  <si>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</si>
  <si>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</si>
  <si>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</si>
  <si>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</si>
  <si>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</si>
  <si>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</si>
  <si>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</si>
  <si>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</si>
  <si>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</si>
  <si>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</si>
  <si>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</si>
  <si>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</si>
  <si>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</si>
  <si>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</si>
  <si>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</si>
  <si>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</si>
  <si>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</si>
  <si>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</si>
  <si>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</si>
  <si>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</si>
  <si>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</si>
  <si>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</si>
  <si>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</si>
  <si>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</si>
  <si>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</si>
  <si>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</si>
  <si>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</si>
  <si>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</si>
  <si>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UC_N</t>
  </si>
  <si>
    <t>Cset_CN</t>
  </si>
  <si>
    <t>UC_Desc</t>
  </si>
  <si>
    <t>UC - Each Region/All Periods</t>
  </si>
  <si>
    <t>UC - All Regions/Each Period</t>
  </si>
  <si>
    <t>UC_desc</t>
  </si>
  <si>
    <t>Value</t>
  </si>
  <si>
    <t>UP</t>
  </si>
  <si>
    <t>*Units</t>
  </si>
  <si>
    <t>*kt</t>
  </si>
  <si>
    <t>Cset_Set</t>
  </si>
  <si>
    <t>Year</t>
  </si>
  <si>
    <t>~UC_Sets: T_S:</t>
  </si>
  <si>
    <t>Other_indexes</t>
  </si>
  <si>
    <t>ENV</t>
  </si>
  <si>
    <t>*CO2*,-*CO2S</t>
  </si>
  <si>
    <t>Pset_PN</t>
  </si>
  <si>
    <t>T-A*INT*,T-NAV*</t>
  </si>
  <si>
    <t>UC_FLO</t>
  </si>
  <si>
    <t>UC_COMNET</t>
  </si>
  <si>
    <t>UC_RHSRTS</t>
  </si>
  <si>
    <t>UC_RHSTS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</si>
  <si>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</si>
  <si>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</si>
  <si>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</si>
  <si>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</si>
  <si>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</si>
  <si>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</si>
  <si>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</si>
  <si>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</si>
  <si>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</si>
  <si>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</si>
  <si>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</si>
  <si>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</si>
  <si>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Scenario</t>
  </si>
  <si>
    <t>All</t>
  </si>
  <si>
    <t>Olexandr Balyk (UCC, olexandr.balyk@ucc.ie)</t>
  </si>
  <si>
    <t>Hannah Daly (UCC, h.daly@ucc.ie)</t>
  </si>
  <si>
    <t>Specify upper bound for emissions in the WAM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</si>
</sst>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2" fillId="0" borderId="0"/>
  </cellStyleXfs>
  <cellXfs count="35">
    <xf numFmtId="0" fontId="0" fillId="0" borderId="0" xfId="0"/>
    <xf numFmtId="0" fontId="0" fillId="0" borderId="0" xfId="0"/>
    <xf numFmtId="0" fontId="3" fillId="2" borderId="2" xfId="0" applyFont="1" applyFill="1" applyBorder="1" applyAlignment="1">
      <alignment horizontal="left" vertical="center"/>
    </xf>
    <xf numFmtId="0" fontId="3" fillId="2" borderId="2" xfId="0" applyFont="1" applyFill="1" applyBorder="1" applyAlignment="1" applyProtection="1">
      <alignment horizontal="left" vertical="center"/>
      <protection locked="0"/>
    </xf>
    <xf numFmtId="0" fontId="3" fillId="3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/>
    <xf numFmtId="0" fontId="0" fillId="0" borderId="2" xfId="0" applyBorder="1"/>
    <xf numFmtId="0" fontId="2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1" fillId="0" borderId="0" xfId="0" applyFont="1"/>
    <xf numFmtId="0" fontId="1" fillId="0" borderId="2" xfId="0" applyFont="1" applyFill="1" applyBorder="1"/>
    <xf numFmtId="3" fontId="0" fillId="0" borderId="0" xfId="0" applyNumberFormat="1"/>
    <xf numFmtId="0" fontId="5" fillId="6" borderId="0" xfId="2" applyFont="1" applyFill="1" applyAlignment="1">
      <alignment vertical="center"/>
    </xf>
    <xf numFmtId="0" fontId="5" fillId="4" borderId="0" xfId="2" applyFont="1" applyFill="1" applyAlignment="1">
      <alignment vertical="center"/>
    </xf>
    <xf numFmtId="0" fontId="7" fillId="4" borderId="0" xfId="2" applyFont="1" applyFill="1" applyAlignment="1">
      <alignment vertical="center"/>
    </xf>
    <xf numFmtId="0" fontId="6" fillId="4" borderId="0" xfId="2" applyFont="1" applyFill="1" applyAlignment="1">
      <alignment vertical="center"/>
    </xf>
    <xf numFmtId="0" fontId="5" fillId="7" borderId="0" xfId="2" applyFont="1" applyFill="1" applyAlignment="1">
      <alignment vertical="center"/>
    </xf>
    <xf numFmtId="0" fontId="8" fillId="4" borderId="0" xfId="2" applyFont="1" applyFill="1" applyAlignment="1">
      <alignment vertical="center"/>
    </xf>
    <xf numFmtId="0" fontId="9" fillId="4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1" fillId="4" borderId="0" xfId="2" applyFont="1" applyFill="1" applyAlignment="1">
      <alignment vertical="center"/>
    </xf>
    <xf numFmtId="0" fontId="12" fillId="4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164" fontId="11" fillId="6" borderId="0" xfId="2" applyNumberFormat="1" applyFont="1" applyFill="1" applyAlignment="1">
      <alignment horizontal="left" vertical="center"/>
    </xf>
    <xf numFmtId="0" fontId="13" fillId="4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6" fillId="6" borderId="0" xfId="1" applyFill="1" applyAlignment="1">
      <alignment vertical="center"/>
    </xf>
    <xf numFmtId="0" fontId="11" fillId="6" borderId="0" xfId="2" applyFont="1" applyFill="1" applyAlignment="1">
      <alignment vertical="center"/>
    </xf>
    <xf numFmtId="0" fontId="7" fillId="6" borderId="0" xfId="2" applyFont="1" applyFill="1" applyAlignment="1">
      <alignment horizontal="center" vertical="center"/>
    </xf>
    <xf numFmtId="0" fontId="6" fillId="6" borderId="0" xfId="1" applyFill="1" applyAlignment="1">
      <alignment vertical="center"/>
    </xf>
  </cellXfs>
  <cellStyles count="3">
    <cellStyle name="Hyperlink" xfId="1" builtinId="8"/>
    <cellStyle name="Normal" xfId="0" builtinId="0"/>
    <cellStyle name="Normal 2" xfId="2" xr:uid="{033CDC0B-DB05-4620-B19B-F74B427E57D9}"/>
  </cellStyles>
  <dxfs count="0"/>
  <tableStyles count="0" defaultTableStyle="TableStyleMedium9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D168-F3B5-4D5D-A78E-3F23E17F3077}">
  <sheetPr codeName="Sheet4"/>
  <dimension ref="A1:Z99"/>
  <sheetViews>
    <sheetView showGridLines="0" zoomScaleNormal="100" workbookViewId="0">
      <selection activeCell="B22" sqref="B22"/>
    </sheetView>
  </sheetViews>
  <sheetFormatPr defaultColWidth="8.85546875" defaultRowHeight="15" x14ac:dyDescent="0.25"/>
  <cols>
    <col min="1" max="4" width="21.7109375" style="8" customWidth="1"/>
    <col min="5" max="6" width="14.140625" style="8" customWidth="1"/>
    <col min="7" max="7" width="12.140625" style="8" customWidth="1"/>
    <col min="8" max="10" width="8.140625" style="8" customWidth="1"/>
    <col min="11" max="11" width="9.7109375" style="8" customWidth="1"/>
    <col min="12" max="12" width="8.140625" style="8" customWidth="1"/>
    <col min="13" max="13" width="10" style="8" customWidth="1"/>
    <col min="14" max="14" width="11.42578125" style="8" customWidth="1"/>
    <col min="15" max="15" width="13.42578125" style="8" customWidth="1"/>
    <col min="16" max="16384" width="8.85546875" style="8"/>
  </cols>
  <sheetData>
    <row r="1" spans="1:26" x14ac:dyDescent="0.25">
      <c r="A1" s="17"/>
      <c r="B1" s="17"/>
      <c r="C1" s="17"/>
      <c r="D1" s="17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</row>
    <row r="2" spans="1:26" x14ac:dyDescent="0.25">
      <c r="A2" s="17"/>
      <c r="B2" s="17"/>
      <c r="C2" s="17"/>
      <c r="D2" s="17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</row>
    <row r="3" spans="1:26" x14ac:dyDescent="0.25">
      <c r="A3" s="17"/>
      <c r="B3" s="17"/>
      <c r="C3" s="17"/>
      <c r="D3" s="17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25">
      <c r="A4" s="17"/>
      <c r="B4" s="17"/>
      <c r="C4" s="17"/>
      <c r="D4" s="17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</row>
    <row r="5" spans="1:26" x14ac:dyDescent="0.25">
      <c r="A5" s="17"/>
      <c r="B5" s="17"/>
      <c r="C5" s="17"/>
      <c r="D5" s="17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</row>
    <row r="6" spans="1:26" x14ac:dyDescent="0.25">
      <c r="A6" s="17"/>
      <c r="B6" s="17"/>
      <c r="C6" s="17"/>
      <c r="D6" s="17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</row>
    <row r="7" spans="1:26" x14ac:dyDescent="0.25">
      <c r="A7" s="17"/>
      <c r="B7" s="17"/>
      <c r="C7" s="17"/>
      <c r="D7" s="17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</row>
    <row r="8" spans="1:26" x14ac:dyDescent="0.25">
      <c r="A8" s="17"/>
      <c r="B8" s="17"/>
      <c r="C8" s="17"/>
      <c r="D8" s="17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</row>
    <row r="9" spans="1:26" x14ac:dyDescent="0.25">
      <c r="A9" s="17"/>
      <c r="B9" s="17"/>
      <c r="C9" s="17"/>
      <c r="D9" s="17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</row>
    <row r="10" spans="1:26" x14ac:dyDescent="0.25">
      <c r="A10" s="17"/>
      <c r="B10" s="17"/>
      <c r="C10" s="17"/>
      <c r="D10" s="17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</row>
    <row r="11" spans="1:26" x14ac:dyDescent="0.25">
      <c r="A11" s="17"/>
      <c r="B11" s="17"/>
      <c r="C11" s="17"/>
      <c r="D11" s="17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</row>
    <row r="12" spans="1:26" x14ac:dyDescent="0.25">
      <c r="A12" s="17"/>
      <c r="B12" s="17"/>
      <c r="C12" s="17"/>
      <c r="D12" s="17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</row>
    <row r="13" spans="1:26" x14ac:dyDescent="0.25">
      <c r="A13" s="17"/>
      <c r="B13" s="17"/>
      <c r="C13" s="17"/>
      <c r="D13" s="17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</row>
    <row r="14" spans="1:26" x14ac:dyDescent="0.25">
      <c r="A14" s="17"/>
      <c r="B14" s="17"/>
      <c r="C14" s="17"/>
      <c r="D14" s="17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</row>
    <row r="15" spans="1:26" x14ac:dyDescent="0.25">
      <c r="A15" s="17"/>
      <c r="B15" s="17"/>
      <c r="C15" s="17"/>
      <c r="D15" s="17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</row>
    <row r="16" spans="1:26" ht="102.75" customHeight="1" x14ac:dyDescent="0.25">
      <c r="A16" s="33" t="s">
        <v>83</v>
      </c>
      <c r="B16" s="33"/>
      <c r="C16" s="33"/>
      <c r="D16" s="33"/>
      <c r="E16" s="19"/>
      <c r="F16" s="19"/>
      <c r="G16" s="20"/>
      <c r="H16" s="20"/>
      <c r="I16" s="20"/>
      <c r="J16" s="20"/>
      <c r="K16" s="20"/>
      <c r="L16" s="20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</row>
    <row r="17" spans="1:26" ht="17.25" customHeight="1" x14ac:dyDescent="0.25">
      <c r="A17" s="21"/>
      <c r="B17" s="21"/>
      <c r="C17" s="21"/>
      <c r="D17" s="21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</row>
    <row r="18" spans="1:26" ht="17.25" customHeight="1" x14ac:dyDescent="0.25">
      <c r="A18" s="21"/>
      <c r="B18" s="21"/>
      <c r="C18" s="21"/>
      <c r="D18" s="21"/>
      <c r="E18" s="22"/>
      <c r="F18" s="22"/>
      <c r="G18" s="23"/>
      <c r="H18" s="23"/>
      <c r="I18" s="23"/>
      <c r="J18" s="23"/>
      <c r="K18" s="23"/>
      <c r="L18" s="23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</row>
    <row r="19" spans="1:26" ht="17.25" customHeight="1" x14ac:dyDescent="0.25">
      <c r="A19" s="24" t="s">
        <v>84</v>
      </c>
      <c r="B19" s="32" t="s">
        <v>95</v>
      </c>
      <c r="C19" s="32"/>
      <c r="D19" s="32"/>
      <c r="E19" s="25"/>
      <c r="F19" s="25"/>
      <c r="G19" s="26"/>
      <c r="H19" s="26"/>
      <c r="I19" s="26"/>
      <c r="J19" s="26"/>
      <c r="K19" s="26"/>
      <c r="L19" s="26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</row>
    <row r="20" spans="1:26" ht="17.25" customHeight="1" x14ac:dyDescent="0.25">
      <c r="A20" s="24" t="s">
        <v>85</v>
      </c>
      <c r="B20" s="32" t="s">
        <v>96</v>
      </c>
      <c r="C20" s="32"/>
      <c r="D20" s="32"/>
      <c r="E20" s="25"/>
      <c r="F20" s="25"/>
      <c r="G20" s="26"/>
      <c r="H20" s="26"/>
      <c r="I20" s="26"/>
      <c r="J20" s="26"/>
      <c r="K20" s="26"/>
      <c r="L20" s="26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</row>
    <row r="21" spans="1:26" ht="17.25" customHeight="1" x14ac:dyDescent="0.25">
      <c r="A21" s="24" t="s">
        <v>86</v>
      </c>
      <c r="B21" s="27" t="s">
        <v>99</v>
      </c>
      <c r="C21" s="27"/>
      <c r="D21" s="27"/>
      <c r="E21" s="25"/>
      <c r="F21" s="25"/>
      <c r="G21" s="26"/>
      <c r="H21" s="26"/>
      <c r="I21" s="26"/>
      <c r="J21" s="26"/>
      <c r="K21" s="26"/>
      <c r="L21" s="26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</row>
    <row r="22" spans="1:26" ht="17.25" customHeight="1" x14ac:dyDescent="0.25">
      <c r="A22" s="24"/>
      <c r="B22" s="27"/>
      <c r="C22" s="27"/>
      <c r="D22" s="27"/>
      <c r="E22" s="25"/>
      <c r="F22" s="25"/>
      <c r="G22" s="26"/>
      <c r="H22" s="26"/>
      <c r="I22" s="26"/>
      <c r="J22" s="26"/>
      <c r="K22" s="26"/>
      <c r="L22" s="26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</row>
    <row r="23" spans="1:26" ht="17.25" customHeight="1" x14ac:dyDescent="0.25">
      <c r="A23" s="24" t="s">
        <v>87</v>
      </c>
      <c r="B23" s="32" t="s">
        <v>97</v>
      </c>
      <c r="C23" s="32"/>
      <c r="D23" s="32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</row>
    <row r="24" spans="1:26" ht="17.25" customHeight="1" x14ac:dyDescent="0.25">
      <c r="A24" s="24"/>
      <c r="B24" s="27" t="s">
        <v>98</v>
      </c>
      <c r="C24" s="27"/>
      <c r="D24" s="27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</row>
    <row r="25" spans="1:26" ht="17.25" customHeight="1" x14ac:dyDescent="0.25">
      <c r="A25" s="24"/>
      <c r="B25" s="27"/>
      <c r="C25" s="27"/>
      <c r="D25" s="27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</row>
    <row r="26" spans="1:26" ht="17.25" customHeight="1" x14ac:dyDescent="0.25">
      <c r="A26" s="24" t="s">
        <v>88</v>
      </c>
      <c r="B26" s="32" t="s">
        <v>97</v>
      </c>
      <c r="C26" s="32"/>
      <c r="D26" s="32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</row>
    <row r="27" spans="1:26" ht="17.25" customHeight="1" x14ac:dyDescent="0.25">
      <c r="A27" s="24"/>
      <c r="B27" s="27"/>
      <c r="C27" s="27"/>
      <c r="D27" s="27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</row>
    <row r="28" spans="1:26" ht="17.25" customHeight="1" x14ac:dyDescent="0.25">
      <c r="A28" s="24"/>
      <c r="B28" s="27"/>
      <c r="C28" s="27"/>
      <c r="D28" s="27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</row>
    <row r="29" spans="1:26" ht="17.25" customHeight="1" x14ac:dyDescent="0.25">
      <c r="A29" s="24" t="s">
        <v>89</v>
      </c>
      <c r="B29" s="28">
        <v>1</v>
      </c>
      <c r="C29" s="27"/>
      <c r="D29" s="27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</row>
    <row r="30" spans="1:26" ht="17.25" customHeight="1" x14ac:dyDescent="0.25">
      <c r="A30" s="24" t="s">
        <v>90</v>
      </c>
      <c r="B30" s="34" t="s">
        <v>91</v>
      </c>
      <c r="C30" s="32"/>
      <c r="D30" s="32"/>
      <c r="E30" s="29"/>
      <c r="F30" s="29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</row>
    <row r="31" spans="1:26" ht="17.25" customHeight="1" x14ac:dyDescent="0.25">
      <c r="A31" s="24" t="s">
        <v>92</v>
      </c>
      <c r="B31" s="32" t="s">
        <v>93</v>
      </c>
      <c r="C31" s="32"/>
      <c r="D31" s="32"/>
      <c r="E31" s="29"/>
      <c r="F31" s="29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</row>
    <row r="32" spans="1:26" ht="17.25" customHeight="1" x14ac:dyDescent="0.25">
      <c r="A32" s="30"/>
      <c r="B32" s="31" t="s">
        <v>94</v>
      </c>
      <c r="C32" s="30"/>
      <c r="D32" s="30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</row>
    <row r="33" spans="1:26" x14ac:dyDescent="0.25">
      <c r="A33" s="17"/>
      <c r="B33" s="17"/>
      <c r="C33" s="17"/>
      <c r="D33" s="17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</row>
    <row r="34" spans="1:26" x14ac:dyDescent="0.25">
      <c r="A34" s="17"/>
      <c r="B34" s="17"/>
      <c r="C34" s="17"/>
      <c r="D34" s="17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</row>
    <row r="35" spans="1:26" x14ac:dyDescent="0.25">
      <c r="A35" s="17"/>
      <c r="B35" s="17"/>
      <c r="C35" s="17"/>
      <c r="D35" s="17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</row>
    <row r="36" spans="1:26" x14ac:dyDescent="0.25">
      <c r="A36" s="17"/>
      <c r="B36" s="17"/>
      <c r="C36" s="17"/>
      <c r="D36" s="17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</row>
    <row r="37" spans="1:26" x14ac:dyDescent="0.25">
      <c r="A37" s="17"/>
      <c r="B37" s="17"/>
      <c r="C37" s="17"/>
      <c r="D37" s="17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</row>
    <row r="38" spans="1:26" x14ac:dyDescent="0.25">
      <c r="A38" s="17"/>
      <c r="B38" s="17"/>
      <c r="C38" s="17"/>
      <c r="D38" s="17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</row>
    <row r="39" spans="1:26" x14ac:dyDescent="0.25">
      <c r="A39" s="17"/>
      <c r="B39" s="17"/>
      <c r="C39" s="17"/>
      <c r="D39" s="17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</row>
    <row r="40" spans="1:26" x14ac:dyDescent="0.25">
      <c r="A40" s="17"/>
      <c r="B40" s="17"/>
      <c r="C40" s="17"/>
      <c r="D40" s="17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</row>
    <row r="41" spans="1:26" x14ac:dyDescent="0.25">
      <c r="A41" s="17"/>
      <c r="B41" s="17"/>
      <c r="C41" s="17"/>
      <c r="D41" s="17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</row>
    <row r="42" spans="1:26" x14ac:dyDescent="0.25">
      <c r="A42" s="17"/>
      <c r="B42" s="17"/>
      <c r="C42" s="17"/>
      <c r="D42" s="17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</row>
    <row r="43" spans="1:26" x14ac:dyDescent="0.25">
      <c r="A43" s="18"/>
      <c r="B43" s="18"/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</row>
    <row r="44" spans="1:26" x14ac:dyDescent="0.25">
      <c r="A44" s="18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</row>
    <row r="45" spans="1:26" x14ac:dyDescent="0.25">
      <c r="A45" s="18"/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</row>
    <row r="46" spans="1:26" x14ac:dyDescent="0.25">
      <c r="A46" s="18"/>
      <c r="B46" s="18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</row>
    <row r="47" spans="1:26" x14ac:dyDescent="0.25">
      <c r="A47" s="18"/>
      <c r="B47" s="18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</row>
    <row r="48" spans="1:26" x14ac:dyDescent="0.25">
      <c r="A48" s="18"/>
      <c r="B48" s="18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</row>
    <row r="49" spans="1:26" x14ac:dyDescent="0.25">
      <c r="A49" s="18"/>
      <c r="B49" s="18"/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</row>
    <row r="50" spans="1:26" x14ac:dyDescent="0.25">
      <c r="A50" s="18"/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</row>
    <row r="51" spans="1:26" x14ac:dyDescent="0.25">
      <c r="A51" s="18"/>
      <c r="B51" s="18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</row>
    <row r="52" spans="1:26" x14ac:dyDescent="0.25">
      <c r="A52" s="18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</row>
    <row r="53" spans="1:26" x14ac:dyDescent="0.25">
      <c r="A53" s="18"/>
      <c r="B53" s="18"/>
      <c r="C53" s="1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</row>
    <row r="54" spans="1:26" x14ac:dyDescent="0.25">
      <c r="A54" s="18"/>
      <c r="B54" s="18"/>
      <c r="C54" s="1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</row>
    <row r="55" spans="1:26" x14ac:dyDescent="0.2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</row>
    <row r="56" spans="1:26" x14ac:dyDescent="0.25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</row>
    <row r="57" spans="1:26" x14ac:dyDescent="0.25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</row>
    <row r="58" spans="1:26" x14ac:dyDescent="0.25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</row>
    <row r="59" spans="1:26" x14ac:dyDescent="0.25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</row>
    <row r="60" spans="1:26" x14ac:dyDescent="0.25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</row>
    <row r="61" spans="1:26" x14ac:dyDescent="0.25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</row>
    <row r="62" spans="1:26" x14ac:dyDescent="0.25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</row>
    <row r="63" spans="1:26" x14ac:dyDescent="0.25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</row>
    <row r="64" spans="1:26" x14ac:dyDescent="0.25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</row>
    <row r="65" spans="1:26" x14ac:dyDescent="0.2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</row>
    <row r="66" spans="1:26" x14ac:dyDescent="0.25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</row>
    <row r="67" spans="1:26" x14ac:dyDescent="0.25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</row>
    <row r="68" spans="1:26" x14ac:dyDescent="0.25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</row>
    <row r="69" spans="1:26" x14ac:dyDescent="0.25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</row>
    <row r="70" spans="1:26" x14ac:dyDescent="0.25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</row>
    <row r="71" spans="1:26" x14ac:dyDescent="0.25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</row>
    <row r="72" spans="1:26" x14ac:dyDescent="0.25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</row>
    <row r="73" spans="1:26" x14ac:dyDescent="0.25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</row>
    <row r="74" spans="1:26" x14ac:dyDescent="0.25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</row>
    <row r="75" spans="1:26" x14ac:dyDescent="0.2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</row>
    <row r="76" spans="1:26" x14ac:dyDescent="0.25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</row>
    <row r="77" spans="1:26" x14ac:dyDescent="0.25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</row>
    <row r="78" spans="1:26" x14ac:dyDescent="0.25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</row>
    <row r="79" spans="1:26" x14ac:dyDescent="0.25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</row>
    <row r="80" spans="1:26" x14ac:dyDescent="0.25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</row>
    <row r="81" spans="1:26" x14ac:dyDescent="0.25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</row>
    <row r="82" spans="1:26" x14ac:dyDescent="0.25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</row>
    <row r="83" spans="1:26" x14ac:dyDescent="0.25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</row>
    <row r="84" spans="1:26" x14ac:dyDescent="0.25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</row>
    <row r="85" spans="1:26" x14ac:dyDescent="0.2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</row>
    <row r="86" spans="1:26" x14ac:dyDescent="0.25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</row>
    <row r="87" spans="1:26" x14ac:dyDescent="0.25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</row>
    <row r="88" spans="1:26" x14ac:dyDescent="0.25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</row>
    <row r="89" spans="1:26" x14ac:dyDescent="0.25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</row>
    <row r="90" spans="1:26" x14ac:dyDescent="0.25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</row>
    <row r="91" spans="1:26" x14ac:dyDescent="0.25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</row>
    <row r="92" spans="1:26" x14ac:dyDescent="0.25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</row>
    <row r="93" spans="1:26" x14ac:dyDescent="0.25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</row>
    <row r="94" spans="1:26" x14ac:dyDescent="0.25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</row>
    <row r="95" spans="1:26" x14ac:dyDescent="0.2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</row>
    <row r="96" spans="1:26" x14ac:dyDescent="0.25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</row>
    <row r="97" spans="1:26" x14ac:dyDescent="0.25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</row>
    <row r="98" spans="1:26" x14ac:dyDescent="0.25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</row>
    <row r="99" spans="1:26" x14ac:dyDescent="0.25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998CF491-BC6F-4BEF-B393-C45998DC5420}"/>
    <hyperlink ref="B32" r:id="rId2" xr:uid="{D25C95D5-8AFD-45B9-8D70-2675396D03FC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B7" sqref="B7"/>
    </sheetView>
  </sheetViews>
  <sheetFormatPr defaultColWidth="9.140625" defaultRowHeight="15" x14ac:dyDescent="0.25"/>
  <cols>
    <col min="1" max="1" width="12.140625" style="1" customWidth="1"/>
    <col min="2" max="2" width="11.7109375" style="1" customWidth="1"/>
    <col min="3" max="3" width="3.140625" style="1" bestFit="1" customWidth="1"/>
    <col min="4" max="4" width="8.5703125" style="1" bestFit="1" customWidth="1"/>
    <col min="5" max="5" width="6.42578125" style="1" bestFit="1" customWidth="1"/>
    <col min="6" max="6" width="4.85546875" style="1" bestFit="1" customWidth="1"/>
    <col min="7" max="7" width="5.7109375" style="1" bestFit="1" customWidth="1"/>
    <col min="8" max="8" width="5.85546875" style="1" bestFit="1" customWidth="1"/>
    <col min="9" max="9" width="5.42578125" style="1" bestFit="1" customWidth="1"/>
    <col min="10" max="11" width="5.7109375" style="1" bestFit="1" customWidth="1"/>
    <col min="12" max="12" width="6.5703125" style="1" bestFit="1" customWidth="1"/>
    <col min="13" max="13" width="6.140625" style="1" bestFit="1" customWidth="1"/>
    <col min="14" max="14" width="6.7109375" style="1" bestFit="1" customWidth="1"/>
    <col min="15" max="15" width="6.5703125" style="1" bestFit="1" customWidth="1"/>
    <col min="16" max="16" width="7.28515625" style="1" bestFit="1" customWidth="1"/>
    <col min="17" max="17" width="5.7109375" style="1" bestFit="1" customWidth="1"/>
    <col min="18" max="18" width="6.140625" style="1" bestFit="1" customWidth="1"/>
    <col min="19" max="19" width="5.7109375" style="1" bestFit="1" customWidth="1"/>
    <col min="20" max="20" width="5.5703125" style="1" bestFit="1" customWidth="1"/>
    <col min="21" max="21" width="5.85546875" style="1" bestFit="1" customWidth="1"/>
    <col min="22" max="22" width="6.7109375" style="1" bestFit="1" customWidth="1"/>
    <col min="23" max="23" width="4.85546875" style="1" bestFit="1" customWidth="1"/>
    <col min="24" max="24" width="7.5703125" style="1" customWidth="1"/>
    <col min="25" max="25" width="6.7109375" style="1" bestFit="1" customWidth="1"/>
    <col min="26" max="26" width="6.140625" style="1" bestFit="1" customWidth="1"/>
    <col min="27" max="28" width="6" style="1" bestFit="1" customWidth="1"/>
    <col min="29" max="29" width="5.7109375" style="1" bestFit="1" customWidth="1"/>
    <col min="30" max="30" width="6.7109375" style="1" bestFit="1" customWidth="1"/>
    <col min="31" max="16384" width="9.140625" style="1"/>
  </cols>
  <sheetData>
    <row r="3" spans="1:30" x14ac:dyDescent="0.25">
      <c r="C3" s="2" t="str" cm="1">
        <f t="array" ref="C3">IF(LEFT(INDEX(C5:C7,$A$4),1)&lt;&gt;"*",INDEX(C5:C7,$A$4),"")</f>
        <v>IE</v>
      </c>
      <c r="D3" s="2" t="str" cm="1">
        <f t="array" ref="D3">IF(LEFT(INDEX(D5:D7,$A$4),1)&lt;&gt;"*",INDEX(D5:D7,$A$4),"")</f>
        <v>National</v>
      </c>
      <c r="E3" s="2" t="str" cm="1">
        <f t="array" ref="E3">IF(LEFT(INDEX(E5:E7,$A$4),1)&lt;&gt;"*",INDEX(E5:E7,$A$4),"")</f>
        <v>IE-CW</v>
      </c>
      <c r="F3" s="2" t="str" cm="1">
        <f t="array" ref="F3">IF(LEFT(INDEX(F5:F7,$A$4),1)&lt;&gt;"*",INDEX(F5:F7,$A$4),"")</f>
        <v>IE-D</v>
      </c>
      <c r="G3" s="2" t="str" cm="1">
        <f t="array" ref="G3">IF(LEFT(INDEX(G5:G7,$A$4),1)&lt;&gt;"*",INDEX(G5:G7,$A$4),"")</f>
        <v>IE-KE</v>
      </c>
      <c r="H3" s="2" t="str" cm="1">
        <f t="array" ref="H3">IF(LEFT(INDEX(H5:H7,$A$4),1)&lt;&gt;"*",INDEX(H5:H7,$A$4),"")</f>
        <v>IE-KK</v>
      </c>
      <c r="I3" s="2" t="str" cm="1">
        <f t="array" ref="I3">IF(LEFT(INDEX(I5:I7,$A$4),1)&lt;&gt;"*",INDEX(I5:I7,$A$4),"")</f>
        <v>IE-LS</v>
      </c>
      <c r="J3" s="2" t="str" cm="1">
        <f t="array" ref="J3">IF(LEFT(INDEX(J5:J7,$A$4),1)&lt;&gt;"*",INDEX(J5:J7,$A$4),"")</f>
        <v>IE-LD</v>
      </c>
      <c r="K3" s="2" t="str" cm="1">
        <f t="array" ref="K3">IF(LEFT(INDEX(K5:K7,$A$4),1)&lt;&gt;"*",INDEX(K5:K7,$A$4),"")</f>
        <v>IE-LH</v>
      </c>
      <c r="L3" s="2" t="str" cm="1">
        <f t="array" ref="L3">IF(LEFT(INDEX(L5:L7,$A$4),1)&lt;&gt;"*",INDEX(L5:L7,$A$4),"")</f>
        <v>IE-MH</v>
      </c>
      <c r="M3" s="2" t="str" cm="1">
        <f t="array" ref="M3">IF(LEFT(INDEX(M5:M7,$A$4),1)&lt;&gt;"*",INDEX(M5:M7,$A$4),"")</f>
        <v>IE-OY</v>
      </c>
      <c r="N3" s="2" t="str" cm="1">
        <f t="array" ref="N3">IF(LEFT(INDEX(N5:N7,$A$4),1)&lt;&gt;"*",INDEX(N5:N7,$A$4),"")</f>
        <v>IE-WH</v>
      </c>
      <c r="O3" s="2" t="str" cm="1">
        <f t="array" ref="O3">IF(LEFT(INDEX(O5:O7,$A$4),1)&lt;&gt;"*",INDEX(O5:O7,$A$4),"")</f>
        <v>IE-WX</v>
      </c>
      <c r="P3" s="2" t="str" cm="1">
        <f t="array" ref="P3">IF(LEFT(INDEX(P5:P7,$A$4),1)&lt;&gt;"*",INDEX(P5:P7,$A$4),"")</f>
        <v>IE-WW</v>
      </c>
      <c r="Q3" s="2" t="str" cm="1">
        <f t="array" ref="Q3">IF(LEFT(INDEX(Q5:Q7,$A$4),1)&lt;&gt;"*",INDEX(Q5:Q7,$A$4),"")</f>
        <v>IE-CE</v>
      </c>
      <c r="R3" s="2" t="str" cm="1">
        <f t="array" ref="R3">IF(LEFT(INDEX(R5:R7,$A$4),1)&lt;&gt;"*",INDEX(R5:R7,$A$4),"")</f>
        <v>IE-CO</v>
      </c>
      <c r="S3" s="2" t="str" cm="1">
        <f t="array" ref="S3">IF(LEFT(INDEX(S5:S7,$A$4),1)&lt;&gt;"*",INDEX(S5:S7,$A$4),"")</f>
        <v>IE-KY</v>
      </c>
      <c r="T3" s="2" t="str" cm="1">
        <f t="array" ref="T3">IF(LEFT(INDEX(T5:T7,$A$4),1)&lt;&gt;"*",INDEX(T5:T7,$A$4),"")</f>
        <v>IE-LK</v>
      </c>
      <c r="U3" s="2" t="str" cm="1">
        <f t="array" ref="U3">IF(LEFT(INDEX(U5:U7,$A$4),1)&lt;&gt;"*",INDEX(U5:U7,$A$4),"")</f>
        <v>IE-TA</v>
      </c>
      <c r="V3" s="2" t="str" cm="1">
        <f t="array" ref="V3">IF(LEFT(INDEX(V5:V7,$A$4),1)&lt;&gt;"*",INDEX(V5:V7,$A$4),"")</f>
        <v>IE-WD</v>
      </c>
      <c r="W3" s="2" t="str" cm="1">
        <f t="array" ref="W3">IF(LEFT(INDEX(W5:W7,$A$4),1)&lt;&gt;"*",INDEX(W5:W7,$A$4),"")</f>
        <v>IE-G</v>
      </c>
      <c r="X3" s="2" t="str" cm="1">
        <f t="array" ref="X3">IF(LEFT(INDEX(X5:X7,$A$4),1)&lt;&gt;"*",INDEX(X5:X7,$A$4),"")</f>
        <v>IE-LM</v>
      </c>
      <c r="Y3" s="2" t="str" cm="1">
        <f t="array" ref="Y3">IF(LEFT(INDEX(Y5:Y7,$A$4),1)&lt;&gt;"*",INDEX(Y5:Y7,$A$4),"")</f>
        <v>IE-MO</v>
      </c>
      <c r="Z3" s="2" t="str" cm="1">
        <f t="array" ref="Z3">IF(LEFT(INDEX(Z5:Z7,$A$4),1)&lt;&gt;"*",INDEX(Z5:Z7,$A$4),"")</f>
        <v>IE-RN</v>
      </c>
      <c r="AA3" s="2" t="str" cm="1">
        <f t="array" ref="AA3">IF(LEFT(INDEX(AA5:AA7,$A$4),1)&lt;&gt;"*",INDEX(AA5:AA7,$A$4),"")</f>
        <v>IE-SO</v>
      </c>
      <c r="AB3" s="2" t="str" cm="1">
        <f t="array" ref="AB3">IF(LEFT(INDEX(AB5:AB7,$A$4),1)&lt;&gt;"*",INDEX(AB5:AB7,$A$4),"")</f>
        <v>IE-CN</v>
      </c>
      <c r="AC3" s="2" t="str" cm="1">
        <f t="array" ref="AC3">IF(LEFT(INDEX(AC5:AC7,$A$4),1)&lt;&gt;"*",INDEX(AC5:AC7,$A$4),"")</f>
        <v>IE-DL</v>
      </c>
      <c r="AD3" s="2" t="str" cm="1">
        <f t="array" ref="AD3">IF(LEFT(INDEX(AD5:AD7,$A$4),1)&lt;&gt;"*",INDEX(AD5:AD7,$A$4),"")</f>
        <v>IE-MN</v>
      </c>
    </row>
    <row r="4" spans="1:30" x14ac:dyDescent="0.25">
      <c r="A4" s="1">
        <v>1</v>
      </c>
    </row>
    <row r="5" spans="1:30" x14ac:dyDescent="0.25">
      <c r="A5" s="1" t="s">
        <v>27</v>
      </c>
      <c r="C5" s="3" t="s">
        <v>28</v>
      </c>
      <c r="D5" s="3" t="s">
        <v>29</v>
      </c>
      <c r="E5" s="2" t="str">
        <f>Regions!A11</f>
        <v>IE-CW</v>
      </c>
      <c r="F5" s="2" t="str">
        <f>Regions!A16</f>
        <v>IE-D</v>
      </c>
      <c r="G5" s="2" t="str">
        <f>Regions!A19</f>
        <v>IE-KE</v>
      </c>
      <c r="H5" s="2" t="str">
        <f>Regions!A20</f>
        <v>IE-KK</v>
      </c>
      <c r="I5" s="2" t="str">
        <f>Regions!A21</f>
        <v>IE-LS</v>
      </c>
      <c r="J5" s="2" t="str">
        <f>Regions!A24</f>
        <v>IE-LD</v>
      </c>
      <c r="K5" s="2" t="str">
        <f>Regions!A25</f>
        <v>IE-LH</v>
      </c>
      <c r="L5" s="2" t="str">
        <f>Regions!A27</f>
        <v>IE-MH</v>
      </c>
      <c r="M5" s="2" t="str">
        <f>Regions!A29</f>
        <v>IE-OY</v>
      </c>
      <c r="N5" s="2" t="str">
        <f>Regions!A34</f>
        <v>IE-WH</v>
      </c>
      <c r="O5" s="2" t="str">
        <f>Regions!A35</f>
        <v>IE-WX</v>
      </c>
      <c r="P5" s="2" t="str">
        <f>Regions!A36</f>
        <v>IE-WW</v>
      </c>
      <c r="Q5" s="2" t="str">
        <f>Regions!A13</f>
        <v>IE-CE</v>
      </c>
      <c r="R5" s="2" t="str">
        <f>Regions!A14</f>
        <v>IE-CO</v>
      </c>
      <c r="S5" s="2" t="str">
        <f>Regions!A18</f>
        <v>IE-KY</v>
      </c>
      <c r="T5" s="2" t="str">
        <f>Regions!A23</f>
        <v>IE-LK</v>
      </c>
      <c r="U5" s="2" t="str">
        <f>Regions!A32</f>
        <v>IE-TA</v>
      </c>
      <c r="V5" s="2" t="str">
        <f>Regions!A33</f>
        <v>IE-WD</v>
      </c>
      <c r="W5" s="2" t="str">
        <f>Regions!A17</f>
        <v>IE-G</v>
      </c>
      <c r="X5" s="2" t="str">
        <f>Regions!A22</f>
        <v>IE-LM</v>
      </c>
      <c r="Y5" s="2" t="str">
        <f>Regions!A26</f>
        <v>IE-MO</v>
      </c>
      <c r="Z5" s="2" t="str">
        <f>Regions!A30</f>
        <v>IE-RN</v>
      </c>
      <c r="AA5" s="2" t="str">
        <f>Regions!A31</f>
        <v>IE-SO</v>
      </c>
      <c r="AB5" s="2" t="str">
        <f>Regions!A12</f>
        <v>IE-CN</v>
      </c>
      <c r="AC5" s="2" t="str">
        <f>Regions!A15</f>
        <v>IE-DL</v>
      </c>
      <c r="AD5" s="2" t="str">
        <f>Regions!A28</f>
        <v>IE-MN</v>
      </c>
    </row>
    <row r="6" spans="1:30" x14ac:dyDescent="0.25">
      <c r="A6" s="1" t="s">
        <v>30</v>
      </c>
      <c r="C6" s="2" t="str">
        <f>C5</f>
        <v>IE</v>
      </c>
      <c r="D6" s="2" t="str">
        <f>IF(LEFT(D5,1)&lt;&gt;"*","*"&amp;D5,D5)</f>
        <v>*National</v>
      </c>
      <c r="E6" s="2" t="str">
        <f t="shared" ref="E6:AD6" si="0">IF(LEFT(E5,1)&lt;&gt;"*","*"&amp;E5,E5)</f>
        <v>*IE-CW</v>
      </c>
      <c r="F6" s="2" t="str">
        <f t="shared" si="0"/>
        <v>*IE-D</v>
      </c>
      <c r="G6" s="2" t="str">
        <f t="shared" si="0"/>
        <v>*IE-KE</v>
      </c>
      <c r="H6" s="2" t="str">
        <f t="shared" si="0"/>
        <v>*IE-KK</v>
      </c>
      <c r="I6" s="2" t="str">
        <f t="shared" si="0"/>
        <v>*IE-LS</v>
      </c>
      <c r="J6" s="2" t="str">
        <f t="shared" si="0"/>
        <v>*IE-LD</v>
      </c>
      <c r="K6" s="2" t="str">
        <f t="shared" si="0"/>
        <v>*IE-LH</v>
      </c>
      <c r="L6" s="2" t="str">
        <f t="shared" si="0"/>
        <v>*IE-MH</v>
      </c>
      <c r="M6" s="2" t="str">
        <f t="shared" si="0"/>
        <v>*IE-OY</v>
      </c>
      <c r="N6" s="2" t="str">
        <f t="shared" si="0"/>
        <v>*IE-WH</v>
      </c>
      <c r="O6" s="2" t="str">
        <f t="shared" si="0"/>
        <v>*IE-WX</v>
      </c>
      <c r="P6" s="2" t="str">
        <f t="shared" si="0"/>
        <v>*IE-WW</v>
      </c>
      <c r="Q6" s="2" t="str">
        <f t="shared" si="0"/>
        <v>*IE-CE</v>
      </c>
      <c r="R6" s="2" t="str">
        <f t="shared" si="0"/>
        <v>*IE-CO</v>
      </c>
      <c r="S6" s="2" t="str">
        <f t="shared" si="0"/>
        <v>*IE-KY</v>
      </c>
      <c r="T6" s="2" t="str">
        <f t="shared" si="0"/>
        <v>*IE-LK</v>
      </c>
      <c r="U6" s="2" t="str">
        <f t="shared" si="0"/>
        <v>*IE-TA</v>
      </c>
      <c r="V6" s="2" t="str">
        <f t="shared" si="0"/>
        <v>*IE-WD</v>
      </c>
      <c r="W6" s="2" t="str">
        <f t="shared" si="0"/>
        <v>*IE-G</v>
      </c>
      <c r="X6" s="2" t="str">
        <f t="shared" si="0"/>
        <v>*IE-LM</v>
      </c>
      <c r="Y6" s="2" t="str">
        <f t="shared" si="0"/>
        <v>*IE-MO</v>
      </c>
      <c r="Z6" s="2" t="str">
        <f t="shared" si="0"/>
        <v>*IE-RN</v>
      </c>
      <c r="AA6" s="2" t="str">
        <f t="shared" si="0"/>
        <v>*IE-SO</v>
      </c>
      <c r="AB6" s="2" t="str">
        <f t="shared" si="0"/>
        <v>*IE-CN</v>
      </c>
      <c r="AC6" s="2" t="str">
        <f t="shared" si="0"/>
        <v>*IE-DL</v>
      </c>
      <c r="AD6" s="2" t="str">
        <f t="shared" si="0"/>
        <v>*IE-MN</v>
      </c>
    </row>
    <row r="7" spans="1:30" x14ac:dyDescent="0.25">
      <c r="A7" s="1" t="s">
        <v>31</v>
      </c>
      <c r="C7" s="2" t="str">
        <f>"*"&amp;C5</f>
        <v>*IE</v>
      </c>
      <c r="D7" s="2" t="str">
        <f>D5</f>
        <v>National</v>
      </c>
      <c r="E7" s="2" t="str">
        <f t="shared" ref="E7:AD7" si="1">E5</f>
        <v>IE-CW</v>
      </c>
      <c r="F7" s="2" t="str">
        <f t="shared" si="1"/>
        <v>IE-D</v>
      </c>
      <c r="G7" s="2" t="str">
        <f t="shared" si="1"/>
        <v>IE-KE</v>
      </c>
      <c r="H7" s="2" t="str">
        <f t="shared" si="1"/>
        <v>IE-KK</v>
      </c>
      <c r="I7" s="2" t="str">
        <f t="shared" si="1"/>
        <v>IE-LS</v>
      </c>
      <c r="J7" s="2" t="str">
        <f t="shared" si="1"/>
        <v>IE-LD</v>
      </c>
      <c r="K7" s="2" t="str">
        <f t="shared" si="1"/>
        <v>IE-LH</v>
      </c>
      <c r="L7" s="2" t="str">
        <f t="shared" si="1"/>
        <v>IE-MH</v>
      </c>
      <c r="M7" s="2" t="str">
        <f t="shared" si="1"/>
        <v>IE-OY</v>
      </c>
      <c r="N7" s="2" t="str">
        <f t="shared" si="1"/>
        <v>IE-WH</v>
      </c>
      <c r="O7" s="2" t="str">
        <f t="shared" si="1"/>
        <v>IE-WX</v>
      </c>
      <c r="P7" s="2" t="str">
        <f t="shared" si="1"/>
        <v>IE-WW</v>
      </c>
      <c r="Q7" s="2" t="str">
        <f t="shared" si="1"/>
        <v>IE-CE</v>
      </c>
      <c r="R7" s="2" t="str">
        <f t="shared" si="1"/>
        <v>IE-CO</v>
      </c>
      <c r="S7" s="2" t="str">
        <f t="shared" si="1"/>
        <v>IE-KY</v>
      </c>
      <c r="T7" s="2" t="str">
        <f t="shared" si="1"/>
        <v>IE-LK</v>
      </c>
      <c r="U7" s="2" t="str">
        <f t="shared" si="1"/>
        <v>IE-TA</v>
      </c>
      <c r="V7" s="2" t="str">
        <f t="shared" si="1"/>
        <v>IE-WD</v>
      </c>
      <c r="W7" s="2" t="str">
        <f t="shared" si="1"/>
        <v>IE-G</v>
      </c>
      <c r="X7" s="2" t="str">
        <f t="shared" si="1"/>
        <v>IE-LM</v>
      </c>
      <c r="Y7" s="2" t="str">
        <f t="shared" si="1"/>
        <v>IE-MO</v>
      </c>
      <c r="Z7" s="2" t="str">
        <f t="shared" si="1"/>
        <v>IE-RN</v>
      </c>
      <c r="AA7" s="2" t="str">
        <f t="shared" si="1"/>
        <v>IE-SO</v>
      </c>
      <c r="AB7" s="2" t="str">
        <f t="shared" si="1"/>
        <v>IE-CN</v>
      </c>
      <c r="AC7" s="2" t="str">
        <f t="shared" si="1"/>
        <v>IE-DL</v>
      </c>
      <c r="AD7" s="2" t="str">
        <f t="shared" si="1"/>
        <v>IE-MN</v>
      </c>
    </row>
    <row r="10" spans="1:30" ht="15.75" thickBot="1" x14ac:dyDescent="0.3">
      <c r="A10" s="4" t="s">
        <v>32</v>
      </c>
      <c r="B10" s="4" t="s">
        <v>33</v>
      </c>
    </row>
    <row r="11" spans="1:30" x14ac:dyDescent="0.25">
      <c r="A11" s="5" t="s">
        <v>34</v>
      </c>
      <c r="B11" s="5" t="s">
        <v>26</v>
      </c>
    </row>
    <row r="12" spans="1:30" x14ac:dyDescent="0.25">
      <c r="A12" s="6" t="s">
        <v>35</v>
      </c>
      <c r="B12" s="6" t="s">
        <v>25</v>
      </c>
    </row>
    <row r="13" spans="1:30" x14ac:dyDescent="0.25">
      <c r="A13" s="6" t="s">
        <v>36</v>
      </c>
      <c r="B13" s="6" t="s">
        <v>24</v>
      </c>
    </row>
    <row r="14" spans="1:30" x14ac:dyDescent="0.25">
      <c r="A14" s="6" t="s">
        <v>37</v>
      </c>
      <c r="B14" s="6" t="s">
        <v>23</v>
      </c>
    </row>
    <row r="15" spans="1:30" x14ac:dyDescent="0.25">
      <c r="A15" s="6" t="s">
        <v>38</v>
      </c>
      <c r="B15" s="6" t="s">
        <v>22</v>
      </c>
    </row>
    <row r="16" spans="1:30" x14ac:dyDescent="0.25">
      <c r="A16" s="6" t="s">
        <v>39</v>
      </c>
      <c r="B16" s="6" t="s">
        <v>21</v>
      </c>
    </row>
    <row r="17" spans="1:2" x14ac:dyDescent="0.25">
      <c r="A17" s="6" t="s">
        <v>40</v>
      </c>
      <c r="B17" s="6" t="s">
        <v>20</v>
      </c>
    </row>
    <row r="18" spans="1:2" x14ac:dyDescent="0.25">
      <c r="A18" s="6" t="s">
        <v>41</v>
      </c>
      <c r="B18" s="6" t="s">
        <v>19</v>
      </c>
    </row>
    <row r="19" spans="1:2" x14ac:dyDescent="0.25">
      <c r="A19" s="6" t="s">
        <v>42</v>
      </c>
      <c r="B19" s="6" t="s">
        <v>18</v>
      </c>
    </row>
    <row r="20" spans="1:2" x14ac:dyDescent="0.25">
      <c r="A20" s="6" t="s">
        <v>43</v>
      </c>
      <c r="B20" s="6" t="s">
        <v>17</v>
      </c>
    </row>
    <row r="21" spans="1:2" x14ac:dyDescent="0.25">
      <c r="A21" s="6" t="s">
        <v>44</v>
      </c>
      <c r="B21" s="6" t="s">
        <v>16</v>
      </c>
    </row>
    <row r="22" spans="1:2" x14ac:dyDescent="0.25">
      <c r="A22" s="6" t="s">
        <v>45</v>
      </c>
      <c r="B22" s="6" t="s">
        <v>15</v>
      </c>
    </row>
    <row r="23" spans="1:2" x14ac:dyDescent="0.25">
      <c r="A23" s="6" t="s">
        <v>46</v>
      </c>
      <c r="B23" s="6" t="s">
        <v>14</v>
      </c>
    </row>
    <row r="24" spans="1:2" x14ac:dyDescent="0.25">
      <c r="A24" s="6" t="s">
        <v>47</v>
      </c>
      <c r="B24" s="6" t="s">
        <v>13</v>
      </c>
    </row>
    <row r="25" spans="1:2" x14ac:dyDescent="0.25">
      <c r="A25" s="6" t="s">
        <v>48</v>
      </c>
      <c r="B25" s="6" t="s">
        <v>12</v>
      </c>
    </row>
    <row r="26" spans="1:2" x14ac:dyDescent="0.25">
      <c r="A26" s="6" t="s">
        <v>49</v>
      </c>
      <c r="B26" s="6" t="s">
        <v>11</v>
      </c>
    </row>
    <row r="27" spans="1:2" x14ac:dyDescent="0.25">
      <c r="A27" s="6" t="s">
        <v>50</v>
      </c>
      <c r="B27" s="6" t="s">
        <v>10</v>
      </c>
    </row>
    <row r="28" spans="1:2" x14ac:dyDescent="0.25">
      <c r="A28" s="6" t="s">
        <v>51</v>
      </c>
      <c r="B28" s="6" t="s">
        <v>9</v>
      </c>
    </row>
    <row r="29" spans="1:2" x14ac:dyDescent="0.25">
      <c r="A29" s="6" t="s">
        <v>52</v>
      </c>
      <c r="B29" s="6" t="s">
        <v>8</v>
      </c>
    </row>
    <row r="30" spans="1:2" x14ac:dyDescent="0.25">
      <c r="A30" s="6" t="s">
        <v>53</v>
      </c>
      <c r="B30" s="6" t="s">
        <v>7</v>
      </c>
    </row>
    <row r="31" spans="1:2" x14ac:dyDescent="0.25">
      <c r="A31" s="6" t="s">
        <v>54</v>
      </c>
      <c r="B31" s="6" t="s">
        <v>6</v>
      </c>
    </row>
    <row r="32" spans="1:2" x14ac:dyDescent="0.25">
      <c r="A32" s="6" t="s">
        <v>55</v>
      </c>
      <c r="B32" s="6" t="s">
        <v>5</v>
      </c>
    </row>
    <row r="33" spans="1:2" x14ac:dyDescent="0.25">
      <c r="A33" s="6" t="s">
        <v>56</v>
      </c>
      <c r="B33" s="6" t="s">
        <v>4</v>
      </c>
    </row>
    <row r="34" spans="1:2" x14ac:dyDescent="0.25">
      <c r="A34" s="6" t="s">
        <v>57</v>
      </c>
      <c r="B34" s="6" t="s">
        <v>3</v>
      </c>
    </row>
    <row r="35" spans="1:2" x14ac:dyDescent="0.25">
      <c r="A35" s="6" t="s">
        <v>58</v>
      </c>
      <c r="B35" s="6" t="s">
        <v>2</v>
      </c>
    </row>
    <row r="36" spans="1:2" x14ac:dyDescent="0.25">
      <c r="A36" s="6" t="s">
        <v>59</v>
      </c>
      <c r="B36" s="6" t="s">
        <v>1</v>
      </c>
    </row>
    <row r="37" spans="1:2" x14ac:dyDescent="0.25">
      <c r="A37" s="7" t="s">
        <v>60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941A8-04BF-45E8-9F60-D4E07475AB4A}">
  <sheetPr codeName="Sheet1"/>
  <dimension ref="A1:AA17"/>
  <sheetViews>
    <sheetView topLeftCell="I1" workbookViewId="0">
      <selection activeCell="N7" sqref="N7"/>
    </sheetView>
  </sheetViews>
  <sheetFormatPr defaultRowHeight="15" x14ac:dyDescent="0.25"/>
  <cols>
    <col min="1" max="1" width="9.140625" style="8"/>
    <col min="2" max="2" width="14" style="8" bestFit="1" customWidth="1"/>
    <col min="3" max="3" width="21.7109375" style="8" bestFit="1" customWidth="1"/>
    <col min="4" max="13" width="16.42578125" style="8" bestFit="1" customWidth="1"/>
    <col min="14" max="14" width="16.42578125" style="8" customWidth="1"/>
    <col min="15" max="21" width="9.140625" style="8"/>
    <col min="22" max="22" width="10.5703125" style="8" bestFit="1" customWidth="1"/>
    <col min="23" max="23" width="12" style="8" bestFit="1" customWidth="1"/>
    <col min="24" max="16384" width="9.140625" style="8"/>
  </cols>
  <sheetData>
    <row r="1" spans="1:27" x14ac:dyDescent="0.25">
      <c r="A1"/>
      <c r="B1"/>
      <c r="C1"/>
      <c r="M1"/>
      <c r="O1"/>
      <c r="P1"/>
      <c r="Q1"/>
      <c r="R1"/>
      <c r="S1"/>
      <c r="T1"/>
      <c r="U1"/>
      <c r="V1"/>
      <c r="W1"/>
      <c r="X1"/>
      <c r="Y1"/>
      <c r="Z1"/>
    </row>
    <row r="2" spans="1:27" x14ac:dyDescent="0.25">
      <c r="A2"/>
      <c r="B2"/>
      <c r="C2"/>
      <c r="M2"/>
      <c r="O2"/>
      <c r="P2"/>
      <c r="Q2"/>
      <c r="R2"/>
      <c r="S2"/>
      <c r="T2"/>
      <c r="U2"/>
      <c r="V2"/>
      <c r="W2"/>
      <c r="X2"/>
      <c r="Y2"/>
      <c r="Z2"/>
    </row>
    <row r="3" spans="1:27" x14ac:dyDescent="0.25">
      <c r="A3"/>
      <c r="B3"/>
      <c r="C3"/>
      <c r="M3"/>
      <c r="O3"/>
      <c r="P3"/>
      <c r="Q3"/>
      <c r="R3"/>
      <c r="S3"/>
      <c r="T3"/>
      <c r="U3"/>
      <c r="V3"/>
      <c r="W3"/>
      <c r="X3"/>
      <c r="Y3"/>
      <c r="Z3"/>
    </row>
    <row r="4" spans="1:27" x14ac:dyDescent="0.25">
      <c r="A4"/>
      <c r="B4" t="s">
        <v>61</v>
      </c>
      <c r="C4" s="8" t="str">
        <f xml:space="preserve"> _xlfn.TEXTJOIN("_",TRUE,"UC","WAM","CO2","Emissions")</f>
        <v>UC_WAM_CO2_Emissions</v>
      </c>
      <c r="O4"/>
      <c r="P4"/>
      <c r="Q4"/>
      <c r="R4"/>
      <c r="S4"/>
      <c r="T4"/>
      <c r="U4"/>
      <c r="V4"/>
      <c r="W4"/>
      <c r="X4"/>
      <c r="Y4"/>
      <c r="Z4"/>
    </row>
    <row r="5" spans="1:27" x14ac:dyDescent="0.25">
      <c r="A5"/>
      <c r="B5" t="s">
        <v>66</v>
      </c>
      <c r="C5" t="str">
        <f xml:space="preserve"> _xlfn.TEXTJOIN(" ",TRUE,"WAM CO2 Emissions Bound")</f>
        <v>WAM CO2 Emissions Bound</v>
      </c>
      <c r="O5"/>
      <c r="P5"/>
      <c r="Q5"/>
      <c r="R5"/>
      <c r="S5"/>
      <c r="T5"/>
      <c r="U5"/>
      <c r="V5"/>
      <c r="W5"/>
      <c r="X5"/>
      <c r="Y5"/>
      <c r="Z5"/>
    </row>
    <row r="6" spans="1:27" x14ac:dyDescent="0.25">
      <c r="B6" s="8" t="s">
        <v>72</v>
      </c>
      <c r="C6" s="8">
        <v>2020</v>
      </c>
      <c r="D6" s="8">
        <v>2021</v>
      </c>
      <c r="E6" s="8">
        <v>2022</v>
      </c>
      <c r="F6" s="8">
        <v>2023</v>
      </c>
      <c r="G6" s="8">
        <v>2024</v>
      </c>
      <c r="H6" s="8">
        <v>2025</v>
      </c>
      <c r="I6" s="8">
        <v>2026</v>
      </c>
      <c r="J6" s="8">
        <v>2027</v>
      </c>
      <c r="K6" s="8">
        <v>2028</v>
      </c>
      <c r="L6" s="8">
        <v>2029</v>
      </c>
      <c r="M6" s="8">
        <v>2030</v>
      </c>
      <c r="N6" s="8">
        <v>2050</v>
      </c>
      <c r="O6" s="8">
        <v>0</v>
      </c>
    </row>
    <row r="7" spans="1:27" x14ac:dyDescent="0.25">
      <c r="B7" s="8" t="s">
        <v>67</v>
      </c>
      <c r="C7" s="16">
        <v>33792</v>
      </c>
      <c r="D7" s="16">
        <v>35644</v>
      </c>
      <c r="E7" s="16">
        <v>36186</v>
      </c>
      <c r="F7" s="16">
        <v>35729</v>
      </c>
      <c r="G7" s="16">
        <v>34339</v>
      </c>
      <c r="H7" s="16">
        <v>32912</v>
      </c>
      <c r="I7" s="16">
        <v>30554</v>
      </c>
      <c r="J7" s="16">
        <v>29948</v>
      </c>
      <c r="K7" s="16">
        <v>28505</v>
      </c>
      <c r="L7" s="16">
        <v>27699</v>
      </c>
      <c r="M7" s="16">
        <v>27046</v>
      </c>
      <c r="N7" s="16">
        <v>6589</v>
      </c>
      <c r="O7" s="8">
        <v>5</v>
      </c>
    </row>
    <row r="8" spans="1:27" x14ac:dyDescent="0.25">
      <c r="B8" s="8" t="s">
        <v>77</v>
      </c>
      <c r="C8" s="8" t="s">
        <v>78</v>
      </c>
      <c r="D8" s="8" t="str">
        <f>C8</f>
        <v>T-A*INT*,T-NAV*</v>
      </c>
      <c r="E8" s="8" t="str">
        <f t="shared" ref="E8:L8" si="0">D8</f>
        <v>T-A*INT*,T-NAV*</v>
      </c>
      <c r="F8" s="8" t="str">
        <f t="shared" si="0"/>
        <v>T-A*INT*,T-NAV*</v>
      </c>
      <c r="G8" s="8" t="str">
        <f t="shared" si="0"/>
        <v>T-A*INT*,T-NAV*</v>
      </c>
      <c r="H8" s="8" t="str">
        <f t="shared" si="0"/>
        <v>T-A*INT*,T-NAV*</v>
      </c>
      <c r="I8" s="8" t="str">
        <f t="shared" si="0"/>
        <v>T-A*INT*,T-NAV*</v>
      </c>
      <c r="J8" s="8" t="str">
        <f t="shared" si="0"/>
        <v>T-A*INT*,T-NAV*</v>
      </c>
      <c r="K8" s="8" t="str">
        <f t="shared" si="0"/>
        <v>T-A*INT*,T-NAV*</v>
      </c>
      <c r="L8" s="8" t="str">
        <f t="shared" si="0"/>
        <v>T-A*INT*,T-NAV*</v>
      </c>
      <c r="M8" s="8" t="str">
        <f t="shared" ref="M8:N8" si="1">L8</f>
        <v>T-A*INT*,T-NAV*</v>
      </c>
      <c r="N8" s="8" t="str">
        <f t="shared" si="1"/>
        <v>T-A*INT*,T-NAV*</v>
      </c>
    </row>
    <row r="9" spans="1:27" x14ac:dyDescent="0.25">
      <c r="B9" s="8" t="s">
        <v>62</v>
      </c>
      <c r="C9" s="8" t="s">
        <v>76</v>
      </c>
      <c r="D9" s="8" t="str">
        <f>C9</f>
        <v>*CO2*,-*CO2S</v>
      </c>
      <c r="E9" s="8" t="str">
        <f t="shared" ref="E9:L9" si="2">D9</f>
        <v>*CO2*,-*CO2S</v>
      </c>
      <c r="F9" s="8" t="str">
        <f t="shared" si="2"/>
        <v>*CO2*,-*CO2S</v>
      </c>
      <c r="G9" s="8" t="str">
        <f t="shared" si="2"/>
        <v>*CO2*,-*CO2S</v>
      </c>
      <c r="H9" s="8" t="str">
        <f t="shared" si="2"/>
        <v>*CO2*,-*CO2S</v>
      </c>
      <c r="I9" s="8" t="str">
        <f t="shared" si="2"/>
        <v>*CO2*,-*CO2S</v>
      </c>
      <c r="J9" s="8" t="str">
        <f t="shared" si="2"/>
        <v>*CO2*,-*CO2S</v>
      </c>
      <c r="K9" s="8" t="str">
        <f t="shared" si="2"/>
        <v>*CO2*,-*CO2S</v>
      </c>
      <c r="L9" s="8" t="str">
        <f t="shared" si="2"/>
        <v>*CO2*,-*CO2S</v>
      </c>
      <c r="M9" s="8" t="str">
        <f t="shared" ref="M9:N9" si="3">L9</f>
        <v>*CO2*,-*CO2S</v>
      </c>
      <c r="N9" s="8" t="str">
        <f t="shared" si="3"/>
        <v>*CO2*,-*CO2S</v>
      </c>
    </row>
    <row r="10" spans="1:27" x14ac:dyDescent="0.25">
      <c r="B10" s="8" t="s">
        <v>71</v>
      </c>
      <c r="C10" s="8" t="s">
        <v>75</v>
      </c>
      <c r="D10" s="8" t="str">
        <f>C10</f>
        <v>ENV</v>
      </c>
      <c r="E10" s="8" t="str">
        <f t="shared" ref="E10:L10" si="4">D10</f>
        <v>ENV</v>
      </c>
      <c r="F10" s="8" t="str">
        <f t="shared" si="4"/>
        <v>ENV</v>
      </c>
      <c r="G10" s="8" t="str">
        <f t="shared" si="4"/>
        <v>ENV</v>
      </c>
      <c r="H10" s="8" t="str">
        <f t="shared" si="4"/>
        <v>ENV</v>
      </c>
      <c r="I10" s="8" t="str">
        <f t="shared" si="4"/>
        <v>ENV</v>
      </c>
      <c r="J10" s="8" t="str">
        <f t="shared" si="4"/>
        <v>ENV</v>
      </c>
      <c r="K10" s="8" t="str">
        <f t="shared" si="4"/>
        <v>ENV</v>
      </c>
      <c r="L10" s="8" t="str">
        <f t="shared" si="4"/>
        <v>ENV</v>
      </c>
      <c r="M10" s="8" t="str">
        <f t="shared" ref="M10:N10" si="5">L10</f>
        <v>ENV</v>
      </c>
      <c r="N10" s="8" t="str">
        <f t="shared" si="5"/>
        <v>ENV</v>
      </c>
    </row>
    <row r="11" spans="1:27" x14ac:dyDescent="0.25">
      <c r="B11" s="8" t="s">
        <v>74</v>
      </c>
    </row>
    <row r="12" spans="1:27" x14ac:dyDescent="0.25">
      <c r="B12" s="8" t="s">
        <v>0</v>
      </c>
      <c r="C12" s="8" t="s">
        <v>68</v>
      </c>
      <c r="D12" s="8" t="str">
        <f>C12</f>
        <v>UP</v>
      </c>
      <c r="E12" s="8" t="str">
        <f t="shared" ref="E12:L12" si="6">D12</f>
        <v>UP</v>
      </c>
      <c r="F12" s="8" t="str">
        <f t="shared" si="6"/>
        <v>UP</v>
      </c>
      <c r="G12" s="8" t="str">
        <f t="shared" si="6"/>
        <v>UP</v>
      </c>
      <c r="H12" s="8" t="str">
        <f t="shared" si="6"/>
        <v>UP</v>
      </c>
      <c r="I12" s="8" t="str">
        <f t="shared" si="6"/>
        <v>UP</v>
      </c>
      <c r="J12" s="8" t="str">
        <f t="shared" si="6"/>
        <v>UP</v>
      </c>
      <c r="K12" s="8" t="str">
        <f t="shared" si="6"/>
        <v>UP</v>
      </c>
      <c r="L12" s="8" t="str">
        <f t="shared" si="6"/>
        <v>UP</v>
      </c>
      <c r="M12" s="8" t="str">
        <f t="shared" ref="M12:N12" si="7">L12</f>
        <v>UP</v>
      </c>
      <c r="N12" s="8" t="str">
        <f t="shared" si="7"/>
        <v>UP</v>
      </c>
    </row>
    <row r="13" spans="1:27" x14ac:dyDescent="0.25">
      <c r="B13" s="8" t="s">
        <v>79</v>
      </c>
      <c r="C13" s="8">
        <v>-1</v>
      </c>
      <c r="D13" s="8">
        <f t="shared" ref="D13:L14" si="8">C13</f>
        <v>-1</v>
      </c>
      <c r="E13" s="8">
        <f t="shared" si="8"/>
        <v>-1</v>
      </c>
      <c r="F13" s="8">
        <f t="shared" si="8"/>
        <v>-1</v>
      </c>
      <c r="G13" s="8">
        <f t="shared" si="8"/>
        <v>-1</v>
      </c>
      <c r="H13" s="8">
        <f t="shared" si="8"/>
        <v>-1</v>
      </c>
      <c r="I13" s="8">
        <f t="shared" si="8"/>
        <v>-1</v>
      </c>
      <c r="J13" s="8">
        <f t="shared" si="8"/>
        <v>-1</v>
      </c>
      <c r="K13" s="8">
        <f t="shared" si="8"/>
        <v>-1</v>
      </c>
      <c r="L13" s="8">
        <f t="shared" si="8"/>
        <v>-1</v>
      </c>
      <c r="M13" s="8">
        <f t="shared" ref="M13:N13" si="9">L13</f>
        <v>-1</v>
      </c>
      <c r="N13" s="8">
        <f t="shared" si="9"/>
        <v>-1</v>
      </c>
    </row>
    <row r="14" spans="1:27" x14ac:dyDescent="0.25">
      <c r="A14"/>
      <c r="B14" t="s">
        <v>80</v>
      </c>
      <c r="C14" s="8">
        <v>1</v>
      </c>
      <c r="D14" s="8">
        <f t="shared" si="8"/>
        <v>1</v>
      </c>
      <c r="E14" s="8">
        <f t="shared" si="8"/>
        <v>1</v>
      </c>
      <c r="F14" s="8">
        <f t="shared" si="8"/>
        <v>1</v>
      </c>
      <c r="G14" s="8">
        <f t="shared" si="8"/>
        <v>1</v>
      </c>
      <c r="H14" s="8">
        <f t="shared" si="8"/>
        <v>1</v>
      </c>
      <c r="I14" s="8">
        <f t="shared" si="8"/>
        <v>1</v>
      </c>
      <c r="J14" s="8">
        <f t="shared" si="8"/>
        <v>1</v>
      </c>
      <c r="K14" s="8">
        <f t="shared" si="8"/>
        <v>1</v>
      </c>
      <c r="L14" s="8">
        <f t="shared" si="8"/>
        <v>1</v>
      </c>
      <c r="M14" s="8">
        <f t="shared" ref="M14:N14" si="10">L14</f>
        <v>1</v>
      </c>
      <c r="N14" s="8">
        <f t="shared" si="10"/>
        <v>1</v>
      </c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27" x14ac:dyDescent="0.25">
      <c r="A15"/>
      <c r="B15"/>
      <c r="C15"/>
      <c r="M15"/>
      <c r="O15"/>
      <c r="P15"/>
      <c r="Q15"/>
      <c r="R15"/>
      <c r="S15"/>
      <c r="T15"/>
      <c r="U15"/>
      <c r="V15"/>
      <c r="W15"/>
      <c r="X15"/>
      <c r="Y15"/>
      <c r="Z15"/>
    </row>
    <row r="16" spans="1:27" x14ac:dyDescent="0.25">
      <c r="A16"/>
      <c r="B16"/>
      <c r="C16"/>
      <c r="M16"/>
      <c r="O16"/>
      <c r="P16"/>
      <c r="Q16"/>
      <c r="R16"/>
      <c r="S16"/>
      <c r="T16"/>
      <c r="U16"/>
      <c r="V16"/>
      <c r="W16"/>
      <c r="X16"/>
      <c r="Y16"/>
      <c r="Z16"/>
    </row>
    <row r="17" spans="1:26" x14ac:dyDescent="0.25">
      <c r="A17"/>
      <c r="B17"/>
      <c r="C17"/>
      <c r="M17"/>
      <c r="O17"/>
      <c r="P17"/>
      <c r="Q17"/>
      <c r="R17"/>
      <c r="S17"/>
      <c r="T17"/>
      <c r="U17"/>
      <c r="V17"/>
      <c r="W17"/>
      <c r="X17"/>
      <c r="Y17"/>
      <c r="Z1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18C9B-7F0A-410C-BCB5-F22D93E1F454}">
  <sheetPr codeName="Sheet2"/>
  <dimension ref="A1:K31"/>
  <sheetViews>
    <sheetView workbookViewId="0">
      <selection activeCell="F31" sqref="F31"/>
    </sheetView>
  </sheetViews>
  <sheetFormatPr defaultRowHeight="15" x14ac:dyDescent="0.25"/>
  <cols>
    <col min="1" max="1" width="9.140625" style="8"/>
    <col min="2" max="2" width="28.28515625" style="8" bestFit="1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9.140625" style="8"/>
    <col min="8" max="8" width="12.42578125" style="8" bestFit="1" customWidth="1"/>
    <col min="9" max="9" width="8.28515625" style="8" bestFit="1" customWidth="1"/>
    <col min="10" max="10" width="12" style="8" bestFit="1" customWidth="1"/>
    <col min="11" max="11" width="27.85546875" style="8" bestFit="1" customWidth="1"/>
    <col min="12" max="16384" width="9.140625" style="8"/>
  </cols>
  <sheetData>
    <row r="1" spans="1:11" x14ac:dyDescent="0.25">
      <c r="A1" s="8" t="s">
        <v>64</v>
      </c>
    </row>
    <row r="2" spans="1:11" x14ac:dyDescent="0.25">
      <c r="B2" s="11" t="str">
        <f>"~UC_Sets: R_E: "  &amp; _xlfn.TEXTJOIN(",",TRUE,Regions!C3)</f>
        <v>~UC_Sets: R_E: IE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81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15"/>
    </row>
    <row r="7" spans="1:11" x14ac:dyDescent="0.25">
      <c r="B7" s="8" t="str">
        <f>VLOOKUP(B$5, config!$B$4:$O$14,2,FALSE) &amp; "_Single"</f>
        <v>UC_WAM_CO2_Emissions_Single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Single"</f>
        <v>WAM CO2 Emissions Bound - Single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6589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C2971-91FC-4261-B0BB-58C7F43C1746}">
  <sheetPr codeName="Sheet3"/>
  <dimension ref="A1:K31"/>
  <sheetViews>
    <sheetView tabSelected="1" workbookViewId="0">
      <selection activeCell="E32" sqref="E32"/>
    </sheetView>
  </sheetViews>
  <sheetFormatPr defaultRowHeight="15" x14ac:dyDescent="0.25"/>
  <cols>
    <col min="1" max="1" width="9.140625" style="8"/>
    <col min="2" max="2" width="27.28515625" style="8" customWidth="1"/>
    <col min="3" max="3" width="13.5703125" style="8" bestFit="1" customWidth="1"/>
    <col min="4" max="4" width="8.85546875" style="8" bestFit="1" customWidth="1"/>
    <col min="5" max="5" width="16.42578125" style="8" bestFit="1" customWidth="1"/>
    <col min="6" max="6" width="5.140625" style="8" bestFit="1" customWidth="1"/>
    <col min="7" max="7" width="8.85546875" style="8" bestFit="1" customWidth="1"/>
    <col min="8" max="8" width="12.42578125" style="8" bestFit="1" customWidth="1"/>
    <col min="9" max="9" width="8.28515625" style="8" bestFit="1" customWidth="1"/>
    <col min="10" max="10" width="10.7109375" style="8" bestFit="1" customWidth="1"/>
    <col min="11" max="11" width="26.5703125" style="8" bestFit="1" customWidth="1"/>
    <col min="12" max="16384" width="9.140625" style="8"/>
  </cols>
  <sheetData>
    <row r="1" spans="1:11" x14ac:dyDescent="0.25">
      <c r="A1" s="8" t="s">
        <v>65</v>
      </c>
    </row>
    <row r="2" spans="1:11" x14ac:dyDescent="0.25">
      <c r="B2" s="11" t="str">
        <f>"~UC_Sets: R_S: " &amp; _xlfn.TEXTJOIN(",",TRUE,Regions!D3:AD3)</f>
        <v>~UC_Sets: R_S: National,IE-CW,IE-D,IE-KE,IE-KK,IE-LS,IE-LD,IE-LH,IE-MH,IE-OY,IE-WH,IE-WX,IE-WW,IE-CE,IE-CO,IE-KY,IE-LK,IE-TA,IE-WD,IE-G,IE-LM,IE-MO,IE-RN,IE-SO,IE-CN,IE-DL,IE-MN</v>
      </c>
    </row>
    <row r="3" spans="1:11" x14ac:dyDescent="0.25">
      <c r="B3" s="11" t="s">
        <v>73</v>
      </c>
    </row>
    <row r="4" spans="1:11" x14ac:dyDescent="0.25">
      <c r="G4" s="8" t="str">
        <f>IF(RIGHT(B2,1)&lt;&gt;" ","~UC_T","")</f>
        <v>~UC_T</v>
      </c>
    </row>
    <row r="5" spans="1:11" x14ac:dyDescent="0.25">
      <c r="B5" s="12" t="s">
        <v>61</v>
      </c>
      <c r="C5" s="13" t="s">
        <v>62</v>
      </c>
      <c r="D5" s="13" t="s">
        <v>71</v>
      </c>
      <c r="E5" s="13" t="s">
        <v>77</v>
      </c>
      <c r="F5" s="13" t="s">
        <v>72</v>
      </c>
      <c r="G5" s="13" t="s">
        <v>0</v>
      </c>
      <c r="H5" s="14" t="s">
        <v>80</v>
      </c>
      <c r="I5" s="14" t="s">
        <v>79</v>
      </c>
      <c r="J5" s="10" t="s">
        <v>82</v>
      </c>
      <c r="K5" s="12" t="s">
        <v>63</v>
      </c>
    </row>
    <row r="6" spans="1:11" x14ac:dyDescent="0.25">
      <c r="B6" s="9" t="s">
        <v>69</v>
      </c>
      <c r="C6" s="9"/>
      <c r="D6" s="9"/>
      <c r="E6" s="9"/>
      <c r="F6" s="9"/>
      <c r="G6" s="9"/>
      <c r="H6" s="9"/>
      <c r="I6" s="9"/>
      <c r="J6" s="9" t="s">
        <v>70</v>
      </c>
      <c r="K6" s="9"/>
    </row>
    <row r="7" spans="1:11" x14ac:dyDescent="0.25">
      <c r="B7" s="8" t="str">
        <f>VLOOKUP(B$5, config!$B$4:$O$14,2,FALSE) &amp; "_Multi"</f>
        <v>UC_WAM_CO2_Emissions_Multi</v>
      </c>
      <c r="C7" s="8" t="str">
        <f>VLOOKUP(C$5, config!$B$4:$O$14,MATCH($F7,config!$B$6:$O$6,),FALSE)</f>
        <v>*CO2*,-*CO2S</v>
      </c>
      <c r="D7" s="8" t="str">
        <f>VLOOKUP(D$5, config!$B$4:$O$14,MATCH($F7,config!$B$6:$O$6,),FALSE)</f>
        <v>ENV</v>
      </c>
      <c r="F7" s="8">
        <v>2020</v>
      </c>
      <c r="G7" s="8" t="str">
        <f>VLOOKUP(G$5, config!$B$4:$O$14,MATCH($F7,config!$B$6:$O$6,),FALSE)</f>
        <v>UP</v>
      </c>
      <c r="H7" s="8">
        <f>VLOOKUP(H$5, config!$B$4:$O$14,MATCH($F7,config!$B$6:$O$6,),FALSE)</f>
        <v>1</v>
      </c>
      <c r="J7" s="8">
        <f>VLOOKUP("Value", config!$B$4:$O$14,MATCH($F7,config!$B$6:$O$6,),FALSE)</f>
        <v>33792</v>
      </c>
      <c r="K7" s="8" t="str">
        <f>VLOOKUP(K$5, config!$B$4:$O$14,2,FALSE) &amp; " - Multi"</f>
        <v>WAM CO2 Emissions Bound - Multi</v>
      </c>
    </row>
    <row r="8" spans="1:11" x14ac:dyDescent="0.25">
      <c r="C8" s="8" t="str">
        <f>VLOOKUP(C$5, config!$B$4:$O$14,MATCH($F8,config!$B$6:$O$6,),FALSE)</f>
        <v>*CO2*,-*CO2S</v>
      </c>
      <c r="D8" s="8" t="str">
        <f>VLOOKUP(D$5, config!$B$4:$O$14,MATCH($F8,config!$B$6:$O$6,),FALSE)</f>
        <v>ENV</v>
      </c>
      <c r="E8" s="8" t="str">
        <f>VLOOKUP(E$5, config!$B$4:$O$14,MATCH($F8,config!$B$6:$O$6,),FALSE)</f>
        <v>T-A*INT*,T-NAV*</v>
      </c>
      <c r="F8" s="8">
        <f>F7</f>
        <v>2020</v>
      </c>
      <c r="I8" s="8">
        <f>VLOOKUP(I$5, config!$B$4:$O$14,MATCH($F8,config!$B$6:$O$6,),FALSE)</f>
        <v>-1</v>
      </c>
    </row>
    <row r="9" spans="1:11" x14ac:dyDescent="0.25">
      <c r="C9" s="8" t="str">
        <f>VLOOKUP(C$5, config!$B$4:$O$14,MATCH($F9,config!$B$6:$O$6,),FALSE)</f>
        <v>*CO2*,-*CO2S</v>
      </c>
      <c r="D9" s="8" t="str">
        <f>VLOOKUP(D$5, config!$B$4:$O$14,MATCH($F9,config!$B$6:$O$6,),FALSE)</f>
        <v>ENV</v>
      </c>
      <c r="F9" s="8">
        <v>2021</v>
      </c>
      <c r="G9" s="8" t="str">
        <f>VLOOKUP(G$5, config!$B$4:$O$14,MATCH($F9,config!$B$6:$O$6,),FALSE)</f>
        <v>UP</v>
      </c>
      <c r="H9" s="8">
        <f>VLOOKUP(H$5, config!$B$4:$O$14,MATCH($F9,config!$B$6:$O$6,),FALSE)</f>
        <v>1</v>
      </c>
      <c r="J9" s="8">
        <f>VLOOKUP("Value", config!$B$4:$O$14,MATCH($F9,config!$B$6:$O$6,),FALSE)</f>
        <v>35644</v>
      </c>
    </row>
    <row r="10" spans="1:11" x14ac:dyDescent="0.25">
      <c r="C10" s="8" t="str">
        <f>VLOOKUP(C$5, config!$B$4:$O$14,MATCH($F10,config!$B$6:$O$6,),FALSE)</f>
        <v>*CO2*,-*CO2S</v>
      </c>
      <c r="D10" s="8" t="str">
        <f>VLOOKUP(D$5, config!$B$4:$O$14,MATCH($F10,config!$B$6:$O$6,),FALSE)</f>
        <v>ENV</v>
      </c>
      <c r="E10" s="8" t="str">
        <f>VLOOKUP(E$5, config!$B$4:$O$14,MATCH($F10,config!$B$6:$O$6,),FALSE)</f>
        <v>T-A*INT*,T-NAV*</v>
      </c>
      <c r="F10" s="8">
        <f>F9</f>
        <v>2021</v>
      </c>
      <c r="I10" s="8">
        <f>VLOOKUP(I$5, config!$B$4:$O$14,MATCH($F10,config!$B$6:$O$6,),FALSE)</f>
        <v>-1</v>
      </c>
    </row>
    <row r="11" spans="1:11" x14ac:dyDescent="0.25">
      <c r="C11" s="8" t="str">
        <f>VLOOKUP(C$5, config!$B$4:$O$14,MATCH($F11,config!$B$6:$O$6,),FALSE)</f>
        <v>*CO2*,-*CO2S</v>
      </c>
      <c r="D11" s="8" t="str">
        <f>VLOOKUP(D$5, config!$B$4:$O$14,MATCH($F11,config!$B$6:$O$6,),FALSE)</f>
        <v>ENV</v>
      </c>
      <c r="F11" s="8">
        <v>2022</v>
      </c>
      <c r="G11" s="8" t="str">
        <f>VLOOKUP(G$5, config!$B$4:$O$14,MATCH($F11,config!$B$6:$O$6,),FALSE)</f>
        <v>UP</v>
      </c>
      <c r="H11" s="8">
        <f>VLOOKUP(H$5, config!$B$4:$O$14,MATCH($F11,config!$B$6:$O$6,),FALSE)</f>
        <v>1</v>
      </c>
      <c r="J11" s="8">
        <f>VLOOKUP("Value", config!$B$4:$O$14,MATCH($F11,config!$B$6:$O$6,),FALSE)</f>
        <v>36186</v>
      </c>
    </row>
    <row r="12" spans="1:11" x14ac:dyDescent="0.25">
      <c r="C12" s="8" t="str">
        <f>VLOOKUP(C$5, config!$B$4:$O$14,MATCH($F12,config!$B$6:$O$6,),FALSE)</f>
        <v>*CO2*,-*CO2S</v>
      </c>
      <c r="D12" s="8" t="str">
        <f>VLOOKUP(D$5, config!$B$4:$O$14,MATCH($F12,config!$B$6:$O$6,),FALSE)</f>
        <v>ENV</v>
      </c>
      <c r="E12" s="8" t="str">
        <f>VLOOKUP(E$5, config!$B$4:$O$14,MATCH($F12,config!$B$6:$O$6,),FALSE)</f>
        <v>T-A*INT*,T-NAV*</v>
      </c>
      <c r="F12" s="8">
        <f>F11</f>
        <v>2022</v>
      </c>
      <c r="I12" s="8">
        <f>VLOOKUP(I$5, config!$B$4:$O$14,MATCH($F12,config!$B$6:$O$6,),FALSE)</f>
        <v>-1</v>
      </c>
    </row>
    <row r="13" spans="1:11" x14ac:dyDescent="0.25">
      <c r="C13" s="8" t="str">
        <f>VLOOKUP(C$5, config!$B$4:$O$14,MATCH($F13,config!$B$6:$O$6,),FALSE)</f>
        <v>*CO2*,-*CO2S</v>
      </c>
      <c r="D13" s="8" t="str">
        <f>VLOOKUP(D$5, config!$B$4:$O$14,MATCH($F13,config!$B$6:$O$6,),FALSE)</f>
        <v>ENV</v>
      </c>
      <c r="F13" s="8">
        <v>2023</v>
      </c>
      <c r="G13" s="8" t="str">
        <f>VLOOKUP(G$5, config!$B$4:$O$14,MATCH($F13,config!$B$6:$O$6,),FALSE)</f>
        <v>UP</v>
      </c>
      <c r="H13" s="8">
        <f>VLOOKUP(H$5, config!$B$4:$O$14,MATCH($F13,config!$B$6:$O$6,),FALSE)</f>
        <v>1</v>
      </c>
      <c r="J13" s="8">
        <f>VLOOKUP("Value", config!$B$4:$O$14,MATCH($F13,config!$B$6:$O$6,),FALSE)</f>
        <v>35729</v>
      </c>
    </row>
    <row r="14" spans="1:11" x14ac:dyDescent="0.25">
      <c r="C14" s="8" t="str">
        <f>VLOOKUP(C$5, config!$B$4:$O$14,MATCH($F14,config!$B$6:$O$6,),FALSE)</f>
        <v>*CO2*,-*CO2S</v>
      </c>
      <c r="D14" s="8" t="str">
        <f>VLOOKUP(D$5, config!$B$4:$O$14,MATCH($F14,config!$B$6:$O$6,),FALSE)</f>
        <v>ENV</v>
      </c>
      <c r="E14" s="8" t="str">
        <f>VLOOKUP(E$5, config!$B$4:$O$14,MATCH($F14,config!$B$6:$O$6,),FALSE)</f>
        <v>T-A*INT*,T-NAV*</v>
      </c>
      <c r="F14" s="8">
        <f>F13</f>
        <v>2023</v>
      </c>
      <c r="I14" s="8">
        <f>VLOOKUP(I$5, config!$B$4:$O$14,MATCH($F14,config!$B$6:$O$6,),FALSE)</f>
        <v>-1</v>
      </c>
    </row>
    <row r="15" spans="1:11" x14ac:dyDescent="0.25">
      <c r="C15" s="8" t="str">
        <f>VLOOKUP(C$5, config!$B$4:$O$14,MATCH($F15,config!$B$6:$O$6,),FALSE)</f>
        <v>*CO2*,-*CO2S</v>
      </c>
      <c r="D15" s="8" t="str">
        <f>VLOOKUP(D$5, config!$B$4:$O$14,MATCH($F15,config!$B$6:$O$6,),FALSE)</f>
        <v>ENV</v>
      </c>
      <c r="F15" s="8">
        <v>2024</v>
      </c>
      <c r="G15" s="8" t="str">
        <f>VLOOKUP(G$5, config!$B$4:$O$14,MATCH($F15,config!$B$6:$O$6,),FALSE)</f>
        <v>UP</v>
      </c>
      <c r="H15" s="8">
        <f>VLOOKUP(H$5, config!$B$4:$O$14,MATCH($F15,config!$B$6:$O$6,),FALSE)</f>
        <v>1</v>
      </c>
      <c r="J15" s="8">
        <f>VLOOKUP("Value", config!$B$4:$O$14,MATCH($F15,config!$B$6:$O$6,),FALSE)</f>
        <v>34339</v>
      </c>
    </row>
    <row r="16" spans="1:11" x14ac:dyDescent="0.25">
      <c r="C16" s="8" t="str">
        <f>VLOOKUP(C$5, config!$B$4:$O$14,MATCH($F16,config!$B$6:$O$6,),FALSE)</f>
        <v>*CO2*,-*CO2S</v>
      </c>
      <c r="D16" s="8" t="str">
        <f>VLOOKUP(D$5, config!$B$4:$O$14,MATCH($F16,config!$B$6:$O$6,),FALSE)</f>
        <v>ENV</v>
      </c>
      <c r="E16" s="8" t="str">
        <f>VLOOKUP(E$5, config!$B$4:$O$14,MATCH($F16,config!$B$6:$O$6,),FALSE)</f>
        <v>T-A*INT*,T-NAV*</v>
      </c>
      <c r="F16" s="8">
        <f>F15</f>
        <v>2024</v>
      </c>
      <c r="I16" s="8">
        <f>VLOOKUP(I$5, config!$B$4:$O$14,MATCH($F16,config!$B$6:$O$6,),FALSE)</f>
        <v>-1</v>
      </c>
    </row>
    <row r="17" spans="3:10" x14ac:dyDescent="0.25">
      <c r="C17" s="8" t="str">
        <f>VLOOKUP(C$5, config!$B$4:$O$14,MATCH($F17,config!$B$6:$O$6,),FALSE)</f>
        <v>*CO2*,-*CO2S</v>
      </c>
      <c r="D17" s="8" t="str">
        <f>VLOOKUP(D$5, config!$B$4:$O$14,MATCH($F17,config!$B$6:$O$6,),FALSE)</f>
        <v>ENV</v>
      </c>
      <c r="F17" s="8">
        <v>2025</v>
      </c>
      <c r="G17" s="8" t="str">
        <f>VLOOKUP(G$5, config!$B$4:$O$14,MATCH($F17,config!$B$6:$O$6,),FALSE)</f>
        <v>UP</v>
      </c>
      <c r="H17" s="8">
        <f>VLOOKUP(H$5, config!$B$4:$O$14,MATCH($F17,config!$B$6:$O$6,),FALSE)</f>
        <v>1</v>
      </c>
      <c r="J17" s="8">
        <f>VLOOKUP("Value", config!$B$4:$O$14,MATCH($F17,config!$B$6:$O$6,),FALSE)</f>
        <v>32912</v>
      </c>
    </row>
    <row r="18" spans="3:10" x14ac:dyDescent="0.25">
      <c r="C18" s="8" t="str">
        <f>VLOOKUP(C$5, config!$B$4:$O$14,MATCH($F18,config!$B$6:$O$6,),FALSE)</f>
        <v>*CO2*,-*CO2S</v>
      </c>
      <c r="D18" s="8" t="str">
        <f>VLOOKUP(D$5, config!$B$4:$O$14,MATCH($F18,config!$B$6:$O$6,),FALSE)</f>
        <v>ENV</v>
      </c>
      <c r="E18" s="8" t="str">
        <f>VLOOKUP(E$5, config!$B$4:$O$14,MATCH($F18,config!$B$6:$O$6,),FALSE)</f>
        <v>T-A*INT*,T-NAV*</v>
      </c>
      <c r="F18" s="8">
        <f>F17</f>
        <v>2025</v>
      </c>
      <c r="I18" s="8">
        <f>VLOOKUP(I$5, config!$B$4:$O$14,MATCH($F18,config!$B$6:$O$6,),FALSE)</f>
        <v>-1</v>
      </c>
    </row>
    <row r="19" spans="3:10" x14ac:dyDescent="0.25">
      <c r="C19" s="8" t="str">
        <f>VLOOKUP(C$5, config!$B$4:$O$14,MATCH($F19,config!$B$6:$O$6,),FALSE)</f>
        <v>*CO2*,-*CO2S</v>
      </c>
      <c r="D19" s="8" t="str">
        <f>VLOOKUP(D$5, config!$B$4:$O$14,MATCH($F19,config!$B$6:$O$6,),FALSE)</f>
        <v>ENV</v>
      </c>
      <c r="F19" s="8">
        <v>2026</v>
      </c>
      <c r="G19" s="8" t="str">
        <f>VLOOKUP(G$5, config!$B$4:$O$14,MATCH($F19,config!$B$6:$O$6,),FALSE)</f>
        <v>UP</v>
      </c>
      <c r="H19" s="8">
        <f>VLOOKUP(H$5, config!$B$4:$O$14,MATCH($F19,config!$B$6:$O$6,),FALSE)</f>
        <v>1</v>
      </c>
      <c r="J19" s="8">
        <f>VLOOKUP("Value", config!$B$4:$O$14,MATCH($F19,config!$B$6:$O$6,),FALSE)</f>
        <v>30554</v>
      </c>
    </row>
    <row r="20" spans="3:10" x14ac:dyDescent="0.25">
      <c r="C20" s="8" t="str">
        <f>VLOOKUP(C$5, config!$B$4:$O$14,MATCH($F20,config!$B$6:$O$6,),FALSE)</f>
        <v>*CO2*,-*CO2S</v>
      </c>
      <c r="D20" s="8" t="str">
        <f>VLOOKUP(D$5, config!$B$4:$O$14,MATCH($F20,config!$B$6:$O$6,),FALSE)</f>
        <v>ENV</v>
      </c>
      <c r="E20" s="8" t="str">
        <f>VLOOKUP(E$5, config!$B$4:$O$14,MATCH($F20,config!$B$6:$O$6,),FALSE)</f>
        <v>T-A*INT*,T-NAV*</v>
      </c>
      <c r="F20" s="8">
        <f>F19</f>
        <v>2026</v>
      </c>
      <c r="I20" s="8">
        <f>VLOOKUP(I$5, config!$B$4:$O$14,MATCH($F20,config!$B$6:$O$6,),FALSE)</f>
        <v>-1</v>
      </c>
    </row>
    <row r="21" spans="3:10" x14ac:dyDescent="0.25">
      <c r="C21" s="8" t="str">
        <f>VLOOKUP(C$5, config!$B$4:$O$14,MATCH($F21,config!$B$6:$O$6,),FALSE)</f>
        <v>*CO2*,-*CO2S</v>
      </c>
      <c r="D21" s="8" t="str">
        <f>VLOOKUP(D$5, config!$B$4:$O$14,MATCH($F21,config!$B$6:$O$6,),FALSE)</f>
        <v>ENV</v>
      </c>
      <c r="F21" s="8">
        <v>2027</v>
      </c>
      <c r="G21" s="8" t="str">
        <f>VLOOKUP(G$5, config!$B$4:$O$14,MATCH($F21,config!$B$6:$O$6,),FALSE)</f>
        <v>UP</v>
      </c>
      <c r="H21" s="8">
        <f>VLOOKUP(H$5, config!$B$4:$O$14,MATCH($F21,config!$B$6:$O$6,),FALSE)</f>
        <v>1</v>
      </c>
      <c r="J21" s="8">
        <f>VLOOKUP("Value", config!$B$4:$O$14,MATCH($F21,config!$B$6:$O$6,),FALSE)</f>
        <v>29948</v>
      </c>
    </row>
    <row r="22" spans="3:10" x14ac:dyDescent="0.25">
      <c r="C22" s="8" t="str">
        <f>VLOOKUP(C$5, config!$B$4:$O$14,MATCH($F22,config!$B$6:$O$6,),FALSE)</f>
        <v>*CO2*,-*CO2S</v>
      </c>
      <c r="D22" s="8" t="str">
        <f>VLOOKUP(D$5, config!$B$4:$O$14,MATCH($F22,config!$B$6:$O$6,),FALSE)</f>
        <v>ENV</v>
      </c>
      <c r="E22" s="8" t="str">
        <f>VLOOKUP(E$5, config!$B$4:$O$14,MATCH($F22,config!$B$6:$O$6,),FALSE)</f>
        <v>T-A*INT*,T-NAV*</v>
      </c>
      <c r="F22" s="8">
        <f>F21</f>
        <v>2027</v>
      </c>
      <c r="I22" s="8">
        <f>VLOOKUP(I$5, config!$B$4:$O$14,MATCH($F22,config!$B$6:$O$6,),FALSE)</f>
        <v>-1</v>
      </c>
    </row>
    <row r="23" spans="3:10" x14ac:dyDescent="0.25">
      <c r="C23" s="8" t="str">
        <f>VLOOKUP(C$5, config!$B$4:$O$14,MATCH($F23,config!$B$6:$O$6,),FALSE)</f>
        <v>*CO2*,-*CO2S</v>
      </c>
      <c r="D23" s="8" t="str">
        <f>VLOOKUP(D$5, config!$B$4:$O$14,MATCH($F23,config!$B$6:$O$6,),FALSE)</f>
        <v>ENV</v>
      </c>
      <c r="F23" s="8">
        <v>2028</v>
      </c>
      <c r="G23" s="8" t="str">
        <f>VLOOKUP(G$5, config!$B$4:$O$14,MATCH($F23,config!$B$6:$O$6,),FALSE)</f>
        <v>UP</v>
      </c>
      <c r="H23" s="8">
        <f>VLOOKUP(H$5, config!$B$4:$O$14,MATCH($F23,config!$B$6:$O$6,),FALSE)</f>
        <v>1</v>
      </c>
      <c r="J23" s="8">
        <f>VLOOKUP("Value", config!$B$4:$O$14,MATCH($F23,config!$B$6:$O$6,),FALSE)</f>
        <v>28505</v>
      </c>
    </row>
    <row r="24" spans="3:10" x14ac:dyDescent="0.25">
      <c r="C24" s="8" t="str">
        <f>VLOOKUP(C$5, config!$B$4:$O$14,MATCH($F24,config!$B$6:$O$6,),FALSE)</f>
        <v>*CO2*,-*CO2S</v>
      </c>
      <c r="D24" s="8" t="str">
        <f>VLOOKUP(D$5, config!$B$4:$O$14,MATCH($F24,config!$B$6:$O$6,),FALSE)</f>
        <v>ENV</v>
      </c>
      <c r="E24" s="8" t="str">
        <f>VLOOKUP(E$5, config!$B$4:$O$14,MATCH($F24,config!$B$6:$O$6,),FALSE)</f>
        <v>T-A*INT*,T-NAV*</v>
      </c>
      <c r="F24" s="8">
        <f>F23</f>
        <v>2028</v>
      </c>
      <c r="I24" s="8">
        <f>VLOOKUP(I$5, config!$B$4:$O$14,MATCH($F24,config!$B$6:$O$6,),FALSE)</f>
        <v>-1</v>
      </c>
    </row>
    <row r="25" spans="3:10" x14ac:dyDescent="0.25">
      <c r="C25" s="8" t="str">
        <f>VLOOKUP(C$5, config!$B$4:$O$14,MATCH($F25,config!$B$6:$O$6,),FALSE)</f>
        <v>*CO2*,-*CO2S</v>
      </c>
      <c r="D25" s="8" t="str">
        <f>VLOOKUP(D$5, config!$B$4:$O$14,MATCH($F25,config!$B$6:$O$6,),FALSE)</f>
        <v>ENV</v>
      </c>
      <c r="F25" s="8">
        <v>2029</v>
      </c>
      <c r="G25" s="8" t="str">
        <f>VLOOKUP(G$5, config!$B$4:$O$14,MATCH($F25,config!$B$6:$O$6,),FALSE)</f>
        <v>UP</v>
      </c>
      <c r="H25" s="8">
        <f>VLOOKUP(H$5, config!$B$4:$O$14,MATCH($F25,config!$B$6:$O$6,),FALSE)</f>
        <v>1</v>
      </c>
      <c r="J25" s="8">
        <f>VLOOKUP("Value", config!$B$4:$O$14,MATCH($F25,config!$B$6:$O$6,),FALSE)</f>
        <v>27699</v>
      </c>
    </row>
    <row r="26" spans="3:10" x14ac:dyDescent="0.25">
      <c r="C26" s="8" t="str">
        <f>VLOOKUP(C$5, config!$B$4:$O$14,MATCH($F26,config!$B$6:$O$6,),FALSE)</f>
        <v>*CO2*,-*CO2S</v>
      </c>
      <c r="D26" s="8" t="str">
        <f>VLOOKUP(D$5, config!$B$4:$O$14,MATCH($F26,config!$B$6:$O$6,),FALSE)</f>
        <v>ENV</v>
      </c>
      <c r="E26" s="8" t="str">
        <f>VLOOKUP(E$5, config!$B$4:$O$14,MATCH($F26,config!$B$6:$O$6,),FALSE)</f>
        <v>T-A*INT*,T-NAV*</v>
      </c>
      <c r="F26" s="8">
        <f>F25</f>
        <v>2029</v>
      </c>
      <c r="I26" s="8">
        <f>VLOOKUP(I$5, config!$B$4:$O$14,MATCH($F26,config!$B$6:$O$6,),FALSE)</f>
        <v>-1</v>
      </c>
    </row>
    <row r="27" spans="3:10" x14ac:dyDescent="0.25">
      <c r="C27" s="8" t="str">
        <f>VLOOKUP(C$5, config!$B$4:$O$14,MATCH($F27,config!$B$6:$O$6,),FALSE)</f>
        <v>*CO2*,-*CO2S</v>
      </c>
      <c r="D27" s="8" t="str">
        <f>VLOOKUP(D$5, config!$B$4:$O$14,MATCH($F27,config!$B$6:$O$6,),FALSE)</f>
        <v>ENV</v>
      </c>
      <c r="F27" s="8">
        <v>2030</v>
      </c>
      <c r="G27" s="8" t="str">
        <f>VLOOKUP(G$5, config!$B$4:$O$14,MATCH($F27,config!$B$6:$O$6,),FALSE)</f>
        <v>UP</v>
      </c>
      <c r="H27" s="8">
        <f>VLOOKUP(H$5, config!$B$4:$O$14,MATCH($F27,config!$B$6:$O$6,),FALSE)</f>
        <v>1</v>
      </c>
      <c r="J27" s="8">
        <f>VLOOKUP("Value", config!$B$4:$O$14,MATCH($F27,config!$B$6:$O$6,),FALSE)</f>
        <v>27046</v>
      </c>
    </row>
    <row r="28" spans="3:10" x14ac:dyDescent="0.25">
      <c r="C28" s="8" t="str">
        <f>VLOOKUP(C$5, config!$B$4:$O$14,MATCH($F28,config!$B$6:$O$6,),FALSE)</f>
        <v>*CO2*,-*CO2S</v>
      </c>
      <c r="D28" s="8" t="str">
        <f>VLOOKUP(D$5, config!$B$4:$O$14,MATCH($F28,config!$B$6:$O$6,),FALSE)</f>
        <v>ENV</v>
      </c>
      <c r="E28" s="8" t="str">
        <f>VLOOKUP(E$5, config!$B$4:$O$14,MATCH($F28,config!$B$6:$O$6,),FALSE)</f>
        <v>T-A*INT*,T-NAV*</v>
      </c>
      <c r="F28" s="8">
        <f>F27</f>
        <v>2030</v>
      </c>
      <c r="I28" s="8">
        <f>VLOOKUP(I$5, config!$B$4:$O$14,MATCH($F28,config!$B$6:$O$6,),FALSE)</f>
        <v>-1</v>
      </c>
    </row>
    <row r="29" spans="3:10" x14ac:dyDescent="0.25">
      <c r="C29" s="8" t="str">
        <f>VLOOKUP(C$5, config!$B$4:$O$14,MATCH($F29,config!$B$6:$O$6,),FALSE)</f>
        <v>*CO2*,-*CO2S</v>
      </c>
      <c r="D29" s="8" t="str">
        <f>VLOOKUP(D$5, config!$B$4:$O$14,MATCH($F29,config!$B$6:$O$6,),FALSE)</f>
        <v>ENV</v>
      </c>
      <c r="F29" s="8">
        <v>2050</v>
      </c>
      <c r="G29" s="8" t="str">
        <f>VLOOKUP(G$5, config!$B$4:$O$14,MATCH($F29,config!$B$6:$O$6,),FALSE)</f>
        <v>UP</v>
      </c>
      <c r="H29" s="8">
        <f>VLOOKUP(H$5, config!$B$4:$O$14,MATCH($F29,config!$B$6:$O$6,),FALSE)</f>
        <v>1</v>
      </c>
      <c r="J29" s="8">
        <f>VLOOKUP("Value", config!$B$4:$O$14,MATCH($F29,config!$B$6:$O$6,),FALSE)</f>
        <v>6589</v>
      </c>
    </row>
    <row r="30" spans="3:10" x14ac:dyDescent="0.25">
      <c r="C30" s="8" t="str">
        <f>VLOOKUP(C$5, config!$B$4:$O$14,MATCH($F30,config!$B$6:$O$6,),FALSE)</f>
        <v>*CO2*,-*CO2S</v>
      </c>
      <c r="D30" s="8" t="str">
        <f>VLOOKUP(D$5, config!$B$4:$O$14,MATCH($F30,config!$B$6:$O$6,),FALSE)</f>
        <v>ENV</v>
      </c>
      <c r="E30" s="8" t="str">
        <f>VLOOKUP(E$5, config!$B$4:$O$14,MATCH($F30,config!$B$6:$O$6,),FALSE)</f>
        <v>T-A*INT*,T-NAV*</v>
      </c>
      <c r="F30" s="8">
        <f>F29</f>
        <v>2050</v>
      </c>
      <c r="I30" s="8">
        <f>VLOOKUP(I$5, config!$B$4:$O$14,MATCH($F30,config!$B$6:$O$6,),FALSE)</f>
        <v>-1</v>
      </c>
    </row>
    <row r="31" spans="3:10" x14ac:dyDescent="0.25">
      <c r="F31" s="8">
        <v>0</v>
      </c>
      <c r="J31" s="8">
        <f>VLOOKUP("Value", config!$B$4:$O$14,MATCH($F31,config!$B$6:$O$6,),FALSE)</f>
        <v>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config</vt:lpstr>
      <vt:lpstr>single</vt:lpstr>
      <vt:lpstr>multi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Mc Guire, Jason</cp:lastModifiedBy>
  <dcterms:created xsi:type="dcterms:W3CDTF">2009-05-27T15:40:55Z</dcterms:created>
  <dcterms:modified xsi:type="dcterms:W3CDTF">2021-11-17T16:25:10Z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533214747905731</vt:r8>
  </property>
</Properties>
</file>