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gaur\Documents\Veda\times-ireland-model-sectoral_cb\SuppXLS\"/>
    </mc:Choice>
  </mc:AlternateContent>
  <xr:revisionPtr revIDLastSave="0" documentId="13_ncr:1_{02D30169-8DCC-42F0-8E75-509892F43EAF}" xr6:coauthVersionLast="47" xr6:coauthVersionMax="47" xr10:uidLastSave="{00000000-0000-0000-0000-000000000000}"/>
  <bookViews>
    <workbookView xWindow="-5970" yWindow="1215" windowWidth="18000" windowHeight="12735" activeTab="3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21" l="1"/>
  <c r="K17" i="21"/>
  <c r="K16" i="21"/>
  <c r="K15" i="21"/>
  <c r="K14" i="21"/>
  <c r="K13" i="21"/>
  <c r="K12" i="21"/>
  <c r="K11" i="21"/>
  <c r="K9" i="21"/>
  <c r="K18" i="22"/>
  <c r="K17" i="22"/>
  <c r="K16" i="22"/>
  <c r="K15" i="22"/>
  <c r="K14" i="22"/>
  <c r="K13" i="22"/>
  <c r="K12" i="22"/>
  <c r="K11" i="22"/>
  <c r="K7" i="21"/>
  <c r="K9" i="22" l="1"/>
  <c r="K7" i="22"/>
  <c r="H4" i="23" l="1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H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 s="1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<sst xmlns="http://schemas.openxmlformats.org/spreadsheetml/2006/main" count="298" uniqueCount="163">
  <si>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</si>
  <si>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</si>
  <si>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</si>
  <si>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</si>
  <si>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</si>
  <si>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</si>
  <si>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</si>
  <si>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</si>
  <si>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</si>
  <si>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</si>
  <si>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</si>
  <si>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</si>
  <si>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</si>
  <si>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</si>
  <si>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</si>
  <si>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</si>
  <si>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</si>
  <si>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</si>
  <si>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</si>
  <si>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</si>
  <si>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</si>
  <si>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</si>
  <si>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</si>
  <si>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</si>
  <si>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</si>
  <si>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</si>
  <si>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</si>
  <si>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</si>
  <si>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</si>
  <si>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</si>
  <si>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</si>
  <si>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</si>
  <si>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</si>
  <si>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</si>
  <si>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</si>
  <si>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</si>
  <si>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</si>
  <si>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</si>
  <si>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</si>
  <si>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</si>
  <si>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</si>
  <si>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</si>
  <si>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</si>
  <si>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</si>
  <si>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</si>
  <si>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</si>
  <si>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</si>
  <si>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</si>
  <si>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</si>
  <si>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</si>
  <si>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</si>
  <si>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</si>
  <si>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</si>
  <si>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</si>
  <si>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</si>
  <si>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</si>
  <si>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</si>
  <si>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</si>
  <si>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</si>
  <si>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</si>
  <si>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</si>
  <si>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</si>
  <si>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</si>
  <si>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</si>
  <si>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</si>
  <si>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</si>
  <si>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</si>
  <si>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</si>
  <si>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</si>
  <si>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</si>
  <si>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</si>
  <si>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</si>
  <si>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</si>
  <si>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</si>
  <si>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</si>
  <si>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</si>
  <si>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</si>
  <si>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</si>
  <si>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</si>
  <si>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</si>
  <si>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</si>
  <si>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</si>
  <si>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</si>
  <si>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</si>
  <si>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</si>
  <si>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</si>
  <si>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</si>
  <si>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</si>
  <si>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</si>
  <si>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</si>
  <si>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</si>
  <si>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</si>
  <si>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</si>
  <si>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</si>
  <si>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</si>
  <si>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</si>
  <si>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</si>
  <si>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</si>
  <si>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</si>
  <si>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</si>
  <si>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</si>
  <si>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</si>
  <si>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Specify a 420 Mt carbon budget</t>
  </si>
  <si>
    <t>Scenario</t>
  </si>
  <si>
    <t>James Glynn (UCC, james.glynn@ucc.ie)</t>
  </si>
  <si>
    <t>2021-2025</t>
  </si>
  <si>
    <t>2026-2030</t>
  </si>
  <si>
    <t>UC_SCB_TRA_2021-2025_Multi</t>
  </si>
  <si>
    <t>TRACO2N</t>
  </si>
  <si>
    <t>UC_SCB_TRA_2026-2030_Multi</t>
  </si>
  <si>
    <t>2021-2026</t>
  </si>
  <si>
    <t>Sectoral Emissions Ceiling Estimates</t>
  </si>
  <si>
    <t>Electricity</t>
  </si>
  <si>
    <t>Transport</t>
  </si>
  <si>
    <t>Buildings</t>
  </si>
  <si>
    <t>Industry</t>
  </si>
  <si>
    <t>Agriculture</t>
  </si>
  <si>
    <t>LULUCF</t>
  </si>
  <si>
    <t>UC_SCB_RSD_2021-2025_Multi</t>
  </si>
  <si>
    <t>RSDCO2</t>
  </si>
  <si>
    <t>SRVCO2N</t>
  </si>
  <si>
    <t>INDCO2N,INDCO2P</t>
  </si>
  <si>
    <t>UC_SCB_SRV_2021-2025_Multi</t>
  </si>
  <si>
    <t>UC_SCB_PWR_2021-2025_Multi</t>
  </si>
  <si>
    <t>UC_SCB_IND_2021-2025_Multi</t>
  </si>
  <si>
    <t>UC_SCB_RSD_2026-2030_Multi</t>
  </si>
  <si>
    <t>UC_SCB_SRV_2026-2030_Multi</t>
  </si>
  <si>
    <t>UC_SCB_PWR_2026-2030_Multi</t>
  </si>
  <si>
    <t>UC_SCB_IND_2026-2030_Multi</t>
  </si>
  <si>
    <t>UC_NetZero_CO2_2050_Multi</t>
  </si>
  <si>
    <t>Net Zero CO2 by 2050 - Multi</t>
  </si>
  <si>
    <t>TRA Carbon Budget-2021-2025- Multi</t>
  </si>
  <si>
    <t>TRA Carbon Budget-2026-2030- Multi</t>
  </si>
  <si>
    <t>RSD Carbon Budget-2021-2025- Multi</t>
  </si>
  <si>
    <t>RSD Carbon Budget-2026-2030- Multi</t>
  </si>
  <si>
    <t>SRV Carbon Budget-2021-2025- Multi</t>
  </si>
  <si>
    <t>SRV Carbon Budget-2026-2030- Multi</t>
  </si>
  <si>
    <t>PWR Carbon Budget-2021-2025- Multi</t>
  </si>
  <si>
    <t>PWR Carbon Budget-2026-2030- Multi</t>
  </si>
  <si>
    <t>IND Carbon Budget-2021-2025- Multi</t>
  </si>
  <si>
    <t>IND Carbon Budget-2026-2030- Multi</t>
  </si>
  <si>
    <t>UC_SCB_TRA_2021-2025_Single</t>
  </si>
  <si>
    <t>UC_SCB_TRA_2026-2030_Single</t>
  </si>
  <si>
    <t>UC_SCB_RSD_2021-2025_Single</t>
  </si>
  <si>
    <t>UC_SCB_RSD_2026-2030_Single</t>
  </si>
  <si>
    <t>UC_SCB_SRV_2021-2025_Single</t>
  </si>
  <si>
    <t>UC_SCB_SRV_2026-2030_Single</t>
  </si>
  <si>
    <t>UC_SCB_PWR_2021-2025_Single</t>
  </si>
  <si>
    <t>UC_SCB_PWR_2026-2030_Single</t>
  </si>
  <si>
    <t>UC_SCB_IND_2021-2025_Single</t>
  </si>
  <si>
    <t>UC_SCB_IND_2026-2030_Single</t>
  </si>
  <si>
    <t>UC_NetZero_CO2_2050_Single</t>
  </si>
  <si>
    <t>TRA Carbon Budget-2021-2025- Single</t>
  </si>
  <si>
    <t>TRA Carbon Budget-2026-2030- Single</t>
  </si>
  <si>
    <t>RSD Carbon Budget-2021-2025- Single</t>
  </si>
  <si>
    <t>RSD Carbon Budget-2026-2030- Single</t>
  </si>
  <si>
    <t>SRV Carbon Budget-2021-2025- Single</t>
  </si>
  <si>
    <t>SRV Carbon Budget-2026-2030- Single</t>
  </si>
  <si>
    <t>PWR Carbon Budget-2021-2025- Single</t>
  </si>
  <si>
    <t>PWR Carbon Budget-2026-2030- Single</t>
  </si>
  <si>
    <t>IND Carbon Budget-2021-2025- Single</t>
  </si>
  <si>
    <t>IND Carbon Budget-2026-2030- Single</t>
  </si>
  <si>
    <t>Net Zero CO2 by 2050 -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</si>
</sst>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38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22" zoomScaleNormal="100" workbookViewId="0">
      <selection activeCell="B25" sqref="B25"/>
    </sheetView>
  </sheetViews>
  <sheetFormatPr defaultColWidth="8.85546875" defaultRowHeight="15" x14ac:dyDescent="0.25"/>
  <cols>
    <col min="1" max="4" width="21.7109375" style="8" customWidth="1"/>
    <col min="5" max="6" width="14.140625" style="8" customWidth="1"/>
    <col min="7" max="7" width="12.140625" style="8" customWidth="1"/>
    <col min="8" max="10" width="8.140625" style="8" customWidth="1"/>
    <col min="11" max="11" width="9.7109375" style="8" customWidth="1"/>
    <col min="12" max="12" width="8.140625" style="8" customWidth="1"/>
    <col min="13" max="13" width="10" style="8" customWidth="1"/>
    <col min="14" max="14" width="11.42578125" style="8" customWidth="1"/>
    <col min="15" max="15" width="13.42578125" style="8" customWidth="1"/>
    <col min="16" max="16384" width="8.85546875" style="8"/>
  </cols>
  <sheetData>
    <row r="1" spans="1:26" x14ac:dyDescent="0.25">
      <c r="A1" s="20"/>
      <c r="B1" s="20"/>
      <c r="C1" s="20"/>
      <c r="D1" s="2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5">
      <c r="A2" s="20"/>
      <c r="B2" s="20"/>
      <c r="C2" s="20"/>
      <c r="D2" s="20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5">
      <c r="A3" s="20"/>
      <c r="B3" s="20"/>
      <c r="C3" s="20"/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25">
      <c r="A4" s="20"/>
      <c r="B4" s="20"/>
      <c r="C4" s="20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25">
      <c r="A5" s="20"/>
      <c r="B5" s="20"/>
      <c r="C5" s="20"/>
      <c r="D5" s="20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25">
      <c r="A6" s="20"/>
      <c r="B6" s="20"/>
      <c r="C6" s="20"/>
      <c r="D6" s="20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25">
      <c r="A7" s="20"/>
      <c r="B7" s="20"/>
      <c r="C7" s="20"/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25">
      <c r="A8" s="20"/>
      <c r="B8" s="20"/>
      <c r="C8" s="20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25">
      <c r="A9" s="20"/>
      <c r="B9" s="20"/>
      <c r="C9" s="20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25">
      <c r="A10" s="20"/>
      <c r="B10" s="20"/>
      <c r="C10" s="20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x14ac:dyDescent="0.25">
      <c r="A11" s="20"/>
      <c r="B11" s="20"/>
      <c r="C11" s="20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x14ac:dyDescent="0.25">
      <c r="A12" s="20"/>
      <c r="B12" s="20"/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25">
      <c r="A13" s="20"/>
      <c r="B13" s="20"/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25">
      <c r="A14" s="20"/>
      <c r="B14" s="20"/>
      <c r="C14" s="20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25">
      <c r="A15" s="20"/>
      <c r="B15" s="20"/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02.75" customHeight="1" x14ac:dyDescent="0.25">
      <c r="A16" s="36" t="s">
        <v>88</v>
      </c>
      <c r="B16" s="36"/>
      <c r="C16" s="36"/>
      <c r="D16" s="36"/>
      <c r="E16" s="22"/>
      <c r="F16" s="22"/>
      <c r="G16" s="23"/>
      <c r="H16" s="23"/>
      <c r="I16" s="23"/>
      <c r="J16" s="23"/>
      <c r="K16" s="23"/>
      <c r="L16" s="23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7.25" customHeight="1" x14ac:dyDescent="0.25">
      <c r="A17" s="24"/>
      <c r="B17" s="24"/>
      <c r="C17" s="24"/>
      <c r="D17" s="24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7.25" customHeight="1" x14ac:dyDescent="0.25">
      <c r="A18" s="24"/>
      <c r="B18" s="24"/>
      <c r="C18" s="24"/>
      <c r="D18" s="24"/>
      <c r="E18" s="25"/>
      <c r="F18" s="25"/>
      <c r="G18" s="26"/>
      <c r="H18" s="26"/>
      <c r="I18" s="26"/>
      <c r="J18" s="26"/>
      <c r="K18" s="26"/>
      <c r="L18" s="26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7.25" customHeight="1" x14ac:dyDescent="0.25">
      <c r="A19" s="27" t="s">
        <v>89</v>
      </c>
      <c r="B19" s="35" t="s">
        <v>103</v>
      </c>
      <c r="C19" s="35"/>
      <c r="D19" s="35"/>
      <c r="E19" s="28"/>
      <c r="F19" s="28"/>
      <c r="G19" s="29"/>
      <c r="H19" s="29"/>
      <c r="I19" s="29"/>
      <c r="J19" s="29"/>
      <c r="K19" s="29"/>
      <c r="L19" s="29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7.25" customHeight="1" x14ac:dyDescent="0.25">
      <c r="A20" s="27" t="s">
        <v>90</v>
      </c>
      <c r="B20" s="35" t="s">
        <v>100</v>
      </c>
      <c r="C20" s="35"/>
      <c r="D20" s="35"/>
      <c r="E20" s="28"/>
      <c r="F20" s="28"/>
      <c r="G20" s="29"/>
      <c r="H20" s="29"/>
      <c r="I20" s="29"/>
      <c r="J20" s="29"/>
      <c r="K20" s="29"/>
      <c r="L20" s="29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7.25" customHeight="1" x14ac:dyDescent="0.25">
      <c r="A21" s="27" t="s">
        <v>91</v>
      </c>
      <c r="B21" s="30" t="s">
        <v>102</v>
      </c>
      <c r="C21" s="30"/>
      <c r="D21" s="30"/>
      <c r="E21" s="28"/>
      <c r="F21" s="28"/>
      <c r="G21" s="29"/>
      <c r="H21" s="29"/>
      <c r="I21" s="29"/>
      <c r="J21" s="29"/>
      <c r="K21" s="29"/>
      <c r="L21" s="29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7.25" customHeight="1" x14ac:dyDescent="0.25">
      <c r="A22" s="27"/>
      <c r="B22" s="30"/>
      <c r="C22" s="30"/>
      <c r="D22" s="30"/>
      <c r="E22" s="28"/>
      <c r="F22" s="28"/>
      <c r="G22" s="29"/>
      <c r="H22" s="29"/>
      <c r="I22" s="29"/>
      <c r="J22" s="29"/>
      <c r="K22" s="29"/>
      <c r="L22" s="29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7.25" customHeight="1" x14ac:dyDescent="0.25">
      <c r="A23" s="27" t="s">
        <v>92</v>
      </c>
      <c r="B23" s="35" t="s">
        <v>101</v>
      </c>
      <c r="C23" s="35"/>
      <c r="D23" s="35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7.25" customHeight="1" x14ac:dyDescent="0.25">
      <c r="A24" s="27"/>
      <c r="B24" s="30" t="s">
        <v>104</v>
      </c>
      <c r="C24" s="30"/>
      <c r="D24" s="30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7.25" customHeight="1" x14ac:dyDescent="0.25">
      <c r="A25" s="27"/>
      <c r="B25" s="30"/>
      <c r="C25" s="30"/>
      <c r="D25" s="30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7.25" customHeight="1" x14ac:dyDescent="0.25">
      <c r="A26" s="27" t="s">
        <v>93</v>
      </c>
      <c r="B26" s="35" t="s">
        <v>101</v>
      </c>
      <c r="C26" s="35"/>
      <c r="D26" s="35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7.25" customHeight="1" x14ac:dyDescent="0.25">
      <c r="A27" s="27"/>
      <c r="B27" s="30"/>
      <c r="C27" s="30"/>
      <c r="D27" s="30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7.25" customHeight="1" x14ac:dyDescent="0.25">
      <c r="A28" s="27"/>
      <c r="B28" s="30"/>
      <c r="C28" s="30"/>
      <c r="D28" s="3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7.25" customHeight="1" x14ac:dyDescent="0.25">
      <c r="A29" s="27" t="s">
        <v>94</v>
      </c>
      <c r="B29" s="31">
        <v>1</v>
      </c>
      <c r="C29" s="30"/>
      <c r="D29" s="30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7.25" customHeight="1" x14ac:dyDescent="0.25">
      <c r="A30" s="27" t="s">
        <v>95</v>
      </c>
      <c r="B30" s="37" t="s">
        <v>96</v>
      </c>
      <c r="C30" s="35"/>
      <c r="D30" s="35"/>
      <c r="E30" s="32"/>
      <c r="F30" s="32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7.25" customHeight="1" x14ac:dyDescent="0.25">
      <c r="A31" s="27" t="s">
        <v>97</v>
      </c>
      <c r="B31" s="35" t="s">
        <v>98</v>
      </c>
      <c r="C31" s="35"/>
      <c r="D31" s="35"/>
      <c r="E31" s="32"/>
      <c r="F31" s="32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7.25" customHeight="1" x14ac:dyDescent="0.25">
      <c r="A32" s="33"/>
      <c r="B32" s="34" t="s">
        <v>99</v>
      </c>
      <c r="C32" s="33"/>
      <c r="D32" s="33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x14ac:dyDescent="0.25">
      <c r="A33" s="20"/>
      <c r="B33" s="20"/>
      <c r="C33" s="20"/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x14ac:dyDescent="0.25">
      <c r="A34" s="20"/>
      <c r="B34" s="20"/>
      <c r="C34" s="20"/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x14ac:dyDescent="0.25">
      <c r="A35" s="20"/>
      <c r="B35" s="20"/>
      <c r="C35" s="20"/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x14ac:dyDescent="0.25">
      <c r="A36" s="20"/>
      <c r="B36" s="20"/>
      <c r="C36" s="20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x14ac:dyDescent="0.25">
      <c r="A37" s="20"/>
      <c r="B37" s="20"/>
      <c r="C37" s="20"/>
      <c r="D37" s="20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x14ac:dyDescent="0.25">
      <c r="A38" s="20"/>
      <c r="B38" s="20"/>
      <c r="C38" s="20"/>
      <c r="D38" s="20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x14ac:dyDescent="0.25">
      <c r="A39" s="20"/>
      <c r="B39" s="20"/>
      <c r="C39" s="20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x14ac:dyDescent="0.25">
      <c r="A40" s="20"/>
      <c r="B40" s="20"/>
      <c r="C40" s="20"/>
      <c r="D40" s="20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x14ac:dyDescent="0.25">
      <c r="A41" s="20"/>
      <c r="B41" s="20"/>
      <c r="C41" s="20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x14ac:dyDescent="0.25">
      <c r="A42" s="20"/>
      <c r="B42" s="20"/>
      <c r="C42" s="20"/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12"/>
  <sheetViews>
    <sheetView workbookViewId="0">
      <selection activeCell="D30" sqref="D30"/>
    </sheetView>
  </sheetViews>
  <sheetFormatPr defaultColWidth="9.140625" defaultRowHeight="15" x14ac:dyDescent="0.25"/>
  <cols>
    <col min="1" max="1" width="9.140625" style="8"/>
    <col min="2" max="2" width="14" style="8" bestFit="1" customWidth="1"/>
    <col min="3" max="3" width="30.140625" style="8" bestFit="1" customWidth="1"/>
    <col min="4" max="4" width="28" style="8" bestFit="1" customWidth="1"/>
    <col min="5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5">
      <c r="A3"/>
      <c r="B3" t="s">
        <v>111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5" spans="1:17" x14ac:dyDescent="0.25">
      <c r="C5" s="8" t="s">
        <v>105</v>
      </c>
      <c r="D5" s="8" t="s">
        <v>106</v>
      </c>
    </row>
    <row r="6" spans="1:17" x14ac:dyDescent="0.25">
      <c r="B6" s="8" t="s">
        <v>112</v>
      </c>
      <c r="C6" s="8">
        <v>41.594970666666654</v>
      </c>
      <c r="D6" s="8">
        <v>18.047466666666665</v>
      </c>
      <c r="E6" s="8">
        <v>59.642437333333319</v>
      </c>
    </row>
    <row r="7" spans="1:17" x14ac:dyDescent="0.25">
      <c r="B7" s="8" t="s">
        <v>113</v>
      </c>
      <c r="C7" s="8">
        <v>46.384803111111104</v>
      </c>
      <c r="D7" s="8">
        <v>33.159511111111101</v>
      </c>
      <c r="E7" s="8">
        <v>79.544314222222198</v>
      </c>
    </row>
    <row r="8" spans="1:17" x14ac:dyDescent="0.25">
      <c r="B8" s="8" t="s">
        <v>114</v>
      </c>
      <c r="C8" s="8">
        <v>38.32868878222223</v>
      </c>
      <c r="D8" s="8">
        <v>24.088334222222226</v>
      </c>
      <c r="E8" s="8">
        <v>62.417023004444459</v>
      </c>
    </row>
    <row r="9" spans="1:17" x14ac:dyDescent="0.25">
      <c r="B9" s="8" t="s">
        <v>115</v>
      </c>
      <c r="C9" s="8">
        <v>43.881727327334858</v>
      </c>
      <c r="D9" s="8">
        <v>29.032066422098612</v>
      </c>
      <c r="E9" s="8">
        <v>72.913793749433466</v>
      </c>
    </row>
    <row r="10" spans="1:17" x14ac:dyDescent="0.25">
      <c r="B10" s="8" t="s">
        <v>116</v>
      </c>
      <c r="C10" s="8">
        <v>105.19932705072635</v>
      </c>
      <c r="D10" s="8">
        <v>83.475795065110944</v>
      </c>
      <c r="E10" s="8">
        <v>188.6751221158373</v>
      </c>
    </row>
    <row r="11" spans="1:17" x14ac:dyDescent="0.25">
      <c r="B11" s="8" t="s">
        <v>117</v>
      </c>
      <c r="C11" s="8">
        <v>19.591454274255817</v>
      </c>
      <c r="D11" s="8">
        <v>12.15847816690407</v>
      </c>
      <c r="E11" s="8">
        <v>31.749932441159885</v>
      </c>
    </row>
    <row r="12" spans="1:17" x14ac:dyDescent="0.25">
      <c r="C12" s="8">
        <v>294.980971212317</v>
      </c>
      <c r="D12" s="8">
        <v>199.96165165411364</v>
      </c>
      <c r="E12" s="8">
        <v>494.94262286643061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21"/>
  <sheetViews>
    <sheetView tabSelected="1" topLeftCell="A4" workbookViewId="0">
      <selection activeCell="O32" sqref="O32"/>
    </sheetView>
  </sheetViews>
  <sheetFormatPr defaultColWidth="9.140625" defaultRowHeight="15" x14ac:dyDescent="0.25"/>
  <cols>
    <col min="1" max="1" width="9.140625" style="8"/>
    <col min="2" max="2" width="31" style="8" bestFit="1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33.140625" style="8" bestFit="1" customWidth="1"/>
    <col min="13" max="16384" width="9.140625" style="8"/>
  </cols>
  <sheetData>
    <row r="1" spans="1:12" x14ac:dyDescent="0.25">
      <c r="A1" s="8" t="s">
        <v>64</v>
      </c>
    </row>
    <row r="2" spans="1:12" x14ac:dyDescent="0.25">
      <c r="B2" s="11" t="str">
        <f>"~UC_Sets: R_E: "  &amp; _xlfn.TEXTJOIN(",",TRUE,Regions!C3)</f>
        <v>~UC_Sets: R_E: IE</v>
      </c>
    </row>
    <row r="3" spans="1:12" x14ac:dyDescent="0.25">
      <c r="B3" s="11" t="s">
        <v>73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71</v>
      </c>
      <c r="E5" s="13" t="s">
        <v>80</v>
      </c>
      <c r="F5" s="13" t="s">
        <v>72</v>
      </c>
      <c r="G5" s="13" t="s">
        <v>75</v>
      </c>
      <c r="H5" s="13" t="s">
        <v>0</v>
      </c>
      <c r="I5" s="14" t="s">
        <v>74</v>
      </c>
      <c r="J5" s="14" t="s">
        <v>79</v>
      </c>
      <c r="K5" s="10" t="s">
        <v>65</v>
      </c>
      <c r="L5" s="12" t="s">
        <v>63</v>
      </c>
    </row>
    <row r="6" spans="1:12" x14ac:dyDescent="0.25">
      <c r="B6" s="9" t="s">
        <v>69</v>
      </c>
      <c r="C6" s="9"/>
      <c r="D6" s="9"/>
      <c r="E6" s="9"/>
      <c r="F6" s="9"/>
      <c r="G6" s="9"/>
      <c r="H6" s="9"/>
      <c r="I6" s="9"/>
      <c r="J6" s="9"/>
      <c r="K6" s="9" t="s">
        <v>70</v>
      </c>
      <c r="L6" s="15"/>
    </row>
    <row r="7" spans="1:12" x14ac:dyDescent="0.25">
      <c r="B7" s="8" t="s">
        <v>141</v>
      </c>
      <c r="C7" s="8" t="s">
        <v>108</v>
      </c>
      <c r="D7" s="8" t="s">
        <v>77</v>
      </c>
      <c r="F7" s="8" t="s">
        <v>105</v>
      </c>
      <c r="G7" s="8" t="s">
        <v>76</v>
      </c>
      <c r="H7" s="8" t="s">
        <v>68</v>
      </c>
      <c r="I7" s="8">
        <v>1</v>
      </c>
      <c r="K7" s="8">
        <f>config!C7*1000</f>
        <v>46384.803111111105</v>
      </c>
      <c r="L7" s="8" t="s">
        <v>152</v>
      </c>
    </row>
    <row r="8" spans="1:12" x14ac:dyDescent="0.25">
      <c r="C8" s="8" t="s">
        <v>78</v>
      </c>
      <c r="D8" s="8" t="s">
        <v>77</v>
      </c>
      <c r="E8" s="8" t="s">
        <v>81</v>
      </c>
      <c r="F8" s="8" t="s">
        <v>110</v>
      </c>
      <c r="J8" s="8">
        <v>-1</v>
      </c>
    </row>
    <row r="9" spans="1:12" x14ac:dyDescent="0.25">
      <c r="B9" s="8" t="s">
        <v>142</v>
      </c>
      <c r="C9" s="8" t="s">
        <v>108</v>
      </c>
      <c r="D9" s="8" t="s">
        <v>77</v>
      </c>
      <c r="F9" s="8" t="s">
        <v>106</v>
      </c>
      <c r="G9" s="8" t="s">
        <v>76</v>
      </c>
      <c r="H9" s="8" t="s">
        <v>68</v>
      </c>
      <c r="I9" s="8">
        <v>1</v>
      </c>
      <c r="K9" s="8">
        <f>config!D7*1000</f>
        <v>33159.511111111104</v>
      </c>
      <c r="L9" s="8" t="s">
        <v>153</v>
      </c>
    </row>
    <row r="10" spans="1:12" x14ac:dyDescent="0.25">
      <c r="C10" s="8" t="s">
        <v>78</v>
      </c>
      <c r="D10" s="8" t="s">
        <v>77</v>
      </c>
      <c r="E10" s="8" t="s">
        <v>81</v>
      </c>
      <c r="F10" s="8" t="s">
        <v>106</v>
      </c>
      <c r="J10" s="8">
        <v>-1</v>
      </c>
    </row>
    <row r="11" spans="1:12" x14ac:dyDescent="0.25">
      <c r="B11" s="8" t="s">
        <v>143</v>
      </c>
      <c r="C11" s="8" t="s">
        <v>119</v>
      </c>
      <c r="D11" s="8" t="s">
        <v>77</v>
      </c>
      <c r="F11" s="8" t="s">
        <v>110</v>
      </c>
      <c r="G11" s="8" t="s">
        <v>76</v>
      </c>
      <c r="H11" s="8" t="s">
        <v>68</v>
      </c>
      <c r="I11" s="8">
        <v>1</v>
      </c>
      <c r="K11" s="8">
        <f>config!C8*0.8*1000</f>
        <v>30662.951025777787</v>
      </c>
      <c r="L11" s="8" t="s">
        <v>154</v>
      </c>
    </row>
    <row r="12" spans="1:12" x14ac:dyDescent="0.25">
      <c r="B12" s="8" t="s">
        <v>144</v>
      </c>
      <c r="C12" s="8" t="s">
        <v>119</v>
      </c>
      <c r="D12" s="8" t="s">
        <v>77</v>
      </c>
      <c r="F12" s="8" t="s">
        <v>106</v>
      </c>
      <c r="G12" s="8" t="s">
        <v>76</v>
      </c>
      <c r="H12" s="8" t="s">
        <v>68</v>
      </c>
      <c r="I12" s="8">
        <v>1</v>
      </c>
      <c r="K12" s="8">
        <f>config!D8*0.8*1000</f>
        <v>19270.667377777783</v>
      </c>
      <c r="L12" s="8" t="s">
        <v>155</v>
      </c>
    </row>
    <row r="13" spans="1:12" x14ac:dyDescent="0.25">
      <c r="B13" s="8" t="s">
        <v>145</v>
      </c>
      <c r="C13" s="8" t="s">
        <v>120</v>
      </c>
      <c r="D13" s="8" t="s">
        <v>77</v>
      </c>
      <c r="F13" s="8" t="s">
        <v>110</v>
      </c>
      <c r="G13" s="8" t="s">
        <v>76</v>
      </c>
      <c r="H13" s="8" t="s">
        <v>68</v>
      </c>
      <c r="I13" s="8">
        <v>1</v>
      </c>
      <c r="K13" s="8">
        <f>config!C8*0.2*1000</f>
        <v>7665.7377564444469</v>
      </c>
      <c r="L13" s="8" t="s">
        <v>156</v>
      </c>
    </row>
    <row r="14" spans="1:12" x14ac:dyDescent="0.25">
      <c r="B14" s="8" t="s">
        <v>146</v>
      </c>
      <c r="C14" s="8" t="s">
        <v>120</v>
      </c>
      <c r="D14" s="8" t="s">
        <v>77</v>
      </c>
      <c r="F14" s="8" t="s">
        <v>106</v>
      </c>
      <c r="G14" s="8" t="s">
        <v>76</v>
      </c>
      <c r="H14" s="8" t="s">
        <v>68</v>
      </c>
      <c r="I14" s="8">
        <v>1</v>
      </c>
      <c r="K14" s="8">
        <f>config!D8*0.2*1000</f>
        <v>4817.6668444444458</v>
      </c>
      <c r="L14" s="8" t="s">
        <v>157</v>
      </c>
    </row>
    <row r="15" spans="1:12" x14ac:dyDescent="0.25">
      <c r="B15" s="8" t="s">
        <v>147</v>
      </c>
      <c r="C15" s="8" t="s">
        <v>87</v>
      </c>
      <c r="D15" s="8" t="s">
        <v>77</v>
      </c>
      <c r="F15" s="8" t="s">
        <v>110</v>
      </c>
      <c r="G15" s="8" t="s">
        <v>76</v>
      </c>
      <c r="H15" s="8" t="s">
        <v>68</v>
      </c>
      <c r="I15" s="8">
        <v>1</v>
      </c>
      <c r="K15" s="8">
        <f>config!C6*1000</f>
        <v>41594.970666666653</v>
      </c>
      <c r="L15" s="8" t="s">
        <v>158</v>
      </c>
    </row>
    <row r="16" spans="1:12" x14ac:dyDescent="0.25">
      <c r="B16" s="8" t="s">
        <v>148</v>
      </c>
      <c r="C16" s="8" t="s">
        <v>87</v>
      </c>
      <c r="D16" s="8" t="s">
        <v>77</v>
      </c>
      <c r="F16" s="8" t="s">
        <v>106</v>
      </c>
      <c r="G16" s="8" t="s">
        <v>76</v>
      </c>
      <c r="H16" s="8" t="s">
        <v>68</v>
      </c>
      <c r="I16" s="8">
        <v>1</v>
      </c>
      <c r="K16" s="8">
        <f>config!D6*1000</f>
        <v>18047.466666666664</v>
      </c>
      <c r="L16" s="8" t="s">
        <v>159</v>
      </c>
    </row>
    <row r="17" spans="2:12" x14ac:dyDescent="0.25">
      <c r="B17" s="8" t="s">
        <v>149</v>
      </c>
      <c r="C17" s="8" t="s">
        <v>121</v>
      </c>
      <c r="D17" s="8" t="s">
        <v>77</v>
      </c>
      <c r="F17" s="8" t="s">
        <v>110</v>
      </c>
      <c r="G17" s="8" t="s">
        <v>76</v>
      </c>
      <c r="H17" s="8" t="s">
        <v>68</v>
      </c>
      <c r="I17" s="8">
        <v>1</v>
      </c>
      <c r="K17" s="8">
        <f>config!C9*1000</f>
        <v>43881.727327334855</v>
      </c>
      <c r="L17" s="8" t="s">
        <v>160</v>
      </c>
    </row>
    <row r="18" spans="2:12" x14ac:dyDescent="0.25">
      <c r="B18" s="8" t="s">
        <v>150</v>
      </c>
      <c r="C18" s="8" t="s">
        <v>121</v>
      </c>
      <c r="D18" s="8" t="s">
        <v>77</v>
      </c>
      <c r="F18" s="8" t="s">
        <v>106</v>
      </c>
      <c r="G18" s="8" t="s">
        <v>76</v>
      </c>
      <c r="H18" s="8" t="s">
        <v>68</v>
      </c>
      <c r="I18" s="8">
        <v>1</v>
      </c>
      <c r="K18" s="8">
        <f>config!D9*1000</f>
        <v>29032.066422098611</v>
      </c>
      <c r="L18" s="8" t="s">
        <v>161</v>
      </c>
    </row>
    <row r="19" spans="2:12" x14ac:dyDescent="0.25">
      <c r="B19" s="8" t="s">
        <v>151</v>
      </c>
      <c r="C19" s="8" t="s">
        <v>78</v>
      </c>
      <c r="D19" s="8" t="s">
        <v>77</v>
      </c>
      <c r="F19" s="8">
        <v>2050</v>
      </c>
      <c r="G19" s="8" t="s">
        <v>68</v>
      </c>
      <c r="I19" s="8">
        <v>1</v>
      </c>
      <c r="K19" s="8">
        <v>0</v>
      </c>
      <c r="L19" s="8" t="s">
        <v>162</v>
      </c>
    </row>
    <row r="20" spans="2:12" x14ac:dyDescent="0.25">
      <c r="C20" s="8" t="s">
        <v>78</v>
      </c>
      <c r="D20" s="8" t="s">
        <v>77</v>
      </c>
      <c r="E20" s="8" t="s">
        <v>81</v>
      </c>
      <c r="F20" s="8">
        <v>2050</v>
      </c>
      <c r="J20" s="8">
        <v>-1</v>
      </c>
    </row>
    <row r="21" spans="2:12" x14ac:dyDescent="0.25">
      <c r="F21" s="8">
        <v>0</v>
      </c>
      <c r="K21" s="8"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21"/>
  <sheetViews>
    <sheetView topLeftCell="E1" workbookViewId="0">
      <selection activeCell="K33" sqref="K33"/>
    </sheetView>
  </sheetViews>
  <sheetFormatPr defaultColWidth="9.140625" defaultRowHeight="15" x14ac:dyDescent="0.25"/>
  <cols>
    <col min="1" max="1" width="9.140625" style="8"/>
    <col min="2" max="2" width="30.7109375" style="8" customWidth="1"/>
    <col min="3" max="3" width="17.285156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1.85546875" style="8" bestFit="1" customWidth="1"/>
    <col min="12" max="12" width="36.5703125" style="8" bestFit="1" customWidth="1"/>
    <col min="13" max="16384" width="9.140625" style="8"/>
  </cols>
  <sheetData>
    <row r="1" spans="1:12" x14ac:dyDescent="0.25">
      <c r="A1" s="8" t="s">
        <v>66</v>
      </c>
    </row>
    <row r="2" spans="1:12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11" t="s">
        <v>73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71</v>
      </c>
      <c r="E5" s="13" t="s">
        <v>80</v>
      </c>
      <c r="F5" s="13" t="s">
        <v>72</v>
      </c>
      <c r="G5" s="13" t="s">
        <v>75</v>
      </c>
      <c r="H5" s="13" t="s">
        <v>0</v>
      </c>
      <c r="I5" s="14" t="s">
        <v>74</v>
      </c>
      <c r="J5" s="14" t="s">
        <v>79</v>
      </c>
      <c r="K5" s="10" t="s">
        <v>67</v>
      </c>
      <c r="L5" s="12" t="s">
        <v>63</v>
      </c>
    </row>
    <row r="6" spans="1:12" x14ac:dyDescent="0.25">
      <c r="B6" s="9" t="s">
        <v>69</v>
      </c>
      <c r="C6" s="9"/>
      <c r="D6" s="9"/>
      <c r="E6" s="9"/>
      <c r="F6" s="9"/>
      <c r="G6" s="9"/>
      <c r="H6" s="9"/>
      <c r="I6" s="9"/>
      <c r="J6" s="9"/>
      <c r="K6" s="9" t="s">
        <v>70</v>
      </c>
      <c r="L6" s="9"/>
    </row>
    <row r="7" spans="1:12" x14ac:dyDescent="0.25">
      <c r="B7" s="8" t="s">
        <v>107</v>
      </c>
      <c r="C7" s="8" t="s">
        <v>108</v>
      </c>
      <c r="D7" s="8" t="s">
        <v>77</v>
      </c>
      <c r="F7" s="8" t="s">
        <v>105</v>
      </c>
      <c r="G7" s="8" t="s">
        <v>76</v>
      </c>
      <c r="H7" s="8" t="s">
        <v>68</v>
      </c>
      <c r="I7" s="8">
        <v>1</v>
      </c>
      <c r="K7" s="8">
        <f>config!C7*1000</f>
        <v>46384.803111111105</v>
      </c>
      <c r="L7" s="8" t="s">
        <v>131</v>
      </c>
    </row>
    <row r="8" spans="1:12" x14ac:dyDescent="0.25">
      <c r="C8" s="8" t="s">
        <v>78</v>
      </c>
      <c r="D8" s="8" t="s">
        <v>77</v>
      </c>
      <c r="E8" s="8" t="s">
        <v>81</v>
      </c>
      <c r="F8" s="8" t="s">
        <v>110</v>
      </c>
      <c r="J8" s="8">
        <v>-1</v>
      </c>
    </row>
    <row r="9" spans="1:12" x14ac:dyDescent="0.25">
      <c r="B9" s="8" t="s">
        <v>109</v>
      </c>
      <c r="C9" s="8" t="s">
        <v>108</v>
      </c>
      <c r="D9" s="8" t="s">
        <v>77</v>
      </c>
      <c r="F9" s="8" t="s">
        <v>106</v>
      </c>
      <c r="G9" s="8" t="s">
        <v>76</v>
      </c>
      <c r="H9" s="8" t="s">
        <v>68</v>
      </c>
      <c r="I9" s="8">
        <v>1</v>
      </c>
      <c r="K9" s="8">
        <f>config!D7*1000</f>
        <v>33159.511111111104</v>
      </c>
      <c r="L9" s="8" t="s">
        <v>132</v>
      </c>
    </row>
    <row r="10" spans="1:12" x14ac:dyDescent="0.25">
      <c r="C10" s="8" t="s">
        <v>78</v>
      </c>
      <c r="D10" s="8" t="s">
        <v>77</v>
      </c>
      <c r="E10" s="8" t="s">
        <v>81</v>
      </c>
      <c r="F10" s="8" t="s">
        <v>106</v>
      </c>
      <c r="J10" s="8">
        <v>-1</v>
      </c>
    </row>
    <row r="11" spans="1:12" x14ac:dyDescent="0.25">
      <c r="B11" s="8" t="s">
        <v>118</v>
      </c>
      <c r="C11" s="8" t="s">
        <v>119</v>
      </c>
      <c r="D11" s="8" t="s">
        <v>77</v>
      </c>
      <c r="F11" s="8" t="s">
        <v>110</v>
      </c>
      <c r="G11" s="8" t="s">
        <v>76</v>
      </c>
      <c r="H11" s="8" t="s">
        <v>68</v>
      </c>
      <c r="I11" s="8">
        <v>1</v>
      </c>
      <c r="K11" s="8">
        <f>config!C8*0.8*1000</f>
        <v>30662.951025777787</v>
      </c>
      <c r="L11" s="8" t="s">
        <v>133</v>
      </c>
    </row>
    <row r="12" spans="1:12" x14ac:dyDescent="0.25">
      <c r="B12" s="8" t="s">
        <v>125</v>
      </c>
      <c r="C12" s="8" t="s">
        <v>119</v>
      </c>
      <c r="D12" s="8" t="s">
        <v>77</v>
      </c>
      <c r="F12" s="8" t="s">
        <v>106</v>
      </c>
      <c r="G12" s="8" t="s">
        <v>76</v>
      </c>
      <c r="H12" s="8" t="s">
        <v>68</v>
      </c>
      <c r="I12" s="8">
        <v>1</v>
      </c>
      <c r="K12" s="8">
        <f>config!D8*0.8*1000</f>
        <v>19270.667377777783</v>
      </c>
      <c r="L12" s="8" t="s">
        <v>134</v>
      </c>
    </row>
    <row r="13" spans="1:12" x14ac:dyDescent="0.25">
      <c r="B13" s="8" t="s">
        <v>122</v>
      </c>
      <c r="C13" s="8" t="s">
        <v>120</v>
      </c>
      <c r="D13" s="8" t="s">
        <v>77</v>
      </c>
      <c r="F13" s="8" t="s">
        <v>110</v>
      </c>
      <c r="G13" s="8" t="s">
        <v>76</v>
      </c>
      <c r="H13" s="8" t="s">
        <v>68</v>
      </c>
      <c r="I13" s="8">
        <v>1</v>
      </c>
      <c r="K13" s="8">
        <f>config!C8*0.2*1000</f>
        <v>7665.7377564444469</v>
      </c>
      <c r="L13" s="8" t="s">
        <v>135</v>
      </c>
    </row>
    <row r="14" spans="1:12" x14ac:dyDescent="0.25">
      <c r="B14" s="8" t="s">
        <v>126</v>
      </c>
      <c r="C14" s="8" t="s">
        <v>120</v>
      </c>
      <c r="D14" s="8" t="s">
        <v>77</v>
      </c>
      <c r="F14" s="8" t="s">
        <v>106</v>
      </c>
      <c r="G14" s="8" t="s">
        <v>76</v>
      </c>
      <c r="H14" s="8" t="s">
        <v>68</v>
      </c>
      <c r="I14" s="8">
        <v>1</v>
      </c>
      <c r="K14" s="8">
        <f>config!D8*0.2*1000</f>
        <v>4817.6668444444458</v>
      </c>
      <c r="L14" s="8" t="s">
        <v>136</v>
      </c>
    </row>
    <row r="15" spans="1:12" x14ac:dyDescent="0.25">
      <c r="B15" s="8" t="s">
        <v>123</v>
      </c>
      <c r="C15" s="8" t="s">
        <v>87</v>
      </c>
      <c r="D15" s="8" t="s">
        <v>77</v>
      </c>
      <c r="F15" s="8" t="s">
        <v>110</v>
      </c>
      <c r="G15" s="8" t="s">
        <v>76</v>
      </c>
      <c r="H15" s="8" t="s">
        <v>68</v>
      </c>
      <c r="I15" s="8">
        <v>1</v>
      </c>
      <c r="K15" s="8">
        <f>config!C6*1000</f>
        <v>41594.970666666653</v>
      </c>
      <c r="L15" s="8" t="s">
        <v>137</v>
      </c>
    </row>
    <row r="16" spans="1:12" x14ac:dyDescent="0.25">
      <c r="B16" s="8" t="s">
        <v>127</v>
      </c>
      <c r="C16" s="8" t="s">
        <v>87</v>
      </c>
      <c r="D16" s="8" t="s">
        <v>77</v>
      </c>
      <c r="F16" s="8" t="s">
        <v>106</v>
      </c>
      <c r="G16" s="8" t="s">
        <v>76</v>
      </c>
      <c r="H16" s="8" t="s">
        <v>68</v>
      </c>
      <c r="I16" s="8">
        <v>1</v>
      </c>
      <c r="K16" s="8">
        <f>config!D6*1000</f>
        <v>18047.466666666664</v>
      </c>
      <c r="L16" s="8" t="s">
        <v>138</v>
      </c>
    </row>
    <row r="17" spans="2:12" x14ac:dyDescent="0.25">
      <c r="B17" s="8" t="s">
        <v>124</v>
      </c>
      <c r="C17" s="8" t="s">
        <v>121</v>
      </c>
      <c r="D17" s="8" t="s">
        <v>77</v>
      </c>
      <c r="F17" s="8" t="s">
        <v>110</v>
      </c>
      <c r="G17" s="8" t="s">
        <v>76</v>
      </c>
      <c r="H17" s="8" t="s">
        <v>68</v>
      </c>
      <c r="I17" s="8">
        <v>1</v>
      </c>
      <c r="K17" s="8">
        <f>config!C9*1000</f>
        <v>43881.727327334855</v>
      </c>
      <c r="L17" s="8" t="s">
        <v>139</v>
      </c>
    </row>
    <row r="18" spans="2:12" x14ac:dyDescent="0.25">
      <c r="B18" s="8" t="s">
        <v>128</v>
      </c>
      <c r="C18" s="8" t="s">
        <v>121</v>
      </c>
      <c r="D18" s="8" t="s">
        <v>77</v>
      </c>
      <c r="F18" s="8" t="s">
        <v>106</v>
      </c>
      <c r="G18" s="8" t="s">
        <v>76</v>
      </c>
      <c r="H18" s="8" t="s">
        <v>68</v>
      </c>
      <c r="I18" s="8">
        <v>1</v>
      </c>
      <c r="K18" s="8">
        <f>config!D9*1000</f>
        <v>29032.066422098611</v>
      </c>
      <c r="L18" s="8" t="s">
        <v>140</v>
      </c>
    </row>
    <row r="19" spans="2:12" x14ac:dyDescent="0.25">
      <c r="B19" s="8" t="s">
        <v>129</v>
      </c>
      <c r="C19" s="8" t="s">
        <v>78</v>
      </c>
      <c r="D19" s="8" t="s">
        <v>77</v>
      </c>
      <c r="F19" s="8">
        <v>2050</v>
      </c>
      <c r="G19" s="8" t="s">
        <v>68</v>
      </c>
      <c r="I19" s="8">
        <v>1</v>
      </c>
      <c r="K19" s="8">
        <v>0</v>
      </c>
      <c r="L19" s="8" t="s">
        <v>130</v>
      </c>
    </row>
    <row r="20" spans="2:12" x14ac:dyDescent="0.25">
      <c r="C20" s="8" t="s">
        <v>78</v>
      </c>
      <c r="D20" s="8" t="s">
        <v>77</v>
      </c>
      <c r="E20" s="8" t="s">
        <v>81</v>
      </c>
      <c r="F20" s="8">
        <v>2050</v>
      </c>
      <c r="J20" s="8">
        <v>-1</v>
      </c>
    </row>
    <row r="21" spans="2:12" x14ac:dyDescent="0.25">
      <c r="F21" s="8">
        <v>0</v>
      </c>
      <c r="K21" s="8">
        <v>5</v>
      </c>
    </row>
  </sheetData>
  <phoneticPr fontId="16" type="noConversion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82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83</v>
      </c>
      <c r="C3" s="17" t="s">
        <v>0</v>
      </c>
      <c r="D3" s="17" t="s">
        <v>84</v>
      </c>
      <c r="E3" s="17" t="s">
        <v>72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85</v>
      </c>
      <c r="D4" s="8" t="s">
        <v>86</v>
      </c>
      <c r="E4" s="8">
        <v>0</v>
      </c>
      <c r="F4" s="8" t="s">
        <v>87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Gaur, Ankita</cp:lastModifiedBy>
  <dcterms:created xsi:type="dcterms:W3CDTF">2009-05-27T15:40:55Z</dcterms:created>
  <dcterms:modified xsi:type="dcterms:W3CDTF">2022-04-28T10:22:26Z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93120753765106</vt:r8>
  </property>
</Properties>
</file>