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<sst xmlns="http://schemas.openxmlformats.org/spreadsheetml/2006/main" count="11681" uniqueCount="587">
  <si>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</si>
  <si>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</si>
  <si>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</si>
  <si>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</si>
  <si>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</si>
  <si>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</si>
  <si>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</si>
  <si>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</si>
  <si>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</si>
  <si>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</si>
  <si>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</si>
  <si>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</si>
  <si>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</si>
  <si>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</si>
  <si>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</si>
  <si>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</si>
  <si>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</si>
  <si>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</si>
  <si>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</si>
  <si>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</si>
  <si>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</si>
  <si>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</si>
  <si>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</si>
  <si>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</si>
  <si>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</si>
  <si>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</si>
  <si>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</si>
  <si>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</si>
  <si>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</si>
  <si>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</si>
  <si>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</si>
  <si>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</si>
  <si>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</si>
  <si>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</si>
  <si>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</si>
  <si>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</si>
  <si>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</si>
  <si>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</si>
  <si>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</si>
  <si>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</si>
  <si>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</si>
  <si>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</si>
  <si>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</si>
  <si>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</si>
  <si>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</si>
  <si>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</si>
  <si>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</si>
  <si>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</si>
  <si>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</si>
  <si>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</si>
  <si>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</si>
  <si>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</si>
  <si>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</si>
  <si>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</si>
  <si>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</si>
  <si>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</si>
  <si>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</si>
  <si>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</si>
  <si>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</si>
  <si>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</si>
  <si>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</si>
  <si>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</si>
  <si>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</si>
  <si>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</si>
  <si>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</si>
  <si>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</si>
  <si>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</si>
  <si>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</si>
  <si>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</si>
  <si>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</si>
  <si>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</si>
  <si>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</si>
  <si>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</si>
  <si>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</si>
  <si>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</si>
  <si>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</si>
  <si>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</si>
  <si>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</si>
  <si>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</si>
  <si>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</si>
  <si>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</si>
  <si>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</si>
  <si>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</si>
  <si>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</si>
  <si>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</si>
  <si>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</si>
  <si>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</si>
  <si>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</si>
  <si>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</si>
  <si>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</si>
  <si>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</si>
  <si>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</si>
  <si>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</si>
  <si>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</si>
  <si>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</si>
  <si>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</si>
  <si>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</si>
  <si>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</si>
  <si>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</si>
  <si>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</si>
  <si>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</si>
  <si>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</si>
  <si>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</si>
  <si>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</si>
  <si>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</si>
  <si>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</si>
  <si>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</si>
  <si>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</si>
  <si>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</si>
  <si>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</si>
  <si>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</si>
  <si>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</si>
  <si>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</si>
  <si>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</si>
  <si>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</si>
  <si>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</si>
  <si>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</si>
  <si>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</si>
  <si>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</si>
  <si>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</si>
  <si>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</si>
  <si>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</si>
  <si>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</si>
  <si>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</si>
  <si>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</si>
  <si>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</si>
  <si>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</si>
  <si>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</si>
  <si>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</si>
  <si>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</si>
  <si>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</si>
  <si>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</si>
  <si>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</si>
  <si>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</si>
  <si>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</si>
  <si>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</si>
  <si>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</si>
  <si>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</si>
  <si>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</si>
  <si>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</si>
  <si>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</si>
  <si>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</si>
  <si>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</si>
  <si>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</si>
  <si>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</si>
  <si>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</si>
  <si>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</si>
  <si>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</si>
  <si>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</si>
  <si>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</si>
  <si>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</si>
  <si>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</si>
  <si>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</si>
  <si>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</si>
  <si>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</si>
  <si>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</si>
  <si>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</si>
  <si>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</si>
  <si>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</si>
  <si>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</si>
  <si>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</si>
  <si>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</si>
  <si>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</si>
  <si>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</si>
  <si>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</si>
  <si>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</si>
  <si>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</si>
  <si>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</si>
  <si>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</si>
  <si>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</si>
  <si>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</si>
  <si>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</si>
  <si>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</si>
  <si>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</si>
  <si>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</si>
  <si>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</si>
  <si>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</si>
  <si>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</si>
  <si>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</si>
  <si>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</si>
  <si>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</si>
  <si>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</si>
  <si>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</si>
  <si>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</si>
  <si>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</si>
  <si>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</si>
  <si>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</si>
  <si>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</si>
  <si>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</si>
  <si>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</si>
  <si>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</si>
  <si>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</si>
  <si>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</si>
  <si>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</si>
  <si>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</si>
  <si>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</si>
  <si>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</si>
  <si>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</si>
  <si>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</si>
  <si>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</si>
  <si>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</si>
  <si>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</si>
  <si>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</si>
  <si>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</si>
  <si>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</si>
  <si>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</si>
  <si>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</si>
  <si>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</si>
  <si>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</si>
  <si>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</si>
  <si>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</si>
  <si>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</si>
  <si>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</si>
  <si>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</si>
  <si>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</si>
  <si>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</si>
  <si>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</si>
  <si>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</si>
  <si>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</si>
  <si>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</si>
  <si>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</si>
  <si>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</si>
  <si>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</si>
  <si>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</si>
  <si>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</si>
  <si>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</si>
  <si>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</si>
  <si>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</si>
  <si>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</si>
  <si>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</si>
  <si>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</si>
  <si>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</si>
  <si>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</si>
  <si>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</si>
  <si>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</si>
  <si>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</si>
  <si>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</si>
  <si>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</si>
  <si>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</si>
  <si>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</si>
  <si>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</si>
  <si>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</si>
  <si>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</si>
  <si>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</si>
  <si>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</si>
  <si>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</si>
  <si>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</si>
  <si>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</si>
  <si>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</si>
  <si>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</si>
  <si>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</si>
  <si>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</si>
  <si>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</si>
  <si>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</si>
  <si>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</si>
  <si>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</si>
  <si>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</si>
  <si>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</si>
  <si>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</si>
  <si>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</si>
  <si>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</si>
  <si>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</si>
  <si>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</si>
  <si>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</si>
  <si>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</si>
  <si>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</si>
  <si>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</si>
  <si>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</si>
  <si>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</si>
  <si>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</si>
  <si>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</si>
  <si>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</si>
  <si>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</si>
  <si>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</si>
  <si>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2030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</si>
  <si>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</si>
  <si>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</si>
  <si>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</si>
  <si>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</si>
  <si>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</si>
  <si>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</si>
  <si>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</si>
  <si>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</si>
  <si>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</si>
  <si>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</si>
  <si>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</si>
  <si>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</si>
  <si>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</si>
  <si>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</si>
  <si>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</si>
  <si>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</si>
  <si>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</si>
  <si>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</si>
  <si>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</si>
  <si>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</si>
  <si>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</si>
  <si>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</si>
  <si>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</si>
  <si>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</si>
  <si>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</si>
  <si>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</si>
  <si>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</si>
  <si>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</si>
  <si>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</si>
  <si>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</si>
  <si>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</si>
  <si>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</si>
  <si>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</si>
  <si>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</si>
  <si>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</si>
  <si>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</si>
  <si>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</si>
  <si>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</si>
  <si>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</si>
  <si>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</si>
  <si>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</si>
  <si>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</si>
  <si>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</si>
  <si>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</si>
  <si>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</si>
  <si>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</si>
  <si>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</si>
  <si>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</si>
  <si>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</si>
  <si>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</si>
  <si>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</si>
  <si>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</si>
  <si>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</si>
  <si>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</si>
  <si>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</si>
  <si>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</si>
  <si>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</si>
  <si>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</si>
  <si>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</si>
  <si>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</si>
  <si>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</si>
  <si>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</si>
  <si>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</si>
  <si>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</si>
  <si>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</si>
  <si>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</si>
  <si>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</si>
  <si>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</si>
  <si>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</si>
  <si>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</si>
  <si>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</si>
  <si>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</si>
  <si>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</si>
  <si>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</si>
  <si>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</si>
  <si>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</si>
  <si>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</si>
  <si>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</si>
  <si>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</si>
  <si>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</si>
  <si>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</si>
  <si>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</si>
  <si>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</si>
  <si>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</si>
  <si>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</si>
  <si>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</si>
  <si>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</si>
  <si>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</si>
  <si>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</si>
  <si>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</si>
  <si>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</si>
  <si>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</si>
  <si>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</si>
  <si>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</si>
  <si>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</si>
  <si>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</si>
  <si>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</si>
  <si>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</si>
  <si>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</si>
  <si>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</si>
  <si>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</si>
  <si>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</si>
  <si>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</si>
  <si>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</si>
  <si>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</si>
  <si>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</si>
  <si>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</si>
  <si>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</si>
  <si>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</si>
  <si>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</si>
  <si>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</si>
  <si>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</si>
  <si>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</si>
  <si>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</si>
  <si>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</si>
  <si>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</si>
  <si>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</si>
  <si>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</si>
  <si>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</si>
  <si>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</si>
  <si>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</si>
  <si>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</si>
  <si>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</si>
  <si>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</si>
  <si>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</si>
  <si>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</si>
  <si>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</si>
  <si>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</si>
  <si>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</si>
  <si>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</si>
  <si>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</si>
  <si>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</si>
  <si>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</si>
  <si>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</si>
  <si>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</si>
  <si>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</si>
  <si>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</si>
  <si>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</si>
  <si>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</si>
  <si>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</si>
  <si>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</si>
  <si>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</si>
  <si>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</si>
  <si>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</si>
  <si>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</si>
  <si>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</si>
  <si>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</si>
  <si>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</si>
  <si>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</si>
  <si>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</si>
  <si>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</si>
  <si>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</si>
  <si>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</si>
  <si>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</si>
  <si>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</si>
  <si>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</si>
  <si>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</si>
  <si>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</si>
  <si>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</si>
  <si>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</si>
  <si>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</si>
  <si>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</si>
  <si>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</si>
  <si>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</si>
  <si>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</si>
  <si>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</si>
  <si>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</si>
  <si>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</si>
  <si>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</si>
  <si>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</si>
  <si>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</si>
  <si>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</si>
  <si>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</si>
  <si>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</si>
  <si>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</si>
  <si>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</si>
  <si>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</si>
  <si>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</si>
  <si>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</si>
  <si>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</si>
  <si>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</si>
  <si>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</si>
  <si>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</si>
  <si>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</si>
  <si>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</si>
  <si>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</si>
  <si>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</si>
  <si>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</si>
  <si>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</si>
  <si>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</si>
  <si>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</si>
  <si>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</si>
  <si>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</si>
  <si>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</si>
  <si>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</si>
  <si>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</si>
  <si>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</si>
  <si>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</si>
  <si>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</si>
  <si>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</si>
  <si>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</si>
  <si>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</si>
  <si>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</si>
  <si>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</si>
  <si>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</si>
  <si>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</si>
  <si>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</si>
  <si>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</si>
  <si>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</si>
  <si>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</si>
  <si>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</si>
  <si>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</si>
  <si>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</si>
  <si>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</si>
  <si>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</si>
  <si>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</si>
  <si>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</si>
  <si>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</si>
  <si>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</si>
  <si>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</si>
  <si>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</si>
  <si>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</si>
  <si>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</si>
  <si>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</si>
  <si>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</si>
  <si>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</si>
  <si>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</si>
  <si>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</si>
  <si>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</si>
  <si>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</si>
  <si>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</si>
  <si>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</si>
  <si>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</si>
  <si>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</si>
  <si>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</si>
  <si>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</si>
  <si>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</si>
  <si>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</si>
  <si>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</si>
  <si>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</si>
  <si>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</si>
  <si>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</si>
  <si>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</si>
  <si>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</si>
  <si>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</si>
  <si>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</si>
  <si>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</si>
  <si>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</si>
  <si>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</si>
  <si>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</si>
  <si>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</si>
  <si>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</si>
  <si>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</si>
  <si>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</si>
  <si>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</si>
  <si>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</si>
  <si>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</si>
  <si>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</si>
  <si>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</si>
  <si>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</si>
  <si>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</si>
  <si>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</si>
  <si>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</si>
  <si>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</si>
  <si>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</si>
  <si>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</si>
  <si>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</si>
  <si>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</si>
  <si>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</si>
  <si>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</si>
  <si>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</si>
  <si>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</si>
  <si>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</si>
  <si>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</si>
  <si>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</si>
  <si>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</si>
  <si>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</si>
  <si>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</si>
  <si>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</si>
  <si>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</si>
  <si>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</si>
  <si>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</si>
  <si>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</si>
  <si>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</si>
  <si>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</si>
  <si>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</si>
  <si>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</si>
  <si>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</si>
  <si>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</si>
  <si>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</si>
  <si>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</si>
  <si>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</si>
  <si>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</si>
  <si>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</si>
  <si>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</si>
  <si>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</si>
  <si>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</si>
  <si>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</si>
  <si>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</si>
  <si>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</si>
  <si>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</si>
  <si>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</si>
  <si>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</si>
  <si>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2050</t>
  </si>
  <si>
    <t>2018</t>
  </si>
  <si>
    <t>2040</t>
  </si>
  <si>
    <t>RSD_NewTechs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</si>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</sst>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390006065369"/>
      <name val="Calibri"/>
      <family val="2"/>
      <scheme val="minor"/>
    </font>
    <font>
      <sz val="11"/>
      <color theme="7" tint="-0.49939000606536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420002102852"/>
        <bgColor indexed="64"/>
      </patternFill>
    </fill>
    <fill>
      <patternFill patternType="solid">
        <fgColor theme="0" tint="-0.349420011043549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4400054216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4" t="8850" r="7662" b="12841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4" t="6480" r="3927" b="6253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5" t="26115" r="3915" b="26113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581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581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274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581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581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578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581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581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274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581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581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578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581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581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274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581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581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578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581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581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274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581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581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578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581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581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274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581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581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578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581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581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274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581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581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578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581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581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274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581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581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578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581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581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274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581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581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578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581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581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274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581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581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578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581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581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274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581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581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578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581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581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274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581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581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578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581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581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274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581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581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578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581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581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274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581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581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578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581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581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274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581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581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578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581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581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274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581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581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578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581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581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274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581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581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578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581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581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274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581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581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578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581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581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274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581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581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578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581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581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274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581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581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578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581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581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274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581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581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578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581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581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274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581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581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578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581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581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274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581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581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578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581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581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274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581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581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578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581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581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274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581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581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578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581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581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274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581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581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578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581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581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274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581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581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578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581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581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274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581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581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578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581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581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274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581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581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578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581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581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274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581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581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578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581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581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274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581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581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578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581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581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274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581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581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578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581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581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274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581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581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578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581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581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274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581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581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578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581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581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274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581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581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578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581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581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274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581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581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578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581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581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274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581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581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578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581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581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274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581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581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578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581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581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274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581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581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578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581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581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274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581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581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578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581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581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274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581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581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578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581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581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274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581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581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578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581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581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274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581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581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578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581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581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274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581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581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578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581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581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274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581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581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578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581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581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274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581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581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578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581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581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274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581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581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578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581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581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274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581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581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578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581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581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274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581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581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578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581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581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274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581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581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578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581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581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274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581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581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578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581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581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274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581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581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578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581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581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274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581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581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578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581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581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274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581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581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578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581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581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274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581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581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578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581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581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274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581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581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578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581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581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274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581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581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578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581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581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274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581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581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578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581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581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274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581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581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578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581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581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274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581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581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578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581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581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274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581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581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578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581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581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274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581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581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578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581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581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274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581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581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578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581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581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274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581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581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578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581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581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274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581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581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578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581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581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274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581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581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578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581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581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274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581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581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578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581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581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274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581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581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578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581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581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274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581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581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578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581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581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274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581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581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578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581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581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274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581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581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578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581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581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274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581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581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578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581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581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274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581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581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578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581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581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274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581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581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578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581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581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274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581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581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578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581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581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274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581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581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578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581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581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274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581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581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578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581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581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274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581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581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578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581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581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274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581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581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578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581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581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274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581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581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578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581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581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274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581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581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578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581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581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274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581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581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578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581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581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274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581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581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578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581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581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274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581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581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578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581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581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274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581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581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578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581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581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274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581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581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578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581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581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274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581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581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578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581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581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274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581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581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578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581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581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274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581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581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578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581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581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274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581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581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578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581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581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274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581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581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578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581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581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274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581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581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578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581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581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274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581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581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578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581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581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274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581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581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578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581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581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274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581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581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578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581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581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274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581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581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578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581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581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274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581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581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578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581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581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274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581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581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578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581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581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274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581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581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578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581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581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274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581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581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578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581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581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274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581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581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578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581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581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274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581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581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578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581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581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274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581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581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578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581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581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274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581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581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578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581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581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274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581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581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578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581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581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274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581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581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578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581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581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274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581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581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578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581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581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274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581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581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578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581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581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274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581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581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578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581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581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274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581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581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578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581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581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274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581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581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578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581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581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274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581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581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578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581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581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274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581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581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578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581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581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274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581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581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578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581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581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274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581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581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578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581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581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274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581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581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578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581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581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274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581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581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578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581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581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274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581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581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578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581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581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274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581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581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578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581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581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274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581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581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578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581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581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274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581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581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578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581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581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274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581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581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578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581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581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274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581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581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578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581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581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274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581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581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578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581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581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274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581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581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578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581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581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274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581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581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578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581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581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274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581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581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578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581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581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274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581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581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578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581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581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274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581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581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578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581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581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274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581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581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578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581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581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274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581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581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578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581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581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274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581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581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578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581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581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274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581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581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578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581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581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274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581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581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578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581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581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274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581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581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578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581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581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274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581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581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578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581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581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274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581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581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578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581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581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274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581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581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578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581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581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274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581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581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578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581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581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274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581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581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578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581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581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274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581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581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578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581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581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274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581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581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578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581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581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274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581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581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578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581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581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274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581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581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578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581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581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274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581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581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578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581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581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274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581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581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578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581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581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274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581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581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578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581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581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274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581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581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578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581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581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274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581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581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578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581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581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274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581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581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578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581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581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274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581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581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578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581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581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274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581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581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578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581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581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274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581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581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578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581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581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274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581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581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578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581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581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274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581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581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578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581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581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274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581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581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578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581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581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274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581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581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578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581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581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274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581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581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578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581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581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274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581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581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578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581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581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274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581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581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578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581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581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274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581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581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578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581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581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274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581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581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578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581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581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274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581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581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578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581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581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274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581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581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578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581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581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274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581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581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578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581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581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274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581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581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578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581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581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274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581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581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578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581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581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274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581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581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578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581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581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274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581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581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578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581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581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274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581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581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578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581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581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274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581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581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578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581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581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274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581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581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578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581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581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274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581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581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578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581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581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274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581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581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578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581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581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274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581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581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578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581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581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274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581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581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578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581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581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274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581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581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578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581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581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274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581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581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578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581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581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274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581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581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578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581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581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274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581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581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578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581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581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274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581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581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578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581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581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274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581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581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578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581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581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274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581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581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578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581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581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274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581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581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578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0.12</v>
      </c>
      <c r="M5">
        <v>0.12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0.12</v>
      </c>
      <c r="M6">
        <v>0.12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0.12</v>
      </c>
      <c r="M9">
        <v>0.12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0.12</v>
      </c>
      <c r="M11">
        <v>0.12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0.12</v>
      </c>
      <c r="M13">
        <v>0.12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0.12</v>
      </c>
      <c r="M15">
        <v>0.12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0.12</v>
      </c>
      <c r="M16">
        <v>0.12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0.12</v>
      </c>
      <c r="M17">
        <v>0.12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0.12</v>
      </c>
      <c r="M21">
        <v>0.12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0.12</v>
      </c>
      <c r="M23">
        <v>0.12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0.12</v>
      </c>
      <c r="M28">
        <v>0.12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0.0697946718860816</v>
      </c>
      <c r="M29">
        <v>0.0697946718860816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0.0697946718860816</v>
      </c>
      <c r="M33">
        <v>0.0697946718860816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0.12</v>
      </c>
      <c r="M35">
        <v>0.12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0.12</v>
      </c>
      <c r="M41">
        <v>0.12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0.12</v>
      </c>
      <c r="M42">
        <v>0.12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0.49058779213070902</v>
      </c>
      <c r="M44">
        <v>0.49058779213070902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0.12</v>
      </c>
      <c r="M45">
        <v>0.12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0.12</v>
      </c>
      <c r="M47">
        <v>0.12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0.12</v>
      </c>
      <c r="M48">
        <v>0.12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</v>
      </c>
      <c r="M49">
        <v>0.12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0.12</v>
      </c>
      <c r="M50">
        <v>0.12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0.12</v>
      </c>
      <c r="M51">
        <v>0.12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0.12</v>
      </c>
      <c r="M53">
        <v>0.12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0.12</v>
      </c>
      <c r="M54">
        <v>0.12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0.12</v>
      </c>
      <c r="M58">
        <v>0.12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0.12</v>
      </c>
      <c r="M60">
        <v>0.12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0.12</v>
      </c>
      <c r="M62">
        <v>0.12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0.12</v>
      </c>
      <c r="M63">
        <v>0.12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0.12</v>
      </c>
      <c r="M66">
        <v>0.12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0.12</v>
      </c>
      <c r="M67">
        <v>0.12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0.12</v>
      </c>
      <c r="M68">
        <v>0.12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0.12</v>
      </c>
      <c r="M69">
        <v>0.12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0.12</v>
      </c>
      <c r="M70">
        <v>0.12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0.12</v>
      </c>
      <c r="M71">
        <v>0.12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0.12</v>
      </c>
      <c r="M73">
        <v>0.12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0.12</v>
      </c>
      <c r="M75">
        <v>0.12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0.12</v>
      </c>
      <c r="M76">
        <v>0.12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0.12</v>
      </c>
      <c r="M79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</v>
      </c>
      <c r="M41">
        <v>0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</v>
      </c>
      <c r="M42">
        <v>0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0.0060930535093405777</v>
      </c>
      <c r="E6" s="47">
        <f>IF($D6=0,"",MAX($D6*(1-$S$4)^($E$5-$D$5),S6))</f>
        <v>0.0054837481584065198</v>
      </c>
      <c r="F6" s="47">
        <f>IF($D6=0,"",MAX($D6*(1-$S$4)^($F$5-$D$5),S6))</f>
        <v>0.0049353733425658679</v>
      </c>
      <c r="G6" s="47">
        <f>IF($D6=0,"",MAX($D6*(1-$S$4)^($G$5-$D$5),S6))</f>
        <v>0.0029142886050517198</v>
      </c>
      <c r="H6" s="47">
        <f>IF($D6=0,"",MAX($D6*(1-$S$4)^($H$5-$D$5),S6))</f>
        <v>0.0017208582783969904</v>
      </c>
      <c r="I6" s="47">
        <f>IF($D6=0,"",MAX($D6*(1-$S$4)^($I$5-$D$5),S6))</f>
        <v>0.0002092161925119927</v>
      </c>
      <c r="J6" s="47">
        <f>IF($D6=0,"",MAX($D6*(1-$S$4)^($J$5-$D$5),S6))</f>
        <v>2.5435804771784602E-05</v>
      </c>
      <c r="K6" s="29"/>
      <c r="L6" s="48">
        <f>IF($D6=0,"",MIN($D6*(1+$S$4)^($L$5-$D$5),T6))</f>
        <v>0.0063977061848076071</v>
      </c>
      <c r="M6" s="48">
        <f>IF($D6=0,"",MIN($D6*(1+$S$4)^($M$5-$D$5),T6))</f>
        <v>0.0063977061848076071</v>
      </c>
      <c r="N6" s="48">
        <f>IF($D6=0,"",MIN($D6*(1+$S$4)^($N$5-$D$5),T6))</f>
        <v>0.0063977061848076071</v>
      </c>
      <c r="O6" s="48">
        <f>IF($D6=0,"",MIN($D6*(1+$S$4)^($O$5-$D$5),T6))</f>
        <v>0.0063977061848076071</v>
      </c>
      <c r="P6" s="48">
        <f>IF($D6=0,"",MIN($D6*(1+$S$4)^($P$5-$D$5),T6))</f>
        <v>0.0063977061848076071</v>
      </c>
      <c r="Q6" s="48">
        <f>IF($D6=0,"",MIN($D6*(1+$S$4)^($Q$5-$D$5),T6))</f>
        <v>0.0063977061848076071</v>
      </c>
      <c r="S6" s="77">
        <v>0</v>
      </c>
      <c r="T6" s="77">
        <f>D6*$Z$15</f>
        <v>0.0063977061848076071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4.861840915818656E-05</v>
      </c>
      <c r="E7" s="47">
        <f t="shared" si="0" ref="E7:E18">IF($D7=0,"",MAX($D7*(1-$S$4)^($E$5-$D$5),S7))</f>
        <v>4.3756568242367906E-05</v>
      </c>
      <c r="F7" s="47">
        <f t="shared" si="1" ref="F7:F18">IF($D7=0,"",MAX($D7*(1-$S$4)^($F$5-$D$5),S7))</f>
        <v>3.9380911418131117E-05</v>
      </c>
      <c r="G7" s="47">
        <f t="shared" si="2" ref="G7:G18">IF($D7=0,"",MAX($D7*(1-$S$4)^($G$5-$D$5),S7))</f>
        <v>2.3254034383292245E-05</v>
      </c>
      <c r="H7" s="47">
        <f t="shared" si="3" ref="H7:H18">IF($D7=0,"",MAX($D7*(1-$S$4)^($H$5-$D$5),S7))</f>
        <v>1.3731274762990241E-05</v>
      </c>
      <c r="I7" s="47">
        <f t="shared" si="4" ref="I7:I18">IF($D7=0,"",MAX($D7*(1-$S$4)^($I$5-$D$5),S7))</f>
        <v>1.6694024489482663E-06</v>
      </c>
      <c r="J7" s="47">
        <f t="shared" si="5" ref="J7:J18">IF($D7=0,"",MAX($D7*(1-$S$4)^($J$5-$D$5),S7))</f>
        <v>2.0296036490843398E-07</v>
      </c>
      <c r="K7" s="29"/>
      <c r="L7" s="48">
        <f t="shared" si="6" ref="L7:L18">IF($D7=0,"",MIN($D7*(1+$S$4)^($L$5-$D$5),T7))</f>
        <v>5.3480250074005221E-05</v>
      </c>
      <c r="M7" s="48">
        <f t="shared" si="7" ref="M7:M18">IF($D7=0,"",MIN($D7*(1+$S$4)^($M$5-$D$5),T7))</f>
        <v>5.8828275081405747E-05</v>
      </c>
      <c r="N7" s="48">
        <f t="shared" si="8" ref="N7:N18">IF($D7=0,"",MIN($D7*(1+$S$4)^($N$5-$D$5),T7))</f>
        <v>9.4743525301354807E-05</v>
      </c>
      <c r="O7" s="48">
        <f t="shared" si="9" ref="O7:O18">IF($D7=0,"",MIN($D7*(1+$S$4)^($O$5-$D$5),T7))</f>
        <v>0.00015258539493308499</v>
      </c>
      <c r="P7" s="48">
        <f t="shared" si="10" ref="P7:P18">IF($D7=0,"",MIN($D7*(1+$S$4)^($P$5-$D$5),T7))</f>
        <v>0.0010265182366801576</v>
      </c>
      <c r="Q7" s="48">
        <f t="shared" si="11" ref="Q7:Q18">IF($D7=0,"",MIN($D7*(1+$S$4)^($Q$5-$D$5),T7))</f>
        <v>0.0069059013852475759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1.6206136386062221E-05</v>
      </c>
      <c r="E8" s="47">
        <f t="shared" si="0"/>
        <v>1.4585522747455999E-05</v>
      </c>
      <c r="F8" s="47">
        <f t="shared" si="1"/>
        <v>1.31269704727104E-05</v>
      </c>
      <c r="G8" s="47">
        <f t="shared" si="2"/>
        <v>7.7513447944307648E-06</v>
      </c>
      <c r="H8" s="47">
        <f t="shared" si="3"/>
        <v>4.5770915876634232E-06</v>
      </c>
      <c r="I8" s="47">
        <f t="shared" si="4"/>
        <v>5.5646748298275661E-07</v>
      </c>
      <c r="J8" s="47">
        <f t="shared" si="5"/>
        <v>6.7653454969478134E-08</v>
      </c>
      <c r="K8" s="29"/>
      <c r="L8" s="48">
        <f t="shared" si="6"/>
        <v>1.7826750024668445E-05</v>
      </c>
      <c r="M8" s="48">
        <f t="shared" si="7"/>
        <v>1.9609425027135291E-05</v>
      </c>
      <c r="N8" s="48">
        <f t="shared" si="8"/>
        <v>3.158117510045167E-05</v>
      </c>
      <c r="O8" s="48">
        <f t="shared" si="9"/>
        <v>5.0861798311028441E-05</v>
      </c>
      <c r="P8" s="48">
        <f t="shared" si="10"/>
        <v>0.00034217274556005322</v>
      </c>
      <c r="Q8" s="48">
        <f t="shared" si="11"/>
        <v>0.0023019671284158637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0.030888895951834507</v>
      </c>
      <c r="E9" s="47">
        <f t="shared" si="0"/>
        <v>0.027800006356651058</v>
      </c>
      <c r="F9" s="47">
        <f t="shared" si="1"/>
        <v>0.025020005720985953</v>
      </c>
      <c r="G9" s="47">
        <f t="shared" si="2"/>
        <v>0.014774063178184997</v>
      </c>
      <c r="H9" s="47">
        <f t="shared" si="3"/>
        <v>0.0087239365660864605</v>
      </c>
      <c r="I9" s="47">
        <f t="shared" si="4"/>
        <v>0.0010606270225651312</v>
      </c>
      <c r="J9" s="47">
        <f t="shared" si="5"/>
        <v>0.00012894748517182497</v>
      </c>
      <c r="K9" s="29"/>
      <c r="L9" s="48">
        <f t="shared" si="6"/>
        <v>0.033977785547017962</v>
      </c>
      <c r="M9" s="48">
        <f t="shared" si="7"/>
        <v>0.037375564101719758</v>
      </c>
      <c r="N9" s="48">
        <f t="shared" si="8"/>
        <v>0.060193719741460719</v>
      </c>
      <c r="O9" s="48">
        <f t="shared" si="9"/>
        <v>0.096942587580819931</v>
      </c>
      <c r="P9" s="48">
        <f t="shared" si="10"/>
        <v>0.65218125303745966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0.08232816953526928</v>
      </c>
      <c r="E10" s="47">
        <f t="shared" si="0"/>
        <v>0.074095352581742352</v>
      </c>
      <c r="F10" s="47">
        <f t="shared" si="1"/>
        <v>0.066685817323568125</v>
      </c>
      <c r="G10" s="47">
        <f t="shared" si="2"/>
        <v>0.039377308271393741</v>
      </c>
      <c r="H10" s="47">
        <f t="shared" si="3"/>
        <v>0.023251906761175296</v>
      </c>
      <c r="I10" s="47">
        <f t="shared" si="4"/>
        <v>0.0028268890368755325</v>
      </c>
      <c r="J10" s="47">
        <f t="shared" si="5"/>
        <v>0.00034368371200208393</v>
      </c>
      <c r="K10" s="29"/>
      <c r="L10" s="48">
        <f t="shared" si="6"/>
        <v>0.090560986488796222</v>
      </c>
      <c r="M10" s="48">
        <f t="shared" si="7"/>
        <v>0.099617085137675851</v>
      </c>
      <c r="N10" s="48">
        <f t="shared" si="8"/>
        <v>0.16043431178507839</v>
      </c>
      <c r="O10" s="48">
        <f t="shared" si="9"/>
        <v>0.25838106347298673</v>
      </c>
      <c r="P10" s="48">
        <f t="shared" si="10"/>
        <v>0.4116408476763464</v>
      </c>
      <c r="Q10" s="48">
        <f t="shared" si="11"/>
        <v>0.4116408476763464</v>
      </c>
      <c r="S10" s="77">
        <v>0</v>
      </c>
      <c r="T10" s="77">
        <f>D10*Z14</f>
        <v>0.4116408476763464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0.50420574732941748</v>
      </c>
      <c r="E11" s="47">
        <f t="shared" si="0"/>
        <v>0.45378517259647572</v>
      </c>
      <c r="F11" s="47">
        <f t="shared" si="1"/>
        <v>0.40840665533682818</v>
      </c>
      <c r="G11" s="47">
        <f t="shared" si="2"/>
        <v>0.24116004590984369</v>
      </c>
      <c r="H11" s="47">
        <f t="shared" si="3"/>
        <v>0.14240259550930365</v>
      </c>
      <c r="I11" s="47">
        <f t="shared" si="4"/>
        <v>0.017312831167035168</v>
      </c>
      <c r="J11" s="47">
        <f t="shared" si="5"/>
        <v>0.0021048360947794782</v>
      </c>
      <c r="K11" s="29"/>
      <c r="L11" s="48">
        <f t="shared" si="6"/>
        <v>0.55462632206235929</v>
      </c>
      <c r="M11" s="48">
        <f t="shared" si="7"/>
        <v>0.61008895426859522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0.035287307630307747</v>
      </c>
      <c r="E12" s="47">
        <f t="shared" si="0"/>
        <v>0.031758576867276976</v>
      </c>
      <c r="F12" s="47">
        <f t="shared" si="1"/>
        <v>0.028582719180549276</v>
      </c>
      <c r="G12" s="47">
        <f t="shared" si="2"/>
        <v>0.016877809848922544</v>
      </c>
      <c r="H12" s="47">
        <f t="shared" si="3"/>
        <v>0.0099661779376902758</v>
      </c>
      <c r="I12" s="47">
        <f t="shared" si="4"/>
        <v>0.0012116545727187233</v>
      </c>
      <c r="J12" s="47">
        <f t="shared" si="5"/>
        <v>0.00014730890947050812</v>
      </c>
      <c r="K12" s="29"/>
      <c r="L12" s="48">
        <f t="shared" si="6"/>
        <v>0.038816038393338526</v>
      </c>
      <c r="M12" s="48">
        <f t="shared" si="7"/>
        <v>0.042697642232672382</v>
      </c>
      <c r="N12" s="48">
        <f t="shared" si="8"/>
        <v>0.068764979792141231</v>
      </c>
      <c r="O12" s="48">
        <f t="shared" si="9"/>
        <v>0.1107466876050414</v>
      </c>
      <c r="P12" s="48">
        <f t="shared" si="10"/>
        <v>0.74504833525089531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0.0055869375537848757</v>
      </c>
      <c r="E14" s="47">
        <f t="shared" si="0"/>
        <v>0.0050282437984063887</v>
      </c>
      <c r="F14" s="47">
        <f t="shared" si="1"/>
        <v>0.0045254194185657499</v>
      </c>
      <c r="G14" s="47">
        <f t="shared" si="2"/>
        <v>0.00267221491246889</v>
      </c>
      <c r="H14" s="47">
        <f t="shared" si="3"/>
        <v>0.0015779161836637552</v>
      </c>
      <c r="I14" s="47">
        <f t="shared" si="4"/>
        <v>0.00019183777083415772</v>
      </c>
      <c r="J14" s="47">
        <f t="shared" si="5"/>
        <v>2.3322994402129194E-05</v>
      </c>
      <c r="K14" s="29"/>
      <c r="L14" s="48">
        <f t="shared" si="6"/>
        <v>0.0061456313091633637</v>
      </c>
      <c r="M14" s="48">
        <f t="shared" si="7"/>
        <v>0.0067601944400797007</v>
      </c>
      <c r="N14" s="48">
        <f t="shared" si="8"/>
        <v>0.010887360747692764</v>
      </c>
      <c r="O14" s="48">
        <f t="shared" si="9"/>
        <v>0.017534203357766679</v>
      </c>
      <c r="P14" s="48">
        <f t="shared" si="10"/>
        <v>0.11796135220084028</v>
      </c>
      <c r="Q14" s="48">
        <f t="shared" si="11"/>
        <v>0.79358499095353363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0.0070982877370952399</v>
      </c>
      <c r="E15" s="47">
        <f t="shared" si="0"/>
        <v>0.0063884589633857163</v>
      </c>
      <c r="F15" s="47">
        <f t="shared" si="1"/>
        <v>0.0057496130670471445</v>
      </c>
      <c r="G15" s="47">
        <f t="shared" si="2"/>
        <v>0.003395089019960669</v>
      </c>
      <c r="H15" s="47">
        <f t="shared" si="3"/>
        <v>0.0020047661153965758</v>
      </c>
      <c r="I15" s="47">
        <f t="shared" si="4"/>
        <v>0.00024373275754644694</v>
      </c>
      <c r="J15" s="47">
        <f t="shared" si="5"/>
        <v>2.9632213276631368E-05</v>
      </c>
      <c r="K15" s="29"/>
      <c r="L15" s="48">
        <f t="shared" si="6"/>
        <v>0.0078081165108047643</v>
      </c>
      <c r="M15" s="48">
        <f t="shared" si="7"/>
        <v>0.0085889281618852422</v>
      </c>
      <c r="N15" s="48">
        <f t="shared" si="8"/>
        <v>0.013832554693997808</v>
      </c>
      <c r="O15" s="48">
        <f t="shared" si="9"/>
        <v>0.022277467660230414</v>
      </c>
      <c r="P15" s="48">
        <f t="shared" si="10"/>
        <v>0.14987166255530304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0.0034706413438935313</v>
      </c>
      <c r="E16" s="47">
        <f t="shared" si="0"/>
        <v>0.0031235772095041781</v>
      </c>
      <c r="F16" s="47">
        <f t="shared" si="1"/>
        <v>0.0028112194885537606</v>
      </c>
      <c r="G16" s="47">
        <f t="shared" si="2"/>
        <v>0.0016599969957961102</v>
      </c>
      <c r="H16" s="47">
        <f t="shared" si="3"/>
        <v>0.00098021162604764529</v>
      </c>
      <c r="I16" s="47">
        <f t="shared" si="4"/>
        <v>0.00011917085028565489</v>
      </c>
      <c r="J16" s="47">
        <f t="shared" si="5"/>
        <v>1.4488393302443518E-05</v>
      </c>
      <c r="K16" s="29"/>
      <c r="L16" s="48">
        <f t="shared" si="6"/>
        <v>0.0038177054782828849</v>
      </c>
      <c r="M16" s="48">
        <v>0.35</v>
      </c>
      <c r="N16" s="48">
        <f t="shared" si="8"/>
        <v>0.0067632981348123089</v>
      </c>
      <c r="O16" s="48">
        <f t="shared" si="9"/>
        <v>0.010892359279096576</v>
      </c>
      <c r="P16" s="48">
        <f t="shared" si="10"/>
        <v>0.073278346498158564</v>
      </c>
      <c r="Q16" s="48">
        <f t="shared" si="11"/>
        <v>0.49298007235302632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0.14207919769660715</v>
      </c>
      <c r="E17" s="47">
        <f t="shared" si="0"/>
        <v>0.12787127792694644</v>
      </c>
      <c r="F17" s="47">
        <f t="shared" si="1"/>
        <v>0.1150841501342518</v>
      </c>
      <c r="G17" s="47">
        <f t="shared" si="2"/>
        <v>0.067956039812774358</v>
      </c>
      <c r="H17" s="47">
        <f t="shared" si="3"/>
        <v>0.040127361949045134</v>
      </c>
      <c r="I17" s="47">
        <f t="shared" si="4"/>
        <v>0.0048785504233098157</v>
      </c>
      <c r="J17" s="47">
        <f t="shared" si="5"/>
        <v>0.00059311783971741333</v>
      </c>
      <c r="K17" s="29"/>
      <c r="L17" s="48">
        <f t="shared" si="6"/>
        <v>0.15628711746626789</v>
      </c>
      <c r="M17" s="48">
        <f t="shared" si="7"/>
        <v>0.17191582921289467</v>
      </c>
      <c r="N17" s="48">
        <f t="shared" si="8"/>
        <v>0.27687216210565913</v>
      </c>
      <c r="O17" s="48">
        <f t="shared" si="9"/>
        <v>0.44590538579278527</v>
      </c>
      <c r="P17" s="48">
        <f t="shared" si="10"/>
        <v>0.5</v>
      </c>
      <c r="Q17" s="48">
        <f t="shared" si="11"/>
        <v>0.5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0.81000477509599944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0.00051726114530767126</v>
      </c>
      <c r="E21" s="47">
        <f>IF($D21=0,"",MAX($D21*(1-$S$4)^($E$5-$D$5),S21))</f>
        <v>0.00046553503077690413</v>
      </c>
      <c r="F21" s="47">
        <f>IF($D21=0,"",MAX($D21*(1-$S$4)^($F$5-$D$5),S21))</f>
        <v>0.00041898152769921377</v>
      </c>
      <c r="G21" s="47">
        <f>IF($D21=0,"",MAX($D21*(1-$S$4)^($G$5-$D$5),S21))</f>
        <v>0.00024740440229110874</v>
      </c>
      <c r="H21" s="47">
        <f>IF($D21=0,"",MAX($D21*(1-$S$4)^($H$5-$D$5),S21))</f>
        <v>0.00014608982550887685</v>
      </c>
      <c r="I21" s="47">
        <f>IF($D21=0,"",MAX($D21*(1-$S$4)^($I$5-$D$5),S21))</f>
        <v>1.7761112255089262E-05</v>
      </c>
      <c r="J21" s="47">
        <f>IF($D21=0,"",MAX($D21*(1-$S$4)^($J$5-$D$5),S21))</f>
        <v>2.1593366097813158E-06</v>
      </c>
      <c r="K21" s="29"/>
      <c r="L21" s="48">
        <f>IF($D21=0,"",MIN($D21*(1+$S$4)^($L$5-$D$5),T21))</f>
        <v>0.00054312420257305487</v>
      </c>
      <c r="M21" s="48">
        <f>IF($D21=0,"",MIN($D21*(1+$S$4)^($M$5-$D$5),T21))</f>
        <v>0.00054312420257305487</v>
      </c>
      <c r="N21" s="48">
        <f>IF($D21=0,"",MIN($D21*(1+$S$4)^($N$5-$D$5),T21))</f>
        <v>0.00054312420257305487</v>
      </c>
      <c r="O21" s="48">
        <f>IF($D21=0,"",MIN($D21*(1+$S$4)^($O$5-$D$5),T21))</f>
        <v>0.00054312420257305487</v>
      </c>
      <c r="P21" s="48">
        <f>IF($D21=0,"",MIN($D21*(1+$S$4)^($P$5-$D$5),T21))</f>
        <v>0.00054312420257305487</v>
      </c>
      <c r="Q21" s="48">
        <f>IF($D21=0,"",MIN($D21*(1+$S$4)^($Q$5-$D$5),T21))</f>
        <v>0.00054312420257305487</v>
      </c>
      <c r="S21" s="77">
        <v>0</v>
      </c>
      <c r="T21" s="102">
        <f>D21*$Z$15</f>
        <v>0.00054312420257305487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0</v>
      </c>
      <c r="E22" s="47" t="str">
        <f t="shared" si="12" ref="E22:E33">IF($D22=0,"",MAX($D22*(1-$S$4)^($E$5-$D$5),S22))</f>
        <v/>
      </c>
      <c r="F22" s="47" t="str">
        <f t="shared" si="13" ref="F22:F33">IF($D22=0,"",MAX($D22*(1-$S$4)^($F$5-$D$5),S22))</f>
        <v/>
      </c>
      <c r="G22" s="47" t="str">
        <f t="shared" si="14" ref="G22:G33">IF($D22=0,"",MAX($D22*(1-$S$4)^($G$5-$D$5),S22))</f>
        <v/>
      </c>
      <c r="H22" s="47" t="str">
        <f t="shared" si="15" ref="H22:H33">IF($D22=0,"",MAX($D22*(1-$S$4)^($H$5-$D$5),S22))</f>
        <v/>
      </c>
      <c r="I22" s="47" t="str">
        <f t="shared" si="16" ref="I22:I33">IF($D22=0,"",MAX($D22*(1-$S$4)^($I$5-$D$5),S22))</f>
        <v/>
      </c>
      <c r="J22" s="47" t="str">
        <f t="shared" si="17" ref="J22:J33">IF($D22=0,"",MAX($D22*(1-$S$4)^($J$5-$D$5),S22))</f>
        <v/>
      </c>
      <c r="K22" s="29"/>
      <c r="L22" s="48" t="str">
        <f t="shared" si="18" ref="L22:L33">IF($D22=0,"",MIN($D22*(1+$S$4)^($L$5-$D$5),T22))</f>
        <v/>
      </c>
      <c r="M22" s="48" t="str">
        <f t="shared" si="19" ref="M22:M32">IF($D22=0,"",MIN($D22*(1+$S$4)^($M$5-$D$5),T22))</f>
        <v/>
      </c>
      <c r="N22" s="48" t="str">
        <f t="shared" si="20" ref="N22:N33">IF($D22=0,"",MIN($D22*(1+$S$4)^($N$5-$D$5),T22))</f>
        <v/>
      </c>
      <c r="O22" s="48" t="str">
        <f t="shared" si="21" ref="O22:O33">IF($D22=0,"",MIN($D22*(1+$S$4)^($O$5-$D$5),T22))</f>
        <v/>
      </c>
      <c r="P22" s="48" t="str">
        <f t="shared" si="22" ref="P22:P33">IF($D22=0,"",MIN($D22*(1+$S$4)^($P$5-$D$5),T22))</f>
        <v/>
      </c>
      <c r="Q22" s="48" t="str">
        <f t="shared" si="23" ref="Q22:Q32">IF($D22=0,"",MIN($D22*(1+$S$4)^($Q$5-$D$5),T22))</f>
        <v/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2.0509958180320016E-05</v>
      </c>
      <c r="E23" s="47">
        <f t="shared" si="12"/>
        <v>1.8458962362288016E-05</v>
      </c>
      <c r="F23" s="47">
        <f t="shared" si="13"/>
        <v>1.6613066126059213E-05</v>
      </c>
      <c r="G23" s="47">
        <f t="shared" si="14"/>
        <v>9.8098494167767065E-06</v>
      </c>
      <c r="H23" s="47">
        <f t="shared" si="15"/>
        <v>5.7926179821124788E-06</v>
      </c>
      <c r="I23" s="47">
        <f t="shared" si="16"/>
        <v>7.0424711558640958E-07</v>
      </c>
      <c r="J23" s="47">
        <f t="shared" si="17"/>
        <v>8.5620008318053683E-08</v>
      </c>
      <c r="K23" s="29"/>
      <c r="L23" s="48">
        <f t="shared" si="18"/>
        <v>2.256095399835202E-05</v>
      </c>
      <c r="M23" s="48">
        <f t="shared" si="19"/>
        <v>2.4817049398187224E-05</v>
      </c>
      <c r="N23" s="48">
        <f t="shared" si="20"/>
        <v>3.9968106226274522E-05</v>
      </c>
      <c r="O23" s="48">
        <f t="shared" si="21"/>
        <v>6.4369034758477407E-05</v>
      </c>
      <c r="P23" s="48">
        <f t="shared" si="22"/>
        <v>0.00043304267807579518</v>
      </c>
      <c r="Q23" s="48">
        <f t="shared" si="23"/>
        <v>0.0029132945948107392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0.011850282704012312</v>
      </c>
      <c r="E24" s="47">
        <f t="shared" si="12"/>
        <v>0.010665254433611082</v>
      </c>
      <c r="F24" s="47">
        <f t="shared" si="13"/>
        <v>0.0095987289902499731</v>
      </c>
      <c r="G24" s="47">
        <f t="shared" si="14"/>
        <v>0.0056679534814527074</v>
      </c>
      <c r="H24" s="47">
        <f t="shared" si="15"/>
        <v>0.0033468698512630099</v>
      </c>
      <c r="I24" s="47">
        <f t="shared" si="16"/>
        <v>0.0004069012398665931</v>
      </c>
      <c r="J24" s="47">
        <f t="shared" si="17"/>
        <v>4.94696914917352E-05</v>
      </c>
      <c r="K24" s="29"/>
      <c r="L24" s="48">
        <f t="shared" si="18"/>
        <v>0.013035310974413544</v>
      </c>
      <c r="M24" s="48">
        <f t="shared" si="19"/>
        <v>0.0143388420718549</v>
      </c>
      <c r="N24" s="48">
        <f t="shared" si="20"/>
        <v>0.023092848545143044</v>
      </c>
      <c r="O24" s="48">
        <f t="shared" si="21"/>
        <v>0.03719126351043834</v>
      </c>
      <c r="P24" s="48">
        <f t="shared" si="22"/>
        <v>0.25020422338182935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0.13245537602487334</v>
      </c>
      <c r="E25" s="47">
        <f t="shared" si="12"/>
        <v>0.11920983842238601</v>
      </c>
      <c r="F25" s="47">
        <f t="shared" si="13"/>
        <v>0.10728885458014741</v>
      </c>
      <c r="G25" s="47">
        <f t="shared" si="14"/>
        <v>0.063352995741031246</v>
      </c>
      <c r="H25" s="47">
        <f t="shared" si="15"/>
        <v>0.037409310455121553</v>
      </c>
      <c r="I25" s="47">
        <f t="shared" si="16"/>
        <v>0.004548098815673687</v>
      </c>
      <c r="J25" s="47">
        <f t="shared" si="17"/>
        <v>0.00055294263875693738</v>
      </c>
      <c r="K25" s="29"/>
      <c r="L25" s="48">
        <f t="shared" si="18"/>
        <v>0.14570091362736068</v>
      </c>
      <c r="M25" s="48">
        <f t="shared" si="19"/>
        <v>0.16027100499009678</v>
      </c>
      <c r="N25" s="48">
        <f t="shared" si="20"/>
        <v>0.25811805624660084</v>
      </c>
      <c r="O25" s="48">
        <f t="shared" si="21"/>
        <v>0.41570171076571327</v>
      </c>
      <c r="P25" s="48">
        <f t="shared" si="22"/>
        <v>0.6622768801243667</v>
      </c>
      <c r="Q25" s="48">
        <f t="shared" si="23"/>
        <v>0.6622768801243667</v>
      </c>
      <c r="S25" s="77">
        <v>0</v>
      </c>
      <c r="T25" s="77">
        <f>D25*Z14</f>
        <v>0.6622768801243667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0.57005182587195191</v>
      </c>
      <c r="E26" s="47">
        <f t="shared" si="12"/>
        <v>0.51304664328475669</v>
      </c>
      <c r="F26" s="47">
        <f t="shared" si="13"/>
        <v>0.46174197895628105</v>
      </c>
      <c r="G26" s="47">
        <f t="shared" si="14"/>
        <v>0.27265402115389442</v>
      </c>
      <c r="H26" s="47">
        <f t="shared" si="15"/>
        <v>0.16099947295116315</v>
      </c>
      <c r="I26" s="47">
        <f t="shared" si="16"/>
        <v>0.019573777312247274</v>
      </c>
      <c r="J26" s="47">
        <f t="shared" si="17"/>
        <v>0.0023797143633238101</v>
      </c>
      <c r="K26" s="29"/>
      <c r="L26" s="48">
        <f t="shared" si="18"/>
        <v>0.62705700845914714</v>
      </c>
      <c r="M26" s="48">
        <f t="shared" si="19"/>
        <v>0.68976270930506189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0.024710026483072991</v>
      </c>
      <c r="E27" s="47">
        <f t="shared" si="12"/>
        <v>0.022239023834765691</v>
      </c>
      <c r="F27" s="47">
        <f t="shared" si="13"/>
        <v>0.020015121451289124</v>
      </c>
      <c r="G27" s="47">
        <f t="shared" si="14"/>
        <v>0.011818729065771716</v>
      </c>
      <c r="H27" s="47">
        <f t="shared" si="15"/>
        <v>0.0069788413260475418</v>
      </c>
      <c r="I27" s="47">
        <f t="shared" si="16"/>
        <v>0.00084846418133927286</v>
      </c>
      <c r="J27" s="47">
        <f t="shared" si="17"/>
        <v>0.00010315343670715498</v>
      </c>
      <c r="K27" s="29"/>
      <c r="L27" s="48">
        <f t="shared" si="18"/>
        <v>0.027181029131380291</v>
      </c>
      <c r="M27" s="48">
        <f t="shared" si="19"/>
        <v>0.029899132044518325</v>
      </c>
      <c r="N27" s="48">
        <f t="shared" si="20"/>
        <v>0.048152851149017226</v>
      </c>
      <c r="O27" s="48">
        <f t="shared" si="21"/>
        <v>0.077550648304003766</v>
      </c>
      <c r="P27" s="48">
        <f t="shared" si="22"/>
        <v>0.52172198253535351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0.0020725996406486076</v>
      </c>
      <c r="E29" s="47">
        <f t="shared" si="12"/>
        <v>0.0018653396765837469</v>
      </c>
      <c r="F29" s="47">
        <f t="shared" si="13"/>
        <v>0.0016788057089253722</v>
      </c>
      <c r="G29" s="47">
        <f t="shared" si="14"/>
        <v>0.00099131798306334321</v>
      </c>
      <c r="H29" s="47">
        <f t="shared" si="15"/>
        <v>0.00058536335581907363</v>
      </c>
      <c r="I29" s="47">
        <f t="shared" si="16"/>
        <v>7.1166518520392045E-05</v>
      </c>
      <c r="J29" s="47">
        <f t="shared" si="17"/>
        <v>8.6521872405670617E-06</v>
      </c>
      <c r="K29" s="29"/>
      <c r="L29" s="48">
        <f t="shared" si="18"/>
        <v>0.0022798596047134685</v>
      </c>
      <c r="M29" s="48">
        <f t="shared" si="19"/>
        <v>0.0025078455651848155</v>
      </c>
      <c r="N29" s="48">
        <f t="shared" si="20"/>
        <v>0.0040389103611857989</v>
      </c>
      <c r="O29" s="48">
        <f t="shared" si="21"/>
        <v>0.0065047055257933441</v>
      </c>
      <c r="P29" s="48">
        <f t="shared" si="22"/>
        <v>0.043760406095152742</v>
      </c>
      <c r="Q29" s="48">
        <f t="shared" si="23"/>
        <v>0.29439812978760821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0.0026662945634416046</v>
      </c>
      <c r="E30" s="47">
        <f t="shared" si="12"/>
        <v>0.0023996651070974442</v>
      </c>
      <c r="F30" s="47">
        <f t="shared" si="13"/>
        <v>0.0021596985963876999</v>
      </c>
      <c r="G30" s="47">
        <f t="shared" si="14"/>
        <v>0.0012752804241809731</v>
      </c>
      <c r="H30" s="47">
        <f t="shared" si="15"/>
        <v>0.00075304033767462292</v>
      </c>
      <c r="I30" s="47">
        <f t="shared" si="16"/>
        <v>9.1552125026233324E-05</v>
      </c>
      <c r="J30" s="47">
        <f t="shared" si="17"/>
        <v>1.113060108134699E-05</v>
      </c>
      <c r="K30" s="29"/>
      <c r="L30" s="48">
        <f t="shared" si="18"/>
        <v>0.0029329240197857654</v>
      </c>
      <c r="M30" s="48">
        <f t="shared" si="19"/>
        <v>0.0032262164217643423</v>
      </c>
      <c r="N30" s="48">
        <f t="shared" si="20"/>
        <v>0.0051958538094156927</v>
      </c>
      <c r="O30" s="48">
        <f t="shared" si="21"/>
        <v>0.0083679745186020713</v>
      </c>
      <c r="P30" s="48">
        <f t="shared" si="22"/>
        <v>0.056295548149853429</v>
      </c>
      <c r="Q30" s="48">
        <f t="shared" si="23"/>
        <v>0.37872829732539648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0.001375397795572263</v>
      </c>
      <c r="E31" s="47">
        <f t="shared" si="12"/>
        <v>0.0012378580160150368</v>
      </c>
      <c r="F31" s="47">
        <f t="shared" si="13"/>
        <v>0.0011140722144135332</v>
      </c>
      <c r="G31" s="47">
        <f t="shared" si="14"/>
        <v>0.00065784850188904719</v>
      </c>
      <c r="H31" s="47">
        <f t="shared" si="15"/>
        <v>0.00038845296188046359</v>
      </c>
      <c r="I31" s="47">
        <f t="shared" si="16"/>
        <v>4.7226811571224718E-05</v>
      </c>
      <c r="J31" s="47">
        <f t="shared" si="17"/>
        <v>5.7416777578086921E-06</v>
      </c>
      <c r="K31" s="29"/>
      <c r="L31" s="48">
        <f t="shared" si="18"/>
        <v>0.0015129375751294894</v>
      </c>
      <c r="M31" s="48">
        <f t="shared" si="19"/>
        <v>0.0016642313326424385</v>
      </c>
      <c r="N31" s="48">
        <f t="shared" si="20"/>
        <v>0.002680261203533975</v>
      </c>
      <c r="O31" s="48">
        <f t="shared" si="21"/>
        <v>0.004316587470903503</v>
      </c>
      <c r="P31" s="48">
        <f t="shared" si="22"/>
        <v>0.029039841991762884</v>
      </c>
      <c r="Q31" s="48">
        <f t="shared" si="23"/>
        <v>0.19536553552800856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0.05862666066059536</v>
      </c>
      <c r="E32" s="47">
        <f t="shared" si="12"/>
        <v>0.052763994594535825</v>
      </c>
      <c r="F32" s="47">
        <f t="shared" si="13"/>
        <v>0.047487595135082245</v>
      </c>
      <c r="G32" s="47">
        <f t="shared" si="14"/>
        <v>0.028040950051314718</v>
      </c>
      <c r="H32" s="47">
        <f t="shared" si="15"/>
        <v>0.016557900595800833</v>
      </c>
      <c r="I32" s="47">
        <f t="shared" si="16"/>
        <v>0.0020130541614806598</v>
      </c>
      <c r="J32" s="47">
        <f t="shared" si="17"/>
        <v>0.0002447403904624424</v>
      </c>
      <c r="K32" s="29"/>
      <c r="L32" s="48">
        <f t="shared" si="18"/>
        <v>0.064489326726654903</v>
      </c>
      <c r="M32" s="48">
        <f t="shared" si="19"/>
        <v>0.0709382593993204</v>
      </c>
      <c r="N32" s="48">
        <f t="shared" si="20"/>
        <v>0.11424677614519954</v>
      </c>
      <c r="O32" s="48">
        <f t="shared" si="21"/>
        <v>0.18399557544960538</v>
      </c>
      <c r="P32" s="48">
        <f t="shared" si="22"/>
        <v>0.5</v>
      </c>
      <c r="Q32" s="48">
        <f t="shared" si="23"/>
        <v>0.5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0.010682657767421938</v>
      </c>
      <c r="E33" s="47">
        <f t="shared" si="12"/>
        <v>0.0096143919906797447</v>
      </c>
      <c r="F33" s="47">
        <f t="shared" si="13"/>
        <v>0.0086529527916117711</v>
      </c>
      <c r="G33" s="47">
        <f t="shared" si="14"/>
        <v>0.0051094820939188348</v>
      </c>
      <c r="H33" s="47">
        <f t="shared" si="15"/>
        <v>0.0030170980816381335</v>
      </c>
      <c r="I33" s="47">
        <f t="shared" si="16"/>
        <v>0.00036680869133718871</v>
      </c>
      <c r="J33" s="47">
        <f t="shared" si="17"/>
        <v>4.4595373567520162E-05</v>
      </c>
      <c r="K33" s="29"/>
      <c r="L33" s="48">
        <f t="shared" si="18"/>
        <v>0.011750923544164134</v>
      </c>
      <c r="M33" s="48">
        <f>IF($D33=0,"",MIN($D33*(1+$S$4)^($M$5-$D$5),T33))</f>
        <v>0.012926015898580548</v>
      </c>
      <c r="N33" s="48">
        <f t="shared" si="20"/>
        <v>0.020817477864822968</v>
      </c>
      <c r="O33" s="48">
        <f t="shared" si="21"/>
        <v>0.033526756276076049</v>
      </c>
      <c r="P33" s="48">
        <f t="shared" si="22"/>
        <v>0.2255512511483537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0.8123625980516368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-0.0054837481584065198</v>
      </c>
      <c r="K46" s="35">
        <f t="shared" si="25"/>
        <v>-0.0049353733425658679</v>
      </c>
      <c r="L46" s="35">
        <f t="shared" si="25"/>
        <v>-0.0029142886050517198</v>
      </c>
      <c r="M46" s="35">
        <f t="shared" si="25"/>
        <v>-0.0017208582783969904</v>
      </c>
      <c r="N46" s="35">
        <f t="shared" si="25"/>
        <v>-0.0002092161925119927</v>
      </c>
      <c r="O46" s="35">
        <f t="shared" si="25"/>
        <v>-2.5435804771784602E-05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-4.3756568242367906E-05</v>
      </c>
      <c r="K47" s="35">
        <f t="shared" si="25"/>
        <v>-3.9380911418131117E-05</v>
      </c>
      <c r="L47" s="35">
        <f t="shared" si="25"/>
        <v>-2.3254034383292245E-05</v>
      </c>
      <c r="M47" s="35">
        <f t="shared" si="25"/>
        <v>-1.3731274762990241E-05</v>
      </c>
      <c r="N47" s="35">
        <f t="shared" si="25"/>
        <v>-1.6694024489482663E-06</v>
      </c>
      <c r="O47" s="35">
        <f t="shared" si="25"/>
        <v>-2.0296036490843398E-07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-1.4585522747455999E-05</v>
      </c>
      <c r="K48" s="35">
        <f t="shared" si="25"/>
        <v>-1.31269704727104E-05</v>
      </c>
      <c r="L48" s="35">
        <f t="shared" si="25"/>
        <v>-7.7513447944307648E-06</v>
      </c>
      <c r="M48" s="35">
        <f t="shared" si="25"/>
        <v>-4.5770915876634232E-06</v>
      </c>
      <c r="N48" s="35">
        <f t="shared" si="25"/>
        <v>-5.5646748298275661E-07</v>
      </c>
      <c r="O48" s="35">
        <f t="shared" si="25"/>
        <v>-6.7653454969478134E-08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-0.027800006356651058</v>
      </c>
      <c r="K49" s="35">
        <f t="shared" si="25"/>
        <v>-0.025020005720985953</v>
      </c>
      <c r="L49" s="35">
        <f t="shared" si="25"/>
        <v>-0.014774063178184997</v>
      </c>
      <c r="M49" s="35">
        <f t="shared" si="25"/>
        <v>-0.0087239365660864605</v>
      </c>
      <c r="N49" s="35">
        <f t="shared" si="25"/>
        <v>-0.0010606270225651312</v>
      </c>
      <c r="O49" s="35">
        <f t="shared" si="25"/>
        <v>-0.00012894748517182497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-0.4116408476763464</v>
      </c>
      <c r="K50" s="82">
        <f t="shared" si="29" ref="K50:O50">MAX(IF(F10+F11="","",-F10-F11),-$T$10)</f>
        <v>-0.4116408476763464</v>
      </c>
      <c r="L50" s="82">
        <f t="shared" si="29"/>
        <v>-0.28053735418123743</v>
      </c>
      <c r="M50" s="82">
        <f t="shared" si="29"/>
        <v>-0.16565450227047895</v>
      </c>
      <c r="N50" s="82">
        <f t="shared" si="29"/>
        <v>-0.020139720203910701</v>
      </c>
      <c r="O50" s="82">
        <f t="shared" si="29"/>
        <v>-0.0024485198067815623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-0.45378517259647572</v>
      </c>
      <c r="K51" s="35">
        <f t="shared" si="30"/>
        <v>-0.40840665533682818</v>
      </c>
      <c r="L51" s="35">
        <f t="shared" si="30"/>
        <v>-0.24116004590984369</v>
      </c>
      <c r="M51" s="35">
        <f t="shared" si="30"/>
        <v>-0.14240259550930365</v>
      </c>
      <c r="N51" s="35">
        <f t="shared" si="30"/>
        <v>-0.017312831167035168</v>
      </c>
      <c r="O51" s="35">
        <f t="shared" si="30"/>
        <v>-0.0021048360947794782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-0.031758576867276976</v>
      </c>
      <c r="K52" s="35">
        <f t="shared" si="30"/>
        <v>-0.028582719180549276</v>
      </c>
      <c r="L52" s="35">
        <f t="shared" si="30"/>
        <v>-0.016877809848922544</v>
      </c>
      <c r="M52" s="35">
        <f t="shared" si="30"/>
        <v>-0.0099661779376902758</v>
      </c>
      <c r="N52" s="35">
        <f t="shared" si="30"/>
        <v>-0.0012116545727187233</v>
      </c>
      <c r="O52" s="35">
        <f t="shared" si="30"/>
        <v>-0.00014730890947050812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-0.0050282437984063887</v>
      </c>
      <c r="K54" s="35">
        <f t="shared" si="30"/>
        <v>-0.0045254194185657499</v>
      </c>
      <c r="L54" s="35">
        <f t="shared" si="30"/>
        <v>-0.00267221491246889</v>
      </c>
      <c r="M54" s="35">
        <f t="shared" si="30"/>
        <v>-0.0015779161836637552</v>
      </c>
      <c r="N54" s="35">
        <f t="shared" si="30"/>
        <v>-0.00019183777083415772</v>
      </c>
      <c r="O54" s="35">
        <f t="shared" si="30"/>
        <v>-2.3322994402129194E-05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-0.0031235772095041781</v>
      </c>
      <c r="K55" s="35">
        <f t="shared" si="33"/>
        <v>-0.0028112194885537606</v>
      </c>
      <c r="L55" s="35">
        <f t="shared" si="33"/>
        <v>-0.0016599969957961102</v>
      </c>
      <c r="M55" s="35">
        <f t="shared" si="33"/>
        <v>-0.00098021162604764529</v>
      </c>
      <c r="N55" s="35">
        <f t="shared" si="33"/>
        <v>-0.00011917085028565489</v>
      </c>
      <c r="O55" s="35">
        <f t="shared" si="33"/>
        <v>-1.4488393302443518E-05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-0.12787127792694644</v>
      </c>
      <c r="K56" s="35">
        <f t="shared" si="33"/>
        <v>-0.1150841501342518</v>
      </c>
      <c r="L56" s="35">
        <f t="shared" si="33"/>
        <v>-0.067956039812774358</v>
      </c>
      <c r="M56" s="35">
        <f t="shared" si="33"/>
        <v>-0.040127361949045134</v>
      </c>
      <c r="N56" s="35">
        <f t="shared" si="33"/>
        <v>-0.0048785504233098157</v>
      </c>
      <c r="O56" s="35">
        <f t="shared" si="33"/>
        <v>-0.00059311783971741333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-0.00046553503077690413</v>
      </c>
      <c r="K58" s="36">
        <f t="shared" si="37"/>
        <v>-0.00041898152769921377</v>
      </c>
      <c r="L58" s="36">
        <f t="shared" si="37"/>
        <v>-0.00024740440229110874</v>
      </c>
      <c r="M58" s="36">
        <f t="shared" si="37"/>
        <v>-0.00014608982550887685</v>
      </c>
      <c r="N58" s="36">
        <f t="shared" si="37"/>
        <v>-1.7761112255089262E-05</v>
      </c>
      <c r="O58" s="36">
        <f t="shared" si="37"/>
        <v>-2.1593366097813158E-06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 t="str">
        <f t="shared" si="37"/>
        <v/>
      </c>
      <c r="K59" s="35" t="str">
        <f t="shared" si="37"/>
        <v/>
      </c>
      <c r="L59" s="35" t="str">
        <f t="shared" si="37"/>
        <v/>
      </c>
      <c r="M59" s="35" t="str">
        <f t="shared" si="37"/>
        <v/>
      </c>
      <c r="N59" s="35" t="str">
        <f t="shared" si="37"/>
        <v/>
      </c>
      <c r="O59" s="35" t="str">
        <f t="shared" si="37"/>
        <v/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-1.8458962362288016E-05</v>
      </c>
      <c r="K60" s="35">
        <f t="shared" si="37"/>
        <v>-1.6613066126059213E-05</v>
      </c>
      <c r="L60" s="35">
        <f t="shared" si="37"/>
        <v>-9.8098494167767065E-06</v>
      </c>
      <c r="M60" s="35">
        <f t="shared" si="37"/>
        <v>-5.7926179821124788E-06</v>
      </c>
      <c r="N60" s="35">
        <f t="shared" si="37"/>
        <v>-7.0424711558640958E-07</v>
      </c>
      <c r="O60" s="35">
        <f t="shared" si="37"/>
        <v>-8.5620008318053683E-08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-0.010665254433611082</v>
      </c>
      <c r="K61" s="36">
        <f t="shared" si="37"/>
        <v>-0.0095987289902499731</v>
      </c>
      <c r="L61" s="36">
        <f t="shared" si="37"/>
        <v>-0.0056679534814527074</v>
      </c>
      <c r="M61" s="36">
        <f t="shared" si="37"/>
        <v>-0.0033468698512630099</v>
      </c>
      <c r="N61" s="36">
        <f t="shared" si="37"/>
        <v>-0.0004069012398665931</v>
      </c>
      <c r="O61" s="36">
        <f t="shared" si="37"/>
        <v>-4.94696914917352E-05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-0.63225648170714266</v>
      </c>
      <c r="K62" s="83">
        <f t="shared" si="38"/>
        <v>-0.56903083353642847</v>
      </c>
      <c r="L62" s="83">
        <f t="shared" si="38"/>
        <v>-0.33600701689492568</v>
      </c>
      <c r="M62" s="83">
        <f t="shared" si="38"/>
        <v>-0.19840878340628471</v>
      </c>
      <c r="N62" s="83">
        <f t="shared" si="38"/>
        <v>-0.024121876127920959</v>
      </c>
      <c r="O62" s="83">
        <f t="shared" si="38"/>
        <v>-0.0029326570020807474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-0.51304664328475669</v>
      </c>
      <c r="K63" s="36">
        <f t="shared" si="39"/>
        <v>-0.46174197895628105</v>
      </c>
      <c r="L63" s="36">
        <f t="shared" si="39"/>
        <v>-0.27265402115389442</v>
      </c>
      <c r="M63" s="36">
        <f t="shared" si="39"/>
        <v>-0.16099947295116315</v>
      </c>
      <c r="N63" s="36">
        <f t="shared" si="39"/>
        <v>-0.019573777312247274</v>
      </c>
      <c r="O63" s="36">
        <f t="shared" si="39"/>
        <v>-0.0023797143633238101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-0.022239023834765691</v>
      </c>
      <c r="K64" s="36">
        <f t="shared" si="39"/>
        <v>-0.020015121451289124</v>
      </c>
      <c r="L64" s="36">
        <f t="shared" si="39"/>
        <v>-0.011818729065771716</v>
      </c>
      <c r="M64" s="36">
        <f t="shared" si="39"/>
        <v>-0.0069788413260475418</v>
      </c>
      <c r="N64" s="36">
        <f t="shared" si="39"/>
        <v>-0.00084846418133927286</v>
      </c>
      <c r="O64" s="36">
        <f t="shared" si="39"/>
        <v>-0.00010315343670715498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-0.0018653396765837469</v>
      </c>
      <c r="K66" s="36">
        <f t="shared" si="39"/>
        <v>-0.0016788057089253722</v>
      </c>
      <c r="L66" s="36">
        <f t="shared" si="39"/>
        <v>-0.00099131798306334321</v>
      </c>
      <c r="M66" s="36">
        <f t="shared" si="39"/>
        <v>-0.00058536335581907363</v>
      </c>
      <c r="N66" s="36">
        <f t="shared" si="39"/>
        <v>-7.1166518520392045E-05</v>
      </c>
      <c r="O66" s="36">
        <f t="shared" si="39"/>
        <v>-8.6521872405670617E-06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-0.0012378580160150368</v>
      </c>
      <c r="K67" s="36">
        <f t="shared" si="40"/>
        <v>-0.0011140722144135332</v>
      </c>
      <c r="L67" s="36">
        <f t="shared" si="40"/>
        <v>-0.00065784850188904719</v>
      </c>
      <c r="M67" s="36">
        <f t="shared" si="40"/>
        <v>-0.00038845296188046359</v>
      </c>
      <c r="N67" s="36">
        <f t="shared" si="40"/>
        <v>-4.7226811571224718E-05</v>
      </c>
      <c r="O67" s="36">
        <f t="shared" si="40"/>
        <v>-5.7416777578086921E-06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-0.052763994594535825</v>
      </c>
      <c r="K68" s="36">
        <f t="shared" si="40"/>
        <v>-0.047487595135082245</v>
      </c>
      <c r="L68" s="36">
        <f t="shared" si="40"/>
        <v>-0.028040950051314718</v>
      </c>
      <c r="M68" s="36">
        <f t="shared" si="40"/>
        <v>-0.016557900595800833</v>
      </c>
      <c r="N68" s="36">
        <f t="shared" si="40"/>
        <v>-0.0020130541614806598</v>
      </c>
      <c r="O68" s="36">
        <f t="shared" si="40"/>
        <v>-0.0002447403904624424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-0.0096143919906797447</v>
      </c>
      <c r="K69" s="36">
        <f t="shared" si="40"/>
        <v>-0.0086529527916117711</v>
      </c>
      <c r="L69" s="36">
        <f t="shared" si="40"/>
        <v>-0.0051094820939188348</v>
      </c>
      <c r="M69" s="36">
        <f t="shared" si="40"/>
        <v>-0.0030170980816381335</v>
      </c>
      <c r="N69" s="36">
        <f t="shared" si="40"/>
        <v>-0.00036680869133718871</v>
      </c>
      <c r="O69" s="36">
        <f t="shared" si="40"/>
        <v>-4.4595373567520162E-05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-0.4116408476763464</v>
      </c>
      <c r="K74" s="107">
        <f t="shared" si="45"/>
        <v>-0.4116408476763464</v>
      </c>
      <c r="L74" s="107">
        <f t="shared" si="45"/>
        <v>-0.4116408476763464</v>
      </c>
      <c r="M74" s="107">
        <f t="shared" si="45"/>
        <v>-0.4116408476763464</v>
      </c>
      <c r="N74" s="107">
        <f t="shared" si="45"/>
        <v>-0.4116408476763464</v>
      </c>
      <c r="O74" s="107">
        <f t="shared" si="45"/>
        <v>-0.4116408476763464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-0.0063977061848076071</v>
      </c>
      <c r="K75" s="107">
        <f t="shared" si="46"/>
        <v>-0.0063977061848076071</v>
      </c>
      <c r="L75" s="107">
        <f t="shared" si="46"/>
        <v>-0.0063977061848076071</v>
      </c>
      <c r="M75" s="107">
        <f t="shared" si="46"/>
        <v>-0.0063977061848076071</v>
      </c>
      <c r="N75" s="107">
        <f t="shared" si="46"/>
        <v>-0.0063977061848076071</v>
      </c>
      <c r="O75" s="107">
        <f t="shared" si="46"/>
        <v>-0.0063977061848076071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-5.3480250074005221E-05</v>
      </c>
      <c r="K76" s="108">
        <f t="shared" si="46"/>
        <v>-5.8828275081405747E-05</v>
      </c>
      <c r="L76" s="108">
        <f t="shared" si="46"/>
        <v>-9.4743525301354807E-05</v>
      </c>
      <c r="M76" s="108">
        <f t="shared" si="46"/>
        <v>-0.00015258539493308499</v>
      </c>
      <c r="N76" s="108">
        <f t="shared" si="46"/>
        <v>-0.0010265182366801576</v>
      </c>
      <c r="O76" s="108">
        <f t="shared" si="46"/>
        <v>-0.0069059013852475759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-1.7826750024668445E-05</v>
      </c>
      <c r="K77" s="108">
        <f t="shared" si="46"/>
        <v>-1.9609425027135291E-05</v>
      </c>
      <c r="L77" s="108">
        <f t="shared" si="46"/>
        <v>-3.158117510045167E-05</v>
      </c>
      <c r="M77" s="108">
        <f t="shared" si="46"/>
        <v>-5.0861798311028441E-05</v>
      </c>
      <c r="N77" s="108">
        <f t="shared" si="46"/>
        <v>-0.00034217274556005322</v>
      </c>
      <c r="O77" s="108">
        <f t="shared" si="46"/>
        <v>-0.0023019671284158637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-0.033977785547017962</v>
      </c>
      <c r="K78" s="107">
        <f t="shared" si="46"/>
        <v>-0.037375564101719758</v>
      </c>
      <c r="L78" s="107">
        <f t="shared" si="46"/>
        <v>-0.060193719741460719</v>
      </c>
      <c r="M78" s="107">
        <f t="shared" si="46"/>
        <v>-0.096942587580819931</v>
      </c>
      <c r="N78" s="107">
        <f t="shared" si="46"/>
        <v>-0.65218125303745966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-0.55462632206235929</v>
      </c>
      <c r="K79" s="107">
        <f t="shared" si="47"/>
        <v>-0.61008895426859522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-0.038816038393338526</v>
      </c>
      <c r="K80" s="107">
        <f t="shared" si="48"/>
        <v>-0.042697642232672382</v>
      </c>
      <c r="L80" s="107">
        <f t="shared" si="48"/>
        <v>-0.068764979792141231</v>
      </c>
      <c r="M80" s="107">
        <f t="shared" si="48"/>
        <v>-0.1107466876050414</v>
      </c>
      <c r="N80" s="107">
        <f t="shared" si="48"/>
        <v>-0.74504833525089531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-0.0061456313091633637</v>
      </c>
      <c r="K81" s="107">
        <f t="shared" si="49"/>
        <v>-0.0067601944400797007</v>
      </c>
      <c r="L81" s="107">
        <f t="shared" si="49"/>
        <v>-0.010887360747692764</v>
      </c>
      <c r="M81" s="107">
        <f t="shared" si="49"/>
        <v>-0.017534203357766679</v>
      </c>
      <c r="N81" s="107">
        <f t="shared" si="49"/>
        <v>-0.11796135220084028</v>
      </c>
      <c r="O81" s="107">
        <f t="shared" si="49"/>
        <v>-0.79358499095353363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-0.0038177054782828849</v>
      </c>
      <c r="K82" s="107">
        <f t="shared" si="50"/>
        <v>-0.34999999999999998</v>
      </c>
      <c r="L82" s="107">
        <f t="shared" si="50"/>
        <v>-0.0067632981348123089</v>
      </c>
      <c r="M82" s="107">
        <f t="shared" si="50"/>
        <v>-0.010892359279096576</v>
      </c>
      <c r="N82" s="107">
        <f t="shared" si="50"/>
        <v>-0.073278346498158564</v>
      </c>
      <c r="O82" s="107">
        <f t="shared" si="50"/>
        <v>-0.49298007235302632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-0.15628711746626789</v>
      </c>
      <c r="K83" s="107">
        <f t="shared" si="50"/>
        <v>-0.17191582921289467</v>
      </c>
      <c r="L83" s="107">
        <f t="shared" si="50"/>
        <v>-0.27687216210565913</v>
      </c>
      <c r="M83" s="107">
        <f t="shared" si="50"/>
        <v>-0.44590538579278527</v>
      </c>
      <c r="N83" s="107">
        <f t="shared" si="50"/>
        <v>-0.5</v>
      </c>
      <c r="O83" s="107">
        <f t="shared" si="50"/>
        <v>-0.5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-0.00054312420257305487</v>
      </c>
      <c r="K85" s="37">
        <f t="shared" si="54"/>
        <v>-0.00054312420257305487</v>
      </c>
      <c r="L85" s="37">
        <f t="shared" si="54"/>
        <v>-0.00054312420257305487</v>
      </c>
      <c r="M85" s="37">
        <f t="shared" si="54"/>
        <v>-0.00054312420257305487</v>
      </c>
      <c r="N85" s="37">
        <f t="shared" si="54"/>
        <v>-0.00054312420257305487</v>
      </c>
      <c r="O85" s="37">
        <f t="shared" si="54"/>
        <v>-0.00054312420257305487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 t="str">
        <f t="shared" si="54"/>
        <v/>
      </c>
      <c r="K86" s="76" t="str">
        <f t="shared" si="54"/>
        <v/>
      </c>
      <c r="L86" s="76" t="str">
        <f t="shared" si="54"/>
        <v/>
      </c>
      <c r="M86" s="76" t="str">
        <f t="shared" si="54"/>
        <v/>
      </c>
      <c r="N86" s="76" t="str">
        <f t="shared" si="54"/>
        <v/>
      </c>
      <c r="O86" s="76" t="str">
        <f t="shared" si="54"/>
        <v/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-2.256095399835202E-05</v>
      </c>
      <c r="K87" s="76">
        <f t="shared" si="54"/>
        <v>-2.4817049398187224E-05</v>
      </c>
      <c r="L87" s="76">
        <f t="shared" si="54"/>
        <v>-3.9968106226274522E-05</v>
      </c>
      <c r="M87" s="76">
        <f t="shared" si="54"/>
        <v>-6.4369034758477407E-05</v>
      </c>
      <c r="N87" s="76">
        <f t="shared" si="54"/>
        <v>-0.00043304267807579518</v>
      </c>
      <c r="O87" s="76">
        <f t="shared" si="54"/>
        <v>-0.0029132945948107392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-0.013035310974413544</v>
      </c>
      <c r="K88" s="37">
        <f t="shared" si="54"/>
        <v>-0.0143388420718549</v>
      </c>
      <c r="L88" s="37">
        <f t="shared" si="54"/>
        <v>-0.023092848545143044</v>
      </c>
      <c r="M88" s="37">
        <f t="shared" si="54"/>
        <v>-0.03719126351043834</v>
      </c>
      <c r="N88" s="37">
        <f t="shared" si="54"/>
        <v>-0.25020422338182935</v>
      </c>
      <c r="O88" s="37">
        <f t="shared" si="54"/>
        <v>-0.90000000000000002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-0.6622768801243667</v>
      </c>
      <c r="K89" s="85">
        <f t="shared" si="55"/>
        <v>-0.6622768801243667</v>
      </c>
      <c r="L89" s="85">
        <f t="shared" si="55"/>
        <v>-0.6622768801243667</v>
      </c>
      <c r="M89" s="85">
        <f t="shared" si="55"/>
        <v>-0.6622768801243667</v>
      </c>
      <c r="N89" s="85">
        <f t="shared" si="55"/>
        <v>-0.6622768801243667</v>
      </c>
      <c r="O89" s="85">
        <f t="shared" si="55"/>
        <v>-0.6622768801243667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-0.62705700845914714</v>
      </c>
      <c r="K90" s="37">
        <f t="shared" si="56"/>
        <v>-0.68976270930506189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-0.027181029131380291</v>
      </c>
      <c r="K91" s="37">
        <f t="shared" si="56"/>
        <v>-0.029899132044518325</v>
      </c>
      <c r="L91" s="37">
        <f t="shared" si="56"/>
        <v>-0.048152851149017226</v>
      </c>
      <c r="M91" s="37">
        <f t="shared" si="56"/>
        <v>-0.077550648304003766</v>
      </c>
      <c r="N91" s="37">
        <f t="shared" si="56"/>
        <v>-0.52172198253535351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-0.0022798596047134685</v>
      </c>
      <c r="K92" s="37">
        <f t="shared" si="57"/>
        <v>-0.0025078455651848155</v>
      </c>
      <c r="L92" s="37">
        <f t="shared" si="57"/>
        <v>-0.0040389103611857989</v>
      </c>
      <c r="M92" s="37">
        <f t="shared" si="57"/>
        <v>-0.0065047055257933441</v>
      </c>
      <c r="N92" s="37">
        <f t="shared" si="57"/>
        <v>-0.043760406095152742</v>
      </c>
      <c r="O92" s="37">
        <f t="shared" si="57"/>
        <v>-0.29439812978760821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-0.011750923544164134</v>
      </c>
      <c r="K93" s="107">
        <f t="shared" si="58"/>
        <v>-0.012926015898580548</v>
      </c>
      <c r="L93" s="107">
        <f t="shared" si="58"/>
        <v>-0.020817477864822968</v>
      </c>
      <c r="M93" s="107">
        <f t="shared" si="58"/>
        <v>-0.033526756276076049</v>
      </c>
      <c r="N93" s="107">
        <f t="shared" si="58"/>
        <v>-0.2255512511483537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-0.0015129375751294894</v>
      </c>
      <c r="K95" s="37">
        <f t="shared" si="60"/>
        <v>-0.0016642313326424385</v>
      </c>
      <c r="L95" s="37">
        <f t="shared" si="60"/>
        <v>-0.002680261203533975</v>
      </c>
      <c r="M95" s="37">
        <f t="shared" si="60"/>
        <v>-0.004316587470903503</v>
      </c>
      <c r="N95" s="37">
        <f t="shared" si="60"/>
        <v>-0.029039841991762884</v>
      </c>
      <c r="O95" s="37">
        <f t="shared" si="60"/>
        <v>-0.19536553552800856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-0.064489326726654903</v>
      </c>
      <c r="K96" s="37">
        <f t="shared" si="60"/>
        <v>-0.0709382593993204</v>
      </c>
      <c r="L96" s="37">
        <f t="shared" si="60"/>
        <v>-0.11424677614519954</v>
      </c>
      <c r="M96" s="37">
        <f t="shared" si="60"/>
        <v>-0.18399557544960538</v>
      </c>
      <c r="N96" s="37">
        <f t="shared" si="60"/>
        <v>-0.5</v>
      </c>
      <c r="O96" s="37">
        <f t="shared" si="60"/>
        <v>-0.5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0.11871468432756778</v>
      </c>
      <c r="E6" s="47">
        <f>IF($D6=0,"",MAX($D6*(1-$S$4)^($E$5-$D$5),S6))</f>
        <v>0.10684321589481101</v>
      </c>
      <c r="F6" s="47">
        <f>IF($D6=0,"",MAX($D6*(1-$S$4)^($F$5-$D$5),S6))</f>
        <v>0.096158894305329909</v>
      </c>
      <c r="G6" s="47">
        <f>IF($D6=0,"",MAX($D6*(1-$S$4)^($G$5-$D$5),S6))</f>
        <v>0.05678086549835426</v>
      </c>
      <c r="H6" s="47">
        <f>IF($D6=0,"",MAX($D6*(1-$S$4)^($H$5-$D$5),S6))</f>
        <v>0.033528533268123217</v>
      </c>
      <c r="I6" s="47">
        <f>IF($D6=0,"",MAX($D6*(1-$S$4)^($I$5-$D$5),S6))</f>
        <v>0.0040762869080670288</v>
      </c>
      <c r="J6" s="47">
        <f>IF($D6=0,"",MAX($D6*(1-$S$4)^($J$5-$D$5),S6))</f>
        <v>0.00049558132543412511</v>
      </c>
      <c r="K6" s="29"/>
      <c r="L6" s="48">
        <f>IF($D6=0,"",MIN($D6*(1+$S$4)^($L$5-$D$5),T6))</f>
        <v>0.12583756538722185</v>
      </c>
      <c r="M6" s="48">
        <f>IF($D6=0,"",MIN($D6*(1+$S$4)^($M$5-$D$5),T6))</f>
        <v>0.12583756538722185</v>
      </c>
      <c r="N6" s="48">
        <f>IF($D6=0,"",MIN($D6*(1+$S$4)^($N$5-$D$5),T6))</f>
        <v>0.12583756538722185</v>
      </c>
      <c r="O6" s="48">
        <f>IF($D6=0,"",MIN($D6*(1+$S$4)^($O$5-$D$5),T6))</f>
        <v>0.12583756538722185</v>
      </c>
      <c r="P6" s="48">
        <f>IF($D6=0,"",MIN($D6*(1+$S$4)^($P$5-$D$5),T6))</f>
        <v>0.12583756538722185</v>
      </c>
      <c r="Q6" s="48">
        <f>IF($D6=0,"",MIN($D6*(1+$S$4)^($Q$5-$D$5),T6))</f>
        <v>0.12583756538722185</v>
      </c>
      <c r="S6" s="77">
        <v>0</v>
      </c>
      <c r="T6" s="77">
        <f>D6*Z14</f>
        <v>0.12583756538722185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6.0178665314178264E-06</v>
      </c>
      <c r="E7" s="47">
        <f t="shared" si="0" ref="E7:E18">IF($D7=0,"",MAX($D7*(1-$S$4)^($E$5-$D$5),S7))</f>
        <v>5.4160798782760436E-06</v>
      </c>
      <c r="F7" s="47">
        <f t="shared" si="1" ref="F7:F18">IF($D7=0,"",MAX($D7*(1-$S$4)^($F$5-$D$5),S7))</f>
        <v>4.8744718904484395E-06</v>
      </c>
      <c r="G7" s="47">
        <f t="shared" si="2" ref="G7:G18">IF($D7=0,"",MAX($D7*(1-$S$4)^($G$5-$D$5),S7))</f>
        <v>2.8783269065908995E-06</v>
      </c>
      <c r="H7" s="47">
        <f t="shared" si="3" ref="H7:H18">IF($D7=0,"",MAX($D7*(1-$S$4)^($H$5-$D$5),S7))</f>
        <v>1.6996232550728607E-06</v>
      </c>
      <c r="I7" s="47">
        <f t="shared" si="4" ref="I7:I18">IF($D7=0,"",MAX($D7*(1-$S$4)^($I$5-$D$5),S7))</f>
        <v>2.0663450941609227E-07</v>
      </c>
      <c r="J7" s="47">
        <f t="shared" si="5" ref="J7:J18">IF($D7=0,"",MAX($D7*(1-$S$4)^($J$5-$D$5),S7))</f>
        <v>2.5121932377772006E-08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0.011177673917384596</v>
      </c>
      <c r="E9" s="47">
        <f t="shared" si="0"/>
        <v>0.010059906525646136</v>
      </c>
      <c r="F9" s="47">
        <f t="shared" si="1"/>
        <v>0.0090539158730815229</v>
      </c>
      <c r="G9" s="47">
        <f t="shared" si="2"/>
        <v>0.0053462467838959089</v>
      </c>
      <c r="H9" s="47">
        <f t="shared" si="3"/>
        <v>0.0031569052634226962</v>
      </c>
      <c r="I9" s="47">
        <f t="shared" si="4"/>
        <v>0.0003838059807862914</v>
      </c>
      <c r="J9" s="47">
        <f t="shared" si="5"/>
        <v>4.6661847155849654E-05</v>
      </c>
      <c r="K9" s="29"/>
      <c r="L9" s="48">
        <f t="shared" si="6"/>
        <v>0.012295441309123056</v>
      </c>
      <c r="M9" s="48">
        <f t="shared" si="7"/>
        <v>0.013524985440035364</v>
      </c>
      <c r="N9" s="48">
        <f t="shared" si="8"/>
        <v>0.021782124301031363</v>
      </c>
      <c r="O9" s="48">
        <f t="shared" si="9"/>
        <v>0.03508032900805403</v>
      </c>
      <c r="P9" s="48">
        <f t="shared" si="10"/>
        <v>0.23600291162400924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0.039818396506453531</v>
      </c>
      <c r="E10" s="47">
        <f t="shared" si="0"/>
        <v>0.03583655685580818</v>
      </c>
      <c r="F10" s="47">
        <f t="shared" si="1"/>
        <v>0.03225290117022736</v>
      </c>
      <c r="G10" s="47">
        <f t="shared" si="2"/>
        <v>0.019045015612007558</v>
      </c>
      <c r="H10" s="47">
        <f t="shared" si="3"/>
        <v>0.011245891268734345</v>
      </c>
      <c r="I10" s="47">
        <f t="shared" si="4"/>
        <v>0.001367237838342015</v>
      </c>
      <c r="J10" s="47">
        <f t="shared" si="5"/>
        <v>0.00016622420241526386</v>
      </c>
      <c r="K10" s="29"/>
      <c r="L10" s="48">
        <f t="shared" si="6"/>
        <v>0.043800236157098889</v>
      </c>
      <c r="M10" s="48">
        <f t="shared" si="7"/>
        <v>0.048180259772808778</v>
      </c>
      <c r="N10" s="48">
        <f t="shared" si="8"/>
        <v>0.077594790166706298</v>
      </c>
      <c r="O10" s="48">
        <f t="shared" si="9"/>
        <v>0.12496718551138221</v>
      </c>
      <c r="P10" s="48">
        <f t="shared" si="10"/>
        <v>0.19909198253226765</v>
      </c>
      <c r="Q10" s="48">
        <f t="shared" si="11"/>
        <v>0.19909198253226765</v>
      </c>
      <c r="S10" s="77">
        <v>0</v>
      </c>
      <c r="T10" s="77">
        <f>D10*$Z$13</f>
        <v>0.19909198253226765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0.069550928620030719</v>
      </c>
      <c r="E11" s="47">
        <f t="shared" si="0"/>
        <v>0.062595835758027643</v>
      </c>
      <c r="F11" s="47">
        <f t="shared" si="1"/>
        <v>0.056336252182224884</v>
      </c>
      <c r="G11" s="47">
        <f t="shared" si="2"/>
        <v>0.033265993551081979</v>
      </c>
      <c r="H11" s="47">
        <f t="shared" si="3"/>
        <v>0.0196432365319784</v>
      </c>
      <c r="I11" s="47">
        <f t="shared" si="4"/>
        <v>0.0023881589828891911</v>
      </c>
      <c r="J11" s="47">
        <f t="shared" si="5"/>
        <v>0.00029034437977008463</v>
      </c>
      <c r="K11" s="29"/>
      <c r="L11" s="48">
        <f t="shared" si="6"/>
        <v>0.076506021482033795</v>
      </c>
      <c r="M11" s="48">
        <f t="shared" si="7"/>
        <v>0.084156623630237182</v>
      </c>
      <c r="N11" s="48">
        <f t="shared" si="8"/>
        <v>0.13553508392273333</v>
      </c>
      <c r="O11" s="48">
        <f t="shared" si="9"/>
        <v>0.21828060800840135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0.29350926143703554</v>
      </c>
      <c r="E12" s="47">
        <f t="shared" si="0"/>
        <v>0.26415833529333199</v>
      </c>
      <c r="F12" s="47">
        <f t="shared" si="1"/>
        <v>0.2377425017639988</v>
      </c>
      <c r="G12" s="47">
        <f t="shared" si="2"/>
        <v>0.14038456986662368</v>
      </c>
      <c r="H12" s="47">
        <f t="shared" si="3"/>
        <v>0.082895684660542632</v>
      </c>
      <c r="I12" s="47">
        <f t="shared" si="4"/>
        <v>0.010078180021023548</v>
      </c>
      <c r="J12" s="47">
        <f t="shared" si="5"/>
        <v>0.0012252714113175568</v>
      </c>
      <c r="K12" s="29"/>
      <c r="L12" s="48">
        <f t="shared" si="6"/>
        <v>0.32286018758073914</v>
      </c>
      <c r="M12" s="48">
        <f t="shared" si="7"/>
        <v>0.35514620633881305</v>
      </c>
      <c r="N12" s="48">
        <f t="shared" si="8"/>
        <v>0.57196651677072208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0.047911281656779638</v>
      </c>
      <c r="E14" s="47">
        <f t="shared" si="0"/>
        <v>0.043120153491101675</v>
      </c>
      <c r="F14" s="47">
        <f t="shared" si="1"/>
        <v>0.038808138141991508</v>
      </c>
      <c r="G14" s="47">
        <f t="shared" si="2"/>
        <v>0.022915817491464568</v>
      </c>
      <c r="H14" s="47">
        <f t="shared" si="3"/>
        <v>0.013531561070534916</v>
      </c>
      <c r="I14" s="47">
        <f t="shared" si="4"/>
        <v>0.001645121926343618</v>
      </c>
      <c r="J14" s="47">
        <f t="shared" si="5"/>
        <v>0.00020000842019845015</v>
      </c>
      <c r="K14" s="29"/>
      <c r="L14" s="48">
        <f t="shared" si="6"/>
        <v>0.052702409822457608</v>
      </c>
      <c r="M14" s="48">
        <f t="shared" si="7"/>
        <v>0.057972650804703367</v>
      </c>
      <c r="N14" s="48">
        <f t="shared" si="8"/>
        <v>0.093365533847482862</v>
      </c>
      <c r="O14" s="48">
        <f t="shared" si="9"/>
        <v>0.1503661259167097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0.061360298031942755</v>
      </c>
      <c r="E15" s="47">
        <f t="shared" si="0"/>
        <v>0.055224268228748478</v>
      </c>
      <c r="F15" s="47">
        <f t="shared" si="1"/>
        <v>0.049701841405873637</v>
      </c>
      <c r="G15" s="47">
        <f t="shared" si="2"/>
        <v>0.029348440331754325</v>
      </c>
      <c r="H15" s="47">
        <f t="shared" si="3"/>
        <v>0.017329960531497615</v>
      </c>
      <c r="I15" s="47">
        <f t="shared" si="4"/>
        <v>0.0021069186256060849</v>
      </c>
      <c r="J15" s="47">
        <f t="shared" si="5"/>
        <v>0.0002561521179957481</v>
      </c>
      <c r="K15" s="29"/>
      <c r="L15" s="48">
        <f t="shared" si="6"/>
        <v>0.067496327835137038</v>
      </c>
      <c r="M15" s="48">
        <f t="shared" si="7"/>
        <v>0.074245960618650741</v>
      </c>
      <c r="N15" s="48">
        <f t="shared" si="8"/>
        <v>0.11957386203594327</v>
      </c>
      <c r="O15" s="48">
        <f t="shared" si="9"/>
        <v>0.19257490054750706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0.0067109680126552591</v>
      </c>
      <c r="E16" s="47">
        <f t="shared" si="0"/>
        <v>0.0060398712113897335</v>
      </c>
      <c r="F16" s="47">
        <f t="shared" si="1"/>
        <v>0.0054358840902507602</v>
      </c>
      <c r="G16" s="47">
        <f t="shared" si="2"/>
        <v>0.0032098351964521717</v>
      </c>
      <c r="H16" s="47">
        <f t="shared" si="3"/>
        <v>0.0018953755851530433</v>
      </c>
      <c r="I16" s="47">
        <f t="shared" si="4"/>
        <v>0.00023043342283554977</v>
      </c>
      <c r="J16" s="47">
        <f t="shared" si="5"/>
        <v>2.8015324654200254E-05</v>
      </c>
      <c r="K16" s="29"/>
      <c r="L16" s="48">
        <f t="shared" si="6"/>
        <v>0.0073820648139207856</v>
      </c>
      <c r="M16" s="48">
        <f t="shared" si="7"/>
        <v>0.0081202712953128645</v>
      </c>
      <c r="N16" s="48">
        <f t="shared" si="8"/>
        <v>0.013077778123814329</v>
      </c>
      <c r="O16" s="48">
        <f t="shared" si="9"/>
        <v>0.02106189244618422</v>
      </c>
      <c r="P16" s="48">
        <f t="shared" si="10"/>
        <v>0.14169388036440581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0.0061201702624519138</v>
      </c>
      <c r="E17" s="47">
        <f t="shared" si="0"/>
        <v>0.0055081532362067226</v>
      </c>
      <c r="F17" s="47">
        <f t="shared" si="1"/>
        <v>0.0049573379125860502</v>
      </c>
      <c r="G17" s="47">
        <f t="shared" si="2"/>
        <v>0.0029272584640029371</v>
      </c>
      <c r="H17" s="47">
        <f t="shared" si="3"/>
        <v>0.0017285168504090947</v>
      </c>
      <c r="I17" s="47">
        <f t="shared" si="4"/>
        <v>0.00021014729607616531</v>
      </c>
      <c r="J17" s="47">
        <f t="shared" si="5"/>
        <v>2.5549005228194063E-05</v>
      </c>
      <c r="K17" s="29"/>
      <c r="L17" s="48">
        <f t="shared" si="6"/>
        <v>0.0067321872886971059</v>
      </c>
      <c r="M17" s="48">
        <f t="shared" si="7"/>
        <v>0.0074054060175668167</v>
      </c>
      <c r="N17" s="48">
        <f t="shared" si="8"/>
        <v>0.01192648044535154</v>
      </c>
      <c r="O17" s="48">
        <f t="shared" si="9"/>
        <v>0.019207716022043114</v>
      </c>
      <c r="P17" s="48">
        <f t="shared" si="10"/>
        <v>0.12921990856495577</v>
      </c>
      <c r="Q17" s="48">
        <f t="shared" si="11"/>
        <v>0.25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0.59351938260689041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0.023893346600355036</v>
      </c>
      <c r="E21" s="47">
        <f>IF($D21=0,"",MAX($D21*(1-$S$4)^($E$5-$D$5),S21))</f>
        <v>0.021504011940319534</v>
      </c>
      <c r="F21" s="47">
        <f>IF($D21=0,"",MAX($D21*(1-$S$4)^($F$5-$D$5),S21))</f>
        <v>0.019353610746287581</v>
      </c>
      <c r="G21" s="47">
        <f>IF($D21=0,"",MAX($D21*(1-$S$4)^($G$5-$D$5),S21))</f>
        <v>0.011428113609575354</v>
      </c>
      <c r="H21" s="47">
        <f>IF($D21=0,"",MAX($D21*(1-$S$4)^($H$5-$D$5),S21))</f>
        <v>0.0067481868053181522</v>
      </c>
      <c r="I21" s="47">
        <f>IF($D21=0,"",MAX($D21*(1-$S$4)^($I$5-$D$5),S21))</f>
        <v>0.00082042197634280261</v>
      </c>
      <c r="J21" s="47">
        <f>IF($D21=0,"",MAX($D21*(1-$S$4)^($J$5-$D$5),S21))</f>
        <v>9.974415923634118E-05</v>
      </c>
      <c r="K21" s="29"/>
      <c r="L21" s="48">
        <f>IF($D21=0,"",MIN($D21*(1+$S$4)^($L$5-$D$5),T21))</f>
        <v>0.02532694739637634</v>
      </c>
      <c r="M21" s="48">
        <f>IF($D21=0,"",MIN($D21*(1+$S$4)^($M$5-$D$5),T21))</f>
        <v>0.02532694739637634</v>
      </c>
      <c r="N21" s="48">
        <f>IF($D21=0,"",MIN($D21*(1+$S$4)^($N$5-$D$5),T21))</f>
        <v>0.02532694739637634</v>
      </c>
      <c r="O21" s="48">
        <f>IF($D21=0,"",MIN($D21*(1+$S$4)^($O$5-$D$5),T21))</f>
        <v>0.02532694739637634</v>
      </c>
      <c r="P21" s="48">
        <f>IF($D21=0,"",MIN($D21*(1+$S$4)^($P$5-$D$5),T21))</f>
        <v>0.02532694739637634</v>
      </c>
      <c r="Q21" s="48">
        <f>IF($D21=0,"",MIN($D21*(1+$S$4)^($Q$5-$D$5),T21))</f>
        <v>0.02532694739637634</v>
      </c>
      <c r="S21" s="77">
        <v>0</v>
      </c>
      <c r="T21" s="77">
        <f>D21*Z14</f>
        <v>0.02532694739637634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1.1306098779012425E-05</v>
      </c>
      <c r="E22" s="47">
        <f t="shared" si="12" ref="E22:E33">IF($D22=0,"",MAX($D22*(1-$S$4)^($E$5-$D$5),S22))</f>
        <v>1.0175488901111183E-05</v>
      </c>
      <c r="F22" s="47">
        <f t="shared" si="13" ref="F22:F33">IF($D22=0,"",MAX($D22*(1-$S$4)^($F$5-$D$5),S22))</f>
        <v>9.1579400110000648E-06</v>
      </c>
      <c r="G22" s="47">
        <f t="shared" si="14" ref="G22:G33">IF($D22=0,"",MAX($D22*(1-$S$4)^($G$5-$D$5),S22))</f>
        <v>5.4076719970954291E-06</v>
      </c>
      <c r="H22" s="47">
        <f t="shared" si="15" ref="H22:H33">IF($D22=0,"",MAX($D22*(1-$S$4)^($H$5-$D$5),S22))</f>
        <v>3.1931762375648806E-06</v>
      </c>
      <c r="I22" s="47">
        <f t="shared" si="16" ref="I22:I33">IF($D22=0,"",MAX($D22*(1-$S$4)^($I$5-$D$5),S22))</f>
        <v>3.8821568448123926E-07</v>
      </c>
      <c r="J22" s="47">
        <f t="shared" si="17" ref="J22:J33">IF($D22=0,"",MAX($D22*(1-$S$4)^($J$5-$D$5),S22))</f>
        <v>4.7197964178817078E-08</v>
      </c>
      <c r="K22" s="29"/>
      <c r="L22" s="48">
        <f t="shared" si="18" ref="L22:L33">IF($D22=0,"",MIN($D22*(1+$S$4)^($L$5-$D$5),T22))</f>
        <v>1.2436708656913669E-05</v>
      </c>
      <c r="M22" s="48">
        <f t="shared" si="19" ref="M22:M33">IF($D22=0,"",MIN($D22*(1+$S$4)^($M$5-$D$5),T22))</f>
        <v>1.3680379522605037E-05</v>
      </c>
      <c r="N22" s="48">
        <f t="shared" si="20" ref="N22:N33">IF($D22=0,"",MIN($D22*(1+$S$4)^($N$5-$D$5),T22))</f>
        <v>2.2032388024950646E-05</v>
      </c>
      <c r="O22" s="48">
        <f t="shared" si="21" ref="O22:O32">IF($D22=0,"",MIN($D22*(1+$S$4)^($O$5-$D$5),T22))</f>
        <v>3.548338123806328E-05</v>
      </c>
      <c r="P22" s="48">
        <f t="shared" si="22" ref="P22:P33">IF($D22=0,"",MIN($D22*(1+$S$4)^($P$5-$D$5),T22))</f>
        <v>0.00023871444548097202</v>
      </c>
      <c r="Q22" s="48">
        <f t="shared" si="23" ref="Q22:Q33">IF($D22=0,"",MIN($D22*(1+$S$4)^($Q$5-$D$5),T22))</f>
        <v>0.0016059514198765309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3.7686995930041353E-06</v>
      </c>
      <c r="E23" s="47">
        <f t="shared" si="12"/>
        <v>3.3918296337037219E-06</v>
      </c>
      <c r="F23" s="47">
        <f t="shared" si="13"/>
        <v>3.0526466703333497E-06</v>
      </c>
      <c r="G23" s="47">
        <f t="shared" si="14"/>
        <v>1.8025573323651399E-06</v>
      </c>
      <c r="H23" s="47">
        <f t="shared" si="15"/>
        <v>1.0643920791882917E-06</v>
      </c>
      <c r="I23" s="47">
        <f t="shared" si="16"/>
        <v>1.2940522816041287E-07</v>
      </c>
      <c r="J23" s="47">
        <f t="shared" si="17"/>
        <v>1.5732654726272335E-08</v>
      </c>
      <c r="K23" s="29"/>
      <c r="L23" s="48">
        <f t="shared" si="18"/>
        <v>4.1455695523045493E-06</v>
      </c>
      <c r="M23" s="48">
        <f t="shared" si="19"/>
        <v>4.5601265075350041E-06</v>
      </c>
      <c r="N23" s="48">
        <f t="shared" si="20"/>
        <v>7.3441293416502038E-06</v>
      </c>
      <c r="O23" s="48">
        <f t="shared" si="21"/>
        <v>1.1827793746021073E-05</v>
      </c>
      <c r="P23" s="48">
        <f t="shared" si="22"/>
        <v>7.9571481826990538E-05</v>
      </c>
      <c r="Q23" s="48">
        <f t="shared" si="23"/>
        <v>0.00053531713995884269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0.015454607916999525</v>
      </c>
      <c r="E24" s="47">
        <f t="shared" si="12"/>
        <v>0.013909147125299573</v>
      </c>
      <c r="F24" s="47">
        <f t="shared" si="13"/>
        <v>0.012518232412769616</v>
      </c>
      <c r="G24" s="47">
        <f t="shared" si="14"/>
        <v>0.0073918910574163315</v>
      </c>
      <c r="H24" s="47">
        <f t="shared" si="15"/>
        <v>0.0043648377504937703</v>
      </c>
      <c r="I24" s="47">
        <f t="shared" si="16"/>
        <v>0.00053066237153565879</v>
      </c>
      <c r="J24" s="47">
        <f t="shared" si="17"/>
        <v>6.451615584840317E-05</v>
      </c>
      <c r="K24" s="29"/>
      <c r="L24" s="48">
        <f t="shared" si="18"/>
        <v>0.017000068708699478</v>
      </c>
      <c r="M24" s="48">
        <f t="shared" si="19"/>
        <v>0.018700075579569427</v>
      </c>
      <c r="N24" s="48">
        <f t="shared" si="20"/>
        <v>0.030116658721652374</v>
      </c>
      <c r="O24" s="48">
        <f t="shared" si="21"/>
        <v>0.048503180037808381</v>
      </c>
      <c r="P24" s="48">
        <f t="shared" si="22"/>
        <v>0.32630514124648685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0.042495200912772882</v>
      </c>
      <c r="E25" s="47">
        <f t="shared" si="12"/>
        <v>0.038245680821495598</v>
      </c>
      <c r="F25" s="47">
        <f t="shared" si="13"/>
        <v>0.034421112739346039</v>
      </c>
      <c r="G25" s="47">
        <f t="shared" si="14"/>
        <v>0.020325322861456444</v>
      </c>
      <c r="H25" s="47">
        <f t="shared" si="15"/>
        <v>0.012001899896461417</v>
      </c>
      <c r="I25" s="47">
        <f t="shared" si="16"/>
        <v>0.0014591508381426796</v>
      </c>
      <c r="J25" s="47">
        <f t="shared" si="17"/>
        <v>0.00017739867744441233</v>
      </c>
      <c r="K25" s="29"/>
      <c r="L25" s="48">
        <f t="shared" si="18"/>
        <v>0.046744721004050173</v>
      </c>
      <c r="M25" s="48">
        <f t="shared" si="19"/>
        <v>0.051419193104455196</v>
      </c>
      <c r="N25" s="48">
        <f t="shared" si="20"/>
        <v>0.082811124686656176</v>
      </c>
      <c r="O25" s="48">
        <f t="shared" si="21"/>
        <v>0.13336814441910669</v>
      </c>
      <c r="P25" s="48">
        <f t="shared" si="22"/>
        <v>0.2124760045638644</v>
      </c>
      <c r="Q25" s="48">
        <f t="shared" si="23"/>
        <v>0.2124760045638644</v>
      </c>
      <c r="S25" s="77">
        <v>0</v>
      </c>
      <c r="T25" s="77">
        <f>D25*$Z$13</f>
        <v>0.2124760045638644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0.23872034041522641</v>
      </c>
      <c r="E26" s="47">
        <f t="shared" si="12"/>
        <v>0.21484830637370378</v>
      </c>
      <c r="F26" s="47">
        <f t="shared" si="13"/>
        <v>0.19336347573633342</v>
      </c>
      <c r="G26" s="47">
        <f t="shared" si="14"/>
        <v>0.11417919878754752</v>
      </c>
      <c r="H26" s="47">
        <f t="shared" si="15"/>
        <v>0.067421675092058958</v>
      </c>
      <c r="I26" s="47">
        <f t="shared" si="16"/>
        <v>0.0081969017045848431</v>
      </c>
      <c r="J26" s="47">
        <f t="shared" si="17"/>
        <v>0.0009965518872511606</v>
      </c>
      <c r="K26" s="29"/>
      <c r="L26" s="48">
        <f t="shared" si="18"/>
        <v>0.2625923744567491</v>
      </c>
      <c r="M26" s="48">
        <f t="shared" si="19"/>
        <v>0.28885161190242398</v>
      </c>
      <c r="N26" s="48">
        <f t="shared" si="20"/>
        <v>0.4651984094849731</v>
      </c>
      <c r="O26" s="48">
        <f t="shared" si="21"/>
        <v>0.74920669045964428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0.2700009359309945</v>
      </c>
      <c r="E27" s="47">
        <f t="shared" si="12"/>
        <v>0.24300084233789507</v>
      </c>
      <c r="F27" s="47">
        <f t="shared" si="13"/>
        <v>0.21870075810410555</v>
      </c>
      <c r="G27" s="47">
        <f t="shared" si="14"/>
        <v>0.12914061065289331</v>
      </c>
      <c r="H27" s="47">
        <f t="shared" si="15"/>
        <v>0.076256239184426991</v>
      </c>
      <c r="I27" s="47">
        <f t="shared" si="16"/>
        <v>0.0092709784517009172</v>
      </c>
      <c r="J27" s="47">
        <f t="shared" si="17"/>
        <v>0.0011271345449390541</v>
      </c>
      <c r="K27" s="29"/>
      <c r="L27" s="48">
        <f t="shared" si="18"/>
        <v>0.29700102952409396</v>
      </c>
      <c r="M27" s="48">
        <f t="shared" si="19"/>
        <v>0.3267011324765034</v>
      </c>
      <c r="N27" s="48">
        <f t="shared" si="20"/>
        <v>0.52615544086473376</v>
      </c>
      <c r="O27" s="48">
        <f t="shared" si="21"/>
        <v>0.84737859906706259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0.023897967948923064</v>
      </c>
      <c r="E29" s="47">
        <f t="shared" si="12"/>
        <v>0.02150817115403076</v>
      </c>
      <c r="F29" s="47">
        <f t="shared" si="13"/>
        <v>0.019357354038627685</v>
      </c>
      <c r="G29" s="47">
        <f t="shared" si="14"/>
        <v>0.011430323986269262</v>
      </c>
      <c r="H29" s="47">
        <f t="shared" si="15"/>
        <v>0.0067494920106521382</v>
      </c>
      <c r="I29" s="47">
        <f t="shared" si="16"/>
        <v>0.0008205806588408623</v>
      </c>
      <c r="J29" s="47">
        <f t="shared" si="17"/>
        <v>9.9763451323597351E-05</v>
      </c>
      <c r="K29" s="29"/>
      <c r="L29" s="48">
        <f t="shared" si="18"/>
        <v>0.026287764743815372</v>
      </c>
      <c r="M29" s="48">
        <f t="shared" si="19"/>
        <v>0.028916541218196912</v>
      </c>
      <c r="N29" s="48">
        <f t="shared" si="20"/>
        <v>0.046570378797318332</v>
      </c>
      <c r="O29" s="48">
        <f t="shared" si="21"/>
        <v>0.075002060756869174</v>
      </c>
      <c r="P29" s="48">
        <f t="shared" si="22"/>
        <v>0.50457635994115368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0.028879032539516698</v>
      </c>
      <c r="E30" s="47">
        <f t="shared" si="12"/>
        <v>0.025991129285565028</v>
      </c>
      <c r="F30" s="47">
        <f t="shared" si="13"/>
        <v>0.023392016357008525</v>
      </c>
      <c r="G30" s="47">
        <f t="shared" si="14"/>
        <v>0.013812751738649966</v>
      </c>
      <c r="H30" s="47">
        <f t="shared" si="15"/>
        <v>0.0081562917741554199</v>
      </c>
      <c r="I30" s="47">
        <f t="shared" si="16"/>
        <v>0.00099161466776639538</v>
      </c>
      <c r="J30" s="47">
        <f t="shared" si="17"/>
        <v>0.00012055719394997726</v>
      </c>
      <c r="K30" s="29"/>
      <c r="L30" s="48">
        <f t="shared" si="18"/>
        <v>0.03176693579346837</v>
      </c>
      <c r="M30" s="48">
        <f t="shared" si="19"/>
        <v>0.034943629372815206</v>
      </c>
      <c r="N30" s="48">
        <f t="shared" si="20"/>
        <v>0.056277064541212646</v>
      </c>
      <c r="O30" s="48">
        <f t="shared" si="21"/>
        <v>0.090634775214268409</v>
      </c>
      <c r="P30" s="48">
        <f t="shared" si="22"/>
        <v>0.60974544566112887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0.0036183193200570443</v>
      </c>
      <c r="E31" s="47">
        <f t="shared" si="12"/>
        <v>0.0032564873880513399</v>
      </c>
      <c r="F31" s="47">
        <f t="shared" si="13"/>
        <v>0.0029308386492462061</v>
      </c>
      <c r="G31" s="47">
        <f t="shared" si="14"/>
        <v>0.0017306309139933924</v>
      </c>
      <c r="H31" s="47">
        <f t="shared" si="15"/>
        <v>0.0010219202484039586</v>
      </c>
      <c r="I31" s="47">
        <f t="shared" si="16"/>
        <v>0.00012424164505931687</v>
      </c>
      <c r="J31" s="47">
        <f t="shared" si="17"/>
        <v>1.5104883567140686E-05</v>
      </c>
      <c r="K31" s="29"/>
      <c r="L31" s="48">
        <f t="shared" si="18"/>
        <v>0.0039801512520627486</v>
      </c>
      <c r="M31" s="48">
        <f t="shared" si="19"/>
        <v>0.0043781663772690244</v>
      </c>
      <c r="N31" s="48">
        <f t="shared" si="20"/>
        <v>0.0070510807322555396</v>
      </c>
      <c r="O31" s="48">
        <f t="shared" si="21"/>
        <v>0.011355836030104873</v>
      </c>
      <c r="P31" s="48">
        <f t="shared" si="22"/>
        <v>0.07639638631708047</v>
      </c>
      <c r="Q31" s="48">
        <f t="shared" si="23"/>
        <v>0.51395668507681869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0.003832767486085205</v>
      </c>
      <c r="E32" s="47">
        <f t="shared" si="12"/>
        <v>0.0034494907374766847</v>
      </c>
      <c r="F32" s="47">
        <f t="shared" si="13"/>
        <v>0.0031045416637290164</v>
      </c>
      <c r="G32" s="47">
        <f t="shared" si="14"/>
        <v>0.001833200807015347</v>
      </c>
      <c r="H32" s="47">
        <f t="shared" si="15"/>
        <v>0.0010824867445344926</v>
      </c>
      <c r="I32" s="47">
        <f t="shared" si="16"/>
        <v>0.00013160511703913985</v>
      </c>
      <c r="J32" s="47">
        <f t="shared" si="17"/>
        <v>1.6000109856618962E-05</v>
      </c>
      <c r="K32" s="29"/>
      <c r="L32" s="48">
        <f t="shared" si="18"/>
        <v>0.0042160442346937258</v>
      </c>
      <c r="M32" s="48">
        <f t="shared" si="19"/>
        <v>0.004637648658163099</v>
      </c>
      <c r="N32" s="48">
        <f t="shared" si="20"/>
        <v>0.007468979540458256</v>
      </c>
      <c r="O32" s="48">
        <f t="shared" si="21"/>
        <v>0.01202886623970343</v>
      </c>
      <c r="P32" s="48">
        <f t="shared" si="22"/>
        <v>0.080924197018049371</v>
      </c>
      <c r="Q32" s="48">
        <f t="shared" si="23"/>
        <v>0.25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0.02773741332358292</v>
      </c>
      <c r="E33" s="47">
        <f t="shared" si="12"/>
        <v>0.02496367199122463</v>
      </c>
      <c r="F33" s="47">
        <f t="shared" si="13"/>
        <v>0.022467304792102166</v>
      </c>
      <c r="G33" s="47">
        <f t="shared" si="14"/>
        <v>0.013266718806688409</v>
      </c>
      <c r="H33" s="47">
        <f t="shared" si="15"/>
        <v>0.00783386478816144</v>
      </c>
      <c r="I33" s="47">
        <f t="shared" si="16"/>
        <v>0.00095241507345952706</v>
      </c>
      <c r="J33" s="47">
        <f t="shared" si="17"/>
        <v>0.00011579143841284066</v>
      </c>
      <c r="K33" s="29"/>
      <c r="L33" s="48">
        <f t="shared" si="18"/>
        <v>0.030511154655941213</v>
      </c>
      <c r="M33" s="48">
        <f t="shared" si="19"/>
        <v>0.033562270121535336</v>
      </c>
      <c r="N33" s="48">
        <f t="shared" si="20"/>
        <v>0.054052371653433899</v>
      </c>
      <c r="O33" s="48">
        <f>IF($D33=0,"",MIN($D33*(1+$S$4)^($O$5-$D$5),T33))</f>
        <v>0.087051885071571869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0.64966597465336862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-0.10684321589481101</v>
      </c>
      <c r="K46" s="35">
        <f t="shared" si="28" ref="K46:K58">IF(F6="","",-F6)</f>
        <v>-0.096158894305329909</v>
      </c>
      <c r="L46" s="35">
        <f t="shared" si="29" ref="L46:L58">IF(G6="","",-G6)</f>
        <v>-0.05678086549835426</v>
      </c>
      <c r="M46" s="35">
        <f t="shared" si="30" ref="M46:M58">IF(H6="","",-H6)</f>
        <v>-0.033528533268123217</v>
      </c>
      <c r="N46" s="35">
        <f t="shared" si="31" ref="N46:N58">IF(I6="","",-I6)</f>
        <v>-0.0040762869080670288</v>
      </c>
      <c r="O46" s="35">
        <f t="shared" si="32" ref="O46:O58">IF(J6="","",-J6)</f>
        <v>-0.00049558132543412511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-5.4160798782760436E-06</v>
      </c>
      <c r="K47" s="76">
        <f t="shared" si="28"/>
        <v>-4.8744718904484395E-06</v>
      </c>
      <c r="L47" s="76">
        <f t="shared" si="29"/>
        <v>-2.8783269065908995E-06</v>
      </c>
      <c r="M47" s="76">
        <f t="shared" si="30"/>
        <v>-1.6996232550728607E-06</v>
      </c>
      <c r="N47" s="76">
        <f t="shared" si="31"/>
        <v>-2.0663450941609227E-07</v>
      </c>
      <c r="O47" s="76">
        <f t="shared" si="32"/>
        <v>-2.5121932377772006E-08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-0.010059906525646136</v>
      </c>
      <c r="K49" s="35">
        <f t="shared" si="28"/>
        <v>-0.0090539158730815229</v>
      </c>
      <c r="L49" s="35">
        <f t="shared" si="29"/>
        <v>-0.0053462467838959089</v>
      </c>
      <c r="M49" s="35">
        <f t="shared" si="30"/>
        <v>-0.0031569052634226962</v>
      </c>
      <c r="N49" s="35">
        <f t="shared" si="31"/>
        <v>-0.0003838059807862914</v>
      </c>
      <c r="O49" s="35">
        <f t="shared" si="32"/>
        <v>-4.6661847155849654E-05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-0.098432392613835823</v>
      </c>
      <c r="K50" s="82">
        <f t="shared" si="34" ref="K50:O50">MAX(IF(F10+F11="","",-F10-F11),-$T$10)</f>
        <v>-0.088589153352452238</v>
      </c>
      <c r="L50" s="82">
        <f t="shared" si="34"/>
        <v>-0.052311009163089534</v>
      </c>
      <c r="M50" s="82">
        <f t="shared" si="34"/>
        <v>-0.030889127800712745</v>
      </c>
      <c r="N50" s="82">
        <f t="shared" si="34"/>
        <v>-0.0037553968212312061</v>
      </c>
      <c r="O50" s="82">
        <f t="shared" si="34"/>
        <v>-0.00045656858218534851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-0.062595835758027643</v>
      </c>
      <c r="K51" s="35">
        <f t="shared" si="28"/>
        <v>-0.056336252182224884</v>
      </c>
      <c r="L51" s="35">
        <f t="shared" si="29"/>
        <v>-0.033265993551081979</v>
      </c>
      <c r="M51" s="35">
        <f t="shared" si="30"/>
        <v>-0.0196432365319784</v>
      </c>
      <c r="N51" s="35">
        <f t="shared" si="31"/>
        <v>-0.0023881589828891911</v>
      </c>
      <c r="O51" s="35">
        <f t="shared" si="32"/>
        <v>-0.00029034437977008463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-0.26415833529333199</v>
      </c>
      <c r="K52" s="35">
        <f t="shared" si="28"/>
        <v>-0.2377425017639988</v>
      </c>
      <c r="L52" s="35">
        <f t="shared" si="29"/>
        <v>-0.14038456986662368</v>
      </c>
      <c r="M52" s="35">
        <f t="shared" si="30"/>
        <v>-0.082895684660542632</v>
      </c>
      <c r="N52" s="35">
        <f t="shared" si="31"/>
        <v>-0.010078180021023548</v>
      </c>
      <c r="O52" s="35">
        <f t="shared" si="32"/>
        <v>-0.0012252714113175568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-0.043120153491101675</v>
      </c>
      <c r="K54" s="35">
        <f t="shared" si="28"/>
        <v>-0.038808138141991508</v>
      </c>
      <c r="L54" s="35">
        <f t="shared" si="29"/>
        <v>-0.022915817491464568</v>
      </c>
      <c r="M54" s="35">
        <f t="shared" si="30"/>
        <v>-0.013531561070534916</v>
      </c>
      <c r="N54" s="35">
        <f t="shared" si="31"/>
        <v>-0.001645121926343618</v>
      </c>
      <c r="O54" s="35">
        <f t="shared" si="32"/>
        <v>-0.00020000842019845015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-0.055224268228748478</v>
      </c>
      <c r="K55" s="35">
        <f t="shared" si="28"/>
        <v>-0.049701841405873637</v>
      </c>
      <c r="L55" s="35">
        <f t="shared" si="29"/>
        <v>-0.029348440331754325</v>
      </c>
      <c r="M55" s="35">
        <f t="shared" si="30"/>
        <v>-0.017329960531497615</v>
      </c>
      <c r="N55" s="35">
        <f t="shared" si="31"/>
        <v>-0.0021069186256060849</v>
      </c>
      <c r="O55" s="35">
        <f t="shared" si="32"/>
        <v>-0.0002561521179957481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-0.0060398712113897335</v>
      </c>
      <c r="K56" s="35">
        <f t="shared" si="28"/>
        <v>-0.0054358840902507602</v>
      </c>
      <c r="L56" s="35">
        <f t="shared" si="29"/>
        <v>-0.0032098351964521717</v>
      </c>
      <c r="M56" s="35">
        <f t="shared" si="30"/>
        <v>-0.0018953755851530433</v>
      </c>
      <c r="N56" s="35">
        <f t="shared" si="31"/>
        <v>-0.00023043342283554977</v>
      </c>
      <c r="O56" s="35">
        <f t="shared" si="32"/>
        <v>-2.8015324654200254E-05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-0.0055081532362067226</v>
      </c>
      <c r="K57" s="35">
        <f t="shared" si="28"/>
        <v>-0.0049573379125860502</v>
      </c>
      <c r="L57" s="35">
        <f t="shared" si="29"/>
        <v>-0.0029272584640029371</v>
      </c>
      <c r="M57" s="35">
        <f t="shared" si="30"/>
        <v>-0.0017285168504090947</v>
      </c>
      <c r="N57" s="35">
        <f t="shared" si="31"/>
        <v>-0.00021014729607616531</v>
      </c>
      <c r="O57" s="35">
        <f t="shared" si="32"/>
        <v>-2.5549005228194063E-05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-0.030511154655941213</v>
      </c>
      <c r="K64" s="37">
        <f t="shared" si="38"/>
        <v>-0.033562270121535336</v>
      </c>
      <c r="L64" s="37">
        <f t="shared" si="38"/>
        <v>-0.054052371653433899</v>
      </c>
      <c r="M64" s="37">
        <f t="shared" si="38"/>
        <v>-0.087051885071571869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-0.026287764743815372</v>
      </c>
      <c r="K66" s="37">
        <f t="shared" si="40" ref="K66:O66">IF(M29="","",-M29)</f>
        <v>-0.028916541218196912</v>
      </c>
      <c r="L66" s="37">
        <f t="shared" si="40"/>
        <v>-0.046570378797318332</v>
      </c>
      <c r="M66" s="37">
        <f t="shared" si="40"/>
        <v>-0.075002060756869174</v>
      </c>
      <c r="N66" s="37">
        <f t="shared" si="40"/>
        <v>-0.50457635994115368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-0.12030625763913269</v>
      </c>
      <c r="K68" s="85">
        <f t="shared" si="42"/>
        <v>-0.13233688340304595</v>
      </c>
      <c r="L68" s="85">
        <f t="shared" si="42"/>
        <v>-0.19909198253226765</v>
      </c>
      <c r="M68" s="85">
        <f t="shared" si="42"/>
        <v>-0.19909198253226765</v>
      </c>
      <c r="N68" s="85">
        <f t="shared" si="42"/>
        <v>-0.19909198253226765</v>
      </c>
      <c r="O68" s="85">
        <f t="shared" si="42"/>
        <v>-0.19909198253226765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-0.12583756538722185</v>
      </c>
      <c r="K69" s="37">
        <f t="shared" si="43"/>
        <v>-0.12583756538722185</v>
      </c>
      <c r="L69" s="37">
        <f t="shared" si="43"/>
        <v>-0.12583756538722185</v>
      </c>
      <c r="M69" s="37">
        <f t="shared" si="43"/>
        <v>-0.12583756538722185</v>
      </c>
      <c r="N69" s="37">
        <f t="shared" si="43"/>
        <v>-0.12583756538722185</v>
      </c>
      <c r="O69" s="37">
        <f t="shared" si="43"/>
        <v>-0.12583756538722185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-0.012295441309123056</v>
      </c>
      <c r="K72" s="37">
        <f t="shared" si="43"/>
        <v>-0.013524985440035364</v>
      </c>
      <c r="L72" s="37">
        <f t="shared" si="43"/>
        <v>-0.021782124301031363</v>
      </c>
      <c r="M72" s="37">
        <f t="shared" si="43"/>
        <v>-0.03508032900805403</v>
      </c>
      <c r="N72" s="37">
        <f t="shared" si="43"/>
        <v>-0.23600291162400924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-0.076506021482033795</v>
      </c>
      <c r="K73" s="37">
        <f t="shared" si="47"/>
        <v>-0.084156623630237182</v>
      </c>
      <c r="L73" s="37">
        <f t="shared" si="47"/>
        <v>-0.13553508392273333</v>
      </c>
      <c r="M73" s="37">
        <f t="shared" si="47"/>
        <v>-0.21828060800840135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-0.32286018758073914</v>
      </c>
      <c r="K74" s="37">
        <f t="shared" si="47"/>
        <v>-0.35514620633881305</v>
      </c>
      <c r="L74" s="37">
        <f t="shared" si="47"/>
        <v>-0.57196651677072208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-0.052702409822457608</v>
      </c>
      <c r="K75" s="37">
        <f t="shared" si="48"/>
        <v>-0.057972650804703367</v>
      </c>
      <c r="L75" s="37">
        <f t="shared" si="48"/>
        <v>-0.093365533847482862</v>
      </c>
      <c r="M75" s="37">
        <f t="shared" si="48"/>
        <v>-0.1503661259167097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-0.067496327835137038</v>
      </c>
      <c r="K76" s="37">
        <f t="shared" si="48"/>
        <v>-0.074245960618650741</v>
      </c>
      <c r="L76" s="37">
        <f t="shared" si="48"/>
        <v>-0.11957386203594327</v>
      </c>
      <c r="M76" s="37">
        <f t="shared" si="48"/>
        <v>-0.19257490054750706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-0.0073820648139207856</v>
      </c>
      <c r="K77" s="37">
        <f t="shared" si="48"/>
        <v>-0.0081202712953128645</v>
      </c>
      <c r="L77" s="37">
        <f t="shared" si="48"/>
        <v>-0.013077778123814329</v>
      </c>
      <c r="M77" s="37">
        <f t="shared" si="48"/>
        <v>-0.02106189244618422</v>
      </c>
      <c r="N77" s="37">
        <f t="shared" si="48"/>
        <v>-0.14169388036440581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-0.0067321872886971059</v>
      </c>
      <c r="K78" s="37">
        <f>IF(M17="","",-M17)</f>
        <v>-0.0074054060175668167</v>
      </c>
      <c r="L78" s="37">
        <f t="shared" si="48"/>
        <v>-0.01192648044535154</v>
      </c>
      <c r="M78" s="37">
        <f t="shared" si="48"/>
        <v>-0.019207716022043114</v>
      </c>
      <c r="N78" s="37">
        <f t="shared" si="48"/>
        <v>-0.12921990856495577</v>
      </c>
      <c r="O78" s="37">
        <f t="shared" si="48"/>
        <v>-0.25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0.066091517577389333</v>
      </c>
      <c r="E6" s="47">
        <f>IF($D6=0,"",MAX($D6*(1-$S$4)^($E$5-$D$5),S6))</f>
        <v>0.059482365819650398</v>
      </c>
      <c r="F6" s="47">
        <f>IF($D6=0,"",MAX($D6*(1-$S$4)^($F$5-$D$5),S6))</f>
        <v>0.053534129237685364</v>
      </c>
      <c r="G6" s="47">
        <f>IF($D6=0,"",MAX($D6*(1-$S$4)^($G$5-$D$5),S6))</f>
        <v>0.031611367973560831</v>
      </c>
      <c r="H6" s="47">
        <f>IF($D6=0,"",MAX($D6*(1-$S$4)^($H$5-$D$5),S6))</f>
        <v>0.018666196674707942</v>
      </c>
      <c r="I6" s="47">
        <f>IF($D6=0,"",MAX($D6*(1-$S$4)^($I$5-$D$5),S6))</f>
        <v>0.0022693737456406012</v>
      </c>
      <c r="J6" s="47">
        <f>IF($D6=0,"",MAX($D6*(1-$S$4)^($J$5-$D$5),S6))</f>
        <v>0.00027590286801065398</v>
      </c>
      <c r="K6" s="29"/>
      <c r="L6" s="48">
        <f>IF($D6=0,"",MIN($D6*(1+$S$4)^($L$5-$D$5),T6))</f>
        <v>0.070057008632032694</v>
      </c>
      <c r="M6" s="48">
        <f>IF($D6=0,"",MIN($D6*(1+$S$4)^($M$5-$D$5),T6))</f>
        <v>0.070057008632032694</v>
      </c>
      <c r="N6" s="48">
        <f>IF($D6=0,"",MIN($D6*(1+$S$4)^($N$5-$D$5),T6))</f>
        <v>0.070057008632032694</v>
      </c>
      <c r="O6" s="48">
        <f>IF($D6=0,"",MIN($D6*(1+$S$4)^($O$5-$D$5),T6))</f>
        <v>0.070057008632032694</v>
      </c>
      <c r="P6" s="48">
        <f>IF($D6=0,"",MIN($D6*(1+$S$4)^($P$5-$D$5),T6))</f>
        <v>0.070057008632032694</v>
      </c>
      <c r="Q6" s="48">
        <f>IF($D6=0,"",MIN($D6*(1+$S$4)^($Q$5-$D$5),T6))</f>
        <v>0.070057008632032694</v>
      </c>
      <c r="S6" s="77">
        <v>0</v>
      </c>
      <c r="T6" s="77">
        <f>D6*Z14</f>
        <v>0.070057008632032694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0.025851248268440867</v>
      </c>
      <c r="E9" s="47">
        <f t="shared" si="4"/>
        <v>0.02326612344159678</v>
      </c>
      <c r="F9" s="47">
        <f t="shared" si="5"/>
        <v>0.020939511097437104</v>
      </c>
      <c r="G9" s="47">
        <f t="shared" si="0"/>
        <v>0.012364571907925637</v>
      </c>
      <c r="H9" s="47">
        <f t="shared" si="1"/>
        <v>0.0073011560659110106</v>
      </c>
      <c r="I9" s="47">
        <f t="shared" si="2"/>
        <v>0.00088765012913710306</v>
      </c>
      <c r="J9" s="47">
        <f t="shared" si="3"/>
        <v>0.00010791753314737586</v>
      </c>
      <c r="K9" s="29"/>
      <c r="L9" s="48">
        <f t="shared" si="6"/>
        <v>0.028436373095284954</v>
      </c>
      <c r="M9" s="48">
        <f t="shared" si="7"/>
        <v>0.031280010404813451</v>
      </c>
      <c r="N9" s="48">
        <f t="shared" si="8"/>
        <v>0.050376769557056139</v>
      </c>
      <c r="O9" s="48">
        <f t="shared" si="9"/>
        <v>0.081132291139334511</v>
      </c>
      <c r="P9" s="48">
        <f t="shared" si="10"/>
        <v>0.54581748452854362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0.034736842748665939</v>
      </c>
      <c r="E10" s="47">
        <f t="shared" si="4"/>
        <v>0.031263158473799346</v>
      </c>
      <c r="F10" s="47">
        <f t="shared" si="5"/>
        <v>0.028136842626419412</v>
      </c>
      <c r="G10" s="47">
        <f t="shared" si="0"/>
        <v>0.0166145242024744</v>
      </c>
      <c r="H10" s="47">
        <f t="shared" si="1"/>
        <v>0.0098107103963191115</v>
      </c>
      <c r="I10" s="47">
        <f t="shared" si="2"/>
        <v>0.0011927533491413961</v>
      </c>
      <c r="J10" s="47">
        <f t="shared" si="3"/>
        <v>0.0001450109619403083</v>
      </c>
      <c r="K10" s="29"/>
      <c r="L10" s="48">
        <f t="shared" si="6"/>
        <v>0.038210527023532538</v>
      </c>
      <c r="M10" s="48">
        <f t="shared" si="7"/>
        <v>0.042031579725885795</v>
      </c>
      <c r="N10" s="48">
        <f t="shared" si="8"/>
        <v>0.067692279464336355</v>
      </c>
      <c r="O10" s="48">
        <f t="shared" si="9"/>
        <v>0.10901909300010838</v>
      </c>
      <c r="P10" s="48">
        <f t="shared" si="10"/>
        <v>0.17368421374332971</v>
      </c>
      <c r="Q10" s="48">
        <f t="shared" si="12"/>
        <v>0.17368421374332971</v>
      </c>
      <c r="S10" s="77">
        <v>0</v>
      </c>
      <c r="T10" s="77">
        <f>D10*$Z$13</f>
        <v>0.17368421374332971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0.046967039902531912</v>
      </c>
      <c r="E11" s="47">
        <f t="shared" si="4"/>
        <v>0.042270335912278724</v>
      </c>
      <c r="F11" s="47">
        <f t="shared" si="5"/>
        <v>0.038043302321050854</v>
      </c>
      <c r="G11" s="47">
        <f t="shared" si="0"/>
        <v>0.022464189587557321</v>
      </c>
      <c r="H11" s="47">
        <f t="shared" si="1"/>
        <v>0.013264879309556724</v>
      </c>
      <c r="I11" s="47">
        <f t="shared" si="2"/>
        <v>0.0016126996500035677</v>
      </c>
      <c r="J11" s="47">
        <f t="shared" si="3"/>
        <v>0.00019606662830681584</v>
      </c>
      <c r="K11" s="29"/>
      <c r="L11" s="48">
        <f t="shared" si="6"/>
        <v>0.051663743892785108</v>
      </c>
      <c r="M11" s="48">
        <f t="shared" si="7"/>
        <v>0.056830118282063621</v>
      </c>
      <c r="N11" s="48">
        <f t="shared" si="8"/>
        <v>0.091525473794446324</v>
      </c>
      <c r="O11" s="48">
        <f t="shared" si="9"/>
        <v>0.14740269080069382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0.62751153398417669</v>
      </c>
      <c r="E12" s="47">
        <f t="shared" si="4"/>
        <v>0.56476038058575906</v>
      </c>
      <c r="F12" s="47">
        <f t="shared" si="5"/>
        <v>0.50828434252718313</v>
      </c>
      <c r="G12" s="47">
        <f t="shared" si="0"/>
        <v>0.30013682141887643</v>
      </c>
      <c r="H12" s="47">
        <f t="shared" si="1"/>
        <v>0.17722779167963237</v>
      </c>
      <c r="I12" s="47">
        <f t="shared" si="2"/>
        <v>0.021546762012884042</v>
      </c>
      <c r="J12" s="47">
        <f t="shared" si="3"/>
        <v>0.0026195832427856041</v>
      </c>
      <c r="K12" s="29"/>
      <c r="L12" s="48">
        <f t="shared" si="6"/>
        <v>0.69026268738259444</v>
      </c>
      <c r="M12" s="48">
        <f t="shared" si="7"/>
        <v>0.7592889561208539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0.078842355325059843</v>
      </c>
      <c r="E14" s="47">
        <f t="shared" si="4"/>
        <v>0.070958119792553856</v>
      </c>
      <c r="F14" s="47">
        <f t="shared" si="5"/>
        <v>0.063862307813298477</v>
      </c>
      <c r="G14" s="47">
        <f t="shared" si="0"/>
        <v>0.037710054140674625</v>
      </c>
      <c r="H14" s="47">
        <f t="shared" si="1"/>
        <v>0.022267409869526963</v>
      </c>
      <c r="I14" s="47">
        <f t="shared" si="2"/>
        <v>0.0027071971983341141</v>
      </c>
      <c r="J14" s="47">
        <f t="shared" si="3"/>
        <v>0.00032913197869042366</v>
      </c>
      <c r="K14" s="29"/>
      <c r="L14" s="48">
        <f t="shared" si="6"/>
        <v>0.08672659085756583</v>
      </c>
      <c r="M14" s="48">
        <f t="shared" si="7"/>
        <v>0.095399249943322426</v>
      </c>
      <c r="N14" s="48">
        <f t="shared" si="8"/>
        <v>0.15364144602622026</v>
      </c>
      <c r="O14" s="48">
        <f t="shared" si="9"/>
        <v>0.24744108523968811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0.099315502480534945</v>
      </c>
      <c r="E15" s="47">
        <f t="shared" si="4"/>
        <v>0.089383952232481453</v>
      </c>
      <c r="F15" s="47">
        <f t="shared" si="5"/>
        <v>0.080445557009233309</v>
      </c>
      <c r="G15" s="47">
        <f t="shared" si="0"/>
        <v>0.047502296958382186</v>
      </c>
      <c r="H15" s="47">
        <f t="shared" si="1"/>
        <v>0.028049631330955102</v>
      </c>
      <c r="I15" s="47">
        <f t="shared" si="2"/>
        <v>0.0034101803397163398</v>
      </c>
      <c r="J15" s="47">
        <f t="shared" si="3"/>
        <v>0.00041459831725324393</v>
      </c>
      <c r="K15" s="29"/>
      <c r="L15" s="48">
        <f t="shared" si="6"/>
        <v>0.10924705272858845</v>
      </c>
      <c r="M15" s="48">
        <f t="shared" si="7"/>
        <v>0.1201717580014473</v>
      </c>
      <c r="N15" s="48">
        <f t="shared" si="8"/>
        <v>0.19353781797891098</v>
      </c>
      <c r="O15" s="48">
        <f t="shared" si="9"/>
        <v>0.31169459123321602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0.014044986214082192</v>
      </c>
      <c r="E16" s="47">
        <f t="shared" si="4"/>
        <v>0.012640487592673973</v>
      </c>
      <c r="F16" s="47">
        <f t="shared" si="5"/>
        <v>0.011376438833406576</v>
      </c>
      <c r="G16" s="47">
        <f t="shared" si="0"/>
        <v>0.0067176733667382495</v>
      </c>
      <c r="H16" s="47">
        <f t="shared" si="1"/>
        <v>0.00396671894632527</v>
      </c>
      <c r="I16" s="47">
        <f t="shared" si="2"/>
        <v>0.0004822604191952545</v>
      </c>
      <c r="J16" s="47">
        <f t="shared" si="3"/>
        <v>5.8631608407204643E-05</v>
      </c>
      <c r="K16" s="29"/>
      <c r="L16" s="48">
        <f t="shared" si="6"/>
        <v>0.015449484835490412</v>
      </c>
      <c r="M16" s="48">
        <f t="shared" si="7"/>
        <v>0.016994433319039454</v>
      </c>
      <c r="N16" s="48">
        <f t="shared" si="8"/>
        <v>0.027369704804646244</v>
      </c>
      <c r="O16" s="48">
        <f t="shared" si="9"/>
        <v>0.044079183284930837</v>
      </c>
      <c r="P16" s="48">
        <f t="shared" si="10"/>
        <v>0.2965427033156865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0.0014420921990880914</v>
      </c>
      <c r="E17" s="47">
        <f t="shared" si="4"/>
        <v>0.0012978829791792823</v>
      </c>
      <c r="F17" s="47">
        <f t="shared" si="5"/>
        <v>0.0011680946812613541</v>
      </c>
      <c r="G17" s="47">
        <f t="shared" si="0"/>
        <v>0.00068974822833801702</v>
      </c>
      <c r="H17" s="47">
        <f t="shared" si="1"/>
        <v>0.00040728943135131575</v>
      </c>
      <c r="I17" s="47">
        <f t="shared" si="2"/>
        <v>4.9516886513788314E-05</v>
      </c>
      <c r="J17" s="47">
        <f t="shared" si="3"/>
        <v>6.0200974080872648E-06</v>
      </c>
      <c r="K17" s="29"/>
      <c r="L17" s="48">
        <f t="shared" si="6"/>
        <v>0.0015863014189969006</v>
      </c>
      <c r="M17" s="48">
        <f t="shared" si="7"/>
        <v>0.0017449315608965908</v>
      </c>
      <c r="N17" s="48">
        <f t="shared" si="8"/>
        <v>0.0028102297281395699</v>
      </c>
      <c r="O17" s="48">
        <f t="shared" si="9"/>
        <v>0.00452590307946606</v>
      </c>
      <c r="P17" s="48">
        <f t="shared" si="10"/>
        <v>0.030448012737760544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0.89548761621943496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0.014342206744347295</v>
      </c>
      <c r="E21" s="47">
        <f>IF($D21=0,"",MAX($D21*(1-$S$4)^($E$5-$D$5),S21))</f>
        <v>0.012907986069912567</v>
      </c>
      <c r="F21" s="47">
        <f>IF($D21=0,"",MAX($D21*(1-$S$4)^($F$5-$D$5),S21))</f>
        <v>0.01161718746292131</v>
      </c>
      <c r="G21" s="47">
        <f>IF($D21=0,"",MAX($D21*(1-$S$4)^($G$5-$D$5),S21))</f>
        <v>0.006859833024980405</v>
      </c>
      <c r="H21" s="47">
        <f>IF($D21=0,"",MAX($D21*(1-$S$4)^($H$5-$D$5),S21))</f>
        <v>0.0040506628029206805</v>
      </c>
      <c r="I21" s="47">
        <f>IF($D21=0,"",MAX($D21*(1-$S$4)^($I$5-$D$5),S21))</f>
        <v>0.00049246603245355492</v>
      </c>
      <c r="J21" s="47">
        <f>IF($D21=0,"",MAX($D21*(1-$S$4)^($J$5-$D$5),S21))</f>
        <v>5.9872372725193969E-05</v>
      </c>
      <c r="K21" s="29"/>
      <c r="L21" s="48">
        <f>IF($D21=0,"",MIN($D21*(1+$S$4)^($L$5-$D$5),T21))</f>
        <v>0.015202739149008134</v>
      </c>
      <c r="M21" s="48">
        <f>IF($D21=0,"",MIN($D21*(1+$S$4)^($M$5-$D$5),T21))</f>
        <v>0.015202739149008134</v>
      </c>
      <c r="N21" s="48">
        <f>IF($D21=0,"",MIN($D21*(1+$S$4)^($N$5-$D$5),T21))</f>
        <v>0.015202739149008134</v>
      </c>
      <c r="O21" s="48">
        <f>IF($D21=0,"",MIN($D21*(1+$S$4)^($O$5-$D$5),T21))</f>
        <v>0.015202739149008134</v>
      </c>
      <c r="P21" s="48">
        <f>IF($D21=0,"",MIN($D21*(1+$S$4)^($P$5-$D$5),T21))</f>
        <v>0.015202739149008134</v>
      </c>
      <c r="Q21" s="48">
        <f>IF($D21=0,"",MIN($D21*(1+$S$4)^($Q$5-$D$5),T21))</f>
        <v>0.015202739149008134</v>
      </c>
      <c r="S21" s="77">
        <v>0</v>
      </c>
      <c r="T21" s="102">
        <f>D21*Z14</f>
        <v>0.015202739149008134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1.547596287272853E-05</v>
      </c>
      <c r="E22" s="47">
        <f t="shared" si="13" ref="E22:E33">IF($D22=0,"",MAX($D22*(1-$S$4)^($E$5-$D$5),S22))</f>
        <v>1.3928366585455677E-05</v>
      </c>
      <c r="F22" s="47">
        <f t="shared" si="14" ref="F22:F33">IF($D22=0,"",MAX($D22*(1-$S$4)^($F$5-$D$5),S22))</f>
        <v>1.2535529926910111E-05</v>
      </c>
      <c r="G22" s="47">
        <f t="shared" si="15" ref="G22:G33">IF($D22=0,"",MAX($D22*(1-$S$4)^($G$5-$D$5),S22))</f>
        <v>7.4021050665411518E-06</v>
      </c>
      <c r="H22" s="47">
        <f t="shared" si="16" ref="H22:H33">IF($D22=0,"",MAX($D22*(1-$S$4)^($H$5-$D$5),S22))</f>
        <v>4.3708690207418855E-06</v>
      </c>
      <c r="I22" s="47">
        <f t="shared" si="17" ref="I22:I33">IF($D22=0,"",MAX($D22*(1-$S$4)^($I$5-$D$5),S22))</f>
        <v>5.3139563319535623E-07</v>
      </c>
      <c r="J22" s="47">
        <f t="shared" si="18" ref="J22:J33">IF($D22=0,"",MAX($D22*(1-$S$4)^($J$5-$D$5),S22))</f>
        <v>6.4605303347928725E-08</v>
      </c>
      <c r="K22" s="29"/>
      <c r="L22" s="48">
        <f t="shared" si="19" ref="L22:L33">IF($D22=0,"",MIN($D22*(1+$S$4)^($L$5-$D$5),T22))</f>
        <v>1.7023559160001385E-05</v>
      </c>
      <c r="M22" s="48">
        <f t="shared" si="20" ref="M22:M33">IF($D22=0,"",MIN($D22*(1+$S$4)^($M$5-$D$5),T22))</f>
        <v>1.8725915076001526E-05</v>
      </c>
      <c r="N22" s="48">
        <f t="shared" si="21" ref="N22:N33">IF($D22=0,"",MIN($D22*(1+$S$4)^($N$5-$D$5),T22))</f>
        <v>3.0158273489051228E-05</v>
      </c>
      <c r="O22" s="48">
        <f t="shared" si="22" ref="O22:O33">IF($D22=0,"",MIN($D22*(1+$S$4)^($O$5-$D$5),T22))</f>
        <v>4.8570201036851911E-05</v>
      </c>
      <c r="P22" s="48">
        <f t="shared" si="23" ref="P22:P33">IF($D22=0,"",MIN($D22*(1+$S$4)^($P$5-$D$5),T22))</f>
        <v>0.00032675602501415593</v>
      </c>
      <c r="Q22" s="48">
        <f t="shared" si="24" ref="Q22:Q33">IF($D22=0,"",MIN($D22*(1+$S$4)^($Q$5-$D$5),T22))</f>
        <v>0.0021982511417245722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1.547596287272853E-05</v>
      </c>
      <c r="E23" s="47">
        <f t="shared" si="13"/>
        <v>1.3928366585455677E-05</v>
      </c>
      <c r="F23" s="47">
        <f t="shared" si="14"/>
        <v>1.2535529926910111E-05</v>
      </c>
      <c r="G23" s="47">
        <f t="shared" si="15"/>
        <v>7.4021050665411518E-06</v>
      </c>
      <c r="H23" s="47">
        <f t="shared" si="16"/>
        <v>4.3708690207418855E-06</v>
      </c>
      <c r="I23" s="47">
        <f t="shared" si="17"/>
        <v>5.3139563319535623E-07</v>
      </c>
      <c r="J23" s="47">
        <f t="shared" si="18"/>
        <v>6.4605303347928725E-08</v>
      </c>
      <c r="K23" s="29"/>
      <c r="L23" s="48">
        <f t="shared" si="19"/>
        <v>1.7023559160001385E-05</v>
      </c>
      <c r="M23" s="48">
        <f t="shared" si="20"/>
        <v>1.8725915076001526E-05</v>
      </c>
      <c r="N23" s="48">
        <f t="shared" si="21"/>
        <v>3.0158273489051228E-05</v>
      </c>
      <c r="O23" s="48">
        <f t="shared" si="22"/>
        <v>4.8570201036851911E-05</v>
      </c>
      <c r="P23" s="48">
        <f t="shared" si="23"/>
        <v>0.00032675602501415593</v>
      </c>
      <c r="Q23" s="48">
        <f t="shared" si="24"/>
        <v>0.0021982511417245722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0.042245896550902641</v>
      </c>
      <c r="E24" s="47">
        <f t="shared" si="13"/>
        <v>0.03802130689581238</v>
      </c>
      <c r="F24" s="47">
        <f t="shared" si="14"/>
        <v>0.03421917620623114</v>
      </c>
      <c r="G24" s="47">
        <f t="shared" si="15"/>
        <v>0.020206081358017429</v>
      </c>
      <c r="H24" s="47">
        <f t="shared" si="16"/>
        <v>0.011931488981095714</v>
      </c>
      <c r="I24" s="47">
        <f t="shared" si="17"/>
        <v>0.0014505905146058576</v>
      </c>
      <c r="J24" s="47">
        <f t="shared" si="18"/>
        <v>0.00017635794194659262</v>
      </c>
      <c r="K24" s="29"/>
      <c r="L24" s="48">
        <f t="shared" si="19"/>
        <v>0.046470486205992909</v>
      </c>
      <c r="M24" s="48">
        <f t="shared" si="20"/>
        <v>0.051117534826592204</v>
      </c>
      <c r="N24" s="48">
        <f t="shared" si="21"/>
        <v>0.082325301013575047</v>
      </c>
      <c r="O24" s="48">
        <f t="shared" si="22"/>
        <v>0.13258572053537279</v>
      </c>
      <c r="P24" s="48">
        <f t="shared" si="23"/>
        <v>0.89197042818302008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0.093640021654946629</v>
      </c>
      <c r="E25" s="47">
        <f t="shared" si="13"/>
        <v>0.084276019489451973</v>
      </c>
      <c r="F25" s="47">
        <f t="shared" si="14"/>
        <v>0.07584841754050678</v>
      </c>
      <c r="G25" s="47">
        <f t="shared" si="15"/>
        <v>0.044787732073493847</v>
      </c>
      <c r="H25" s="47">
        <f t="shared" si="16"/>
        <v>0.026446707912077389</v>
      </c>
      <c r="I25" s="47">
        <f t="shared" si="17"/>
        <v>0.0032153022728843099</v>
      </c>
      <c r="J25" s="47">
        <f t="shared" si="18"/>
        <v>0.00039090569383472832</v>
      </c>
      <c r="K25" s="29"/>
      <c r="L25" s="48">
        <f t="shared" si="19"/>
        <v>0.1030040238204413</v>
      </c>
      <c r="M25" s="48">
        <f t="shared" si="20"/>
        <v>0.11330442620248544</v>
      </c>
      <c r="N25" s="48">
        <f t="shared" si="21"/>
        <v>0.18247791144336492</v>
      </c>
      <c r="O25" s="48">
        <f t="shared" si="22"/>
        <v>0.29388250115865372</v>
      </c>
      <c r="P25" s="48">
        <f t="shared" si="23"/>
        <v>0.46820010827473313</v>
      </c>
      <c r="Q25" s="48">
        <f t="shared" si="24"/>
        <v>0.46820010827473313</v>
      </c>
      <c r="S25" s="77">
        <v>0</v>
      </c>
      <c r="T25" s="77">
        <f>D25*$Z$13</f>
        <v>0.46820010827473313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0.038471309206244121</v>
      </c>
      <c r="E26" s="47">
        <f t="shared" si="13"/>
        <v>0.034624178285619707</v>
      </c>
      <c r="F26" s="47">
        <f t="shared" si="14"/>
        <v>0.031161760457057739</v>
      </c>
      <c r="G26" s="47">
        <f t="shared" si="15"/>
        <v>0.018400707932288027</v>
      </c>
      <c r="H26" s="47">
        <f t="shared" si="16"/>
        <v>0.010865434026936759</v>
      </c>
      <c r="I26" s="47">
        <f t="shared" si="17"/>
        <v>0.0013209831196695091</v>
      </c>
      <c r="J26" s="47">
        <f t="shared" si="18"/>
        <v>0.00016060070846003266</v>
      </c>
      <c r="K26" s="29"/>
      <c r="L26" s="48">
        <f t="shared" si="19"/>
        <v>0.042318440126868535</v>
      </c>
      <c r="M26" s="48">
        <f t="shared" si="20"/>
        <v>0.046550284139555392</v>
      </c>
      <c r="N26" s="48">
        <f t="shared" si="21"/>
        <v>0.07496969810959539</v>
      </c>
      <c r="O26" s="48">
        <f t="shared" si="22"/>
        <v>0.12073944850248451</v>
      </c>
      <c r="P26" s="48">
        <f t="shared" si="23"/>
        <v>0.81227463368206676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0.63307531084030189</v>
      </c>
      <c r="E27" s="47">
        <f t="shared" si="13"/>
        <v>0.56976777975627169</v>
      </c>
      <c r="F27" s="47">
        <f t="shared" si="14"/>
        <v>0.51279100178064452</v>
      </c>
      <c r="G27" s="47">
        <f t="shared" si="15"/>
        <v>0.30279795864145281</v>
      </c>
      <c r="H27" s="47">
        <f t="shared" si="16"/>
        <v>0.17879916659819153</v>
      </c>
      <c r="I27" s="47">
        <f t="shared" si="17"/>
        <v>0.021737804518589993</v>
      </c>
      <c r="J27" s="47">
        <f t="shared" si="18"/>
        <v>0.0026428095515139334</v>
      </c>
      <c r="K27" s="29"/>
      <c r="L27" s="48">
        <f t="shared" si="19"/>
        <v>0.69638284192433209</v>
      </c>
      <c r="M27" s="48">
        <f t="shared" si="20"/>
        <v>0.76602112611676543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0.027789610627141977</v>
      </c>
      <c r="E29" s="47">
        <f t="shared" si="13"/>
        <v>0.025010649564427778</v>
      </c>
      <c r="F29" s="47">
        <f t="shared" si="14"/>
        <v>0.022509584607985002</v>
      </c>
      <c r="G29" s="47">
        <f t="shared" si="15"/>
        <v>0.013291684615169065</v>
      </c>
      <c r="H29" s="47">
        <f t="shared" si="16"/>
        <v>0.0078486068484111826</v>
      </c>
      <c r="I29" s="47">
        <f t="shared" si="17"/>
        <v>0.00095420736382646342</v>
      </c>
      <c r="J29" s="47">
        <f t="shared" si="18"/>
        <v>0.00011600933907970769</v>
      </c>
      <c r="K29" s="29"/>
      <c r="L29" s="48">
        <f t="shared" si="19"/>
        <v>0.030568571689856178</v>
      </c>
      <c r="M29" s="48">
        <f t="shared" si="20"/>
        <v>0.033625428858841795</v>
      </c>
      <c r="N29" s="48">
        <f t="shared" si="21"/>
        <v>0.054154089431453327</v>
      </c>
      <c r="O29" s="48">
        <f t="shared" si="22"/>
        <v>0.087215702570249923</v>
      </c>
      <c r="P29" s="48">
        <f t="shared" si="23"/>
        <v>0.58674363462175394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0.029114421141856816</v>
      </c>
      <c r="E30" s="47">
        <f t="shared" si="13"/>
        <v>0.026202979027671134</v>
      </c>
      <c r="F30" s="47">
        <f t="shared" si="14"/>
        <v>0.023582681124904022</v>
      </c>
      <c r="G30" s="47">
        <f t="shared" si="15"/>
        <v>0.013925337377444579</v>
      </c>
      <c r="H30" s="47">
        <f t="shared" si="16"/>
        <v>0.0082227724680072507</v>
      </c>
      <c r="I30" s="47">
        <f t="shared" si="17"/>
        <v>0.00099969716811976086</v>
      </c>
      <c r="J30" s="47">
        <f t="shared" si="18"/>
        <v>0.00012153983730366651</v>
      </c>
      <c r="K30" s="29"/>
      <c r="L30" s="48">
        <f t="shared" si="19"/>
        <v>0.032025863256042501</v>
      </c>
      <c r="M30" s="48">
        <f t="shared" si="20"/>
        <v>0.035228449581646754</v>
      </c>
      <c r="N30" s="48">
        <f t="shared" si="21"/>
        <v>0.056735770335737935</v>
      </c>
      <c r="O30" s="48">
        <f t="shared" si="22"/>
        <v>0.091373525483409337</v>
      </c>
      <c r="P30" s="48">
        <f t="shared" si="23"/>
        <v>0.61471538805933867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0.011671020442159572</v>
      </c>
      <c r="E31" s="47">
        <f t="shared" si="13"/>
        <v>0.010503918397943615</v>
      </c>
      <c r="F31" s="47">
        <f t="shared" si="14"/>
        <v>0.0094535265581492545</v>
      </c>
      <c r="G31" s="47">
        <f t="shared" si="15"/>
        <v>0.0055822128973215535</v>
      </c>
      <c r="H31" s="47">
        <f t="shared" si="16"/>
        <v>0.0032962408937394047</v>
      </c>
      <c r="I31" s="47">
        <f t="shared" si="17"/>
        <v>0.00040074594058546519</v>
      </c>
      <c r="J31" s="47">
        <f t="shared" si="18"/>
        <v>4.8721350797131933E-05</v>
      </c>
      <c r="K31" s="29"/>
      <c r="L31" s="48">
        <f t="shared" si="19"/>
        <v>0.012838122486375531</v>
      </c>
      <c r="M31" s="48">
        <f t="shared" si="20"/>
        <v>0.014121934735013084</v>
      </c>
      <c r="N31" s="48">
        <f t="shared" si="21"/>
        <v>0.022743517110085931</v>
      </c>
      <c r="O31" s="48">
        <f t="shared" si="22"/>
        <v>0.036628661740964505</v>
      </c>
      <c r="P31" s="48">
        <f t="shared" si="23"/>
        <v>0.24641932000620365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0.0014702164729092093</v>
      </c>
      <c r="E32" s="47">
        <f t="shared" si="13"/>
        <v>0.0013231948256182883</v>
      </c>
      <c r="F32" s="47">
        <f t="shared" si="14"/>
        <v>0.0011908753430564596</v>
      </c>
      <c r="G32" s="47">
        <f t="shared" si="15"/>
        <v>0.00070319998132140895</v>
      </c>
      <c r="H32" s="47">
        <f t="shared" si="16"/>
        <v>0.00041523255697047882</v>
      </c>
      <c r="I32" s="47">
        <f t="shared" si="17"/>
        <v>5.0482585153558809E-05</v>
      </c>
      <c r="J32" s="47">
        <f t="shared" si="18"/>
        <v>6.1375038180532244E-06</v>
      </c>
      <c r="K32" s="29"/>
      <c r="L32" s="48">
        <f t="shared" si="19"/>
        <v>0.0016172381202001305</v>
      </c>
      <c r="M32" s="48">
        <f t="shared" si="20"/>
        <v>0.0017789619322201434</v>
      </c>
      <c r="N32" s="48">
        <f t="shared" si="21"/>
        <v>0.0028650359814598645</v>
      </c>
      <c r="O32" s="48">
        <f t="shared" si="22"/>
        <v>0.0046141690985009283</v>
      </c>
      <c r="P32" s="48">
        <f t="shared" si="23"/>
        <v>0.031041822376344792</v>
      </c>
      <c r="Q32" s="48">
        <f t="shared" si="24"/>
        <v>0.050000000000000003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0.024304744153710579</v>
      </c>
      <c r="E33" s="47">
        <f t="shared" si="13"/>
        <v>0.02187426973833952</v>
      </c>
      <c r="F33" s="47">
        <f t="shared" si="14"/>
        <v>0.019686842764505569</v>
      </c>
      <c r="G33" s="47">
        <f t="shared" si="15"/>
        <v>0.011624883784012895</v>
      </c>
      <c r="H33" s="47">
        <f t="shared" si="16"/>
        <v>0.0068643776256217762</v>
      </c>
      <c r="I33" s="47">
        <f t="shared" si="17"/>
        <v>0.00083454806756945107</v>
      </c>
      <c r="J33" s="47">
        <f t="shared" si="18"/>
        <v>0.00010146156215011829</v>
      </c>
      <c r="K33" s="29"/>
      <c r="L33" s="48">
        <f t="shared" si="19"/>
        <v>0.026735218569081638</v>
      </c>
      <c r="M33" s="48">
        <f t="shared" si="20"/>
        <v>0.029408740425989805</v>
      </c>
      <c r="N33" s="48">
        <f t="shared" si="21"/>
        <v>0.04736307054346086</v>
      </c>
      <c r="O33" s="48">
        <f t="shared" si="22"/>
        <v>0.076278698740949183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0.88704128861840947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-0.059482365819650398</v>
      </c>
      <c r="K46" s="35">
        <f t="shared" si="29" ref="K46:K58">IF(F6="","",-F6)</f>
        <v>-0.053534129237685364</v>
      </c>
      <c r="L46" s="35">
        <f t="shared" si="30" ref="L46:L58">IF(G6="","",-G6)</f>
        <v>-0.031611367973560831</v>
      </c>
      <c r="M46" s="35">
        <f t="shared" si="31" ref="M46:M58">IF(H6="","",-H6)</f>
        <v>-0.018666196674707942</v>
      </c>
      <c r="N46" s="35">
        <f t="shared" si="32" ref="N46:N58">IF(I6="","",-I6)</f>
        <v>-0.0022693737456406012</v>
      </c>
      <c r="O46" s="35">
        <f t="shared" si="33" ref="O46:O58">IF(J6="","",-J6)</f>
        <v>-0.00027590286801065398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-0.02326612344159678</v>
      </c>
      <c r="K49" s="35">
        <f t="shared" si="29"/>
        <v>-0.020939511097437104</v>
      </c>
      <c r="L49" s="35">
        <f t="shared" si="30"/>
        <v>-0.012364571907925637</v>
      </c>
      <c r="M49" s="35">
        <f t="shared" si="31"/>
        <v>-0.0073011560659110106</v>
      </c>
      <c r="N49" s="35">
        <f t="shared" si="32"/>
        <v>-0.00088765012913710306</v>
      </c>
      <c r="O49" s="35">
        <f t="shared" si="33"/>
        <v>-0.00010791753314737586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-0.073533494386078063</v>
      </c>
      <c r="K50" s="82">
        <f t="shared" si="35" ref="K50:O50">MAX(IF(IF(F10="",0,F10)+IF(F11="",0,F11)=0,"",IF(F10="",0,-F10)+IF(F11="",0,-F11)),-$T$10)</f>
        <v>-0.066180144947470265</v>
      </c>
      <c r="L50" s="82">
        <f t="shared" si="35"/>
        <v>-0.039078713790031722</v>
      </c>
      <c r="M50" s="82">
        <f t="shared" si="35"/>
        <v>-0.023075589705875837</v>
      </c>
      <c r="N50" s="82">
        <f t="shared" si="35"/>
        <v>-0.0028054529991449638</v>
      </c>
      <c r="O50" s="82">
        <f t="shared" si="35"/>
        <v>-0.00034107759024712414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-0.042270335912278724</v>
      </c>
      <c r="K51" s="35">
        <f t="shared" si="29"/>
        <v>-0.038043302321050854</v>
      </c>
      <c r="L51" s="35">
        <f t="shared" si="30"/>
        <v>-0.022464189587557321</v>
      </c>
      <c r="M51" s="35">
        <f t="shared" si="31"/>
        <v>-0.013264879309556724</v>
      </c>
      <c r="N51" s="35">
        <f t="shared" si="32"/>
        <v>-0.0016126996500035677</v>
      </c>
      <c r="O51" s="35">
        <f t="shared" si="33"/>
        <v>-0.00019606662830681584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-0.56476038058575906</v>
      </c>
      <c r="K52" s="35">
        <f t="shared" si="29"/>
        <v>-0.50828434252718313</v>
      </c>
      <c r="L52" s="35">
        <f t="shared" si="30"/>
        <v>-0.30013682141887643</v>
      </c>
      <c r="M52" s="35">
        <f t="shared" si="31"/>
        <v>-0.17722779167963237</v>
      </c>
      <c r="N52" s="35">
        <f t="shared" si="32"/>
        <v>-0.021546762012884042</v>
      </c>
      <c r="O52" s="35">
        <f t="shared" si="33"/>
        <v>-0.0026195832427856041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-0.070958119792553856</v>
      </c>
      <c r="K54" s="35">
        <f t="shared" si="29"/>
        <v>-0.063862307813298477</v>
      </c>
      <c r="L54" s="35">
        <f t="shared" si="30"/>
        <v>-0.037710054140674625</v>
      </c>
      <c r="M54" s="35">
        <f t="shared" si="31"/>
        <v>-0.022267409869526963</v>
      </c>
      <c r="N54" s="35">
        <f t="shared" si="32"/>
        <v>-0.0027071971983341141</v>
      </c>
      <c r="O54" s="35">
        <f t="shared" si="33"/>
        <v>-0.00032913197869042366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-0.089383952232481453</v>
      </c>
      <c r="K55" s="35">
        <f t="shared" si="29"/>
        <v>-0.080445557009233309</v>
      </c>
      <c r="L55" s="35">
        <f t="shared" si="30"/>
        <v>-0.047502296958382186</v>
      </c>
      <c r="M55" s="35">
        <f t="shared" si="31"/>
        <v>-0.028049631330955102</v>
      </c>
      <c r="N55" s="35">
        <f t="shared" si="32"/>
        <v>-0.0034101803397163398</v>
      </c>
      <c r="O55" s="35">
        <f t="shared" si="33"/>
        <v>-0.00041459831725324393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-0.012640487592673973</v>
      </c>
      <c r="K56" s="35">
        <f t="shared" si="29"/>
        <v>-0.011376438833406576</v>
      </c>
      <c r="L56" s="35">
        <f t="shared" si="30"/>
        <v>-0.0067176733667382495</v>
      </c>
      <c r="M56" s="35">
        <f t="shared" si="31"/>
        <v>-0.00396671894632527</v>
      </c>
      <c r="N56" s="35">
        <f t="shared" si="32"/>
        <v>-0.0004822604191952545</v>
      </c>
      <c r="O56" s="35">
        <f t="shared" si="33"/>
        <v>-5.8631608407204643E-05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-0.0012978829791792823</v>
      </c>
      <c r="K57" s="35">
        <f t="shared" si="29"/>
        <v>-0.0011680946812613541</v>
      </c>
      <c r="L57" s="35">
        <f t="shared" si="30"/>
        <v>-0.00068974822833801702</v>
      </c>
      <c r="M57" s="35">
        <f t="shared" si="31"/>
        <v>-0.00040728943135131575</v>
      </c>
      <c r="N57" s="35">
        <f t="shared" si="32"/>
        <v>-4.9516886513788314E-05</v>
      </c>
      <c r="O57" s="35">
        <f t="shared" si="33"/>
        <v>-6.0200974080872648E-06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-0.012907986069912567</v>
      </c>
      <c r="K60" s="36">
        <f t="shared" si="38"/>
        <v>-0.01161718746292131</v>
      </c>
      <c r="L60" s="36">
        <f t="shared" si="38"/>
        <v>-0.006859833024980405</v>
      </c>
      <c r="M60" s="36">
        <f t="shared" si="38"/>
        <v>-0.0040506628029206805</v>
      </c>
      <c r="N60" s="36">
        <f t="shared" si="38"/>
        <v>-0.00049246603245355492</v>
      </c>
      <c r="O60" s="36">
        <f t="shared" si="38"/>
        <v>-5.9872372725193969E-05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-1.3928366585455677E-05</v>
      </c>
      <c r="K61" s="76">
        <f t="shared" si="38"/>
        <v>-1.2535529926910111E-05</v>
      </c>
      <c r="L61" s="76">
        <f t="shared" si="38"/>
        <v>-7.4021050665411518E-06</v>
      </c>
      <c r="M61" s="76">
        <f t="shared" si="38"/>
        <v>-4.3708690207418855E-06</v>
      </c>
      <c r="N61" s="76">
        <f t="shared" si="38"/>
        <v>-5.3139563319535623E-07</v>
      </c>
      <c r="O61" s="76">
        <f t="shared" si="38"/>
        <v>-6.4605303347928725E-08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-1.3928366585455677E-05</v>
      </c>
      <c r="K62" s="76">
        <f t="shared" si="38"/>
        <v>-1.2535529926910111E-05</v>
      </c>
      <c r="L62" s="76">
        <f t="shared" si="38"/>
        <v>-7.4021050665411518E-06</v>
      </c>
      <c r="M62" s="76">
        <f t="shared" si="38"/>
        <v>-4.3708690207418855E-06</v>
      </c>
      <c r="N62" s="76">
        <f t="shared" si="38"/>
        <v>-5.3139563319535623E-07</v>
      </c>
      <c r="O62" s="76">
        <f t="shared" si="38"/>
        <v>-6.4605303347928725E-08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-0.03802130689581238</v>
      </c>
      <c r="K63" s="36">
        <f t="shared" si="38"/>
        <v>-0.03421917620623114</v>
      </c>
      <c r="L63" s="36">
        <f t="shared" si="38"/>
        <v>-0.020206081358017429</v>
      </c>
      <c r="M63" s="36">
        <f t="shared" si="38"/>
        <v>-0.011931488981095714</v>
      </c>
      <c r="N63" s="36">
        <f t="shared" si="38"/>
        <v>-0.0014505905146058576</v>
      </c>
      <c r="O63" s="36">
        <f t="shared" si="38"/>
        <v>-0.00017635794194659262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-0.11890019777507169</v>
      </c>
      <c r="K64" s="83">
        <f t="shared" si="39" ref="K64:O64">MAX(IF(F25+F26="","",-F25-F26),-$T$25)</f>
        <v>-0.10701017799756452</v>
      </c>
      <c r="L64" s="83">
        <f t="shared" si="39"/>
        <v>-0.063188440005781873</v>
      </c>
      <c r="M64" s="83">
        <f t="shared" si="39"/>
        <v>-0.037312141939014151</v>
      </c>
      <c r="N64" s="83">
        <f t="shared" si="39"/>
        <v>-0.0045362853925538186</v>
      </c>
      <c r="O64" s="83">
        <f t="shared" si="39"/>
        <v>-0.00055150640229476098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-0.034624178285619707</v>
      </c>
      <c r="K65" s="36">
        <f t="shared" si="40"/>
        <v>-0.031161760457057739</v>
      </c>
      <c r="L65" s="36">
        <f t="shared" si="40"/>
        <v>-0.018400707932288027</v>
      </c>
      <c r="M65" s="36">
        <f t="shared" si="40"/>
        <v>-0.010865434026936759</v>
      </c>
      <c r="N65" s="36">
        <f t="shared" si="40"/>
        <v>-0.0013209831196695091</v>
      </c>
      <c r="O65" s="36">
        <f t="shared" si="40"/>
        <v>-0.00016060070846003266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-0.56976777975627169</v>
      </c>
      <c r="K66" s="36">
        <f t="shared" si="40"/>
        <v>-0.51279100178064452</v>
      </c>
      <c r="L66" s="36">
        <f t="shared" si="40"/>
        <v>-0.30279795864145281</v>
      </c>
      <c r="M66" s="36">
        <f t="shared" si="40"/>
        <v>-0.17879916659819153</v>
      </c>
      <c r="N66" s="36">
        <f t="shared" si="40"/>
        <v>-0.021737804518589993</v>
      </c>
      <c r="O66" s="36">
        <f t="shared" si="40"/>
        <v>-0.0026428095515139334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-0.025010649564427778</v>
      </c>
      <c r="K68" s="36">
        <f t="shared" si="40"/>
        <v>-0.022509584607985002</v>
      </c>
      <c r="L68" s="36">
        <f t="shared" si="40"/>
        <v>-0.013291684615169065</v>
      </c>
      <c r="M68" s="36">
        <f t="shared" si="40"/>
        <v>-0.0078486068484111826</v>
      </c>
      <c r="N68" s="36">
        <f t="shared" si="40"/>
        <v>-0.00095420736382646342</v>
      </c>
      <c r="O68" s="36">
        <f t="shared" si="40"/>
        <v>-0.00011600933907970769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-0.026202979027671134</v>
      </c>
      <c r="K69" s="36">
        <f t="shared" si="40"/>
        <v>-0.023582681124904022</v>
      </c>
      <c r="L69" s="36">
        <f t="shared" si="40"/>
        <v>-0.013925337377444579</v>
      </c>
      <c r="M69" s="36">
        <f t="shared" si="40"/>
        <v>-0.0082227724680072507</v>
      </c>
      <c r="N69" s="36">
        <f t="shared" si="40"/>
        <v>-0.00099969716811976086</v>
      </c>
      <c r="O69" s="36">
        <f t="shared" si="40"/>
        <v>-0.00012153983730366651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-0.010503918397943615</v>
      </c>
      <c r="K70" s="36">
        <f t="shared" si="40"/>
        <v>-0.0094535265581492545</v>
      </c>
      <c r="L70" s="36">
        <f t="shared" si="40"/>
        <v>-0.0055822128973215535</v>
      </c>
      <c r="M70" s="36">
        <f t="shared" si="40"/>
        <v>-0.0032962408937394047</v>
      </c>
      <c r="N70" s="36">
        <f t="shared" si="40"/>
        <v>-0.00040074594058546519</v>
      </c>
      <c r="O70" s="36">
        <f t="shared" si="40"/>
        <v>-4.8721350797131933E-05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-0.0013231948256182883</v>
      </c>
      <c r="K71" s="36">
        <f t="shared" si="40"/>
        <v>-0.0011908753430564596</v>
      </c>
      <c r="L71" s="36">
        <f t="shared" si="40"/>
        <v>-0.00070319998132140895</v>
      </c>
      <c r="M71" s="36">
        <f t="shared" si="40"/>
        <v>-0.00041523255697047882</v>
      </c>
      <c r="N71" s="36">
        <f t="shared" si="40"/>
        <v>-5.0482585153558809E-05</v>
      </c>
      <c r="O71" s="36">
        <f t="shared" si="40"/>
        <v>-6.1375038180532244E-06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-0.02187426973833952</v>
      </c>
      <c r="K72" s="36">
        <f t="shared" si="40"/>
        <v>-0.019686842764505569</v>
      </c>
      <c r="L72" s="36">
        <f t="shared" si="40"/>
        <v>-0.011624883784012895</v>
      </c>
      <c r="M72" s="36">
        <f t="shared" si="40"/>
        <v>-0.0068643776256217762</v>
      </c>
      <c r="N72" s="36">
        <f t="shared" si="40"/>
        <v>-0.00083454806756945107</v>
      </c>
      <c r="O72" s="36">
        <f t="shared" si="40"/>
        <v>-0.00010146156215011829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-0.089874270916317639</v>
      </c>
      <c r="K77" s="107">
        <f t="shared" si="45"/>
        <v>-0.098861698007949417</v>
      </c>
      <c r="L77" s="107">
        <f t="shared" si="45"/>
        <v>-0.15921775325878268</v>
      </c>
      <c r="M77" s="107">
        <f t="shared" si="45"/>
        <v>-0.17368421374332971</v>
      </c>
      <c r="N77" s="107">
        <f t="shared" si="45"/>
        <v>-0.17368421374332971</v>
      </c>
      <c r="O77" s="107">
        <f t="shared" si="45"/>
        <v>-0.17368421374332971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-0.070057008632032694</v>
      </c>
      <c r="K78" s="37">
        <f t="shared" si="46"/>
        <v>-0.070057008632032694</v>
      </c>
      <c r="L78" s="37">
        <f t="shared" si="46"/>
        <v>-0.070057008632032694</v>
      </c>
      <c r="M78" s="37">
        <f t="shared" si="46"/>
        <v>-0.070057008632032694</v>
      </c>
      <c r="N78" s="37">
        <f t="shared" si="46"/>
        <v>-0.070057008632032694</v>
      </c>
      <c r="O78" s="37">
        <f t="shared" si="46"/>
        <v>-0.070057008632032694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-0.028436373095284954</v>
      </c>
      <c r="K81" s="37">
        <f t="shared" si="46"/>
        <v>-0.031280010404813451</v>
      </c>
      <c r="L81" s="37">
        <f t="shared" si="46"/>
        <v>-0.050376769557056139</v>
      </c>
      <c r="M81" s="37">
        <f t="shared" si="46"/>
        <v>-0.081132291139334511</v>
      </c>
      <c r="N81" s="37">
        <f t="shared" si="46"/>
        <v>-0.54581748452854362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-0.051663743892785108</v>
      </c>
      <c r="K82" s="37">
        <f t="shared" si="50"/>
        <v>-0.056830118282063621</v>
      </c>
      <c r="L82" s="37">
        <f t="shared" si="50"/>
        <v>-0.091525473794446324</v>
      </c>
      <c r="M82" s="37">
        <f t="shared" si="50"/>
        <v>-0.14740269080069382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-0.69026268738259444</v>
      </c>
      <c r="K83" s="37">
        <f t="shared" si="50"/>
        <v>-0.7592889561208539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-0.08672659085756583</v>
      </c>
      <c r="K84" s="37">
        <f t="shared" si="51"/>
        <v>-0.095399249943322426</v>
      </c>
      <c r="L84" s="37">
        <f t="shared" si="51"/>
        <v>-0.15364144602622026</v>
      </c>
      <c r="M84" s="37">
        <f t="shared" si="51"/>
        <v>-0.24744108523968811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-0.10924705272858845</v>
      </c>
      <c r="K85" s="37">
        <f t="shared" si="51"/>
        <v>-0.1201717580014473</v>
      </c>
      <c r="L85" s="37">
        <f t="shared" si="51"/>
        <v>-0.19353781797891098</v>
      </c>
      <c r="M85" s="37">
        <f t="shared" si="51"/>
        <v>-0.31169459123321602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-0.015449484835490412</v>
      </c>
      <c r="K86" s="37">
        <f t="shared" si="51"/>
        <v>-0.016994433319039454</v>
      </c>
      <c r="L86" s="37">
        <f t="shared" si="51"/>
        <v>-0.027369704804646244</v>
      </c>
      <c r="M86" s="37">
        <f t="shared" si="51"/>
        <v>-0.044079183284930837</v>
      </c>
      <c r="N86" s="37">
        <f t="shared" si="51"/>
        <v>-0.2965427033156865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-0.0015863014189969006</v>
      </c>
      <c r="K87" s="37">
        <f t="shared" si="51"/>
        <v>-0.0017449315608965908</v>
      </c>
      <c r="L87" s="37">
        <f>IF(N17="","",-N17)</f>
        <v>-0.0028102297281395699</v>
      </c>
      <c r="M87" s="37">
        <f t="shared" si="51"/>
        <v>-0.00452590307946606</v>
      </c>
      <c r="N87" s="37">
        <f t="shared" si="51"/>
        <v>-0.030448012737760544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-0.026735218569081638</v>
      </c>
      <c r="K89" s="37">
        <f t="shared" si="52"/>
        <v>-0.029408740425989805</v>
      </c>
      <c r="L89" s="37">
        <f t="shared" si="52"/>
        <v>-0.04736307054346086</v>
      </c>
      <c r="M89" s="37">
        <f t="shared" si="52"/>
        <v>-0.076278698740949183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-0.015202739149008134</v>
      </c>
      <c r="K91" s="37">
        <f t="shared" si="56" ref="K91:K97">IF(M21="","",-M21)</f>
        <v>-0.015202739149008134</v>
      </c>
      <c r="L91" s="37">
        <f t="shared" si="57" ref="L91:L97">IF(N21="","",-N21)</f>
        <v>-0.015202739149008134</v>
      </c>
      <c r="M91" s="37">
        <f t="shared" si="58" ref="M91:M97">IF(O21="","",-O21)</f>
        <v>-0.015202739149008134</v>
      </c>
      <c r="N91" s="37">
        <f t="shared" si="59" ref="N91:N97">IF(P21="","",-P21)</f>
        <v>-0.015202739149008134</v>
      </c>
      <c r="O91" s="37">
        <f t="shared" si="60" ref="O91:O97">IF(Q21="","",-Q21)</f>
        <v>-0.015202739149008134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-1.7023559160001385E-05</v>
      </c>
      <c r="K92" s="76">
        <f t="shared" si="56"/>
        <v>-1.8725915076001526E-05</v>
      </c>
      <c r="L92" s="76">
        <f t="shared" si="57"/>
        <v>-3.0158273489051228E-05</v>
      </c>
      <c r="M92" s="76">
        <f t="shared" si="58"/>
        <v>-4.8570201036851911E-05</v>
      </c>
      <c r="N92" s="76">
        <f t="shared" si="59"/>
        <v>-0.00032675602501415593</v>
      </c>
      <c r="O92" s="76">
        <f t="shared" si="60"/>
        <v>-0.0021982511417245722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-1.7023559160001385E-05</v>
      </c>
      <c r="K93" s="76">
        <f t="shared" si="56"/>
        <v>-1.8725915076001526E-05</v>
      </c>
      <c r="L93" s="76">
        <f t="shared" si="57"/>
        <v>-3.0158273489051228E-05</v>
      </c>
      <c r="M93" s="76">
        <f t="shared" si="58"/>
        <v>-4.8570201036851911E-05</v>
      </c>
      <c r="N93" s="76">
        <f t="shared" si="59"/>
        <v>-0.00032675602501415593</v>
      </c>
      <c r="O93" s="76">
        <f t="shared" si="60"/>
        <v>-0.0021982511417245722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-0.046470486205992909</v>
      </c>
      <c r="K94" s="37">
        <f t="shared" si="56"/>
        <v>-0.051117534826592204</v>
      </c>
      <c r="L94" s="37">
        <f t="shared" si="57"/>
        <v>-0.082325301013575047</v>
      </c>
      <c r="M94" s="37">
        <f t="shared" si="58"/>
        <v>-0.13258572053537279</v>
      </c>
      <c r="N94" s="37">
        <f t="shared" si="59"/>
        <v>-0.89197042818302008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-0.14532246394730983</v>
      </c>
      <c r="K95" s="85">
        <f t="shared" si="62" ref="K95:O95">MAX(IF(M25+M26="","",-M25-M26),-$T$25)</f>
        <v>-0.15985471034204085</v>
      </c>
      <c r="L95" s="85">
        <f t="shared" si="62"/>
        <v>-0.25744760955296031</v>
      </c>
      <c r="M95" s="85">
        <f t="shared" si="62"/>
        <v>-0.41462194966113824</v>
      </c>
      <c r="N95" s="85">
        <f t="shared" si="62"/>
        <v>-0.46820010827473313</v>
      </c>
      <c r="O95" s="85">
        <f t="shared" si="62"/>
        <v>-0.46820010827473313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-0.042318440126868535</v>
      </c>
      <c r="K96" s="37">
        <f t="shared" si="56"/>
        <v>-0.046550284139555392</v>
      </c>
      <c r="L96" s="37">
        <f t="shared" si="57"/>
        <v>-0.07496969810959539</v>
      </c>
      <c r="M96" s="37">
        <f t="shared" si="58"/>
        <v>-0.12073944850248451</v>
      </c>
      <c r="N96" s="37">
        <f t="shared" si="59"/>
        <v>-0.81227463368206676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-0.69638284192433209</v>
      </c>
      <c r="K97" s="37">
        <f t="shared" si="56"/>
        <v>-0.76602112611676543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-0.030568571689856178</v>
      </c>
      <c r="K98" s="37">
        <f t="shared" si="63"/>
        <v>-0.033625428858841795</v>
      </c>
      <c r="L98" s="37">
        <f t="shared" si="63"/>
        <v>-0.054154089431453327</v>
      </c>
      <c r="M98" s="37">
        <f t="shared" si="63"/>
        <v>-0.087215702570249923</v>
      </c>
      <c r="N98" s="37">
        <f t="shared" si="63"/>
        <v>-0.58674363462175394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-0.032025863256042501</v>
      </c>
      <c r="K99" s="37">
        <f t="shared" si="63"/>
        <v>-0.035228449581646754</v>
      </c>
      <c r="L99" s="37">
        <f t="shared" si="63"/>
        <v>-0.056735770335737935</v>
      </c>
      <c r="M99" s="37">
        <f t="shared" si="63"/>
        <v>-0.091373525483409337</v>
      </c>
      <c r="N99" s="37">
        <f t="shared" si="63"/>
        <v>-0.61471538805933867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-0.012838122486375531</v>
      </c>
      <c r="K100" s="37">
        <f t="shared" si="63"/>
        <v>-0.014121934735013084</v>
      </c>
      <c r="L100" s="37">
        <f t="shared" si="63"/>
        <v>-0.022743517110085931</v>
      </c>
      <c r="M100" s="37">
        <f t="shared" si="63"/>
        <v>-0.036628661740964505</v>
      </c>
      <c r="N100" s="37">
        <f t="shared" si="63"/>
        <v>-0.24641932000620365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-0.0016172381202001305</v>
      </c>
      <c r="K101" s="59">
        <f t="shared" si="63"/>
        <v>-0.0017789619322201434</v>
      </c>
      <c r="L101" s="59">
        <f t="shared" si="63"/>
        <v>-0.0028650359814598645</v>
      </c>
      <c r="M101" s="59">
        <f t="shared" si="63"/>
        <v>-0.0046141690985009283</v>
      </c>
      <c r="N101" s="59">
        <f t="shared" si="63"/>
        <v>-0.031041822376344792</v>
      </c>
      <c r="O101" s="59">
        <f t="shared" si="63"/>
        <v>-0.050000000000000003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4.861840915818656E-05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0.0047159856883441011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0.08232816953526928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0.50420574732941748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1.6206136386062221E-05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0.14207919769660715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0.035287307630307747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0.030888895951834507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0.0003058114773860174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0.0070982877370952399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0.0030305475041936263</v>
      </c>
      <c r="D14" s="66">
        <f>SUM(C2:C14)</f>
        <v>0.81000477509599944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6.0178665314178264E-06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0.10681078650937088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0.039818396506453531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0.069550928620030719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0.0061201702624519138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0.29350926143703554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0.011177673917384596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0.0022592199210142282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0.061360298031942755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0.0029066295346748083</v>
      </c>
      <c r="D27" s="66">
        <f>SUM(C15:C27)</f>
        <v>0.5935193826068903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0.046824310096165556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0.034736842748665939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0.046967039902531912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0.0014420921990880914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0.62751153398417669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0.025851248268440867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0.004951621479541834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0.099315502480534945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0.0078874250602890255</v>
      </c>
      <c r="D40" s="66">
        <f>SUM(C28:C40)</f>
        <v>0.89548761621943485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0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0.13245537602487334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0.57005182587195191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2.0509958180320016E-05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0.05862666066059536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0.024710026483072991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0.011850282704012312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8.8876485448053494E-05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0.0026662945634416046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0.010682657767421938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0.0012100875326388836</v>
      </c>
      <c r="D53" s="66">
        <f>SUM(C41:C53)</f>
        <v>0.8123625980516368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1.1306098779012425E-05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0.018290814287688795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0.042495200912772882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0.23872034041522641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3.7686995930041353E-06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0.003832767486085205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0.2700009359309945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0.015454607916999525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0.002411967739522642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0.028879032539516698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0.02773741332358292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0.0018278193026070087</v>
      </c>
      <c r="D66" s="66">
        <f>SUM(C54:C66)</f>
        <v>0.64966597465336862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1.547596287272853E-05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0.0086940090428270726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0.093640021654946629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0.038471309206244121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1.547596287272853E-05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0.0014702164729092093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0.63307531084030189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0.042245896550902641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0.0061284812976005049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0.029114421141856816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0.024304744153710579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0.0098659263313644486</v>
      </c>
      <c r="D79" s="66">
        <f>SUM(C67:C79)</f>
        <v>0.88704128861840925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0.00056570787412089354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0.054873663789726725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0.00018856929137363158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1.653186977472624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0.35941306935814077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0.082593349621650478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0.035262457486869001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0.00022789884811606079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0.2317731285340332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0.11007514364005729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0.063158805705934198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15.798004006087274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0.00056839814696104556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1.624736871183444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0.68479580215886637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0.32841016401429002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0.0024630586368311999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0.073891759104935992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0.033535490670701759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0.00068784227952692876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0.00022928075984230919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0.23317853275962841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0.94022995434614642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0.1467396862990776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0.11120116852352015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0.00067156598732949003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0.3772689825320244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4.0634275303848595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1.6694290987527001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0.00067156598732949003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0.063798768796301517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1.8332240430623639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0.26594013098247837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0.4281233169225504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