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FF98CD1-5352-48C1-B601-30E95F426CA7}" xr6:coauthVersionLast="45" xr6:coauthVersionMax="47" xr10:uidLastSave="{00000000-0000-0000-0000-000000000000}"/>
  <bookViews>
    <workbookView xWindow="-8145" yWindow="-16320" windowWidth="29040" windowHeight="15840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6" l="1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H6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I5" i="6"/>
  <c r="J5" i="6"/>
  <c r="K5" i="6"/>
  <c r="H5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H4" i="6"/>
  <c r="H7" i="6"/>
  <c r="J33" i="1" l="1"/>
  <c r="C28" i="1" l="1"/>
  <c r="C27" i="1"/>
  <c r="C26" i="1"/>
  <c r="C38" i="1"/>
  <c r="C37" i="1"/>
  <c r="C36" i="1"/>
  <c r="C35" i="1"/>
  <c r="C34" i="1"/>
  <c r="C33" i="1"/>
  <c r="L22" i="4" l="1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46" i="6"/>
  <c r="AK19" i="4" l="1"/>
  <c r="U18" i="4"/>
  <c r="P18" i="4"/>
  <c r="W18" i="4"/>
  <c r="J73" i="6"/>
  <c r="R18" i="4" s="1"/>
  <c r="L15" i="4"/>
  <c r="AH15" i="4"/>
  <c r="Z15" i="4"/>
  <c r="R15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Q20" i="4" l="1"/>
  <c r="AH20" i="4"/>
  <c r="P19" i="4"/>
  <c r="T17" i="4"/>
  <c r="AE18" i="4"/>
  <c r="AF16" i="4"/>
  <c r="T16" i="4"/>
  <c r="Y17" i="4"/>
  <c r="M18" i="4"/>
  <c r="AJ15" i="4"/>
  <c r="Y16" i="4"/>
  <c r="T19" i="4"/>
  <c r="AG16" i="4"/>
  <c r="Q17" i="4"/>
  <c r="O15" i="4"/>
  <c r="AB17" i="4"/>
  <c r="AE20" i="4"/>
  <c r="AE19" i="4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G9" i="6" s="1"/>
  <c r="AF3" i="6"/>
  <c r="AF9" i="6" s="1"/>
  <c r="AE3" i="6"/>
  <c r="AE8" i="6" s="1"/>
  <c r="AD3" i="6"/>
  <c r="AD7" i="6" s="1"/>
  <c r="AC3" i="6"/>
  <c r="AC7" i="6" s="1"/>
  <c r="AB3" i="6"/>
  <c r="AB9" i="6" s="1"/>
  <c r="AA3" i="6"/>
  <c r="AA9" i="6" s="1"/>
  <c r="Z3" i="6"/>
  <c r="Z9" i="6" s="1"/>
  <c r="Y3" i="6"/>
  <c r="Y9" i="6" s="1"/>
  <c r="X3" i="6"/>
  <c r="X8" i="6" s="1"/>
  <c r="W3" i="6"/>
  <c r="W8" i="6" s="1"/>
  <c r="V3" i="6"/>
  <c r="V7" i="6" s="1"/>
  <c r="U3" i="6"/>
  <c r="U7" i="6" s="1"/>
  <c r="T3" i="6"/>
  <c r="T9" i="6" s="1"/>
  <c r="S3" i="6"/>
  <c r="S9" i="6" s="1"/>
  <c r="R3" i="6"/>
  <c r="R9" i="6" s="1"/>
  <c r="Q3" i="6"/>
  <c r="Q9" i="6" s="1"/>
  <c r="P3" i="6"/>
  <c r="P8" i="6" s="1"/>
  <c r="O3" i="6"/>
  <c r="O8" i="6" s="1"/>
  <c r="N3" i="6"/>
  <c r="N7" i="6" s="1"/>
  <c r="M3" i="6"/>
  <c r="M7" i="6" s="1"/>
  <c r="L3" i="6"/>
  <c r="L9" i="6" s="1"/>
  <c r="K3" i="6"/>
  <c r="K9" i="6" s="1"/>
  <c r="J3" i="6"/>
  <c r="J9" i="6" s="1"/>
  <c r="I3" i="6"/>
  <c r="I9" i="6" s="1"/>
  <c r="H3" i="6"/>
  <c r="AD8" i="6" l="1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2" i="6" l="1"/>
  <c r="H10" i="6"/>
  <c r="AC10" i="6"/>
  <c r="N10" i="6"/>
  <c r="M10" i="6"/>
  <c r="Q10" i="6"/>
  <c r="AE10" i="6"/>
  <c r="AF10" i="6"/>
  <c r="I10" i="6"/>
  <c r="L10" i="6"/>
  <c r="K10" i="6"/>
  <c r="V10" i="6"/>
  <c r="Z10" i="6"/>
  <c r="Y10" i="6"/>
  <c r="AG10" i="6"/>
  <c r="S10" i="6"/>
  <c r="J10" i="6"/>
  <c r="AB10" i="6"/>
  <c r="AD10" i="6"/>
  <c r="U10" i="6"/>
  <c r="AA10" i="6"/>
  <c r="O10" i="6"/>
  <c r="P10" i="6"/>
  <c r="T10" i="6"/>
  <c r="R10" i="6"/>
  <c r="W10" i="6"/>
  <c r="X10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6" i="6" s="1"/>
  <c r="BE35" i="1"/>
  <c r="AV36" i="1"/>
  <c r="AM37" i="1"/>
  <c r="AA31" i="6" s="1"/>
  <c r="AD38" i="1"/>
  <c r="Z33" i="1"/>
  <c r="BI34" i="1"/>
  <c r="AS34" i="1"/>
  <c r="AG16" i="6" s="1"/>
  <c r="BF35" i="1"/>
  <c r="AO36" i="1"/>
  <c r="AC26" i="6" s="1"/>
  <c r="X37" i="1"/>
  <c r="L31" i="6" s="1"/>
  <c r="CJ37" i="1"/>
  <c r="BS38" i="1"/>
  <c r="BG33" i="1"/>
  <c r="CH34" i="1"/>
  <c r="S35" i="1"/>
  <c r="CE35" i="1"/>
  <c r="BN36" i="1"/>
  <c r="AW37" i="1"/>
  <c r="AF38" i="1"/>
  <c r="T36" i="6" s="1"/>
  <c r="T33" i="1"/>
  <c r="CF33" i="1"/>
  <c r="AE34" i="1"/>
  <c r="S16" i="6" s="1"/>
  <c r="AR35" i="1"/>
  <c r="AF21" i="6" s="1"/>
  <c r="AA36" i="1"/>
  <c r="O26" i="6" s="1"/>
  <c r="J37" i="1"/>
  <c r="BV37" i="1"/>
  <c r="BE38" i="1"/>
  <c r="AS33" i="1"/>
  <c r="BT34" i="1"/>
  <c r="BD34" i="1"/>
  <c r="BQ35" i="1"/>
  <c r="AZ36" i="1"/>
  <c r="AI37" i="1"/>
  <c r="W31" i="6" s="1"/>
  <c r="R38" i="1"/>
  <c r="CD38" i="1"/>
  <c r="BR33" i="1"/>
  <c r="BU34" i="1"/>
  <c r="BE34" i="1"/>
  <c r="BR35" i="1"/>
  <c r="BA36" i="1"/>
  <c r="AJ37" i="1"/>
  <c r="X31" i="6" s="1"/>
  <c r="S38" i="1"/>
  <c r="CE38" i="1"/>
  <c r="CA33" i="1"/>
  <c r="AH34" i="1"/>
  <c r="V16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6" i="6" s="1"/>
  <c r="Q33" i="1"/>
  <c r="CC33" i="1"/>
  <c r="AR34" i="1"/>
  <c r="AF16" i="6" s="1"/>
  <c r="BM35" i="1"/>
  <c r="BD36" i="1"/>
  <c r="AU37" i="1"/>
  <c r="AL38" i="1"/>
  <c r="Z36" i="6" s="1"/>
  <c r="AH33" i="1"/>
  <c r="BQ34" i="1"/>
  <c r="BA34" i="1"/>
  <c r="BN35" i="1"/>
  <c r="AW36" i="1"/>
  <c r="AF37" i="1"/>
  <c r="T31" i="6" s="1"/>
  <c r="O38" i="1"/>
  <c r="CA38" i="1"/>
  <c r="BO33" i="1"/>
  <c r="N34" i="1"/>
  <c r="AA35" i="1"/>
  <c r="O21" i="6" s="1"/>
  <c r="J36" i="1"/>
  <c r="BV36" i="1"/>
  <c r="BE37" i="1"/>
  <c r="AN38" i="1"/>
  <c r="AB33" i="1"/>
  <c r="K33" i="1"/>
  <c r="AM34" i="1"/>
  <c r="AA16" i="6" s="1"/>
  <c r="AZ35" i="1"/>
  <c r="AI36" i="1"/>
  <c r="W26" i="6" s="1"/>
  <c r="R37" i="1"/>
  <c r="CD37" i="1"/>
  <c r="BM38" i="1"/>
  <c r="BA33" i="1"/>
  <c r="CB34" i="1"/>
  <c r="M35" i="1"/>
  <c r="BY35" i="1"/>
  <c r="BH36" i="1"/>
  <c r="AQ37" i="1"/>
  <c r="AE31" i="6" s="1"/>
  <c r="Z38" i="1"/>
  <c r="N36" i="6" s="1"/>
  <c r="CL38" i="1"/>
  <c r="BZ33" i="1"/>
  <c r="CC34" i="1"/>
  <c r="N35" i="1"/>
  <c r="BZ35" i="1"/>
  <c r="BI36" i="1"/>
  <c r="AR37" i="1"/>
  <c r="AF31" i="6" s="1"/>
  <c r="AA38" i="1"/>
  <c r="O36" i="6" s="1"/>
  <c r="O33" i="1"/>
  <c r="CI33" i="1"/>
  <c r="AP34" i="1"/>
  <c r="AD16" i="6" s="1"/>
  <c r="BC35" i="1"/>
  <c r="AL36" i="1"/>
  <c r="Z26" i="6" s="1"/>
  <c r="U37" i="1"/>
  <c r="I31" i="6" s="1"/>
  <c r="CG37" i="1"/>
  <c r="BP38" i="1"/>
  <c r="BD33" i="1"/>
  <c r="K34" i="1"/>
  <c r="X35" i="1"/>
  <c r="L21" i="6" s="1"/>
  <c r="CJ35" i="1"/>
  <c r="BS36" i="1"/>
  <c r="BB37" i="1"/>
  <c r="AK38" i="1"/>
  <c r="Y36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6" i="6" s="1"/>
  <c r="CI38" i="1"/>
  <c r="BW33" i="1"/>
  <c r="V34" i="1"/>
  <c r="J16" i="6" s="1"/>
  <c r="AI35" i="1"/>
  <c r="W21" i="6" s="1"/>
  <c r="R36" i="1"/>
  <c r="CD36" i="1"/>
  <c r="BM37" i="1"/>
  <c r="AV38" i="1"/>
  <c r="AJ33" i="1"/>
  <c r="BK34" i="1"/>
  <c r="AU34" i="1"/>
  <c r="BH35" i="1"/>
  <c r="AQ36" i="1"/>
  <c r="AE26" i="6" s="1"/>
  <c r="Z37" i="1"/>
  <c r="N31" i="6" s="1"/>
  <c r="CL37" i="1"/>
  <c r="BU38" i="1"/>
  <c r="BI33" i="1"/>
  <c r="CJ34" i="1"/>
  <c r="U35" i="1"/>
  <c r="I21" i="6" s="1"/>
  <c r="CG35" i="1"/>
  <c r="BP36" i="1"/>
  <c r="AY37" i="1"/>
  <c r="AH38" i="1"/>
  <c r="V36" i="6" s="1"/>
  <c r="V33" i="1"/>
  <c r="CH33" i="1"/>
  <c r="CL34" i="1"/>
  <c r="V35" i="1"/>
  <c r="J21" i="6" s="1"/>
  <c r="CH35" i="1"/>
  <c r="BQ36" i="1"/>
  <c r="AZ37" i="1"/>
  <c r="AI38" i="1"/>
  <c r="W36" i="6" s="1"/>
  <c r="W33" i="1"/>
  <c r="BN34" i="1"/>
  <c r="AX34" i="1"/>
  <c r="BK35" i="1"/>
  <c r="AT36" i="1"/>
  <c r="AC37" i="1"/>
  <c r="Q31" i="6" s="1"/>
  <c r="L38" i="1"/>
  <c r="BX38" i="1"/>
  <c r="BL33" i="1"/>
  <c r="S34" i="1"/>
  <c r="AF35" i="1"/>
  <c r="T21" i="6" s="1"/>
  <c r="O36" i="1"/>
  <c r="CA36" i="1"/>
  <c r="BJ37" i="1"/>
  <c r="AS38" i="1"/>
  <c r="AG36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6" i="6" s="1"/>
  <c r="S33" i="1"/>
  <c r="CE33" i="1"/>
  <c r="AD34" i="1"/>
  <c r="AQ35" i="1"/>
  <c r="AE21" i="6" s="1"/>
  <c r="Z36" i="1"/>
  <c r="N26" i="6" s="1"/>
  <c r="CL36" i="1"/>
  <c r="BU37" i="1"/>
  <c r="BD38" i="1"/>
  <c r="AR33" i="1"/>
  <c r="BS34" i="1"/>
  <c r="BC34" i="1"/>
  <c r="BP35" i="1"/>
  <c r="AY36" i="1"/>
  <c r="AH37" i="1"/>
  <c r="V31" i="6" s="1"/>
  <c r="Q38" i="1"/>
  <c r="CC38" i="1"/>
  <c r="BQ33" i="1"/>
  <c r="P34" i="1"/>
  <c r="AC35" i="1"/>
  <c r="Q21" i="6" s="1"/>
  <c r="L36" i="1"/>
  <c r="BX36" i="1"/>
  <c r="BG37" i="1"/>
  <c r="AP38" i="1"/>
  <c r="AD36" i="6" s="1"/>
  <c r="AD33" i="1"/>
  <c r="M33" i="1"/>
  <c r="Q34" i="1"/>
  <c r="AD35" i="1"/>
  <c r="M36" i="1"/>
  <c r="BY36" i="1"/>
  <c r="BH37" i="1"/>
  <c r="AQ38" i="1"/>
  <c r="AE36" i="6" s="1"/>
  <c r="AE33" i="1"/>
  <c r="BV34" i="1"/>
  <c r="BF34" i="1"/>
  <c r="BS35" i="1"/>
  <c r="BB36" i="1"/>
  <c r="AK37" i="1"/>
  <c r="Y31" i="6" s="1"/>
  <c r="T38" i="1"/>
  <c r="H36" i="6" s="1"/>
  <c r="CF38" i="1"/>
  <c r="BT33" i="1"/>
  <c r="AA34" i="1"/>
  <c r="O16" i="6" s="1"/>
  <c r="AN35" i="1"/>
  <c r="W36" i="1"/>
  <c r="K26" i="6" s="1"/>
  <c r="CI36" i="1"/>
  <c r="BR37" i="1"/>
  <c r="BA38" i="1"/>
  <c r="AO33" i="1"/>
  <c r="R33" i="1"/>
  <c r="CF34" i="1"/>
  <c r="Y35" i="1"/>
  <c r="M21" i="6" s="1"/>
  <c r="CK35" i="1"/>
  <c r="CB36" i="1"/>
  <c r="BS37" i="1"/>
  <c r="BJ38" i="1"/>
  <c r="BF33" i="1"/>
  <c r="M34" i="1"/>
  <c r="Z35" i="1"/>
  <c r="N21" i="6" s="1"/>
  <c r="CL35" i="1"/>
  <c r="BU36" i="1"/>
  <c r="BD37" i="1"/>
  <c r="AM38" i="1"/>
  <c r="AA36" i="6" s="1"/>
  <c r="AA33" i="1"/>
  <c r="AL34" i="1"/>
  <c r="Z16" i="6" s="1"/>
  <c r="AY35" i="1"/>
  <c r="AH36" i="1"/>
  <c r="V26" i="6" s="1"/>
  <c r="Q37" i="1"/>
  <c r="CC37" i="1"/>
  <c r="BL38" i="1"/>
  <c r="AZ33" i="1"/>
  <c r="CA34" i="1"/>
  <c r="L35" i="1"/>
  <c r="BX35" i="1"/>
  <c r="BG36" i="1"/>
  <c r="AP37" i="1"/>
  <c r="AD31" i="6" s="1"/>
  <c r="Y38" i="1"/>
  <c r="M36" i="6" s="1"/>
  <c r="CK38" i="1"/>
  <c r="BY33" i="1"/>
  <c r="X34" i="1"/>
  <c r="L16" i="6" s="1"/>
  <c r="AK35" i="1"/>
  <c r="Y21" i="6" s="1"/>
  <c r="T36" i="1"/>
  <c r="H26" i="6" s="1"/>
  <c r="CF36" i="1"/>
  <c r="BO37" i="1"/>
  <c r="AX38" i="1"/>
  <c r="AL33" i="1"/>
  <c r="BS33" i="1"/>
  <c r="Y34" i="1"/>
  <c r="M16" i="6" s="1"/>
  <c r="AL35" i="1"/>
  <c r="Z21" i="6" s="1"/>
  <c r="U36" i="1"/>
  <c r="I26" i="6" s="1"/>
  <c r="CG36" i="1"/>
  <c r="BP37" i="1"/>
  <c r="AY38" i="1"/>
  <c r="AM33" i="1"/>
  <c r="CD34" i="1"/>
  <c r="O35" i="1"/>
  <c r="CA35" i="1"/>
  <c r="BJ36" i="1"/>
  <c r="AS37" i="1"/>
  <c r="AG31" i="6" s="1"/>
  <c r="AB38" i="1"/>
  <c r="P36" i="6" s="1"/>
  <c r="P33" i="1"/>
  <c r="CB33" i="1"/>
  <c r="AI34" i="1"/>
  <c r="W16" i="6" s="1"/>
  <c r="AV35" i="1"/>
  <c r="AE36" i="1"/>
  <c r="S26" i="6" s="1"/>
  <c r="N37" i="1"/>
  <c r="BZ37" i="1"/>
  <c r="BI38" i="1"/>
  <c r="AW33" i="1"/>
  <c r="P36" i="1"/>
  <c r="L34" i="1"/>
  <c r="AG35" i="1"/>
  <c r="U21" i="6" s="1"/>
  <c r="X36" i="1"/>
  <c r="L26" i="6" s="1"/>
  <c r="CJ36" i="1"/>
  <c r="CA37" i="1"/>
  <c r="BR38" i="1"/>
  <c r="BN33" i="1"/>
  <c r="U34" i="1"/>
  <c r="I16" i="6" s="1"/>
  <c r="AH35" i="1"/>
  <c r="V21" i="6" s="1"/>
  <c r="Q36" i="1"/>
  <c r="CC36" i="1"/>
  <c r="BL37" i="1"/>
  <c r="AU38" i="1"/>
  <c r="AI33" i="1"/>
  <c r="BJ34" i="1"/>
  <c r="AT34" i="1"/>
  <c r="BG35" i="1"/>
  <c r="AP36" i="1"/>
  <c r="AD26" i="6" s="1"/>
  <c r="Y37" i="1"/>
  <c r="M31" i="6" s="1"/>
  <c r="CK37" i="1"/>
  <c r="BT38" i="1"/>
  <c r="BH33" i="1"/>
  <c r="CI34" i="1"/>
  <c r="T35" i="1"/>
  <c r="H21" i="6" s="1"/>
  <c r="CF35" i="1"/>
  <c r="BO36" i="1"/>
  <c r="AX37" i="1"/>
  <c r="AG38" i="1"/>
  <c r="U36" i="6" s="1"/>
  <c r="U33" i="1"/>
  <c r="CG33" i="1"/>
  <c r="AF34" i="1"/>
  <c r="T16" i="6" s="1"/>
  <c r="AS35" i="1"/>
  <c r="AG21" i="6" s="1"/>
  <c r="AB36" i="1"/>
  <c r="P26" i="6" s="1"/>
  <c r="K37" i="1"/>
  <c r="BW37" i="1"/>
  <c r="BF38" i="1"/>
  <c r="AT33" i="1"/>
  <c r="N33" i="1"/>
  <c r="AG34" i="1"/>
  <c r="U16" i="6" s="1"/>
  <c r="AT35" i="1"/>
  <c r="AC36" i="1"/>
  <c r="Q26" i="6" s="1"/>
  <c r="L37" i="1"/>
  <c r="BX37" i="1"/>
  <c r="BG38" i="1"/>
  <c r="AU33" i="1"/>
  <c r="J34" i="1"/>
  <c r="W35" i="1"/>
  <c r="K21" i="6" s="1"/>
  <c r="CI35" i="1"/>
  <c r="BR36" i="1"/>
  <c r="BA37" i="1"/>
  <c r="AJ38" i="1"/>
  <c r="X36" i="6" s="1"/>
  <c r="X33" i="1"/>
  <c r="CJ33" i="1"/>
  <c r="AQ34" i="1"/>
  <c r="AE16" i="6" s="1"/>
  <c r="BD35" i="1"/>
  <c r="AM36" i="1"/>
  <c r="AA26" i="6" s="1"/>
  <c r="V37" i="1"/>
  <c r="J31" i="6" s="1"/>
  <c r="CH37" i="1"/>
  <c r="BQ38" i="1"/>
  <c r="BE33" i="1"/>
  <c r="O37" i="1"/>
  <c r="T34" i="1"/>
  <c r="H16" i="6" s="1"/>
  <c r="AO35" i="1"/>
  <c r="AC21" i="6" s="1"/>
  <c r="AF36" i="1"/>
  <c r="T26" i="6" s="1"/>
  <c r="W37" i="1"/>
  <c r="K31" i="6" s="1"/>
  <c r="CI37" i="1"/>
  <c r="BZ38" i="1"/>
  <c r="BV33" i="1"/>
  <c r="AC34" i="1"/>
  <c r="Q16" i="6" s="1"/>
  <c r="AP35" i="1"/>
  <c r="AD21" i="6" s="1"/>
  <c r="Y36" i="1"/>
  <c r="M26" i="6" s="1"/>
  <c r="CK36" i="1"/>
  <c r="BT37" i="1"/>
  <c r="BC38" i="1"/>
  <c r="AQ33" i="1"/>
  <c r="BR34" i="1"/>
  <c r="BB34" i="1"/>
  <c r="BO35" i="1"/>
  <c r="AX36" i="1"/>
  <c r="AG37" i="1"/>
  <c r="U31" i="6" s="1"/>
  <c r="P38" i="1"/>
  <c r="CB38" i="1"/>
  <c r="BP33" i="1"/>
  <c r="O34" i="1"/>
  <c r="AB35" i="1"/>
  <c r="P21" i="6" s="1"/>
  <c r="K36" i="1"/>
  <c r="BW36" i="1"/>
  <c r="BF37" i="1"/>
  <c r="AO38" i="1"/>
  <c r="AC36" i="6" s="1"/>
  <c r="AC33" i="1"/>
  <c r="L33" i="1"/>
  <c r="AN34" i="1"/>
  <c r="BA35" i="1"/>
  <c r="AJ36" i="1"/>
  <c r="X26" i="6" s="1"/>
  <c r="S37" i="1"/>
  <c r="CE37" i="1"/>
  <c r="BN38" i="1"/>
  <c r="BB33" i="1"/>
  <c r="CL33" i="1"/>
  <c r="AO34" i="1"/>
  <c r="AC16" i="6" s="1"/>
  <c r="BB35" i="1"/>
  <c r="AK36" i="1"/>
  <c r="Y26" i="6" s="1"/>
  <c r="T37" i="1"/>
  <c r="H31" i="6" s="1"/>
  <c r="CF37" i="1"/>
  <c r="BO38" i="1"/>
  <c r="BC33" i="1"/>
  <c r="R34" i="1"/>
  <c r="AE35" i="1"/>
  <c r="S21" i="6" s="1"/>
  <c r="N36" i="1"/>
  <c r="BZ36" i="1"/>
  <c r="BI37" i="1"/>
  <c r="AR38" i="1"/>
  <c r="AF36" i="6" s="1"/>
  <c r="AF33" i="1"/>
  <c r="BO34" i="1"/>
  <c r="AY34" i="1"/>
  <c r="BL35" i="1"/>
  <c r="AU36" i="1"/>
  <c r="AD37" i="1"/>
  <c r="M38" i="1"/>
  <c r="BY38" i="1"/>
  <c r="BM33" i="1"/>
  <c r="CK34" i="1"/>
  <c r="AB34" i="1"/>
  <c r="P16" i="6" s="1"/>
  <c r="AW35" i="1"/>
  <c r="AN36" i="1"/>
  <c r="AE37" i="1"/>
  <c r="S31" i="6" s="1"/>
  <c r="V38" i="1"/>
  <c r="J36" i="6" s="1"/>
  <c r="CH38" i="1"/>
  <c r="CD33" i="1"/>
  <c r="AK34" i="1"/>
  <c r="Y16" i="6" s="1"/>
  <c r="AX35" i="1"/>
  <c r="AG36" i="1"/>
  <c r="U26" i="6" s="1"/>
  <c r="P37" i="1"/>
  <c r="CB37" i="1"/>
  <c r="BK38" i="1"/>
  <c r="AY33" i="1"/>
  <c r="BZ34" i="1"/>
  <c r="K35" i="1"/>
  <c r="BW35" i="1"/>
  <c r="BF36" i="1"/>
  <c r="AO37" i="1"/>
  <c r="AC31" i="6" s="1"/>
  <c r="X38" i="1"/>
  <c r="L36" i="6" s="1"/>
  <c r="CJ38" i="1"/>
  <c r="BX33" i="1"/>
  <c r="W34" i="1"/>
  <c r="K16" i="6" s="1"/>
  <c r="AJ35" i="1"/>
  <c r="X21" i="6" s="1"/>
  <c r="S36" i="1"/>
  <c r="CE36" i="1"/>
  <c r="BN37" i="1"/>
  <c r="AW38" i="1"/>
  <c r="AK33" i="1"/>
  <c r="BL34" i="1"/>
  <c r="AV34" i="1"/>
  <c r="BI35" i="1"/>
  <c r="AR36" i="1"/>
  <c r="AF26" i="6" s="1"/>
  <c r="AA37" i="1"/>
  <c r="O31" i="6" s="1"/>
  <c r="J38" i="1"/>
  <c r="BV38" i="1"/>
  <c r="BJ33" i="1"/>
  <c r="BM34" i="1"/>
  <c r="AW34" i="1"/>
  <c r="BJ35" i="1"/>
  <c r="AS36" i="1"/>
  <c r="AG26" i="6" s="1"/>
  <c r="AB37" i="1"/>
  <c r="P31" i="6" s="1"/>
  <c r="K38" i="1"/>
  <c r="BW38" i="1"/>
  <c r="BK33" i="1"/>
  <c r="Z34" i="1"/>
  <c r="N16" i="6" s="1"/>
  <c r="AM35" i="1"/>
  <c r="AA21" i="6" s="1"/>
  <c r="V36" i="1"/>
  <c r="J26" i="6" s="1"/>
  <c r="CH36" i="1"/>
  <c r="BQ37" i="1"/>
  <c r="AZ38" i="1"/>
  <c r="AN33" i="1"/>
  <c r="BW34" i="1"/>
  <c r="BG34" i="1"/>
  <c r="BT35" i="1"/>
  <c r="BC36" i="1"/>
  <c r="AL37" i="1"/>
  <c r="Z31" i="6" s="1"/>
  <c r="U38" i="1"/>
  <c r="I36" i="6" s="1"/>
  <c r="CG38" i="1"/>
  <c r="BU33" i="1"/>
  <c r="C29" i="1"/>
  <c r="C30" i="1"/>
  <c r="C31" i="1"/>
  <c r="C32" i="1"/>
  <c r="K19" i="6" l="1"/>
  <c r="S19" i="6"/>
  <c r="AA19" i="6"/>
  <c r="L19" i="6"/>
  <c r="T19" i="6"/>
  <c r="AB19" i="6"/>
  <c r="M19" i="6"/>
  <c r="U19" i="6"/>
  <c r="AC19" i="6"/>
  <c r="N19" i="6"/>
  <c r="V19" i="6"/>
  <c r="AD19" i="6"/>
  <c r="H19" i="6"/>
  <c r="I19" i="6"/>
  <c r="Q19" i="6"/>
  <c r="Y19" i="6"/>
  <c r="AG19" i="6"/>
  <c r="R19" i="6"/>
  <c r="J19" i="6"/>
  <c r="W19" i="6"/>
  <c r="AF19" i="6"/>
  <c r="X19" i="6"/>
  <c r="AE19" i="6"/>
  <c r="Z19" i="6"/>
  <c r="O19" i="6"/>
  <c r="P19" i="6"/>
  <c r="N22" i="6"/>
  <c r="V22" i="6"/>
  <c r="AD22" i="6"/>
  <c r="O22" i="6"/>
  <c r="W22" i="6"/>
  <c r="AE22" i="6"/>
  <c r="P22" i="6"/>
  <c r="X22" i="6"/>
  <c r="AF22" i="6"/>
  <c r="R21" i="6"/>
  <c r="I22" i="6"/>
  <c r="Q22" i="6"/>
  <c r="Y22" i="6"/>
  <c r="AG22" i="6"/>
  <c r="L22" i="6"/>
  <c r="T22" i="6"/>
  <c r="AB22" i="6"/>
  <c r="H22" i="6"/>
  <c r="Z22" i="6"/>
  <c r="AA22" i="6"/>
  <c r="M22" i="6"/>
  <c r="J22" i="6"/>
  <c r="AC22" i="6"/>
  <c r="R22" i="6"/>
  <c r="K22" i="6"/>
  <c r="S22" i="6"/>
  <c r="U22" i="6"/>
  <c r="M29" i="6"/>
  <c r="U29" i="6"/>
  <c r="AC29" i="6"/>
  <c r="N29" i="6"/>
  <c r="V29" i="6"/>
  <c r="AD29" i="6"/>
  <c r="O29" i="6"/>
  <c r="W29" i="6"/>
  <c r="AE29" i="6"/>
  <c r="H29" i="6"/>
  <c r="P29" i="6"/>
  <c r="X29" i="6"/>
  <c r="AF29" i="6"/>
  <c r="K29" i="6"/>
  <c r="S29" i="6"/>
  <c r="AA29" i="6"/>
  <c r="Q29" i="6"/>
  <c r="I29" i="6"/>
  <c r="R29" i="6"/>
  <c r="Z29" i="6"/>
  <c r="T29" i="6"/>
  <c r="Y29" i="6"/>
  <c r="AB29" i="6"/>
  <c r="J29" i="6"/>
  <c r="AG29" i="6"/>
  <c r="L29" i="6"/>
  <c r="I25" i="6"/>
  <c r="Q25" i="6"/>
  <c r="Y25" i="6"/>
  <c r="AG25" i="6"/>
  <c r="J25" i="6"/>
  <c r="R25" i="6"/>
  <c r="Z25" i="6"/>
  <c r="K25" i="6"/>
  <c r="S25" i="6"/>
  <c r="AA25" i="6"/>
  <c r="L25" i="6"/>
  <c r="T25" i="6"/>
  <c r="AB25" i="6"/>
  <c r="O25" i="6"/>
  <c r="W25" i="6"/>
  <c r="AE25" i="6"/>
  <c r="H25" i="6"/>
  <c r="AD25" i="6"/>
  <c r="V25" i="6"/>
  <c r="M25" i="6"/>
  <c r="AF25" i="6"/>
  <c r="N25" i="6"/>
  <c r="U25" i="6"/>
  <c r="P25" i="6"/>
  <c r="X25" i="6"/>
  <c r="AC25" i="6"/>
  <c r="AF11" i="6"/>
  <c r="AB11" i="6"/>
  <c r="V11" i="6"/>
  <c r="J11" i="6"/>
  <c r="R11" i="6"/>
  <c r="S11" i="6"/>
  <c r="T11" i="6"/>
  <c r="W11" i="6"/>
  <c r="AE11" i="6"/>
  <c r="U11" i="6"/>
  <c r="Q11" i="6"/>
  <c r="K11" i="6"/>
  <c r="Y11" i="6"/>
  <c r="AD11" i="6"/>
  <c r="AA11" i="6"/>
  <c r="O11" i="6"/>
  <c r="N11" i="6"/>
  <c r="P11" i="6"/>
  <c r="I11" i="6"/>
  <c r="M11" i="6"/>
  <c r="X11" i="6"/>
  <c r="AC11" i="6"/>
  <c r="Z11" i="6"/>
  <c r="AG11" i="6"/>
  <c r="L11" i="6"/>
  <c r="H11" i="6"/>
  <c r="P37" i="6"/>
  <c r="X37" i="6"/>
  <c r="AF37" i="6"/>
  <c r="R36" i="6"/>
  <c r="I37" i="6"/>
  <c r="Q37" i="6"/>
  <c r="Y37" i="6"/>
  <c r="AG37" i="6"/>
  <c r="H37" i="6"/>
  <c r="J37" i="6"/>
  <c r="R37" i="6"/>
  <c r="Z37" i="6"/>
  <c r="K37" i="6"/>
  <c r="S37" i="6"/>
  <c r="AA37" i="6"/>
  <c r="N37" i="6"/>
  <c r="V37" i="6"/>
  <c r="AD37" i="6"/>
  <c r="L37" i="6"/>
  <c r="AE37" i="6"/>
  <c r="M37" i="6"/>
  <c r="O37" i="6"/>
  <c r="U37" i="6"/>
  <c r="T37" i="6"/>
  <c r="W37" i="6"/>
  <c r="AB37" i="6"/>
  <c r="AC37" i="6"/>
  <c r="S13" i="6"/>
  <c r="AB13" i="6"/>
  <c r="W13" i="6"/>
  <c r="L13" i="6"/>
  <c r="N13" i="6"/>
  <c r="U13" i="6"/>
  <c r="V13" i="6"/>
  <c r="AG13" i="6"/>
  <c r="X13" i="6"/>
  <c r="M13" i="6"/>
  <c r="R13" i="6"/>
  <c r="AA13" i="6"/>
  <c r="AD13" i="6"/>
  <c r="K13" i="6"/>
  <c r="P13" i="6"/>
  <c r="J13" i="6"/>
  <c r="AC13" i="6"/>
  <c r="O13" i="6"/>
  <c r="H13" i="6"/>
  <c r="I13" i="6"/>
  <c r="Y13" i="6"/>
  <c r="T13" i="6"/>
  <c r="AE13" i="6"/>
  <c r="Z13" i="6"/>
  <c r="AF13" i="6"/>
  <c r="Q13" i="6"/>
  <c r="P32" i="6"/>
  <c r="X32" i="6"/>
  <c r="AF32" i="6"/>
  <c r="R31" i="6"/>
  <c r="I32" i="6"/>
  <c r="Q32" i="6"/>
  <c r="Y32" i="6"/>
  <c r="AG32" i="6"/>
  <c r="H32" i="6"/>
  <c r="J32" i="6"/>
  <c r="R32" i="6"/>
  <c r="Z32" i="6"/>
  <c r="K32" i="6"/>
  <c r="S32" i="6"/>
  <c r="AA32" i="6"/>
  <c r="N32" i="6"/>
  <c r="V32" i="6"/>
  <c r="AD32" i="6"/>
  <c r="U32" i="6"/>
  <c r="W32" i="6"/>
  <c r="AB32" i="6"/>
  <c r="L32" i="6"/>
  <c r="M32" i="6"/>
  <c r="AC32" i="6"/>
  <c r="AE32" i="6"/>
  <c r="O32" i="6"/>
  <c r="T32" i="6"/>
  <c r="I15" i="6"/>
  <c r="Q15" i="6"/>
  <c r="Y15" i="6"/>
  <c r="AG15" i="6"/>
  <c r="J15" i="6"/>
  <c r="R15" i="6"/>
  <c r="Z15" i="6"/>
  <c r="K15" i="6"/>
  <c r="S15" i="6"/>
  <c r="AA15" i="6"/>
  <c r="H15" i="6"/>
  <c r="L15" i="6"/>
  <c r="T15" i="6"/>
  <c r="AB15" i="6"/>
  <c r="O15" i="6"/>
  <c r="W15" i="6"/>
  <c r="AE15" i="6"/>
  <c r="M15" i="6"/>
  <c r="AF15" i="6"/>
  <c r="N15" i="6"/>
  <c r="P15" i="6"/>
  <c r="V15" i="6"/>
  <c r="U15" i="6"/>
  <c r="X15" i="6"/>
  <c r="AC15" i="6"/>
  <c r="AD15" i="6"/>
  <c r="O14" i="6"/>
  <c r="W14" i="6"/>
  <c r="AE14" i="6"/>
  <c r="P14" i="6"/>
  <c r="X14" i="6"/>
  <c r="AF14" i="6"/>
  <c r="I14" i="6"/>
  <c r="Q14" i="6"/>
  <c r="Y14" i="6"/>
  <c r="AG14" i="6"/>
  <c r="J14" i="6"/>
  <c r="R14" i="6"/>
  <c r="Z14" i="6"/>
  <c r="H14" i="6"/>
  <c r="M14" i="6"/>
  <c r="U14" i="6"/>
  <c r="AC14" i="6"/>
  <c r="AB14" i="6"/>
  <c r="K14" i="6"/>
  <c r="AD14" i="6"/>
  <c r="L14" i="6"/>
  <c r="N14" i="6"/>
  <c r="S14" i="6"/>
  <c r="V14" i="6"/>
  <c r="AA14" i="6"/>
  <c r="T14" i="6"/>
  <c r="M23" i="6"/>
  <c r="U23" i="6"/>
  <c r="AC23" i="6"/>
  <c r="N23" i="6"/>
  <c r="V23" i="6"/>
  <c r="AD23" i="6"/>
  <c r="O23" i="6"/>
  <c r="W23" i="6"/>
  <c r="AE23" i="6"/>
  <c r="P23" i="6"/>
  <c r="X23" i="6"/>
  <c r="AF23" i="6"/>
  <c r="H23" i="6"/>
  <c r="K23" i="6"/>
  <c r="S23" i="6"/>
  <c r="AA23" i="6"/>
  <c r="AB21" i="6"/>
  <c r="T23" i="6"/>
  <c r="L23" i="6"/>
  <c r="Y23" i="6"/>
  <c r="Z23" i="6"/>
  <c r="AG23" i="6"/>
  <c r="I23" i="6"/>
  <c r="AB23" i="6"/>
  <c r="J23" i="6"/>
  <c r="Q23" i="6"/>
  <c r="R23" i="6"/>
  <c r="H33" i="6"/>
  <c r="O33" i="6"/>
  <c r="W33" i="6"/>
  <c r="AE33" i="6"/>
  <c r="P33" i="6"/>
  <c r="X33" i="6"/>
  <c r="AF33" i="6"/>
  <c r="I33" i="6"/>
  <c r="Q33" i="6"/>
  <c r="Y33" i="6"/>
  <c r="AG33" i="6"/>
  <c r="AB31" i="6"/>
  <c r="J33" i="6"/>
  <c r="R33" i="6"/>
  <c r="Z33" i="6"/>
  <c r="M33" i="6"/>
  <c r="U33" i="6"/>
  <c r="AC33" i="6"/>
  <c r="S33" i="6"/>
  <c r="T33" i="6"/>
  <c r="AB33" i="6"/>
  <c r="K33" i="6"/>
  <c r="V33" i="6"/>
  <c r="AA33" i="6"/>
  <c r="AD33" i="6"/>
  <c r="L33" i="6"/>
  <c r="N33" i="6"/>
  <c r="H17" i="6"/>
  <c r="M17" i="6"/>
  <c r="U17" i="6"/>
  <c r="AC17" i="6"/>
  <c r="R16" i="6"/>
  <c r="N17" i="6"/>
  <c r="V17" i="6"/>
  <c r="AD17" i="6"/>
  <c r="O17" i="6"/>
  <c r="W17" i="6"/>
  <c r="AE17" i="6"/>
  <c r="P17" i="6"/>
  <c r="X17" i="6"/>
  <c r="AF17" i="6"/>
  <c r="K17" i="6"/>
  <c r="S17" i="6"/>
  <c r="AA17" i="6"/>
  <c r="Z17" i="6"/>
  <c r="I17" i="6"/>
  <c r="AB17" i="6"/>
  <c r="AG17" i="6"/>
  <c r="J17" i="6"/>
  <c r="Q17" i="6"/>
  <c r="L17" i="6"/>
  <c r="R17" i="6"/>
  <c r="T17" i="6"/>
  <c r="Y17" i="6"/>
  <c r="I35" i="6"/>
  <c r="J35" i="6"/>
  <c r="R35" i="6"/>
  <c r="Z35" i="6"/>
  <c r="K35" i="6"/>
  <c r="S35" i="6"/>
  <c r="AA35" i="6"/>
  <c r="L35" i="6"/>
  <c r="T35" i="6"/>
  <c r="AB35" i="6"/>
  <c r="M35" i="6"/>
  <c r="U35" i="6"/>
  <c r="AC35" i="6"/>
  <c r="N35" i="6"/>
  <c r="P35" i="6"/>
  <c r="X35" i="6"/>
  <c r="AF35" i="6"/>
  <c r="Q35" i="6"/>
  <c r="H35" i="6"/>
  <c r="V35" i="6"/>
  <c r="AD35" i="6"/>
  <c r="AE35" i="6"/>
  <c r="W35" i="6"/>
  <c r="Y35" i="6"/>
  <c r="AG35" i="6"/>
  <c r="O35" i="6"/>
  <c r="N28" i="6"/>
  <c r="V28" i="6"/>
  <c r="AD28" i="6"/>
  <c r="O28" i="6"/>
  <c r="W28" i="6"/>
  <c r="AE28" i="6"/>
  <c r="P28" i="6"/>
  <c r="X28" i="6"/>
  <c r="AF28" i="6"/>
  <c r="I28" i="6"/>
  <c r="Q28" i="6"/>
  <c r="Y28" i="6"/>
  <c r="AG28" i="6"/>
  <c r="L28" i="6"/>
  <c r="T28" i="6"/>
  <c r="AB28" i="6"/>
  <c r="AB26" i="6"/>
  <c r="S28" i="6"/>
  <c r="U28" i="6"/>
  <c r="K28" i="6"/>
  <c r="Z28" i="6"/>
  <c r="J28" i="6"/>
  <c r="AA28" i="6"/>
  <c r="AC28" i="6"/>
  <c r="H28" i="6"/>
  <c r="M28" i="6"/>
  <c r="R28" i="6"/>
  <c r="N39" i="6"/>
  <c r="V39" i="6"/>
  <c r="AD39" i="6"/>
  <c r="O39" i="6"/>
  <c r="W39" i="6"/>
  <c r="AE39" i="6"/>
  <c r="P39" i="6"/>
  <c r="X39" i="6"/>
  <c r="AF39" i="6"/>
  <c r="I39" i="6"/>
  <c r="Q39" i="6"/>
  <c r="Y39" i="6"/>
  <c r="AG39" i="6"/>
  <c r="L39" i="6"/>
  <c r="T39" i="6"/>
  <c r="AB39" i="6"/>
  <c r="H39" i="6"/>
  <c r="Z39" i="6"/>
  <c r="AA39" i="6"/>
  <c r="J39" i="6"/>
  <c r="AC39" i="6"/>
  <c r="K39" i="6"/>
  <c r="M39" i="6"/>
  <c r="R39" i="6"/>
  <c r="S39" i="6"/>
  <c r="U39" i="6"/>
  <c r="L18" i="6"/>
  <c r="T18" i="6"/>
  <c r="AB18" i="6"/>
  <c r="M18" i="6"/>
  <c r="U18" i="6"/>
  <c r="AC18" i="6"/>
  <c r="N18" i="6"/>
  <c r="V18" i="6"/>
  <c r="AD18" i="6"/>
  <c r="AB16" i="6"/>
  <c r="O18" i="6"/>
  <c r="W18" i="6"/>
  <c r="AE18" i="6"/>
  <c r="J18" i="6"/>
  <c r="R18" i="6"/>
  <c r="Z18" i="6"/>
  <c r="X18" i="6"/>
  <c r="AA18" i="6"/>
  <c r="Y18" i="6"/>
  <c r="K18" i="6"/>
  <c r="P18" i="6"/>
  <c r="I18" i="6"/>
  <c r="AF18" i="6"/>
  <c r="AG18" i="6"/>
  <c r="Q18" i="6"/>
  <c r="H18" i="6"/>
  <c r="S18" i="6"/>
  <c r="N12" i="6"/>
  <c r="P12" i="6"/>
  <c r="M12" i="6"/>
  <c r="AG12" i="6"/>
  <c r="R12" i="6"/>
  <c r="L12" i="6"/>
  <c r="V12" i="6"/>
  <c r="Q12" i="6"/>
  <c r="K12" i="6"/>
  <c r="Y12" i="6"/>
  <c r="AA12" i="6"/>
  <c r="T12" i="6"/>
  <c r="W12" i="6"/>
  <c r="O12" i="6"/>
  <c r="I12" i="6"/>
  <c r="AB12" i="6"/>
  <c r="U12" i="6"/>
  <c r="AC12" i="6"/>
  <c r="Z12" i="6"/>
  <c r="J12" i="6"/>
  <c r="X12" i="6"/>
  <c r="AD12" i="6"/>
  <c r="AE12" i="6"/>
  <c r="AF12" i="6"/>
  <c r="S12" i="6"/>
  <c r="J30" i="6"/>
  <c r="R30" i="6"/>
  <c r="Z30" i="6"/>
  <c r="K30" i="6"/>
  <c r="S30" i="6"/>
  <c r="AA30" i="6"/>
  <c r="L30" i="6"/>
  <c r="T30" i="6"/>
  <c r="AB30" i="6"/>
  <c r="M30" i="6"/>
  <c r="U30" i="6"/>
  <c r="AC30" i="6"/>
  <c r="H30" i="6"/>
  <c r="P30" i="6"/>
  <c r="X30" i="6"/>
  <c r="AF30" i="6"/>
  <c r="AD30" i="6"/>
  <c r="I30" i="6"/>
  <c r="AE30" i="6"/>
  <c r="N30" i="6"/>
  <c r="AG30" i="6"/>
  <c r="Q30" i="6"/>
  <c r="O30" i="6"/>
  <c r="V30" i="6"/>
  <c r="W30" i="6"/>
  <c r="Y30" i="6"/>
  <c r="L24" i="6"/>
  <c r="T24" i="6"/>
  <c r="AB24" i="6"/>
  <c r="M24" i="6"/>
  <c r="U24" i="6"/>
  <c r="AC24" i="6"/>
  <c r="N24" i="6"/>
  <c r="V24" i="6"/>
  <c r="AD24" i="6"/>
  <c r="O24" i="6"/>
  <c r="W24" i="6"/>
  <c r="AE24" i="6"/>
  <c r="J24" i="6"/>
  <c r="R24" i="6"/>
  <c r="Z24" i="6"/>
  <c r="Q24" i="6"/>
  <c r="S24" i="6"/>
  <c r="AA24" i="6"/>
  <c r="AF24" i="6"/>
  <c r="X24" i="6"/>
  <c r="Y24" i="6"/>
  <c r="I24" i="6"/>
  <c r="K24" i="6"/>
  <c r="AG24" i="6"/>
  <c r="H24" i="6"/>
  <c r="P24" i="6"/>
  <c r="O20" i="6"/>
  <c r="W20" i="6"/>
  <c r="AE20" i="6"/>
  <c r="H20" i="6"/>
  <c r="P20" i="6"/>
  <c r="X20" i="6"/>
  <c r="AF20" i="6"/>
  <c r="I20" i="6"/>
  <c r="Q20" i="6"/>
  <c r="Y20" i="6"/>
  <c r="AG20" i="6"/>
  <c r="J20" i="6"/>
  <c r="R20" i="6"/>
  <c r="Z20" i="6"/>
  <c r="M20" i="6"/>
  <c r="U20" i="6"/>
  <c r="AC20" i="6"/>
  <c r="K20" i="6"/>
  <c r="AD20" i="6"/>
  <c r="V20" i="6"/>
  <c r="L20" i="6"/>
  <c r="N20" i="6"/>
  <c r="S20" i="6"/>
  <c r="T20" i="6"/>
  <c r="AA20" i="6"/>
  <c r="AB20" i="6"/>
  <c r="M34" i="6"/>
  <c r="U34" i="6"/>
  <c r="AC34" i="6"/>
  <c r="N34" i="6"/>
  <c r="V34" i="6"/>
  <c r="AD34" i="6"/>
  <c r="O34" i="6"/>
  <c r="W34" i="6"/>
  <c r="AE34" i="6"/>
  <c r="P34" i="6"/>
  <c r="X34" i="6"/>
  <c r="AF34" i="6"/>
  <c r="K34" i="6"/>
  <c r="S34" i="6"/>
  <c r="AA34" i="6"/>
  <c r="T34" i="6"/>
  <c r="L34" i="6"/>
  <c r="Y34" i="6"/>
  <c r="AG34" i="6"/>
  <c r="Z34" i="6"/>
  <c r="J34" i="6"/>
  <c r="I34" i="6"/>
  <c r="AB34" i="6"/>
  <c r="H34" i="6"/>
  <c r="Q34" i="6"/>
  <c r="R34" i="6"/>
  <c r="O38" i="6"/>
  <c r="W38" i="6"/>
  <c r="AE38" i="6"/>
  <c r="P38" i="6"/>
  <c r="X38" i="6"/>
  <c r="AF38" i="6"/>
  <c r="I38" i="6"/>
  <c r="Q38" i="6"/>
  <c r="Y38" i="6"/>
  <c r="AG38" i="6"/>
  <c r="AB36" i="6"/>
  <c r="J38" i="6"/>
  <c r="R38" i="6"/>
  <c r="Z38" i="6"/>
  <c r="M38" i="6"/>
  <c r="U38" i="6"/>
  <c r="AC38" i="6"/>
  <c r="AB38" i="6"/>
  <c r="K38" i="6"/>
  <c r="AD38" i="6"/>
  <c r="L38" i="6"/>
  <c r="S38" i="6"/>
  <c r="N38" i="6"/>
  <c r="T38" i="6"/>
  <c r="V38" i="6"/>
  <c r="H38" i="6"/>
  <c r="AA38" i="6"/>
  <c r="O27" i="6"/>
  <c r="W27" i="6"/>
  <c r="AE27" i="6"/>
  <c r="P27" i="6"/>
  <c r="X27" i="6"/>
  <c r="AF27" i="6"/>
  <c r="R26" i="6"/>
  <c r="I27" i="6"/>
  <c r="Q27" i="6"/>
  <c r="Y27" i="6"/>
  <c r="AG27" i="6"/>
  <c r="J27" i="6"/>
  <c r="R27" i="6"/>
  <c r="Z27" i="6"/>
  <c r="M27" i="6"/>
  <c r="U27" i="6"/>
  <c r="AC27" i="6"/>
  <c r="V27" i="6"/>
  <c r="AA27" i="6"/>
  <c r="L27" i="6"/>
  <c r="AB27" i="6"/>
  <c r="N27" i="6"/>
  <c r="K27" i="6"/>
  <c r="AD27" i="6"/>
  <c r="S27" i="6"/>
  <c r="H27" i="6"/>
  <c r="T27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<sst xmlns="http://schemas.openxmlformats.org/spreadsheetml/2006/main" count="723" uniqueCount="172">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</sst>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82" t="s">
        <v>145</v>
      </c>
      <c r="B16" s="82"/>
      <c r="C16" s="82"/>
      <c r="D16" s="8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81" t="s">
        <v>157</v>
      </c>
      <c r="C19" s="81"/>
      <c r="D19" s="8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81" t="s">
        <v>158</v>
      </c>
      <c r="C20" s="81"/>
      <c r="D20" s="8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81" t="s">
        <v>160</v>
      </c>
      <c r="C23" s="81"/>
      <c r="D23" s="8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81" t="s">
        <v>162</v>
      </c>
      <c r="C24" s="81"/>
      <c r="D24" s="8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81" t="s">
        <v>160</v>
      </c>
      <c r="C26" s="81"/>
      <c r="D26" s="8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81" t="s">
        <v>162</v>
      </c>
      <c r="C27" s="81"/>
      <c r="D27" s="8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83" t="s">
        <v>153</v>
      </c>
      <c r="C30" s="81"/>
      <c r="D30" s="8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81" t="s">
        <v>155</v>
      </c>
      <c r="C31" s="81"/>
      <c r="D31" s="8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3" workbookViewId="0">
      <selection activeCell="L22" sqref="L2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SUM(INDEX(REG_RSD_DEMANDS!$G$46:$J$71,MATCH(L5,REG_RSD_DEMANDS!$B$46:$B$71,0),MATCH($A$15,REG_RSD_DEMANDS!$G$45:$J$45,0))/REG_RSD_DEMANDS!$J$73)*$J$15</f>
        <v>1.4041705189844666E-2</v>
      </c>
      <c r="M15" s="47">
        <f>SUM(INDEX(REG_RSD_DEMANDS!$G$46:$J$71,MATCH(M5,REG_RSD_DEMANDS!$B$46:$B$71,0),MATCH($A$15,REG_RSD_DEMANDS!$G$45:$J$45,0))/REG_RSD_DEMANDS!$J$73)*$J$15</f>
        <v>0.31881130868475915</v>
      </c>
      <c r="N15" s="47">
        <f>SUM(INDEX(REG_RSD_DEMANDS!$G$46:$J$71,MATCH(N5,REG_RSD_DEMANDS!$B$46:$B$71,0),MATCH($A$15,REG_RSD_DEMANDS!$G$45:$J$45,0))/REG_RSD_DEMANDS!$J$73)*$J$15</f>
        <v>5.0436552456598727E-2</v>
      </c>
      <c r="O15" s="47">
        <f>SUM(INDEX(REG_RSD_DEMANDS!$G$46:$J$71,MATCH(O5,REG_RSD_DEMANDS!$B$46:$B$71,0),MATCH($A$15,REG_RSD_DEMANDS!$G$45:$J$45,0))/REG_RSD_DEMANDS!$J$73)*$J$15</f>
        <v>2.3385393905283026E-2</v>
      </c>
      <c r="P15" s="47">
        <f>SUM(INDEX(REG_RSD_DEMANDS!$G$46:$J$71,MATCH(P5,REG_RSD_DEMANDS!$B$46:$B$71,0),MATCH($A$15,REG_RSD_DEMANDS!$G$45:$J$45,0))/REG_RSD_DEMANDS!$J$73)*$J$15</f>
        <v>1.9453584109763281E-2</v>
      </c>
      <c r="Q15" s="47">
        <f>SUM(INDEX(REG_RSD_DEMANDS!$G$46:$J$71,MATCH(Q5,REG_RSD_DEMANDS!$B$46:$B$71,0),MATCH($A$15,REG_RSD_DEMANDS!$G$45:$J$45,0))/REG_RSD_DEMANDS!$J$73)*$J$15</f>
        <v>1.0083394761624124E-2</v>
      </c>
      <c r="R15" s="47">
        <f>SUM(INDEX(REG_RSD_DEMANDS!$G$46:$J$71,MATCH(R5,REG_RSD_DEMANDS!$B$46:$B$71,0),MATCH($A$15,REG_RSD_DEMANDS!$G$45:$J$45,0))/REG_RSD_DEMANDS!$J$73)*$J$15</f>
        <v>3.0732675135525432E-2</v>
      </c>
      <c r="S15" s="47">
        <f>SUM(INDEX(REG_RSD_DEMANDS!$G$46:$J$71,MATCH(S5,REG_RSD_DEMANDS!$B$46:$B$71,0),MATCH($A$15,REG_RSD_DEMANDS!$G$45:$J$45,0))/REG_RSD_DEMANDS!$J$73)*$J$15</f>
        <v>4.4466580175074877E-2</v>
      </c>
      <c r="T15" s="47">
        <f>SUM(INDEX(REG_RSD_DEMANDS!$G$46:$J$71,MATCH(T5,REG_RSD_DEMANDS!$B$46:$B$71,0),MATCH($A$15,REG_RSD_DEMANDS!$G$45:$J$45,0))/REG_RSD_DEMANDS!$J$73)*$J$15</f>
        <v>1.8215868103309798E-2</v>
      </c>
      <c r="U15" s="47">
        <f>SUM(INDEX(REG_RSD_DEMANDS!$G$46:$J$71,MATCH(U5,REG_RSD_DEMANDS!$B$46:$B$71,0),MATCH($A$15,REG_RSD_DEMANDS!$G$45:$J$45,0))/REG_RSD_DEMANDS!$J$73)*$J$15</f>
        <v>2.127305384174771E-2</v>
      </c>
      <c r="V15" s="47">
        <f>SUM(INDEX(REG_RSD_DEMANDS!$G$46:$J$71,MATCH(V5,REG_RSD_DEMANDS!$B$46:$B$71,0),MATCH($A$15,REG_RSD_DEMANDS!$G$45:$J$45,0))/REG_RSD_DEMANDS!$J$73)*$J$15</f>
        <v>3.6545672349041609E-2</v>
      </c>
      <c r="W15" s="47">
        <f>SUM(INDEX(REG_RSD_DEMANDS!$G$46:$J$71,MATCH(W5,REG_RSD_DEMANDS!$B$46:$B$71,0),MATCH($A$15,REG_RSD_DEMANDS!$G$45:$J$45,0))/REG_RSD_DEMANDS!$J$73)*$J$15</f>
        <v>3.3403782707983165E-2</v>
      </c>
      <c r="X15" s="47">
        <f>SUM(INDEX(REG_RSD_DEMANDS!$G$46:$J$71,MATCH(X5,REG_RSD_DEMANDS!$B$46:$B$71,0),MATCH($A$15,REG_RSD_DEMANDS!$G$45:$J$45,0))/REG_RSD_DEMANDS!$J$73)*$J$15</f>
        <v>2.9160361834907625E-2</v>
      </c>
      <c r="Y15" s="47">
        <f>SUM(INDEX(REG_RSD_DEMANDS!$G$46:$J$71,MATCH(Y5,REG_RSD_DEMANDS!$B$46:$B$71,0),MATCH($A$15,REG_RSD_DEMANDS!$G$45:$J$45,0))/REG_RSD_DEMANDS!$J$73)*$J$15</f>
        <v>0.13193706028150826</v>
      </c>
      <c r="Z15" s="47">
        <f>SUM(INDEX(REG_RSD_DEMANDS!$G$46:$J$71,MATCH(Z5,REG_RSD_DEMANDS!$B$46:$B$71,0),MATCH($A$15,REG_RSD_DEMANDS!$G$45:$J$45,0))/REG_RSD_DEMANDS!$J$73)*$J$15</f>
        <v>3.6570010687352862E-2</v>
      </c>
      <c r="AA15" s="47">
        <f>SUM(INDEX(REG_RSD_DEMANDS!$G$46:$J$71,MATCH(AA5,REG_RSD_DEMANDS!$B$46:$B$71,0),MATCH($A$15,REG_RSD_DEMANDS!$G$45:$J$45,0))/REG_RSD_DEMANDS!$J$73)*$J$15</f>
        <v>4.7838889228925083E-2</v>
      </c>
      <c r="AB15" s="47">
        <f>SUM(INDEX(REG_RSD_DEMANDS!$G$46:$J$71,MATCH(AB5,REG_RSD_DEMANDS!$B$46:$B$71,0),MATCH($A$15,REG_RSD_DEMANDS!$G$45:$J$45,0))/REG_RSD_DEMANDS!$J$73)*$J$15</f>
        <v>3.9452106409371739E-2</v>
      </c>
      <c r="AC15" s="47">
        <f>SUM(INDEX(REG_RSD_DEMANDS!$G$46:$J$71,MATCH(AC5,REG_RSD_DEMANDS!$B$46:$B$71,0),MATCH($A$15,REG_RSD_DEMANDS!$G$45:$J$45,0))/REG_RSD_DEMANDS!$J$73)*$J$15</f>
        <v>2.9346234014973473E-2</v>
      </c>
      <c r="AD15" s="47">
        <f>SUM(INDEX(REG_RSD_DEMANDS!$G$46:$J$71,MATCH(AD5,REG_RSD_DEMANDS!$B$46:$B$71,0),MATCH($A$15,REG_RSD_DEMANDS!$G$45:$J$45,0))/REG_RSD_DEMANDS!$J$73)*$J$15</f>
        <v>6.1767016382238742E-2</v>
      </c>
      <c r="AE15" s="47">
        <f>SUM(INDEX(REG_RSD_DEMANDS!$G$46:$J$71,MATCH(AE5,REG_RSD_DEMANDS!$B$46:$B$71,0),MATCH($A$15,REG_RSD_DEMANDS!$G$45:$J$45,0))/REG_RSD_DEMANDS!$J$73)*$J$15</f>
        <v>8.2374731847349811E-3</v>
      </c>
      <c r="AF15" s="47">
        <f>SUM(INDEX(REG_RSD_DEMANDS!$G$46:$J$71,MATCH(AF5,REG_RSD_DEMANDS!$B$46:$B$71,0),MATCH($A$15,REG_RSD_DEMANDS!$G$45:$J$45,0))/REG_RSD_DEMANDS!$J$73)*$J$15</f>
        <v>3.283843807482361E-2</v>
      </c>
      <c r="AG15" s="47">
        <f>SUM(INDEX(REG_RSD_DEMANDS!$G$46:$J$71,MATCH(AG5,REG_RSD_DEMANDS!$B$46:$B$71,0),MATCH($A$15,REG_RSD_DEMANDS!$G$45:$J$45,0))/REG_RSD_DEMANDS!$J$73)*$J$15</f>
        <v>1.6053033465432888E-2</v>
      </c>
      <c r="AH15" s="47">
        <f>SUM(INDEX(REG_RSD_DEMANDS!$G$46:$J$71,MATCH(AH5,REG_RSD_DEMANDS!$B$46:$B$71,0),MATCH($A$15,REG_RSD_DEMANDS!$G$45:$J$45,0))/REG_RSD_DEMANDS!$J$73)*$J$15</f>
        <v>1.6671832404204414E-2</v>
      </c>
      <c r="AI15" s="47">
        <f>SUM(INDEX(REG_RSD_DEMANDS!$G$46:$J$71,MATCH(AI5,REG_RSD_DEMANDS!$B$46:$B$71,0),MATCH($A$15,REG_RSD_DEMANDS!$G$45:$J$45,0))/REG_RSD_DEMANDS!$J$73)*$J$15</f>
        <v>1.8027629152429454E-2</v>
      </c>
      <c r="AJ15" s="47">
        <f>SUM(INDEX(REG_RSD_DEMANDS!$G$46:$J$71,MATCH(AJ5,REG_RSD_DEMANDS!$B$46:$B$71,0),MATCH($A$15,REG_RSD_DEMANDS!$G$45:$J$45,0))/REG_RSD_DEMANDS!$J$73)*$J$15</f>
        <v>3.9260196852284074E-2</v>
      </c>
      <c r="AK15" s="47">
        <f>SUM(INDEX(REG_RSD_DEMANDS!$G$46:$J$71,MATCH(AK5,REG_RSD_DEMANDS!$B$46:$B$71,0),MATCH($A$15,REG_RSD_DEMANDS!$G$45:$J$45,0))/REG_RSD_DEMANDS!$J$73)*$J$15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SUM(INDEX(REG_RSD_DEMANDS!$G$46:$J$71,MATCH(L5,REG_RSD_DEMANDS!$B$46:$B$71,0),MATCH($A$16,REG_RSD_DEMANDS!$G$45:$J$45,0))/REG_RSD_DEMANDS!$J$73)*$J$16</f>
        <v>2.4588838644150745E-2</v>
      </c>
      <c r="M16" s="47">
        <f>SUM(INDEX(REG_RSD_DEMANDS!$G$46:$J$71,MATCH(M5,REG_RSD_DEMANDS!$B$46:$B$71,0),MATCH($A$16,REG_RSD_DEMANDS!$G$45:$J$45,0))/REG_RSD_DEMANDS!$J$73)*$J$16</f>
        <v>0.55827976169515325</v>
      </c>
      <c r="N16" s="47">
        <f>SUM(INDEX(REG_RSD_DEMANDS!$G$46:$J$71,MATCH(N5,REG_RSD_DEMANDS!$B$46:$B$71,0),MATCH($A$16,REG_RSD_DEMANDS!$G$45:$J$45,0))/REG_RSD_DEMANDS!$J$73)*$J$16</f>
        <v>8.8320914971173101E-2</v>
      </c>
      <c r="O16" s="47">
        <f>SUM(INDEX(REG_RSD_DEMANDS!$G$46:$J$71,MATCH(O5,REG_RSD_DEMANDS!$B$46:$B$71,0),MATCH($A$16,REG_RSD_DEMANDS!$G$45:$J$45,0))/REG_RSD_DEMANDS!$J$73)*$J$16</f>
        <v>4.0950843903401424E-2</v>
      </c>
      <c r="P16" s="47">
        <f>SUM(INDEX(REG_RSD_DEMANDS!$G$46:$J$71,MATCH(P5,REG_RSD_DEMANDS!$B$46:$B$71,0),MATCH($A$16,REG_RSD_DEMANDS!$G$45:$J$45,0))/REG_RSD_DEMANDS!$J$73)*$J$16</f>
        <v>3.4065737334475099E-2</v>
      </c>
      <c r="Q16" s="47">
        <f>SUM(INDEX(REG_RSD_DEMANDS!$G$46:$J$71,MATCH(Q5,REG_RSD_DEMANDS!$B$46:$B$71,0),MATCH($A$16,REG_RSD_DEMANDS!$G$45:$J$45,0))/REG_RSD_DEMANDS!$J$73)*$J$16</f>
        <v>1.7657326045996638E-2</v>
      </c>
      <c r="R16" s="47">
        <f>SUM(INDEX(REG_RSD_DEMANDS!$G$46:$J$71,MATCH(R5,REG_RSD_DEMANDS!$B$46:$B$71,0),MATCH($A$16,REG_RSD_DEMANDS!$G$45:$J$45,0))/REG_RSD_DEMANDS!$J$73)*$J$16</f>
        <v>5.3816881909546629E-2</v>
      </c>
      <c r="S16" s="47">
        <f>SUM(INDEX(REG_RSD_DEMANDS!$G$46:$J$71,MATCH(S5,REG_RSD_DEMANDS!$B$46:$B$71,0),MATCH($A$16,REG_RSD_DEMANDS!$G$45:$J$45,0))/REG_RSD_DEMANDS!$J$73)*$J$16</f>
        <v>7.7866722751939774E-2</v>
      </c>
      <c r="T16" s="47">
        <f>SUM(INDEX(REG_RSD_DEMANDS!$G$46:$J$71,MATCH(T5,REG_RSD_DEMANDS!$B$46:$B$71,0),MATCH($A$16,REG_RSD_DEMANDS!$G$45:$J$45,0))/REG_RSD_DEMANDS!$J$73)*$J$16</f>
        <v>3.189833681163988E-2</v>
      </c>
      <c r="U16" s="47">
        <f>SUM(INDEX(REG_RSD_DEMANDS!$G$46:$J$71,MATCH(U5,REG_RSD_DEMANDS!$B$46:$B$71,0),MATCH($A$16,REG_RSD_DEMANDS!$G$45:$J$45,0))/REG_RSD_DEMANDS!$J$73)*$J$16</f>
        <v>3.725186373812852E-2</v>
      </c>
      <c r="V16" s="47">
        <f>SUM(INDEX(REG_RSD_DEMANDS!$G$46:$J$71,MATCH(V5,REG_RSD_DEMANDS!$B$46:$B$71,0),MATCH($A$16,REG_RSD_DEMANDS!$G$45:$J$45,0))/REG_RSD_DEMANDS!$J$73)*$J$16</f>
        <v>6.3996190518405716E-2</v>
      </c>
      <c r="W16" s="47">
        <f>SUM(INDEX(REG_RSD_DEMANDS!$G$46:$J$71,MATCH(W5,REG_RSD_DEMANDS!$B$46:$B$71,0),MATCH($A$16,REG_RSD_DEMANDS!$G$45:$J$45,0))/REG_RSD_DEMANDS!$J$73)*$J$16</f>
        <v>5.8494336122716803E-2</v>
      </c>
      <c r="X16" s="47">
        <f>SUM(INDEX(REG_RSD_DEMANDS!$G$46:$J$71,MATCH(X5,REG_RSD_DEMANDS!$B$46:$B$71,0),MATCH($A$16,REG_RSD_DEMANDS!$G$45:$J$45,0))/REG_RSD_DEMANDS!$J$73)*$J$16</f>
        <v>5.1063558326389209E-2</v>
      </c>
      <c r="Y16" s="47">
        <f>SUM(INDEX(REG_RSD_DEMANDS!$G$46:$J$71,MATCH(Y5,REG_RSD_DEMANDS!$B$46:$B$71,0),MATCH($A$16,REG_RSD_DEMANDS!$G$45:$J$45,0))/REG_RSD_DEMANDS!$J$73)*$J$16</f>
        <v>0.23103882630949071</v>
      </c>
      <c r="Z16" s="47">
        <f>SUM(INDEX(REG_RSD_DEMANDS!$G$46:$J$71,MATCH(Z5,REG_RSD_DEMANDS!$B$46:$B$71,0),MATCH($A$16,REG_RSD_DEMANDS!$G$45:$J$45,0))/REG_RSD_DEMANDS!$J$73)*$J$16</f>
        <v>6.4038810090994019E-2</v>
      </c>
      <c r="AA16" s="47">
        <f>SUM(INDEX(REG_RSD_DEMANDS!$G$46:$J$71,MATCH(AA5,REG_RSD_DEMANDS!$B$46:$B$71,0),MATCH($A$16,REG_RSD_DEMANDS!$G$45:$J$45,0))/REG_RSD_DEMANDS!$J$73)*$J$16</f>
        <v>8.3772071287764482E-2</v>
      </c>
      <c r="AB16" s="47">
        <f>SUM(INDEX(REG_RSD_DEMANDS!$G$46:$J$71,MATCH(AB5,REG_RSD_DEMANDS!$B$46:$B$71,0),MATCH($A$16,REG_RSD_DEMANDS!$G$45:$J$45,0))/REG_RSD_DEMANDS!$J$73)*$J$16</f>
        <v>6.9085731793706626E-2</v>
      </c>
      <c r="AC16" s="47">
        <f>SUM(INDEX(REG_RSD_DEMANDS!$G$46:$J$71,MATCH(AC5,REG_RSD_DEMANDS!$B$46:$B$71,0),MATCH($A$16,REG_RSD_DEMANDS!$G$45:$J$45,0))/REG_RSD_DEMANDS!$J$73)*$J$16</f>
        <v>5.1389044510743873E-2</v>
      </c>
      <c r="AD16" s="47">
        <f>SUM(INDEX(REG_RSD_DEMANDS!$G$46:$J$71,MATCH(AD5,REG_RSD_DEMANDS!$B$46:$B$71,0),MATCH($A$16,REG_RSD_DEMANDS!$G$45:$J$45,0))/REG_RSD_DEMANDS!$J$73)*$J$16</f>
        <v>0.10816202012643775</v>
      </c>
      <c r="AE16" s="47">
        <f>SUM(INDEX(REG_RSD_DEMANDS!$G$46:$J$71,MATCH(AE5,REG_RSD_DEMANDS!$B$46:$B$71,0),MATCH($A$16,REG_RSD_DEMANDS!$G$45:$J$45,0))/REG_RSD_DEMANDS!$J$73)*$J$16</f>
        <v>1.4424879046845142E-2</v>
      </c>
      <c r="AF16" s="47">
        <f>SUM(INDEX(REG_RSD_DEMANDS!$G$46:$J$71,MATCH(AF5,REG_RSD_DEMANDS!$B$46:$B$71,0),MATCH($A$16,REG_RSD_DEMANDS!$G$45:$J$45,0))/REG_RSD_DEMANDS!$J$73)*$J$16</f>
        <v>5.7504344681139567E-2</v>
      </c>
      <c r="AG16" s="47">
        <f>SUM(INDEX(REG_RSD_DEMANDS!$G$46:$J$71,MATCH(AG5,REG_RSD_DEMANDS!$B$46:$B$71,0),MATCH($A$16,REG_RSD_DEMANDS!$G$45:$J$45,0))/REG_RSD_DEMANDS!$J$73)*$J$16</f>
        <v>2.8110934127584253E-2</v>
      </c>
      <c r="AH16" s="47">
        <f>SUM(INDEX(REG_RSD_DEMANDS!$G$46:$J$71,MATCH(AH5,REG_RSD_DEMANDS!$B$46:$B$71,0),MATCH($A$16,REG_RSD_DEMANDS!$G$45:$J$45,0))/REG_RSD_DEMANDS!$J$73)*$J$16</f>
        <v>2.9194530959515255E-2</v>
      </c>
      <c r="AI16" s="47">
        <f>SUM(INDEX(REG_RSD_DEMANDS!$G$46:$J$71,MATCH(AI5,REG_RSD_DEMANDS!$B$46:$B$71,0),MATCH($A$16,REG_RSD_DEMANDS!$G$45:$J$45,0))/REG_RSD_DEMANDS!$J$73)*$J$16</f>
        <v>3.1568706106026682E-2</v>
      </c>
      <c r="AJ16" s="47">
        <f>SUM(INDEX(REG_RSD_DEMANDS!$G$46:$J$71,MATCH(AJ5,REG_RSD_DEMANDS!$B$46:$B$71,0),MATCH($A$16,REG_RSD_DEMANDS!$G$45:$J$45,0))/REG_RSD_DEMANDS!$J$73)*$J$16</f>
        <v>6.8749673382730178E-2</v>
      </c>
      <c r="AK16" s="47">
        <f>SUM(INDEX(REG_RSD_DEMANDS!$G$46:$J$71,MATCH(AK5,REG_RSD_DEMANDS!$B$46:$B$71,0),MATCH($A$16,REG_RSD_DEMANDS!$G$45:$J$45,0))/REG_RSD_DEMANDS!$J$73)*$J$16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SUM(INDEX(REG_RSD_DEMANDS!$G$46:$J$71,MATCH(L5,REG_RSD_DEMANDS!$B$46:$B$71,0),MATCH($A$17,REG_RSD_DEMANDS!$G$45:$J$45,0))/REG_RSD_DEMANDS!$J$73)*$J$17</f>
        <v>9.5938355061296627E-3</v>
      </c>
      <c r="M17" s="47">
        <f>SUM(INDEX(REG_RSD_DEMANDS!$G$46:$J$71,MATCH(M5,REG_RSD_DEMANDS!$B$46:$B$71,0),MATCH($A$17,REG_RSD_DEMANDS!$G$45:$J$45,0))/REG_RSD_DEMANDS!$J$73)*$J$17</f>
        <v>0.21782420380308112</v>
      </c>
      <c r="N17" s="47">
        <f>SUM(INDEX(REG_RSD_DEMANDS!$G$46:$J$71,MATCH(N5,REG_RSD_DEMANDS!$B$46:$B$71,0),MATCH($A$17,REG_RSD_DEMANDS!$G$45:$J$45,0))/REG_RSD_DEMANDS!$J$73)*$J$17</f>
        <v>3.4460201323329519E-2</v>
      </c>
      <c r="O17" s="47">
        <f>SUM(INDEX(REG_RSD_DEMANDS!$G$46:$J$71,MATCH(O5,REG_RSD_DEMANDS!$B$46:$B$71,0),MATCH($A$17,REG_RSD_DEMANDS!$G$45:$J$45,0))/REG_RSD_DEMANDS!$J$73)*$J$17</f>
        <v>1.5977804642672063E-2</v>
      </c>
      <c r="P17" s="47">
        <f>SUM(INDEX(REG_RSD_DEMANDS!$G$46:$J$71,MATCH(P5,REG_RSD_DEMANDS!$B$46:$B$71,0),MATCH($A$17,REG_RSD_DEMANDS!$G$45:$J$45,0))/REG_RSD_DEMANDS!$J$73)*$J$17</f>
        <v>1.3291440279539966E-2</v>
      </c>
      <c r="Q17" s="47">
        <f>SUM(INDEX(REG_RSD_DEMANDS!$G$46:$J$71,MATCH(Q5,REG_RSD_DEMANDS!$B$46:$B$71,0),MATCH($A$17,REG_RSD_DEMANDS!$G$45:$J$45,0))/REG_RSD_DEMANDS!$J$73)*$J$17</f>
        <v>6.8893648868482982E-3</v>
      </c>
      <c r="R17" s="47">
        <f>SUM(INDEX(REG_RSD_DEMANDS!$G$46:$J$71,MATCH(R5,REG_RSD_DEMANDS!$B$46:$B$71,0),MATCH($A$17,REG_RSD_DEMANDS!$G$45:$J$45,0))/REG_RSD_DEMANDS!$J$73)*$J$17</f>
        <v>2.0997751051403026E-2</v>
      </c>
      <c r="S17" s="47">
        <f>SUM(INDEX(REG_RSD_DEMANDS!$G$46:$J$71,MATCH(S5,REG_RSD_DEMANDS!$B$46:$B$71,0),MATCH($A$17,REG_RSD_DEMANDS!$G$45:$J$45,0))/REG_RSD_DEMANDS!$J$73)*$J$17</f>
        <v>3.0381285602572458E-2</v>
      </c>
      <c r="T17" s="47">
        <f>SUM(INDEX(REG_RSD_DEMANDS!$G$46:$J$71,MATCH(T5,REG_RSD_DEMANDS!$B$46:$B$71,0),MATCH($A$17,REG_RSD_DEMANDS!$G$45:$J$45,0))/REG_RSD_DEMANDS!$J$73)*$J$17</f>
        <v>1.2445784883085243E-2</v>
      </c>
      <c r="U17" s="47">
        <f>SUM(INDEX(REG_RSD_DEMANDS!$G$46:$J$71,MATCH(U5,REG_RSD_DEMANDS!$B$46:$B$71,0),MATCH($A$17,REG_RSD_DEMANDS!$G$45:$J$45,0))/REG_RSD_DEMANDS!$J$73)*$J$17</f>
        <v>1.4534572298125917E-2</v>
      </c>
      <c r="V17" s="47">
        <f>SUM(INDEX(REG_RSD_DEMANDS!$G$46:$J$71,MATCH(V5,REG_RSD_DEMANDS!$B$46:$B$71,0),MATCH($A$17,REG_RSD_DEMANDS!$G$45:$J$45,0))/REG_RSD_DEMANDS!$J$73)*$J$17</f>
        <v>2.4969415340751432E-2</v>
      </c>
      <c r="W17" s="47">
        <f>SUM(INDEX(REG_RSD_DEMANDS!$G$46:$J$71,MATCH(W5,REG_RSD_DEMANDS!$B$46:$B$71,0),MATCH($A$17,REG_RSD_DEMANDS!$G$45:$J$45,0))/REG_RSD_DEMANDS!$J$73)*$J$17</f>
        <v>2.282275494678963E-2</v>
      </c>
      <c r="X17" s="47">
        <f>SUM(INDEX(REG_RSD_DEMANDS!$G$46:$J$71,MATCH(X5,REG_RSD_DEMANDS!$B$46:$B$71,0),MATCH($A$17,REG_RSD_DEMANDS!$G$45:$J$45,0))/REG_RSD_DEMANDS!$J$73)*$J$17</f>
        <v>1.9923485855952508E-2</v>
      </c>
      <c r="Y17" s="47">
        <f>SUM(INDEX(REG_RSD_DEMANDS!$G$46:$J$71,MATCH(Y5,REG_RSD_DEMANDS!$B$46:$B$71,0),MATCH($A$17,REG_RSD_DEMANDS!$G$45:$J$45,0))/REG_RSD_DEMANDS!$J$73)*$J$17</f>
        <v>9.0144497152564562E-2</v>
      </c>
      <c r="Z17" s="47">
        <f>SUM(INDEX(REG_RSD_DEMANDS!$G$46:$J$71,MATCH(Z5,REG_RSD_DEMANDS!$B$46:$B$71,0),MATCH($A$17,REG_RSD_DEMANDS!$G$45:$J$45,0))/REG_RSD_DEMANDS!$J$73)*$J$17</f>
        <v>2.4986044233830572E-2</v>
      </c>
      <c r="AA17" s="47">
        <f>SUM(INDEX(REG_RSD_DEMANDS!$G$46:$J$71,MATCH(AA5,REG_RSD_DEMANDS!$B$46:$B$71,0),MATCH($A$17,REG_RSD_DEMANDS!$G$45:$J$45,0))/REG_RSD_DEMANDS!$J$73)*$J$17</f>
        <v>3.268537744192182E-2</v>
      </c>
      <c r="AB17" s="47">
        <f>SUM(INDEX(REG_RSD_DEMANDS!$G$46:$J$71,MATCH(AB5,REG_RSD_DEMANDS!$B$46:$B$71,0),MATCH($A$17,REG_RSD_DEMANDS!$G$45:$J$45,0))/REG_RSD_DEMANDS!$J$73)*$J$17</f>
        <v>2.6955203384812221E-2</v>
      </c>
      <c r="AC17" s="47">
        <f>SUM(INDEX(REG_RSD_DEMANDS!$G$46:$J$71,MATCH(AC5,REG_RSD_DEMANDS!$B$46:$B$71,0),MATCH($A$17,REG_RSD_DEMANDS!$G$45:$J$45,0))/REG_RSD_DEMANDS!$J$73)*$J$17</f>
        <v>2.0050480910798633E-2</v>
      </c>
      <c r="AD17" s="47">
        <f>SUM(INDEX(REG_RSD_DEMANDS!$G$46:$J$71,MATCH(AD5,REG_RSD_DEMANDS!$B$46:$B$71,0),MATCH($A$17,REG_RSD_DEMANDS!$G$45:$J$45,0))/REG_RSD_DEMANDS!$J$73)*$J$17</f>
        <v>4.2201612045251177E-2</v>
      </c>
      <c r="AE17" s="47">
        <f>SUM(INDEX(REG_RSD_DEMANDS!$G$46:$J$71,MATCH(AE5,REG_RSD_DEMANDS!$B$46:$B$71,0),MATCH($A$17,REG_RSD_DEMANDS!$G$45:$J$45,0))/REG_RSD_DEMANDS!$J$73)*$J$17</f>
        <v>5.628159945820348E-3</v>
      </c>
      <c r="AF17" s="47">
        <f>SUM(INDEX(REG_RSD_DEMANDS!$G$46:$J$71,MATCH(AF5,REG_RSD_DEMANDS!$B$46:$B$71,0),MATCH($A$17,REG_RSD_DEMANDS!$G$45:$J$45,0))/REG_RSD_DEMANDS!$J$73)*$J$17</f>
        <v>2.2436489650554194E-2</v>
      </c>
      <c r="AG17" s="47">
        <f>SUM(INDEX(REG_RSD_DEMANDS!$G$46:$J$71,MATCH(AG5,REG_RSD_DEMANDS!$B$46:$B$71,0),MATCH($A$17,REG_RSD_DEMANDS!$G$45:$J$45,0))/REG_RSD_DEMANDS!$J$73)*$J$17</f>
        <v>1.0968052694422184E-2</v>
      </c>
      <c r="AH17" s="47">
        <f>SUM(INDEX(REG_RSD_DEMANDS!$G$46:$J$71,MATCH(AH5,REG_RSD_DEMANDS!$B$46:$B$71,0),MATCH($A$17,REG_RSD_DEMANDS!$G$45:$J$45,0))/REG_RSD_DEMANDS!$J$73)*$J$17</f>
        <v>1.1390840037531708E-2</v>
      </c>
      <c r="AI17" s="47">
        <f>SUM(INDEX(REG_RSD_DEMANDS!$G$46:$J$71,MATCH(AI5,REG_RSD_DEMANDS!$B$46:$B$71,0),MATCH($A$17,REG_RSD_DEMANDS!$G$45:$J$45,0))/REG_RSD_DEMANDS!$J$73)*$J$17</f>
        <v>1.2317172758975235E-2</v>
      </c>
      <c r="AJ17" s="47">
        <f>SUM(INDEX(REG_RSD_DEMANDS!$G$46:$J$71,MATCH(AJ5,REG_RSD_DEMANDS!$B$46:$B$71,0),MATCH($A$17,REG_RSD_DEMANDS!$G$45:$J$45,0))/REG_RSD_DEMANDS!$J$73)*$J$17</f>
        <v>2.6824083360722496E-2</v>
      </c>
      <c r="AK17" s="47">
        <f>SUM(INDEX(REG_RSD_DEMANDS!$G$46:$J$71,MATCH(AK5,REG_RSD_DEMANDS!$B$46:$B$71,0),MATCH($A$17,REG_RSD_DEMANDS!$G$45:$J$45,0))/REG_RSD_DEMANDS!$J$73)*$J$17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SUM(INDEX(REG_RSD_DEMANDS!$G$46:$J$71,MATCH(L5,REG_RSD_DEMANDS!$B$46:$B$71,0),MATCH($A$18,REG_RSD_DEMANDS!$G$45:$J$45,0))/REG_RSD_DEMANDS!$J$73)*$J$18</f>
        <v>1.279181106814083E-2</v>
      </c>
      <c r="M18" s="47">
        <f>SUM(INDEX(REG_RSD_DEMANDS!$G$46:$J$71,MATCH(M5,REG_RSD_DEMANDS!$B$46:$B$71,0),MATCH($A$18,REG_RSD_DEMANDS!$G$45:$J$45,0))/REG_RSD_DEMANDS!$J$73)*$J$18</f>
        <v>0.29043296180520928</v>
      </c>
      <c r="N18" s="47">
        <f>SUM(INDEX(REG_RSD_DEMANDS!$G$46:$J$71,MATCH(N5,REG_RSD_DEMANDS!$B$46:$B$71,0),MATCH($A$18,REG_RSD_DEMANDS!$G$45:$J$45,0))/REG_RSD_DEMANDS!$J$73)*$J$18</f>
        <v>4.5947044267799664E-2</v>
      </c>
      <c r="O18" s="47">
        <f>SUM(INDEX(REG_RSD_DEMANDS!$G$46:$J$71,MATCH(O5,REG_RSD_DEMANDS!$B$46:$B$71,0),MATCH($A$18,REG_RSD_DEMANDS!$G$45:$J$45,0))/REG_RSD_DEMANDS!$J$73)*$J$18</f>
        <v>2.1303790141298483E-2</v>
      </c>
      <c r="P18" s="47">
        <f>SUM(INDEX(REG_RSD_DEMANDS!$G$46:$J$71,MATCH(P5,REG_RSD_DEMANDS!$B$46:$B$71,0),MATCH($A$18,REG_RSD_DEMANDS!$G$45:$J$45,0))/REG_RSD_DEMANDS!$J$73)*$J$18</f>
        <v>1.7721962480044869E-2</v>
      </c>
      <c r="Q18" s="47">
        <f>SUM(INDEX(REG_RSD_DEMANDS!$G$46:$J$71,MATCH(Q5,REG_RSD_DEMANDS!$B$46:$B$71,0),MATCH($A$18,REG_RSD_DEMANDS!$G$45:$J$45,0))/REG_RSD_DEMANDS!$J$73)*$J$18</f>
        <v>9.1858416746608534E-3</v>
      </c>
      <c r="R18" s="47">
        <f>SUM(INDEX(REG_RSD_DEMANDS!$G$46:$J$71,MATCH(R5,REG_RSD_DEMANDS!$B$46:$B$71,0),MATCH($A$18,REG_RSD_DEMANDS!$G$45:$J$45,0))/REG_RSD_DEMANDS!$J$73)*$J$18</f>
        <v>2.7997067922812556E-2</v>
      </c>
      <c r="S18" s="47">
        <f>SUM(INDEX(REG_RSD_DEMANDS!$G$46:$J$71,MATCH(S5,REG_RSD_DEMANDS!$B$46:$B$71,0),MATCH($A$18,REG_RSD_DEMANDS!$G$45:$J$45,0))/REG_RSD_DEMANDS!$J$73)*$J$18</f>
        <v>4.0508477051438986E-2</v>
      </c>
      <c r="T18" s="47">
        <f>SUM(INDEX(REG_RSD_DEMANDS!$G$46:$J$71,MATCH(T5,REG_RSD_DEMANDS!$B$46:$B$71,0),MATCH($A$18,REG_RSD_DEMANDS!$G$45:$J$45,0))/REG_RSD_DEMANDS!$J$73)*$J$18</f>
        <v>1.6594419272399599E-2</v>
      </c>
      <c r="U18" s="47">
        <f>SUM(INDEX(REG_RSD_DEMANDS!$G$46:$J$71,MATCH(U5,REG_RSD_DEMANDS!$B$46:$B$71,0),MATCH($A$18,REG_RSD_DEMANDS!$G$45:$J$45,0))/REG_RSD_DEMANDS!$J$73)*$J$18</f>
        <v>1.9379475776405645E-2</v>
      </c>
      <c r="V18" s="47">
        <f>SUM(INDEX(REG_RSD_DEMANDS!$G$46:$J$71,MATCH(V5,REG_RSD_DEMANDS!$B$46:$B$71,0),MATCH($A$18,REG_RSD_DEMANDS!$G$45:$J$45,0))/REG_RSD_DEMANDS!$J$73)*$J$18</f>
        <v>3.3292632890855489E-2</v>
      </c>
      <c r="W18" s="47">
        <f>SUM(INDEX(REG_RSD_DEMANDS!$G$46:$J$71,MATCH(W5,REG_RSD_DEMANDS!$B$46:$B$71,0),MATCH($A$18,REG_RSD_DEMANDS!$G$45:$J$45,0))/REG_RSD_DEMANDS!$J$73)*$J$18</f>
        <v>3.0430412231612816E-2</v>
      </c>
      <c r="X18" s="47">
        <f>SUM(INDEX(REG_RSD_DEMANDS!$G$46:$J$71,MATCH(X5,REG_RSD_DEMANDS!$B$46:$B$71,0),MATCH($A$18,REG_RSD_DEMANDS!$G$45:$J$45,0))/REG_RSD_DEMANDS!$J$73)*$J$18</f>
        <v>2.6564710925602992E-2</v>
      </c>
      <c r="Y18" s="47">
        <f>SUM(INDEX(REG_RSD_DEMANDS!$G$46:$J$71,MATCH(Y5,REG_RSD_DEMANDS!$B$46:$B$71,0),MATCH($A$18,REG_RSD_DEMANDS!$G$45:$J$45,0))/REG_RSD_DEMANDS!$J$73)*$J$18</f>
        <v>0.12019294844813866</v>
      </c>
      <c r="Z18" s="47">
        <f>SUM(INDEX(REG_RSD_DEMANDS!$G$46:$J$71,MATCH(Z5,REG_RSD_DEMANDS!$B$46:$B$71,0),MATCH($A$18,REG_RSD_DEMANDS!$G$45:$J$45,0))/REG_RSD_DEMANDS!$J$73)*$J$18</f>
        <v>3.3314804800974721E-2</v>
      </c>
      <c r="AA18" s="47">
        <f>SUM(INDEX(REG_RSD_DEMANDS!$G$46:$J$71,MATCH(AA5,REG_RSD_DEMANDS!$B$46:$B$71,0),MATCH($A$18,REG_RSD_DEMANDS!$G$45:$J$45,0))/REG_RSD_DEMANDS!$J$73)*$J$18</f>
        <v>4.3580606803275052E-2</v>
      </c>
      <c r="AB18" s="47">
        <f>SUM(INDEX(REG_RSD_DEMANDS!$G$46:$J$71,MATCH(AB5,REG_RSD_DEMANDS!$B$46:$B$71,0),MATCH($A$18,REG_RSD_DEMANDS!$G$45:$J$45,0))/REG_RSD_DEMANDS!$J$73)*$J$18</f>
        <v>3.5940356573919349E-2</v>
      </c>
      <c r="AC18" s="47">
        <f>SUM(INDEX(REG_RSD_DEMANDS!$G$46:$J$71,MATCH(AC5,REG_RSD_DEMANDS!$B$46:$B$71,0),MATCH($A$18,REG_RSD_DEMANDS!$G$45:$J$45,0))/REG_RSD_DEMANDS!$J$73)*$J$18</f>
        <v>2.6734038067718562E-2</v>
      </c>
      <c r="AD18" s="47">
        <f>SUM(INDEX(REG_RSD_DEMANDS!$G$46:$J$71,MATCH(AD5,REG_RSD_DEMANDS!$B$46:$B$71,0),MATCH($A$18,REG_RSD_DEMANDS!$G$45:$J$45,0))/REG_RSD_DEMANDS!$J$73)*$J$18</f>
        <v>5.6268949755175567E-2</v>
      </c>
      <c r="AE18" s="47">
        <f>SUM(INDEX(REG_RSD_DEMANDS!$G$46:$J$71,MATCH(AE5,REG_RSD_DEMANDS!$B$46:$B$71,0),MATCH($A$18,REG_RSD_DEMANDS!$G$45:$J$45,0))/REG_RSD_DEMANDS!$J$73)*$J$18</f>
        <v>7.5042310911223372E-3</v>
      </c>
      <c r="AF18" s="47">
        <f>SUM(INDEX(REG_RSD_DEMANDS!$G$46:$J$71,MATCH(AF5,REG_RSD_DEMANDS!$B$46:$B$71,0),MATCH($A$18,REG_RSD_DEMANDS!$G$45:$J$45,0))/REG_RSD_DEMANDS!$J$73)*$J$18</f>
        <v>2.9915390612942558E-2</v>
      </c>
      <c r="AG18" s="47">
        <f>SUM(INDEX(REG_RSD_DEMANDS!$G$46:$J$71,MATCH(AG5,REG_RSD_DEMANDS!$B$46:$B$71,0),MATCH($A$18,REG_RSD_DEMANDS!$G$45:$J$45,0))/REG_RSD_DEMANDS!$J$73)*$J$18</f>
        <v>1.4624105006055264E-2</v>
      </c>
      <c r="AH18" s="47">
        <f>SUM(INDEX(REG_RSD_DEMANDS!$G$46:$J$71,MATCH(AH5,REG_RSD_DEMANDS!$B$46:$B$71,0),MATCH($A$18,REG_RSD_DEMANDS!$G$45:$J$45,0))/REG_RSD_DEMANDS!$J$73)*$J$18</f>
        <v>1.5187822802926271E-2</v>
      </c>
      <c r="AI18" s="47">
        <f>SUM(INDEX(REG_RSD_DEMANDS!$G$46:$J$71,MATCH(AI5,REG_RSD_DEMANDS!$B$46:$B$71,0),MATCH($A$18,REG_RSD_DEMANDS!$G$45:$J$45,0))/REG_RSD_DEMANDS!$J$73)*$J$18</f>
        <v>1.6422936032809303E-2</v>
      </c>
      <c r="AJ18" s="47">
        <f>SUM(INDEX(REG_RSD_DEMANDS!$G$46:$J$71,MATCH(AJ5,REG_RSD_DEMANDS!$B$46:$B$71,0),MATCH($A$18,REG_RSD_DEMANDS!$G$45:$J$45,0))/REG_RSD_DEMANDS!$J$73)*$J$18</f>
        <v>3.57655294597444E-2</v>
      </c>
      <c r="AK18" s="47">
        <f>SUM(INDEX(REG_RSD_DEMANDS!$G$46:$J$71,MATCH(AK5,REG_RSD_DEMANDS!$B$46:$B$71,0),MATCH($A$18,REG_RSD_DEMANDS!$G$45:$J$45,0))/REG_RSD_DEMANDS!$J$73)*$J$18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SUM(INDEX(REG_RSD_DEMANDS!$G$46:$J$71,MATCH(L5,REG_RSD_DEMANDS!$B$46:$B$71,0),MATCH($A$19,REG_RSD_DEMANDS!$G$45:$J$45,0))/REG_RSD_DEMANDS!$J$73)*$J$19</f>
        <v>1.0323844611169886E-2</v>
      </c>
      <c r="M19" s="47">
        <f>SUM(INDEX(REG_RSD_DEMANDS!$G$46:$J$71,MATCH(M5,REG_RSD_DEMANDS!$B$46:$B$71,0),MATCH($A$19,REG_RSD_DEMANDS!$G$45:$J$45,0))/REG_RSD_DEMANDS!$J$73)*$J$19</f>
        <v>0.23439876899890813</v>
      </c>
      <c r="N19" s="47">
        <f>SUM(INDEX(REG_RSD_DEMANDS!$G$46:$J$71,MATCH(N5,REG_RSD_DEMANDS!$B$46:$B$71,0),MATCH($A$19,REG_RSD_DEMANDS!$G$45:$J$45,0))/REG_RSD_DEMANDS!$J$73)*$J$19</f>
        <v>3.7082328908431106E-2</v>
      </c>
      <c r="O19" s="47">
        <f>SUM(INDEX(REG_RSD_DEMANDS!$G$46:$J$71,MATCH(O5,REG_RSD_DEMANDS!$B$46:$B$71,0),MATCH($A$19,REG_RSD_DEMANDS!$G$45:$J$45,0))/REG_RSD_DEMANDS!$J$73)*$J$19</f>
        <v>1.7193579382634227E-2</v>
      </c>
      <c r="P19" s="47">
        <f>SUM(INDEX(REG_RSD_DEMANDS!$G$46:$J$71,MATCH(P5,REG_RSD_DEMANDS!$B$46:$B$71,0),MATCH($A$19,REG_RSD_DEMANDS!$G$45:$J$45,0))/REG_RSD_DEMANDS!$J$73)*$J$19</f>
        <v>1.4302805589791868E-2</v>
      </c>
      <c r="Q19" s="47">
        <f>SUM(INDEX(REG_RSD_DEMANDS!$G$46:$J$71,MATCH(Q5,REG_RSD_DEMANDS!$B$46:$B$71,0),MATCH($A$19,REG_RSD_DEMANDS!$G$45:$J$45,0))/REG_RSD_DEMANDS!$J$73)*$J$19</f>
        <v>7.4135868304213721E-3</v>
      </c>
      <c r="R19" s="47">
        <f>SUM(INDEX(REG_RSD_DEMANDS!$G$46:$J$71,MATCH(R5,REG_RSD_DEMANDS!$B$46:$B$71,0),MATCH($A$19,REG_RSD_DEMANDS!$G$45:$J$45,0))/REG_RSD_DEMANDS!$J$73)*$J$19</f>
        <v>2.2595500923505631E-2</v>
      </c>
      <c r="S19" s="47">
        <f>SUM(INDEX(REG_RSD_DEMANDS!$G$46:$J$71,MATCH(S5,REG_RSD_DEMANDS!$B$46:$B$71,0),MATCH($A$19,REG_RSD_DEMANDS!$G$45:$J$45,0))/REG_RSD_DEMANDS!$J$73)*$J$19</f>
        <v>3.2693042469628918E-2</v>
      </c>
      <c r="T19" s="47">
        <f>SUM(INDEX(REG_RSD_DEMANDS!$G$46:$J$71,MATCH(T5,REG_RSD_DEMANDS!$B$46:$B$71,0),MATCH($A$19,REG_RSD_DEMANDS!$G$45:$J$45,0))/REG_RSD_DEMANDS!$J$73)*$J$19</f>
        <v>1.3392803025956182E-2</v>
      </c>
      <c r="U19" s="47">
        <f>SUM(INDEX(REG_RSD_DEMANDS!$G$46:$J$71,MATCH(U5,REG_RSD_DEMANDS!$B$46:$B$71,0),MATCH($A$19,REG_RSD_DEMANDS!$G$45:$J$45,0))/REG_RSD_DEMANDS!$J$73)*$J$19</f>
        <v>1.5640529358648601E-2</v>
      </c>
      <c r="V19" s="47">
        <f>SUM(INDEX(REG_RSD_DEMANDS!$G$46:$J$71,MATCH(V5,REG_RSD_DEMANDS!$B$46:$B$71,0),MATCH($A$19,REG_RSD_DEMANDS!$G$45:$J$45,0))/REG_RSD_DEMANDS!$J$73)*$J$19</f>
        <v>2.6869375011170364E-2</v>
      </c>
      <c r="W19" s="47">
        <f>SUM(INDEX(REG_RSD_DEMANDS!$G$46:$J$71,MATCH(W5,REG_RSD_DEMANDS!$B$46:$B$71,0),MATCH($A$19,REG_RSD_DEMANDS!$G$45:$J$45,0))/REG_RSD_DEMANDS!$J$73)*$J$19</f>
        <v>2.4559372059164895E-2</v>
      </c>
      <c r="X19" s="47">
        <f>SUM(INDEX(REG_RSD_DEMANDS!$G$46:$J$71,MATCH(X5,REG_RSD_DEMANDS!$B$46:$B$71,0),MATCH($A$19,REG_RSD_DEMANDS!$G$45:$J$45,0))/REG_RSD_DEMANDS!$J$73)*$J$19</f>
        <v>2.1439493303619585E-2</v>
      </c>
      <c r="Y19" s="47">
        <f>SUM(INDEX(REG_RSD_DEMANDS!$G$46:$J$71,MATCH(Y5,REG_RSD_DEMANDS!$B$46:$B$71,0),MATCH($A$19,REG_RSD_DEMANDS!$G$45:$J$45,0))/REG_RSD_DEMANDS!$J$73)*$J$19</f>
        <v>9.7003725002427085E-2</v>
      </c>
      <c r="Z19" s="47">
        <f>SUM(INDEX(REG_RSD_DEMANDS!$G$46:$J$71,MATCH(Z5,REG_RSD_DEMANDS!$B$46:$B$71,0),MATCH($A$19,REG_RSD_DEMANDS!$G$45:$J$45,0))/REG_RSD_DEMANDS!$J$73)*$J$19</f>
        <v>2.6887269221269661E-2</v>
      </c>
      <c r="AA19" s="47">
        <f>SUM(INDEX(REG_RSD_DEMANDS!$G$46:$J$71,MATCH(AA5,REG_RSD_DEMANDS!$B$46:$B$71,0),MATCH($A$19,REG_RSD_DEMANDS!$G$45:$J$45,0))/REG_RSD_DEMANDS!$J$73)*$J$19</f>
        <v>3.5172456058084695E-2</v>
      </c>
      <c r="AB19" s="47">
        <f>SUM(INDEX(REG_RSD_DEMANDS!$G$46:$J$71,MATCH(AB5,REG_RSD_DEMANDS!$B$46:$B$71,0),MATCH($A$19,REG_RSD_DEMANDS!$G$45:$J$45,0))/REG_RSD_DEMANDS!$J$73)*$J$19</f>
        <v>2.9006264598708541E-2</v>
      </c>
      <c r="AC19" s="47">
        <f>SUM(INDEX(REG_RSD_DEMANDS!$G$46:$J$71,MATCH(AC5,REG_RSD_DEMANDS!$B$46:$B$71,0),MATCH($A$19,REG_RSD_DEMANDS!$G$45:$J$45,0))/REG_RSD_DEMANDS!$J$73)*$J$19</f>
        <v>2.1576151599645269E-2</v>
      </c>
      <c r="AD19" s="47">
        <f>SUM(INDEX(REG_RSD_DEMANDS!$G$46:$J$71,MATCH(AD5,REG_RSD_DEMANDS!$B$46:$B$71,0),MATCH($A$19,REG_RSD_DEMANDS!$G$45:$J$45,0))/REG_RSD_DEMANDS!$J$73)*$J$19</f>
        <v>4.5412794999214169E-2</v>
      </c>
      <c r="AE19" s="47">
        <f>SUM(INDEX(REG_RSD_DEMANDS!$G$46:$J$71,MATCH(AE5,REG_RSD_DEMANDS!$B$46:$B$71,0),MATCH($A$19,REG_RSD_DEMANDS!$G$45:$J$45,0))/REG_RSD_DEMANDS!$J$73)*$J$19</f>
        <v>6.0564149437767421E-3</v>
      </c>
      <c r="AF19" s="47">
        <f>SUM(INDEX(REG_RSD_DEMANDS!$G$46:$J$71,MATCH(AF5,REG_RSD_DEMANDS!$B$46:$B$71,0),MATCH($A$19,REG_RSD_DEMANDS!$G$45:$J$45,0))/REG_RSD_DEMANDS!$J$73)*$J$19</f>
        <v>2.4143715266375997E-2</v>
      </c>
      <c r="AG19" s="47">
        <f>SUM(INDEX(REG_RSD_DEMANDS!$G$46:$J$71,MATCH(AG5,REG_RSD_DEMANDS!$B$46:$B$71,0),MATCH($A$19,REG_RSD_DEMANDS!$G$45:$J$45,0))/REG_RSD_DEMANDS!$J$73)*$J$19</f>
        <v>1.1802628013789862E-2</v>
      </c>
      <c r="AH19" s="47">
        <f>SUM(INDEX(REG_RSD_DEMANDS!$G$46:$J$71,MATCH(AH5,REG_RSD_DEMANDS!$B$46:$B$71,0),MATCH($A$19,REG_RSD_DEMANDS!$G$45:$J$45,0))/REG_RSD_DEMANDS!$J$73)*$J$19</f>
        <v>1.2257585869909382E-2</v>
      </c>
      <c r="AI19" s="47">
        <f>SUM(INDEX(REG_RSD_DEMANDS!$G$46:$J$71,MATCH(AI5,REG_RSD_DEMANDS!$B$46:$B$71,0),MATCH($A$19,REG_RSD_DEMANDS!$G$45:$J$45,0))/REG_RSD_DEMANDS!$J$73)*$J$19</f>
        <v>1.3254404615479382E-2</v>
      </c>
      <c r="AJ19" s="47">
        <f>SUM(INDEX(REG_RSD_DEMANDS!$G$46:$J$71,MATCH(AJ5,REG_RSD_DEMANDS!$B$46:$B$71,0),MATCH($A$19,REG_RSD_DEMANDS!$G$45:$J$45,0))/REG_RSD_DEMANDS!$J$73)*$J$19</f>
        <v>2.8865167458440678E-2</v>
      </c>
      <c r="AK19" s="47">
        <f>SUM(INDEX(REG_RSD_DEMANDS!$G$46:$J$71,MATCH(AK5,REG_RSD_DEMANDS!$B$46:$B$71,0),MATCH($A$19,REG_RSD_DEMANDS!$G$45:$J$45,0))/REG_RSD_DEMANDS!$J$73)*$J$19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SUM(INDEX(REG_RSD_DEMANDS!$G$46:$J$71,MATCH(L5,REG_RSD_DEMANDS!$B$46:$B$71,0),MATCH($A$20,REG_RSD_DEMANDS!$G$45:$J$45,0))/REG_RSD_DEMANDS!$J$73)*$J$20</f>
        <v>0.11327769929062145</v>
      </c>
      <c r="M20" s="47">
        <f>SUM(INDEX(REG_RSD_DEMANDS!$G$46:$J$71,MATCH(M5,REG_RSD_DEMANDS!$B$46:$B$71,0),MATCH($A$20,REG_RSD_DEMANDS!$G$45:$J$45,0))/REG_RSD_DEMANDS!$J$73)*$J$20</f>
        <v>2.5719249241723428</v>
      </c>
      <c r="N20" s="47">
        <f>SUM(INDEX(REG_RSD_DEMANDS!$G$46:$J$71,MATCH(N5,REG_RSD_DEMANDS!$B$46:$B$71,0),MATCH($A$20,REG_RSD_DEMANDS!$G$45:$J$45,0))/REG_RSD_DEMANDS!$J$73)*$J$20</f>
        <v>0.40688339095498754</v>
      </c>
      <c r="O20" s="47">
        <f>SUM(INDEX(REG_RSD_DEMANDS!$G$46:$J$71,MATCH(O5,REG_RSD_DEMANDS!$B$46:$B$71,0),MATCH($A$20,REG_RSD_DEMANDS!$G$45:$J$45,0))/REG_RSD_DEMANDS!$J$73)*$J$20</f>
        <v>0.18865540778560436</v>
      </c>
      <c r="P20" s="47">
        <f>SUM(INDEX(REG_RSD_DEMANDS!$G$46:$J$71,MATCH(P5,REG_RSD_DEMANDS!$B$46:$B$71,0),MATCH($A$20,REG_RSD_DEMANDS!$G$45:$J$45,0))/REG_RSD_DEMANDS!$J$73)*$J$20</f>
        <v>0.15693658434762753</v>
      </c>
      <c r="Q20" s="47">
        <f>SUM(INDEX(REG_RSD_DEMANDS!$G$46:$J$71,MATCH(Q5,REG_RSD_DEMANDS!$B$46:$B$71,0),MATCH($A$20,REG_RSD_DEMANDS!$G$45:$J$45,0))/REG_RSD_DEMANDS!$J$73)*$J$20</f>
        <v>8.1345089089462683E-2</v>
      </c>
      <c r="R20" s="47">
        <f>SUM(INDEX(REG_RSD_DEMANDS!$G$46:$J$71,MATCH(R5,REG_RSD_DEMANDS!$B$46:$B$71,0),MATCH($A$20,REG_RSD_DEMANDS!$G$45:$J$45,0))/REG_RSD_DEMANDS!$J$73)*$J$20</f>
        <v>0.24792763309944699</v>
      </c>
      <c r="S20" s="47">
        <f>SUM(INDEX(REG_RSD_DEMANDS!$G$46:$J$71,MATCH(S5,REG_RSD_DEMANDS!$B$46:$B$71,0),MATCH($A$20,REG_RSD_DEMANDS!$G$45:$J$45,0))/REG_RSD_DEMANDS!$J$73)*$J$20</f>
        <v>0.3587222370397995</v>
      </c>
      <c r="T20" s="47">
        <f>SUM(INDEX(REG_RSD_DEMANDS!$G$46:$J$71,MATCH(T5,REG_RSD_DEMANDS!$B$46:$B$71,0),MATCH($A$20,REG_RSD_DEMANDS!$G$45:$J$45,0))/REG_RSD_DEMANDS!$J$73)*$J$20</f>
        <v>0.14695164165793007</v>
      </c>
      <c r="U20" s="47">
        <f>SUM(INDEX(REG_RSD_DEMANDS!$G$46:$J$71,MATCH(U5,REG_RSD_DEMANDS!$B$46:$B$71,0),MATCH($A$20,REG_RSD_DEMANDS!$G$45:$J$45,0))/REG_RSD_DEMANDS!$J$73)*$J$20</f>
        <v>0.17161466955035495</v>
      </c>
      <c r="V20" s="47">
        <f>SUM(INDEX(REG_RSD_DEMANDS!$G$46:$J$71,MATCH(V5,REG_RSD_DEMANDS!$B$46:$B$71,0),MATCH($A$20,REG_RSD_DEMANDS!$G$45:$J$45,0))/REG_RSD_DEMANDS!$J$73)*$J$20</f>
        <v>0.29482243265741931</v>
      </c>
      <c r="W20" s="47">
        <f>SUM(INDEX(REG_RSD_DEMANDS!$G$46:$J$71,MATCH(W5,REG_RSD_DEMANDS!$B$46:$B$71,0),MATCH($A$20,REG_RSD_DEMANDS!$G$45:$J$45,0))/REG_RSD_DEMANDS!$J$73)*$J$20</f>
        <v>0.26947607869596901</v>
      </c>
      <c r="X20" s="47">
        <f>SUM(INDEX(REG_RSD_DEMANDS!$G$46:$J$71,MATCH(X5,REG_RSD_DEMANDS!$B$46:$B$71,0),MATCH($A$20,REG_RSD_DEMANDS!$G$45:$J$45,0))/REG_RSD_DEMANDS!$J$73)*$J$20</f>
        <v>0.23524341627178982</v>
      </c>
      <c r="Y20" s="47">
        <f>SUM(INDEX(REG_RSD_DEMANDS!$G$46:$J$71,MATCH(Y5,REG_RSD_DEMANDS!$B$46:$B$71,0),MATCH($A$20,REG_RSD_DEMANDS!$G$45:$J$45,0))/REG_RSD_DEMANDS!$J$73)*$J$20</f>
        <v>1.0643669296422977</v>
      </c>
      <c r="Z20" s="47">
        <f>SUM(INDEX(REG_RSD_DEMANDS!$G$46:$J$71,MATCH(Z5,REG_RSD_DEMANDS!$B$46:$B$71,0),MATCH($A$20,REG_RSD_DEMANDS!$G$45:$J$45,0))/REG_RSD_DEMANDS!$J$73)*$J$20</f>
        <v>0.29501877568920792</v>
      </c>
      <c r="AA20" s="47">
        <f>SUM(INDEX(REG_RSD_DEMANDS!$G$46:$J$71,MATCH(AA5,REG_RSD_DEMANDS!$B$46:$B$71,0),MATCH($A$20,REG_RSD_DEMANDS!$G$45:$J$45,0))/REG_RSD_DEMANDS!$J$73)*$J$20</f>
        <v>0.38592743795751727</v>
      </c>
      <c r="AB20" s="47">
        <f>SUM(INDEX(REG_RSD_DEMANDS!$G$46:$J$71,MATCH(AB5,REG_RSD_DEMANDS!$B$46:$B$71,0),MATCH($A$20,REG_RSD_DEMANDS!$G$45:$J$45,0))/REG_RSD_DEMANDS!$J$73)*$J$20</f>
        <v>0.31826931172536954</v>
      </c>
      <c r="AC20" s="47">
        <f>SUM(INDEX(REG_RSD_DEMANDS!$G$46:$J$71,MATCH(AC5,REG_RSD_DEMANDS!$B$46:$B$71,0),MATCH($A$20,REG_RSD_DEMANDS!$G$45:$J$45,0))/REG_RSD_DEMANDS!$J$73)*$J$20</f>
        <v>0.2367428903481448</v>
      </c>
      <c r="AD20" s="47">
        <f>SUM(INDEX(REG_RSD_DEMANDS!$G$46:$J$71,MATCH(AD5,REG_RSD_DEMANDS!$B$46:$B$71,0),MATCH($A$20,REG_RSD_DEMANDS!$G$45:$J$45,0))/REG_RSD_DEMANDS!$J$73)*$J$20</f>
        <v>0.49828887683003192</v>
      </c>
      <c r="AE20" s="47">
        <f>SUM(INDEX(REG_RSD_DEMANDS!$G$46:$J$71,MATCH(AE5,REG_RSD_DEMANDS!$B$46:$B$71,0),MATCH($A$20,REG_RSD_DEMANDS!$G$45:$J$45,0))/REG_RSD_DEMANDS!$J$73)*$J$20</f>
        <v>6.6453610706043428E-2</v>
      </c>
      <c r="AF20" s="47">
        <f>SUM(INDEX(REG_RSD_DEMANDS!$G$46:$J$71,MATCH(AF5,REG_RSD_DEMANDS!$B$46:$B$71,0),MATCH($A$20,REG_RSD_DEMANDS!$G$45:$J$45,0))/REG_RSD_DEMANDS!$J$73)*$J$20</f>
        <v>0.2649153121448431</v>
      </c>
      <c r="AG20" s="47">
        <f>SUM(INDEX(REG_RSD_DEMANDS!$G$46:$J$71,MATCH(AG5,REG_RSD_DEMANDS!$B$46:$B$71,0),MATCH($A$20,REG_RSD_DEMANDS!$G$45:$J$45,0))/REG_RSD_DEMANDS!$J$73)*$J$20</f>
        <v>0.12950355195569418</v>
      </c>
      <c r="AH20" s="47">
        <f>SUM(INDEX(REG_RSD_DEMANDS!$G$46:$J$71,MATCH(AH5,REG_RSD_DEMANDS!$B$46:$B$71,0),MATCH($A$20,REG_RSD_DEMANDS!$G$45:$J$45,0))/REG_RSD_DEMANDS!$J$73)*$J$20</f>
        <v>0.13449554681385514</v>
      </c>
      <c r="AI20" s="47">
        <f>SUM(INDEX(REG_RSD_DEMANDS!$G$46:$J$71,MATCH(AI5,REG_RSD_DEMANDS!$B$46:$B$71,0),MATCH($A$20,REG_RSD_DEMANDS!$G$45:$J$45,0))/REG_RSD_DEMANDS!$J$73)*$J$20</f>
        <v>0.14543307429133792</v>
      </c>
      <c r="AJ20" s="47">
        <f>SUM(INDEX(REG_RSD_DEMANDS!$G$46:$J$71,MATCH(AJ5,REG_RSD_DEMANDS!$B$46:$B$71,0),MATCH($A$20,REG_RSD_DEMANDS!$G$45:$J$45,0))/REG_RSD_DEMANDS!$J$73)*$J$20</f>
        <v>0.31672113272539343</v>
      </c>
      <c r="AK20" s="47">
        <f>SUM(INDEX(REG_RSD_DEMANDS!$G$46:$J$71,MATCH(AK5,REG_RSD_DEMANDS!$B$46:$B$71,0),MATCH($A$20,REG_RSD_DEMANDS!$G$45:$J$45,0))/REG_RSD_DEMANDS!$J$73)*$J$20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INDEX(REG_RSD_DEMANDS!$G$46:$I$71,MATCH(L5,REG_RSD_DEMANDS!$B$46:$B$71,0),MATCH($I$22,REG_RSD_DEMANDS!$G$45:$I$45,0))/1000</f>
        <v>1.272084432974631</v>
      </c>
      <c r="M22" s="47">
        <f>INDEX(REG_RSD_DEMANDS!$G$46:$I$71,MATCH(M5,REG_RSD_DEMANDS!$B$46:$B$71,0),MATCH($I$22,REG_RSD_DEMANDS!$G$45:$I$45,0))/1000</f>
        <v>123.31467820831671</v>
      </c>
      <c r="N22" s="47">
        <f>INDEX(REG_RSD_DEMANDS!$G$46:$I$71,MATCH(N5,REG_RSD_DEMANDS!$B$46:$B$71,0),MATCH($I$22,REG_RSD_DEMANDS!$G$45:$I$45,0))/1000</f>
        <v>7.3637968231969131</v>
      </c>
      <c r="O22" s="47">
        <f>INDEX(REG_RSD_DEMANDS!$G$46:$I$71,MATCH(O5,REG_RSD_DEMANDS!$B$46:$B$71,0),MATCH($I$22,REG_RSD_DEMANDS!$G$45:$I$45,0))/1000</f>
        <v>1.7513817529766174</v>
      </c>
      <c r="P22" s="47">
        <f>INDEX(REG_RSD_DEMANDS!$G$46:$I$71,MATCH(P5,REG_RSD_DEMANDS!$B$46:$B$71,0),MATCH($I$22,REG_RSD_DEMANDS!$G$45:$I$45,0))/1000</f>
        <v>1.4349997251520255</v>
      </c>
      <c r="Q22" s="47">
        <f>INDEX(REG_RSD_DEMANDS!$G$46:$I$71,MATCH(Q5,REG_RSD_DEMANDS!$B$46:$B$71,0),MATCH($I$22,REG_RSD_DEMANDS!$G$45:$I$45,0))/1000</f>
        <v>0.69143208570294923</v>
      </c>
      <c r="R22" s="47">
        <f>INDEX(REG_RSD_DEMANDS!$G$46:$I$71,MATCH(R5,REG_RSD_DEMANDS!$B$46:$B$71,0),MATCH($I$22,REG_RSD_DEMANDS!$G$45:$I$45,0))/1000</f>
        <v>3.0388153054039786</v>
      </c>
      <c r="S22" s="47">
        <f>INDEX(REG_RSD_DEMANDS!$G$46:$I$71,MATCH(S5,REG_RSD_DEMANDS!$B$46:$B$71,0),MATCH($I$22,REG_RSD_DEMANDS!$G$45:$I$45,0))/1000</f>
        <v>5.4114225176697692</v>
      </c>
      <c r="T22" s="47">
        <f>INDEX(REG_RSD_DEMANDS!$G$46:$I$71,MATCH(T5,REG_RSD_DEMANDS!$B$46:$B$71,0),MATCH($I$22,REG_RSD_DEMANDS!$G$45:$I$45,0))/1000</f>
        <v>1.1752936766265591</v>
      </c>
      <c r="U22" s="47">
        <f>INDEX(REG_RSD_DEMANDS!$G$46:$I$71,MATCH(U5,REG_RSD_DEMANDS!$B$46:$B$71,0),MATCH($I$22,REG_RSD_DEMANDS!$G$45:$I$45,0))/1000</f>
        <v>2.8889605821519497</v>
      </c>
      <c r="V22" s="47">
        <f>INDEX(REG_RSD_DEMANDS!$G$46:$I$71,MATCH(V5,REG_RSD_DEMANDS!$B$46:$B$71,0),MATCH($I$22,REG_RSD_DEMANDS!$G$45:$I$45,0))/1000</f>
        <v>2.6689797196485481</v>
      </c>
      <c r="W22" s="47">
        <f>INDEX(REG_RSD_DEMANDS!$G$46:$I$71,MATCH(W5,REG_RSD_DEMANDS!$B$46:$B$71,0),MATCH($I$22,REG_RSD_DEMANDS!$G$45:$I$45,0))/1000</f>
        <v>4.5131911767694204</v>
      </c>
      <c r="X22" s="47">
        <f>INDEX(REG_RSD_DEMANDS!$G$46:$I$71,MATCH(X5,REG_RSD_DEMANDS!$B$46:$B$71,0),MATCH($I$22,REG_RSD_DEMANDS!$G$45:$I$45,0))/1000</f>
        <v>2.4912235846235253</v>
      </c>
      <c r="Y22" s="47">
        <f>INDEX(REG_RSD_DEMANDS!$G$46:$I$71,MATCH(Y5,REG_RSD_DEMANDS!$B$46:$B$71,0),MATCH($I$22,REG_RSD_DEMANDS!$G$45:$I$45,0))/1000</f>
        <v>18.164569738528382</v>
      </c>
      <c r="Z22" s="47">
        <f>INDEX(REG_RSD_DEMANDS!$G$46:$I$71,MATCH(Z5,REG_RSD_DEMANDS!$B$46:$B$71,0),MATCH($I$22,REG_RSD_DEMANDS!$G$45:$I$45,0))/1000</f>
        <v>2.9060721193547803</v>
      </c>
      <c r="AA22" s="47">
        <f>INDEX(REG_RSD_DEMANDS!$G$46:$I$71,MATCH(AA5,REG_RSD_DEMANDS!$B$46:$B$71,0),MATCH($I$22,REG_RSD_DEMANDS!$G$45:$I$45,0))/1000</f>
        <v>7.461125800292038</v>
      </c>
      <c r="AB22" s="47">
        <f>INDEX(REG_RSD_DEMANDS!$G$46:$I$71,MATCH(AB5,REG_RSD_DEMANDS!$B$46:$B$71,0),MATCH($I$22,REG_RSD_DEMANDS!$G$45:$I$45,0))/1000</f>
        <v>2.3822341251096568</v>
      </c>
      <c r="AC22" s="47">
        <f>INDEX(REG_RSD_DEMANDS!$G$46:$I$71,MATCH(AC5,REG_RSD_DEMANDS!$B$46:$B$71,0),MATCH($I$22,REG_RSD_DEMANDS!$G$45:$I$45,0))/1000</f>
        <v>3.1991719442467104</v>
      </c>
      <c r="AD22" s="47">
        <f>INDEX(REG_RSD_DEMANDS!$G$46:$I$71,MATCH(AD5,REG_RSD_DEMANDS!$B$46:$B$71,0),MATCH($I$22,REG_RSD_DEMANDS!$G$45:$I$45,0))/1000</f>
        <v>9.8815892011882625</v>
      </c>
      <c r="AE22" s="47">
        <f>INDEX(REG_RSD_DEMANDS!$G$46:$I$71,MATCH(AE5,REG_RSD_DEMANDS!$B$46:$B$71,0),MATCH($I$22,REG_RSD_DEMANDS!$G$45:$I$45,0))/1000</f>
        <v>0.54302409251525863</v>
      </c>
      <c r="AF22" s="47">
        <f>INDEX(REG_RSD_DEMANDS!$G$46:$I$71,MATCH(AF5,REG_RSD_DEMANDS!$B$46:$B$71,0),MATCH($I$22,REG_RSD_DEMANDS!$G$45:$I$45,0))/1000</f>
        <v>2.1413166117916522</v>
      </c>
      <c r="AG22" s="47">
        <f>INDEX(REG_RSD_DEMANDS!$G$46:$I$71,MATCH(AG5,REG_RSD_DEMANDS!$B$46:$B$71,0),MATCH($I$22,REG_RSD_DEMANDS!$G$45:$I$45,0))/1000</f>
        <v>0.67645175529921286</v>
      </c>
      <c r="AH22" s="47">
        <f>INDEX(REG_RSD_DEMANDS!$G$46:$I$71,MATCH(AH5,REG_RSD_DEMANDS!$B$46:$B$71,0),MATCH($I$22,REG_RSD_DEMANDS!$G$45:$I$45,0))/1000</f>
        <v>1.6760939551367242</v>
      </c>
      <c r="AI22" s="47">
        <f>INDEX(REG_RSD_DEMANDS!$G$46:$I$71,MATCH(AI5,REG_RSD_DEMANDS!$B$46:$B$71,0),MATCH($I$22,REG_RSD_DEMANDS!$G$45:$I$45,0))/1000</f>
        <v>1.271052567009926</v>
      </c>
      <c r="AJ22" s="47">
        <f>INDEX(REG_RSD_DEMANDS!$G$46:$I$71,MATCH(AJ5,REG_RSD_DEMANDS!$B$46:$B$71,0),MATCH($I$22,REG_RSD_DEMANDS!$G$45:$I$45,0))/1000</f>
        <v>2.3929923596273825</v>
      </c>
      <c r="AK22" s="47">
        <f>INDEX(REG_RSD_DEMANDS!$G$46:$I$71,MATCH(AK5,REG_RSD_DEMANDS!$B$46:$B$71,0),MATCH($I$22,REG_RSD_DEMANDS!$G$45:$I$45,0))/1000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INDEX(REG_RSD_DEMANDS!$G$46:$I$71,MATCH(L5,REG_RSD_DEMANDS!$B$46:$B$71,0),MATCH($I$23,REG_RSD_DEMANDS!$G$45:$I$45,0))/1000</f>
        <v>9.0173696255538793</v>
      </c>
      <c r="M23" s="47">
        <f>INDEX(REG_RSD_DEMANDS!$G$46:$I$71,MATCH(M5,REG_RSD_DEMANDS!$B$46:$B$71,0),MATCH($I$23,REG_RSD_DEMANDS!$G$45:$I$45,0))/1000</f>
        <v>299.73987494657928</v>
      </c>
      <c r="N23" s="47">
        <f>INDEX(REG_RSD_DEMANDS!$G$46:$I$71,MATCH(N5,REG_RSD_DEMANDS!$B$46:$B$71,0),MATCH($I$23,REG_RSD_DEMANDS!$G$45:$I$45,0))/1000</f>
        <v>38.144204386107944</v>
      </c>
      <c r="O23" s="47">
        <f>INDEX(REG_RSD_DEMANDS!$G$46:$I$71,MATCH(O5,REG_RSD_DEMANDS!$B$46:$B$71,0),MATCH($I$23,REG_RSD_DEMANDS!$G$45:$I$45,0))/1000</f>
        <v>12.508441600918088</v>
      </c>
      <c r="P23" s="47">
        <f>INDEX(REG_RSD_DEMANDS!$G$46:$I$71,MATCH(P5,REG_RSD_DEMANDS!$B$46:$B$71,0),MATCH($I$23,REG_RSD_DEMANDS!$G$45:$I$45,0))/1000</f>
        <v>11.510583914522281</v>
      </c>
      <c r="Q23" s="47">
        <f>INDEX(REG_RSD_DEMANDS!$G$46:$I$71,MATCH(Q5,REG_RSD_DEMANDS!$B$46:$B$71,0),MATCH($I$23,REG_RSD_DEMANDS!$G$45:$I$45,0))/1000</f>
        <v>4.7462770797513549</v>
      </c>
      <c r="R23" s="47">
        <f>INDEX(REG_RSD_DEMANDS!$G$46:$I$71,MATCH(R5,REG_RSD_DEMANDS!$B$46:$B$71,0),MATCH($I$23,REG_RSD_DEMANDS!$G$45:$I$45,0))/1000</f>
        <v>24.289540001760251</v>
      </c>
      <c r="S23" s="47">
        <f>INDEX(REG_RSD_DEMANDS!$G$46:$I$71,MATCH(S5,REG_RSD_DEMANDS!$B$46:$B$71,0),MATCH($I$23,REG_RSD_DEMANDS!$G$45:$I$45,0))/1000</f>
        <v>27.103374443441172</v>
      </c>
      <c r="T23" s="47">
        <f>INDEX(REG_RSD_DEMANDS!$G$46:$I$71,MATCH(T5,REG_RSD_DEMANDS!$B$46:$B$71,0),MATCH($I$23,REG_RSD_DEMANDS!$G$45:$I$45,0))/1000</f>
        <v>10.239258420802399</v>
      </c>
      <c r="U23" s="47">
        <f>INDEX(REG_RSD_DEMANDS!$G$46:$I$71,MATCH(U5,REG_RSD_DEMANDS!$B$46:$B$71,0),MATCH($I$23,REG_RSD_DEMANDS!$G$45:$I$45,0))/1000</f>
        <v>12.264197780781444</v>
      </c>
      <c r="V23" s="47">
        <f>INDEX(REG_RSD_DEMANDS!$G$46:$I$71,MATCH(V5,REG_RSD_DEMANDS!$B$46:$B$71,0),MATCH($I$23,REG_RSD_DEMANDS!$G$45:$I$45,0))/1000</f>
        <v>18.38550107756636</v>
      </c>
      <c r="W23" s="47">
        <f>INDEX(REG_RSD_DEMANDS!$G$46:$I$71,MATCH(W5,REG_RSD_DEMANDS!$B$46:$B$71,0),MATCH($I$23,REG_RSD_DEMANDS!$G$45:$I$45,0))/1000</f>
        <v>23.167339151815657</v>
      </c>
      <c r="X23" s="47">
        <f>INDEX(REG_RSD_DEMANDS!$G$46:$I$71,MATCH(X5,REG_RSD_DEMANDS!$B$46:$B$71,0),MATCH($I$23,REG_RSD_DEMANDS!$G$45:$I$45,0))/1000</f>
        <v>15.118989670799881</v>
      </c>
      <c r="Y23" s="47">
        <f>INDEX(REG_RSD_DEMANDS!$G$46:$I$71,MATCH(Y5,REG_RSD_DEMANDS!$B$46:$B$71,0),MATCH($I$23,REG_RSD_DEMANDS!$G$45:$I$45,0))/1000</f>
        <v>91.446903647123108</v>
      </c>
      <c r="Z23" s="47">
        <f>INDEX(REG_RSD_DEMANDS!$G$46:$I$71,MATCH(Z5,REG_RSD_DEMANDS!$B$46:$B$71,0),MATCH($I$23,REG_RSD_DEMANDS!$G$45:$I$45,0))/1000</f>
        <v>15.686699374231551</v>
      </c>
      <c r="AA23" s="47">
        <f>INDEX(REG_RSD_DEMANDS!$G$46:$I$71,MATCH(AA5,REG_RSD_DEMANDS!$B$46:$B$71,0),MATCH($I$23,REG_RSD_DEMANDS!$G$45:$I$45,0))/1000</f>
        <v>31.695949118274743</v>
      </c>
      <c r="AB23" s="47">
        <f>INDEX(REG_RSD_DEMANDS!$G$46:$I$71,MATCH(AB5,REG_RSD_DEMANDS!$B$46:$B$71,0),MATCH($I$23,REG_RSD_DEMANDS!$G$45:$I$45,0))/1000</f>
        <v>21.954232438086233</v>
      </c>
      <c r="AC23" s="47">
        <f>INDEX(REG_RSD_DEMANDS!$G$46:$I$71,MATCH(AC5,REG_RSD_DEMANDS!$B$46:$B$71,0),MATCH($I$23,REG_RSD_DEMANDS!$G$45:$I$45,0))/1000</f>
        <v>21.769226916806353</v>
      </c>
      <c r="AD23" s="47">
        <f>INDEX(REG_RSD_DEMANDS!$G$46:$I$71,MATCH(AD5,REG_RSD_DEMANDS!$B$46:$B$71,0),MATCH($I$23,REG_RSD_DEMANDS!$G$45:$I$45,0))/1000</f>
        <v>27.589465054026704</v>
      </c>
      <c r="AE23" s="47">
        <f>INDEX(REG_RSD_DEMANDS!$G$46:$I$71,MATCH(AE5,REG_RSD_DEMANDS!$B$46:$B$71,0),MATCH($I$23,REG_RSD_DEMANDS!$G$45:$I$45,0))/1000</f>
        <v>2.7377793125602312</v>
      </c>
      <c r="AF23" s="47">
        <f>INDEX(REG_RSD_DEMANDS!$G$46:$I$71,MATCH(AF5,REG_RSD_DEMANDS!$B$46:$B$71,0),MATCH($I$23,REG_RSD_DEMANDS!$G$45:$I$45,0))/1000</f>
        <v>12.519701036831018</v>
      </c>
      <c r="AG23" s="47">
        <f>INDEX(REG_RSD_DEMANDS!$G$46:$I$71,MATCH(AG5,REG_RSD_DEMANDS!$B$46:$B$71,0),MATCH($I$23,REG_RSD_DEMANDS!$G$45:$I$45,0))/1000</f>
        <v>5.3722948402948401</v>
      </c>
      <c r="AH23" s="47">
        <f>INDEX(REG_RSD_DEMANDS!$G$46:$I$71,MATCH(AH5,REG_RSD_DEMANDS!$B$46:$B$71,0),MATCH($I$23,REG_RSD_DEMANDS!$G$45:$I$45,0))/1000</f>
        <v>8.8895641738149855</v>
      </c>
      <c r="AI23" s="47">
        <f>INDEX(REG_RSD_DEMANDS!$G$46:$I$71,MATCH(AI5,REG_RSD_DEMANDS!$B$46:$B$71,0),MATCH($I$23,REG_RSD_DEMANDS!$G$45:$I$45,0))/1000</f>
        <v>7.7068792520168046</v>
      </c>
      <c r="AJ23" s="47">
        <f>INDEX(REG_RSD_DEMANDS!$G$46:$I$71,MATCH(AJ5,REG_RSD_DEMANDS!$B$46:$B$71,0),MATCH($I$23,REG_RSD_DEMANDS!$G$45:$I$45,0))/1000</f>
        <v>15.881582138278784</v>
      </c>
      <c r="AK23" s="47">
        <f>INDEX(REG_RSD_DEMANDS!$G$46:$I$71,MATCH(AK5,REG_RSD_DEMANDS!$B$46:$B$71,0),MATCH($I$23,REG_RSD_DEMANDS!$G$45:$I$45,0))/1000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INDEX(REG_RSD_DEMANDS!$G$46:$I$71,MATCH(L5,REG_RSD_DEMANDS!$B$46:$B$71,0),MATCH($I$24,REG_RSD_DEMANDS!$G$45:$I$45,0))/1000</f>
        <v>10.817005161415981</v>
      </c>
      <c r="M24" s="47">
        <f>INDEX(REG_RSD_DEMANDS!$G$46:$I$71,MATCH(M5,REG_RSD_DEMANDS!$B$46:$B$71,0),MATCH($I$24,REG_RSD_DEMANDS!$G$45:$I$45,0))/1000</f>
        <v>56.159174425610253</v>
      </c>
      <c r="N24" s="47">
        <f>INDEX(REG_RSD_DEMANDS!$G$46:$I$71,MATCH(N5,REG_RSD_DEMANDS!$B$46:$B$71,0),MATCH($I$24,REG_RSD_DEMANDS!$G$45:$I$45,0))/1000</f>
        <v>30.304517514538837</v>
      </c>
      <c r="O24" s="47">
        <f>INDEX(REG_RSD_DEMANDS!$G$46:$I$71,MATCH(O5,REG_RSD_DEMANDS!$B$46:$B$71,0),MATCH($I$24,REG_RSD_DEMANDS!$G$45:$I$45,0))/1000</f>
        <v>20.891382011189211</v>
      </c>
      <c r="P24" s="47">
        <f>INDEX(REG_RSD_DEMANDS!$G$46:$I$71,MATCH(P5,REG_RSD_DEMANDS!$B$46:$B$71,0),MATCH($I$24,REG_RSD_DEMANDS!$G$45:$I$45,0))/1000</f>
        <v>16.295614216511488</v>
      </c>
      <c r="Q24" s="47">
        <f>INDEX(REG_RSD_DEMANDS!$G$46:$I$71,MATCH(Q5,REG_RSD_DEMANDS!$B$46:$B$71,0),MATCH($I$24,REG_RSD_DEMANDS!$G$45:$I$45,0))/1000</f>
        <v>9.7189087422298659</v>
      </c>
      <c r="R24" s="47">
        <f>INDEX(REG_RSD_DEMANDS!$G$46:$I$71,MATCH(R5,REG_RSD_DEMANDS!$B$46:$B$71,0),MATCH($I$24,REG_RSD_DEMANDS!$G$45:$I$45,0))/1000</f>
        <v>18.866743201020949</v>
      </c>
      <c r="S24" s="47">
        <f>INDEX(REG_RSD_DEMANDS!$G$46:$I$71,MATCH(S5,REG_RSD_DEMANDS!$B$46:$B$71,0),MATCH($I$24,REG_RSD_DEMANDS!$G$45:$I$45,0))/1000</f>
        <v>34.324098203443661</v>
      </c>
      <c r="T24" s="47">
        <f>INDEX(REG_RSD_DEMANDS!$G$46:$I$71,MATCH(T5,REG_RSD_DEMANDS!$B$46:$B$71,0),MATCH($I$24,REG_RSD_DEMANDS!$G$45:$I$45,0))/1000</f>
        <v>15.966202026112715</v>
      </c>
      <c r="U24" s="47">
        <f>INDEX(REG_RSD_DEMANDS!$G$46:$I$71,MATCH(U5,REG_RSD_DEMANDS!$B$46:$B$71,0),MATCH($I$24,REG_RSD_DEMANDS!$G$45:$I$45,0))/1000</f>
        <v>16.822932669034671</v>
      </c>
      <c r="V24" s="47">
        <f>INDEX(REG_RSD_DEMANDS!$G$46:$I$71,MATCH(V5,REG_RSD_DEMANDS!$B$46:$B$71,0),MATCH($I$24,REG_RSD_DEMANDS!$G$45:$I$45,0))/1000</f>
        <v>33.878287885206944</v>
      </c>
      <c r="W24" s="47">
        <f>INDEX(REG_RSD_DEMANDS!$G$46:$I$71,MATCH(W5,REG_RSD_DEMANDS!$B$46:$B$71,0),MATCH($I$24,REG_RSD_DEMANDS!$G$45:$I$45,0))/1000</f>
        <v>22.529580764463226</v>
      </c>
      <c r="X24" s="47">
        <f>INDEX(REG_RSD_DEMANDS!$G$46:$I$71,MATCH(X5,REG_RSD_DEMANDS!$B$46:$B$71,0),MATCH($I$24,REG_RSD_DEMANDS!$G$45:$I$45,0))/1000</f>
        <v>26.221499459384844</v>
      </c>
      <c r="Y24" s="47">
        <f>INDEX(REG_RSD_DEMANDS!$G$46:$I$71,MATCH(Y5,REG_RSD_DEMANDS!$B$46:$B$71,0),MATCH($I$24,REG_RSD_DEMANDS!$G$45:$I$45,0))/1000</f>
        <v>88.706618668082697</v>
      </c>
      <c r="Z24" s="47">
        <f>INDEX(REG_RSD_DEMANDS!$G$46:$I$71,MATCH(Z5,REG_RSD_DEMANDS!$B$46:$B$71,0),MATCH($I$24,REG_RSD_DEMANDS!$G$45:$I$45,0))/1000</f>
        <v>36.376580790193238</v>
      </c>
      <c r="AA24" s="47">
        <f>INDEX(REG_RSD_DEMANDS!$G$46:$I$71,MATCH(AA5,REG_RSD_DEMANDS!$B$46:$B$71,0),MATCH($I$24,REG_RSD_DEMANDS!$G$45:$I$45,0))/1000</f>
        <v>32.750827361563516</v>
      </c>
      <c r="AB24" s="47">
        <f>INDEX(REG_RSD_DEMANDS!$G$46:$I$71,MATCH(AB5,REG_RSD_DEMANDS!$B$46:$B$71,0),MATCH($I$24,REG_RSD_DEMANDS!$G$45:$I$45,0))/1000</f>
        <v>34.965040184897767</v>
      </c>
      <c r="AC24" s="47">
        <f>INDEX(REG_RSD_DEMANDS!$G$46:$I$71,MATCH(AC5,REG_RSD_DEMANDS!$B$46:$B$71,0),MATCH($I$24,REG_RSD_DEMANDS!$G$45:$I$45,0))/1000</f>
        <v>19.142703253806058</v>
      </c>
      <c r="AD24" s="47">
        <f>INDEX(REG_RSD_DEMANDS!$G$46:$I$71,MATCH(AD5,REG_RSD_DEMANDS!$B$46:$B$71,0),MATCH($I$24,REG_RSD_DEMANDS!$G$45:$I$45,0))/1000</f>
        <v>55.372585087977008</v>
      </c>
      <c r="AE24" s="47">
        <f>INDEX(REG_RSD_DEMANDS!$G$46:$I$71,MATCH(AE5,REG_RSD_DEMANDS!$B$46:$B$71,0),MATCH($I$24,REG_RSD_DEMANDS!$G$45:$I$45,0))/1000</f>
        <v>9.101160857693543</v>
      </c>
      <c r="AF24" s="47">
        <f>INDEX(REG_RSD_DEMANDS!$G$46:$I$71,MATCH(AF5,REG_RSD_DEMANDS!$B$46:$B$71,0),MATCH($I$24,REG_RSD_DEMANDS!$G$45:$I$45,0))/1000</f>
        <v>34.699308942923167</v>
      </c>
      <c r="AG24" s="47">
        <f>INDEX(REG_RSD_DEMANDS!$G$46:$I$71,MATCH(AG5,REG_RSD_DEMANDS!$B$46:$B$71,0),MATCH($I$24,REG_RSD_DEMANDS!$G$45:$I$45,0))/1000</f>
        <v>18.080993461874819</v>
      </c>
      <c r="AH24" s="47">
        <f>INDEX(REG_RSD_DEMANDS!$G$46:$I$71,MATCH(AH5,REG_RSD_DEMANDS!$B$46:$B$71,0),MATCH($I$24,REG_RSD_DEMANDS!$G$45:$I$45,0))/1000</f>
        <v>14.4942150134912</v>
      </c>
      <c r="AI24" s="47">
        <f>INDEX(REG_RSD_DEMANDS!$G$46:$I$71,MATCH(AI5,REG_RSD_DEMANDS!$B$46:$B$71,0),MATCH($I$24,REG_RSD_DEMANDS!$G$45:$I$45,0))/1000</f>
        <v>18.119875348525962</v>
      </c>
      <c r="AJ24" s="47">
        <f>INDEX(REG_RSD_DEMANDS!$G$46:$I$71,MATCH(AJ5,REG_RSD_DEMANDS!$B$46:$B$71,0),MATCH($I$24,REG_RSD_DEMANDS!$G$45:$I$45,0))/1000</f>
        <v>40.738467908725752</v>
      </c>
      <c r="AK24" s="47">
        <f>INDEX(REG_RSD_DEMANDS!$G$46:$I$71,MATCH(AK5,REG_RSD_DEMANDS!$B$46:$B$71,0),MATCH($I$24,REG_RSD_DEMANDS!$G$45:$I$45,0))/1000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" workbookViewId="0">
      <selection activeCell="G25" sqref="G25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74"/>
  <sheetViews>
    <sheetView tabSelected="1" workbookViewId="0">
      <selection activeCell="AP30" sqref="AP30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94"/>
      <c r="D4" s="94"/>
      <c r="E4" s="94" t="s">
        <v>8</v>
      </c>
      <c r="F4" s="94" t="s">
        <v>55</v>
      </c>
      <c r="G4" s="94">
        <v>2018</v>
      </c>
      <c r="H4" s="95">
        <f>INDEX($G$46:$I$71,MATCH(H3,$B$46:$B$71,0),MATCH($F$4,$C$45:$E$45,0))/1000</f>
        <v>1.272084432974631</v>
      </c>
      <c r="I4" s="95">
        <f t="shared" ref="I4:AG4" si="0">INDEX($G$46:$I$71,MATCH(I3,$B$46:$B$71,0),MATCH($F$4,$C$45:$E$45,0))/1000</f>
        <v>123.31467820831671</v>
      </c>
      <c r="J4" s="95">
        <f t="shared" si="0"/>
        <v>7.3637968231969131</v>
      </c>
      <c r="K4" s="95">
        <f t="shared" si="0"/>
        <v>1.7513817529766174</v>
      </c>
      <c r="L4" s="95">
        <f t="shared" si="0"/>
        <v>1.4349997251520255</v>
      </c>
      <c r="M4" s="95">
        <f t="shared" si="0"/>
        <v>0.69143208570294923</v>
      </c>
      <c r="N4" s="95">
        <f t="shared" si="0"/>
        <v>3.0388153054039786</v>
      </c>
      <c r="O4" s="95">
        <f t="shared" si="0"/>
        <v>5.4114225176697692</v>
      </c>
      <c r="P4" s="95">
        <f t="shared" si="0"/>
        <v>1.1752936766265591</v>
      </c>
      <c r="Q4" s="95">
        <f t="shared" si="0"/>
        <v>2.8889605821519497</v>
      </c>
      <c r="R4" s="95">
        <f t="shared" si="0"/>
        <v>2.6689797196485481</v>
      </c>
      <c r="S4" s="95">
        <f t="shared" si="0"/>
        <v>4.5131911767694204</v>
      </c>
      <c r="T4" s="95">
        <f t="shared" si="0"/>
        <v>2.4912235846235253</v>
      </c>
      <c r="U4" s="95">
        <f t="shared" si="0"/>
        <v>18.164569738528382</v>
      </c>
      <c r="V4" s="95">
        <f t="shared" si="0"/>
        <v>2.9060721193547803</v>
      </c>
      <c r="W4" s="95">
        <f t="shared" si="0"/>
        <v>7.461125800292038</v>
      </c>
      <c r="X4" s="95">
        <f t="shared" si="0"/>
        <v>2.3822341251096568</v>
      </c>
      <c r="Y4" s="95">
        <f t="shared" si="0"/>
        <v>3.1991719442467104</v>
      </c>
      <c r="Z4" s="95">
        <f t="shared" si="0"/>
        <v>9.8815892011882625</v>
      </c>
      <c r="AA4" s="95">
        <f t="shared" si="0"/>
        <v>0.54302409251525863</v>
      </c>
      <c r="AB4" s="95">
        <f t="shared" si="0"/>
        <v>2.1413166117916522</v>
      </c>
      <c r="AC4" s="95">
        <f t="shared" si="0"/>
        <v>0.67645175529921286</v>
      </c>
      <c r="AD4" s="95">
        <f t="shared" si="0"/>
        <v>1.6760939551367242</v>
      </c>
      <c r="AE4" s="95">
        <f t="shared" si="0"/>
        <v>1.271052567009926</v>
      </c>
      <c r="AF4" s="95">
        <f t="shared" si="0"/>
        <v>2.3929923596273825</v>
      </c>
      <c r="AG4" s="95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96">
        <f>INDEX($G$46:$I$71,MATCH(H3,$B$46:$B$71,0),MATCH($F$5,$C$45:$E$45,0))/1000</f>
        <v>9.0173696255538793</v>
      </c>
      <c r="I5" s="96">
        <f t="shared" ref="I5:AG5" si="1">INDEX($G$46:$I$71,MATCH(I3,$B$46:$B$71,0),MATCH($F$5,$C$45:$E$45,0))/1000</f>
        <v>299.73987494657928</v>
      </c>
      <c r="J5" s="96">
        <f t="shared" si="1"/>
        <v>38.144204386107944</v>
      </c>
      <c r="K5" s="96">
        <f t="shared" si="1"/>
        <v>12.508441600918088</v>
      </c>
      <c r="L5" s="96">
        <f t="shared" si="1"/>
        <v>11.510583914522281</v>
      </c>
      <c r="M5" s="96">
        <f t="shared" si="1"/>
        <v>4.7462770797513549</v>
      </c>
      <c r="N5" s="96">
        <f t="shared" si="1"/>
        <v>24.289540001760251</v>
      </c>
      <c r="O5" s="96">
        <f t="shared" si="1"/>
        <v>27.103374443441172</v>
      </c>
      <c r="P5" s="96">
        <f t="shared" si="1"/>
        <v>10.239258420802399</v>
      </c>
      <c r="Q5" s="96">
        <f t="shared" si="1"/>
        <v>12.264197780781444</v>
      </c>
      <c r="R5" s="96">
        <f t="shared" si="1"/>
        <v>18.38550107756636</v>
      </c>
      <c r="S5" s="96">
        <f t="shared" si="1"/>
        <v>23.167339151815657</v>
      </c>
      <c r="T5" s="96">
        <f t="shared" si="1"/>
        <v>15.118989670799881</v>
      </c>
      <c r="U5" s="96">
        <f t="shared" si="1"/>
        <v>91.446903647123108</v>
      </c>
      <c r="V5" s="96">
        <f t="shared" si="1"/>
        <v>15.686699374231551</v>
      </c>
      <c r="W5" s="96">
        <f t="shared" si="1"/>
        <v>31.695949118274743</v>
      </c>
      <c r="X5" s="96">
        <f t="shared" si="1"/>
        <v>21.954232438086233</v>
      </c>
      <c r="Y5" s="96">
        <f t="shared" si="1"/>
        <v>21.769226916806353</v>
      </c>
      <c r="Z5" s="96">
        <f t="shared" si="1"/>
        <v>27.589465054026704</v>
      </c>
      <c r="AA5" s="96">
        <f t="shared" si="1"/>
        <v>2.7377793125602312</v>
      </c>
      <c r="AB5" s="96">
        <f t="shared" si="1"/>
        <v>12.519701036831018</v>
      </c>
      <c r="AC5" s="96">
        <f t="shared" si="1"/>
        <v>5.3722948402948401</v>
      </c>
      <c r="AD5" s="96">
        <f t="shared" si="1"/>
        <v>8.8895641738149855</v>
      </c>
      <c r="AE5" s="96">
        <f t="shared" si="1"/>
        <v>7.7068792520168046</v>
      </c>
      <c r="AF5" s="96">
        <f t="shared" si="1"/>
        <v>15.881582138278784</v>
      </c>
      <c r="AG5" s="96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92">
        <f>INDEX($G$46:$I$71,MATCH(H3,$B$46:$B$71,0),MATCH($F$6,$C$45:$E$45,0))/1000</f>
        <v>10.817005161415981</v>
      </c>
      <c r="I6" s="92">
        <f t="shared" ref="I6:AG6" si="2">INDEX($G$46:$I$71,MATCH(I3,$B$46:$B$71,0),MATCH($F$6,$C$45:$E$45,0))/1000</f>
        <v>56.159174425610253</v>
      </c>
      <c r="J6" s="92">
        <f t="shared" si="2"/>
        <v>30.304517514538837</v>
      </c>
      <c r="K6" s="92">
        <f t="shared" si="2"/>
        <v>20.891382011189211</v>
      </c>
      <c r="L6" s="92">
        <f t="shared" si="2"/>
        <v>16.295614216511488</v>
      </c>
      <c r="M6" s="92">
        <f t="shared" si="2"/>
        <v>9.7189087422298659</v>
      </c>
      <c r="N6" s="92">
        <f t="shared" si="2"/>
        <v>18.866743201020949</v>
      </c>
      <c r="O6" s="92">
        <f t="shared" si="2"/>
        <v>34.324098203443661</v>
      </c>
      <c r="P6" s="92">
        <f t="shared" si="2"/>
        <v>15.966202026112715</v>
      </c>
      <c r="Q6" s="92">
        <f t="shared" si="2"/>
        <v>16.822932669034671</v>
      </c>
      <c r="R6" s="92">
        <f t="shared" si="2"/>
        <v>33.878287885206944</v>
      </c>
      <c r="S6" s="92">
        <f t="shared" si="2"/>
        <v>22.529580764463226</v>
      </c>
      <c r="T6" s="92">
        <f t="shared" si="2"/>
        <v>26.221499459384844</v>
      </c>
      <c r="U6" s="92">
        <f t="shared" si="2"/>
        <v>88.706618668082697</v>
      </c>
      <c r="V6" s="92">
        <f t="shared" si="2"/>
        <v>36.376580790193238</v>
      </c>
      <c r="W6" s="92">
        <f t="shared" si="2"/>
        <v>32.750827361563516</v>
      </c>
      <c r="X6" s="92">
        <f t="shared" si="2"/>
        <v>34.965040184897767</v>
      </c>
      <c r="Y6" s="92">
        <f t="shared" si="2"/>
        <v>19.142703253806058</v>
      </c>
      <c r="Z6" s="92">
        <f t="shared" si="2"/>
        <v>55.372585087977008</v>
      </c>
      <c r="AA6" s="92">
        <f t="shared" si="2"/>
        <v>9.101160857693543</v>
      </c>
      <c r="AB6" s="92">
        <f t="shared" si="2"/>
        <v>34.699308942923167</v>
      </c>
      <c r="AC6" s="92">
        <f t="shared" si="2"/>
        <v>18.080993461874819</v>
      </c>
      <c r="AD6" s="92">
        <f t="shared" si="2"/>
        <v>14.4942150134912</v>
      </c>
      <c r="AE6" s="92">
        <f t="shared" si="2"/>
        <v>18.119875348525962</v>
      </c>
      <c r="AF6" s="92">
        <f t="shared" si="2"/>
        <v>40.738467908725752</v>
      </c>
      <c r="AG6" s="92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90">
        <v>2040</v>
      </c>
      <c r="H7" s="91">
        <f>INDEX($C$46:$E$71,MATCH(H3,$B$46:$B$71,0),MATCH($F$7,$C$45:$E$45,0))/1000</f>
        <v>1.898024348656248</v>
      </c>
      <c r="I7" s="91">
        <f>INDEX($C$46:$E$71,MATCH(I3,$B$46:$B$71,0),MATCH($F$7,$C$45:$E$45,0))/1000</f>
        <v>352.54149222482624</v>
      </c>
      <c r="J7" s="91">
        <f>INDEX($C$46:$E$71,MATCH(J3,$B$46:$B$71,0),MATCH($F$7,$C$45:$E$45,0))/1000</f>
        <v>11.531970900521817</v>
      </c>
      <c r="K7" s="91">
        <f>INDEX($C$46:$E$71,MATCH(K3,$B$46:$B$71,0),MATCH($F$7,$C$45:$E$45,0))/1000</f>
        <v>2.8193319188906125</v>
      </c>
      <c r="L7" s="91">
        <f>INDEX($C$46:$E$71,MATCH(L3,$B$46:$B$71,0),MATCH($F$7,$C$45:$E$45,0))/1000</f>
        <v>2.1904610585192965</v>
      </c>
      <c r="M7" s="91">
        <f>INDEX($C$46:$E$71,MATCH(M3,$B$46:$B$71,0),MATCH($F$7,$C$45:$E$45,0))/1000</f>
        <v>1.0636660866109462</v>
      </c>
      <c r="N7" s="91">
        <f>INDEX($C$46:$E$71,MATCH(N3,$B$46:$B$71,0),MATCH($F$7,$C$45:$E$45,0))/1000</f>
        <v>4.8314791915712432</v>
      </c>
      <c r="O7" s="91">
        <f>INDEX($C$46:$E$71,MATCH(O3,$B$46:$B$71,0),MATCH($F$7,$C$45:$E$45,0))/1000</f>
        <v>8.2769198246279583</v>
      </c>
      <c r="P7" s="91">
        <f>INDEX($C$46:$E$71,MATCH(P3,$B$46:$B$71,0),MATCH($F$7,$C$45:$E$45,0))/1000</f>
        <v>1.7740660907168857</v>
      </c>
      <c r="Q7" s="91">
        <f>INDEX($C$46:$E$71,MATCH(Q3,$B$46:$B$71,0),MATCH($F$7,$C$45:$E$45,0))/1000</f>
        <v>4.6475483450853865</v>
      </c>
      <c r="R7" s="91">
        <f>INDEX($C$46:$E$71,MATCH(R3,$B$46:$B$71,0),MATCH($F$7,$C$45:$E$45,0))/1000</f>
        <v>4.4533614651362834</v>
      </c>
      <c r="S7" s="91">
        <f>INDEX($C$46:$E$71,MATCH(S3,$B$46:$B$71,0),MATCH($F$7,$C$45:$E$45,0))/1000</f>
        <v>7.3675351531837938</v>
      </c>
      <c r="T7" s="91">
        <f>INDEX($C$46:$E$71,MATCH(T3,$B$46:$B$71,0),MATCH($F$7,$C$45:$E$45,0))/1000</f>
        <v>3.7464162802365828</v>
      </c>
      <c r="U7" s="91">
        <f>INDEX($C$46:$E$71,MATCH(U3,$B$46:$B$71,0),MATCH($F$7,$C$45:$E$45,0))/1000</f>
        <v>28.304629988516766</v>
      </c>
      <c r="V7" s="91">
        <f>INDEX($C$46:$E$71,MATCH(V3,$B$46:$B$71,0),MATCH($F$7,$C$45:$E$45,0))/1000</f>
        <v>4.5849275481868714</v>
      </c>
      <c r="W7" s="91">
        <f>INDEX($C$46:$E$71,MATCH(W3,$B$46:$B$71,0),MATCH($F$7,$C$45:$E$45,0))/1000</f>
        <v>11.740392462903955</v>
      </c>
      <c r="X7" s="91">
        <f>INDEX($C$46:$E$71,MATCH(X3,$B$46:$B$71,0),MATCH($F$7,$C$45:$E$45,0))/1000</f>
        <v>3.8209536362051768</v>
      </c>
      <c r="Y7" s="91">
        <f>INDEX($C$46:$E$71,MATCH(Y3,$B$46:$B$71,0),MATCH($F$7,$C$45:$E$45,0))/1000</f>
        <v>5.0222245743974074</v>
      </c>
      <c r="Z7" s="91">
        <f>INDEX($C$46:$E$71,MATCH(Z3,$B$46:$B$71,0),MATCH($F$7,$C$45:$E$45,0))/1000</f>
        <v>16.855601638525954</v>
      </c>
      <c r="AA7" s="91">
        <f>INDEX($C$46:$E$71,MATCH(AA3,$B$46:$B$71,0),MATCH($F$7,$C$45:$E$45,0))/1000</f>
        <v>0.83435424328525776</v>
      </c>
      <c r="AB7" s="91">
        <f>INDEX($C$46:$E$71,MATCH(AB3,$B$46:$B$71,0),MATCH($F$7,$C$45:$E$45,0))/1000</f>
        <v>3.4379525937310516</v>
      </c>
      <c r="AC7" s="91">
        <f>INDEX($C$46:$E$71,MATCH(AC3,$B$46:$B$71,0),MATCH($F$7,$C$45:$E$45,0))/1000</f>
        <v>1.0643323461381018</v>
      </c>
      <c r="AD7" s="91">
        <f>INDEX($C$46:$E$71,MATCH(AD3,$B$46:$B$71,0),MATCH($F$7,$C$45:$E$45,0))/1000</f>
        <v>2.6734939364728261</v>
      </c>
      <c r="AE7" s="91">
        <f>INDEX($C$46:$E$71,MATCH(AE3,$B$46:$B$71,0),MATCH($F$7,$C$45:$E$45,0))/1000</f>
        <v>1.948444511371501</v>
      </c>
      <c r="AF7" s="91">
        <f>INDEX($C$46:$E$71,MATCH(AF3,$B$46:$B$71,0),MATCH($F$7,$C$45:$E$45,0))/1000</f>
        <v>3.7796752791541932</v>
      </c>
      <c r="AG7" s="91">
        <f>INDEX($C$46:$E$71,MATCH(AG3,$B$46:$B$71,0),MATCH($F$7,$C$45:$E$45,0))/1000</f>
        <v>1.6187443525275589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92">
        <f>INDEX($C$46:$E$71,MATCH(H3,$B$46:$B$71,0),MATCH($F$8,$C$45:$E$45,0))/1000</f>
        <v>14.882562334288119</v>
      </c>
      <c r="I8" s="92">
        <f>INDEX($C$46:$E$71,MATCH(I3,$B$46:$B$71,0),MATCH($F$8,$C$45:$E$45,0))/1000</f>
        <v>294.6282189604147</v>
      </c>
      <c r="J8" s="92">
        <f>INDEX($C$46:$E$71,MATCH(J3,$B$46:$B$71,0),MATCH($F$8,$C$45:$E$45,0))/1000</f>
        <v>66.508577329663908</v>
      </c>
      <c r="K8" s="92">
        <f>INDEX($C$46:$E$71,MATCH(K3,$B$46:$B$71,0),MATCH($F$8,$C$45:$E$45,0))/1000</f>
        <v>16.260719026274394</v>
      </c>
      <c r="L8" s="92">
        <f>INDEX($C$46:$E$71,MATCH(L3,$B$46:$B$71,0),MATCH($F$8,$C$45:$E$45,0))/1000</f>
        <v>16.876353272311565</v>
      </c>
      <c r="M8" s="92">
        <f>INDEX($C$46:$E$71,MATCH(M3,$B$46:$B$71,0),MATCH($F$8,$C$45:$E$45,0))/1000</f>
        <v>6.2061339395167128</v>
      </c>
      <c r="N8" s="92">
        <f>INDEX($C$46:$E$71,MATCH(N3,$B$46:$B$71,0),MATCH($F$8,$C$45:$E$45,0))/1000</f>
        <v>39.595380994559413</v>
      </c>
      <c r="O8" s="92">
        <f>INDEX($C$46:$E$71,MATCH(O3,$B$46:$B$71,0),MATCH($F$8,$C$45:$E$45,0))/1000</f>
        <v>43.98144032563691</v>
      </c>
      <c r="P8" s="92">
        <f>INDEX($C$46:$E$71,MATCH(P3,$B$46:$B$71,0),MATCH($F$8,$C$45:$E$45,0))/1000</f>
        <v>16.363542206528219</v>
      </c>
      <c r="Q8" s="92">
        <f>INDEX($C$46:$E$71,MATCH(Q3,$B$46:$B$71,0),MATCH($F$8,$C$45:$E$45,0))/1000</f>
        <v>15.748209671662629</v>
      </c>
      <c r="R8" s="92">
        <f>INDEX($C$46:$E$71,MATCH(R3,$B$46:$B$71,0),MATCH($F$8,$C$45:$E$45,0))/1000</f>
        <v>27.100913509858838</v>
      </c>
      <c r="S8" s="92">
        <f>INDEX($C$46:$E$71,MATCH(S3,$B$46:$B$71,0),MATCH($F$8,$C$45:$E$45,0))/1000</f>
        <v>38.205671990089542</v>
      </c>
      <c r="T8" s="92">
        <f>INDEX($C$46:$E$71,MATCH(T3,$B$46:$B$71,0),MATCH($F$8,$C$45:$E$45,0))/1000</f>
        <v>24.021053414399443</v>
      </c>
      <c r="U8" s="92">
        <f>INDEX($C$46:$E$71,MATCH(U3,$B$46:$B$71,0),MATCH($F$8,$C$45:$E$45,0))/1000</f>
        <v>139.35830108119632</v>
      </c>
      <c r="V8" s="92">
        <f>INDEX($C$46:$E$71,MATCH(V3,$B$46:$B$71,0),MATCH($F$8,$C$45:$E$45,0))/1000</f>
        <v>22.053323527721862</v>
      </c>
      <c r="W8" s="92">
        <f>INDEX($C$46:$E$71,MATCH(W3,$B$46:$B$71,0),MATCH($F$8,$C$45:$E$45,0))/1000</f>
        <v>48.097907782305406</v>
      </c>
      <c r="X8" s="92">
        <f>INDEX($C$46:$E$71,MATCH(X3,$B$46:$B$71,0),MATCH($F$8,$C$45:$E$45,0))/1000</f>
        <v>27.916985955357909</v>
      </c>
      <c r="Y8" s="92">
        <f>INDEX($C$46:$E$71,MATCH(Y3,$B$46:$B$71,0),MATCH($F$8,$C$45:$E$45,0))/1000</f>
        <v>34.383196043194772</v>
      </c>
      <c r="Z8" s="92">
        <f>INDEX($C$46:$E$71,MATCH(Z3,$B$46:$B$71,0),MATCH($F$8,$C$45:$E$45,0))/1000</f>
        <v>35.04069401220216</v>
      </c>
      <c r="AA8" s="92">
        <f>INDEX($C$46:$E$71,MATCH(AA3,$B$46:$B$71,0),MATCH($F$8,$C$45:$E$45,0))/1000</f>
        <v>3.5403716365228903</v>
      </c>
      <c r="AB8" s="92">
        <f>INDEX($C$46:$E$71,MATCH(AB3,$B$46:$B$71,0),MATCH($F$8,$C$45:$E$45,0))/1000</f>
        <v>15.9308201018025</v>
      </c>
      <c r="AC8" s="92">
        <f>INDEX($C$46:$E$71,MATCH(AC3,$B$46:$B$71,0),MATCH($F$8,$C$45:$E$45,0))/1000</f>
        <v>7.1044326005771232</v>
      </c>
      <c r="AD8" s="92">
        <f>INDEX($C$46:$E$71,MATCH(AD3,$B$46:$B$71,0),MATCH($F$8,$C$45:$E$45,0))/1000</f>
        <v>11.956461700934486</v>
      </c>
      <c r="AE8" s="92">
        <f>INDEX($C$46:$E$71,MATCH(AE3,$B$46:$B$71,0),MATCH($F$8,$C$45:$E$45,0))/1000</f>
        <v>9.6650425675056582</v>
      </c>
      <c r="AF8" s="92">
        <f>INDEX($C$46:$E$71,MATCH(AF3,$B$46:$B$71,0),MATCH($F$8,$C$45:$E$45,0))/1000</f>
        <v>19.579577044605177</v>
      </c>
      <c r="AG8" s="92">
        <f>INDEX($C$46:$E$71,MATCH(AG3,$B$46:$B$71,0),MATCH($F$8,$C$45:$E$45,0))/1000</f>
        <v>8.4291089708693985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93">
        <f>INDEX($C$46:$E$71,MATCH(H3,$B$46:$B$71,0),MATCH($F$9,$C$45:$E$45,0))/1000</f>
        <v>11.699476472334901</v>
      </c>
      <c r="I9" s="93">
        <f>INDEX($C$46:$E$71,MATCH(I3,$B$46:$B$71,0),MATCH($F$9,$C$45:$E$45,0))/1000</f>
        <v>50.208458106570049</v>
      </c>
      <c r="J9" s="93">
        <f>INDEX($C$46:$E$71,MATCH(J3,$B$46:$B$71,0),MATCH($F$9,$C$45:$E$45,0))/1000</f>
        <v>28.73174004390096</v>
      </c>
      <c r="K9" s="93">
        <f>INDEX($C$46:$E$71,MATCH(K3,$B$46:$B$71,0),MATCH($F$9,$C$45:$E$45,0))/1000</f>
        <v>28.096042626753711</v>
      </c>
      <c r="L9" s="93">
        <f>INDEX($C$46:$E$71,MATCH(L3,$B$46:$B$71,0),MATCH($F$9,$C$45:$E$45,0))/1000</f>
        <v>20.151195529321292</v>
      </c>
      <c r="M9" s="93">
        <f>INDEX($C$46:$E$71,MATCH(M3,$B$46:$B$71,0),MATCH($F$9,$C$45:$E$45,0))/1000</f>
        <v>13.418730176409857</v>
      </c>
      <c r="N9" s="93">
        <f>INDEX($C$46:$E$71,MATCH(N3,$B$46:$B$71,0),MATCH($F$9,$C$45:$E$45,0))/1000</f>
        <v>19.657712024770355</v>
      </c>
      <c r="O9" s="93">
        <f>INDEX($C$46:$E$71,MATCH(O3,$B$46:$B$71,0),MATCH($F$9,$C$45:$E$45,0))/1000</f>
        <v>37.25577467320025</v>
      </c>
      <c r="P9" s="93">
        <f>INDEX($C$46:$E$71,MATCH(P3,$B$46:$B$71,0),MATCH($F$9,$C$45:$E$45,0))/1000</f>
        <v>17.897844903664769</v>
      </c>
      <c r="Q9" s="93">
        <f>INDEX($C$46:$E$71,MATCH(Q3,$B$46:$B$71,0),MATCH($F$9,$C$45:$E$45,0))/1000</f>
        <v>22.890301958540569</v>
      </c>
      <c r="R9" s="93">
        <f>INDEX($C$46:$E$71,MATCH(R3,$B$46:$B$71,0),MATCH($F$9,$C$45:$E$45,0))/1000</f>
        <v>38.736304474165742</v>
      </c>
      <c r="S9" s="93">
        <f>INDEX($C$46:$E$71,MATCH(S3,$B$46:$B$71,0),MATCH($F$9,$C$45:$E$45,0))/1000</f>
        <v>22.488634461883326</v>
      </c>
      <c r="T9" s="93">
        <f>INDEX($C$46:$E$71,MATCH(T3,$B$46:$B$71,0),MATCH($F$9,$C$45:$E$45,0))/1000</f>
        <v>29.715767526447191</v>
      </c>
      <c r="U9" s="93">
        <f>INDEX($C$46:$E$71,MATCH(U3,$B$46:$B$71,0),MATCH($F$9,$C$45:$E$45,0))/1000</f>
        <v>103.10740083484252</v>
      </c>
      <c r="V9" s="93">
        <f>INDEX($C$46:$E$71,MATCH(V3,$B$46:$B$71,0),MATCH($F$9,$C$45:$E$45,0))/1000</f>
        <v>45.951267915163555</v>
      </c>
      <c r="W9" s="93">
        <f>INDEX($C$46:$E$71,MATCH(W3,$B$46:$B$71,0),MATCH($F$9,$C$45:$E$45,0))/1000</f>
        <v>37.966736182551422</v>
      </c>
      <c r="X9" s="93">
        <f>INDEX($C$46:$E$71,MATCH(X3,$B$46:$B$71,0),MATCH($F$9,$C$45:$E$45,0))/1000</f>
        <v>48.09276788271314</v>
      </c>
      <c r="Y9" s="93">
        <f>INDEX($C$46:$E$71,MATCH(Y3,$B$46:$B$71,0),MATCH($F$9,$C$45:$E$45,0))/1000</f>
        <v>21.102638216483093</v>
      </c>
      <c r="Z9" s="93">
        <f>INDEX($C$46:$E$71,MATCH(Z3,$B$46:$B$71,0),MATCH($F$9,$C$45:$E$45,0))/1000</f>
        <v>72.843085360214531</v>
      </c>
      <c r="AA9" s="93">
        <f>INDEX($C$46:$E$71,MATCH(AA3,$B$46:$B$71,0),MATCH($F$9,$C$45:$E$45,0))/1000</f>
        <v>12.70122308265802</v>
      </c>
      <c r="AB9" s="93">
        <f>INDEX($C$46:$E$71,MATCH(AB3,$B$46:$B$71,0),MATCH($F$9,$C$45:$E$45,0))/1000</f>
        <v>47.665402084137867</v>
      </c>
      <c r="AC9" s="93">
        <f>INDEX($C$46:$E$71,MATCH(AC3,$B$46:$B$71,0),MATCH($F$9,$C$45:$E$45,0))/1000</f>
        <v>24.325996479165351</v>
      </c>
      <c r="AD9" s="93">
        <f>INDEX($C$46:$E$71,MATCH(AD3,$B$46:$B$71,0),MATCH($F$9,$C$45:$E$45,0))/1000</f>
        <v>18.99883505692911</v>
      </c>
      <c r="AE9" s="93">
        <f>INDEX($C$46:$E$71,MATCH(AE3,$B$46:$B$71,0),MATCH($F$9,$C$45:$E$45,0))/1000</f>
        <v>26.001584617873359</v>
      </c>
      <c r="AF9" s="93">
        <f>INDEX($C$46:$E$71,MATCH(AF3,$B$46:$B$71,0),MATCH($F$9,$C$45:$E$45,0))/1000</f>
        <v>58.140475423879238</v>
      </c>
      <c r="AG9" s="93">
        <f>INDEX($C$46:$E$71,MATCH(AG3,$B$46:$B$71,0),MATCH($F$9,$C$45:$E$45,0))/1000</f>
        <v>19.688603885425856</v>
      </c>
      <c r="AH9" s="1"/>
      <c r="AI9" s="1"/>
    </row>
    <row r="10" spans="1:35" s="1" customFormat="1" x14ac:dyDescent="0.25">
      <c r="C10" s="94"/>
      <c r="D10" s="94"/>
      <c r="E10" s="94" t="s">
        <v>8</v>
      </c>
      <c r="F10" s="94" t="s">
        <v>130</v>
      </c>
      <c r="G10" s="94">
        <v>2020</v>
      </c>
      <c r="H10" s="95">
        <f>DEMANDS!$J$33*(SUM(H7:H9)/SUM($H$7:$AG$9))</f>
        <v>1.4535712135838427E-2</v>
      </c>
      <c r="I10" s="95">
        <f>DEMANDS!$J$33*(SUM(I7:I9)/SUM($H$7:$AG$9))</f>
        <v>0.35592927808394675</v>
      </c>
      <c r="J10" s="95">
        <f>DEMANDS!$J$33*(SUM(J7:J9)/SUM($H$7:$AG$9))</f>
        <v>5.4494656067825067E-2</v>
      </c>
      <c r="K10" s="95">
        <f>DEMANDS!$J$33*(SUM(K7:K9)/SUM($H$7:$AG$9))</f>
        <v>2.4077829888086981E-2</v>
      </c>
      <c r="L10" s="95">
        <f>DEMANDS!$J$33*(SUM(L7:L9)/SUM($H$7:$AG$9))</f>
        <v>2.0016167055513494E-2</v>
      </c>
      <c r="M10" s="95">
        <f>DEMANDS!$J$33*(SUM(M7:M9)/SUM($H$7:$AG$9))</f>
        <v>1.0559053815930192E-2</v>
      </c>
      <c r="N10" s="95">
        <f>DEMANDS!$J$33*(SUM(N7:N9)/SUM($H$7:$AG$9))</f>
        <v>3.2707613354900002E-2</v>
      </c>
      <c r="O10" s="95">
        <f>DEMANDS!$J$33*(SUM(O7:O9)/SUM($H$7:$AG$9))</f>
        <v>4.5686404864636973E-2</v>
      </c>
      <c r="P10" s="95">
        <f>DEMANDS!$J$33*(SUM(P7:P9)/SUM($H$7:$AG$9))</f>
        <v>1.8391847362031141E-2</v>
      </c>
      <c r="Q10" s="95">
        <f>DEMANDS!$J$33*(SUM(Q7:Q9)/SUM($H$7:$AG$9))</f>
        <v>2.209242668686991E-2</v>
      </c>
      <c r="R10" s="95">
        <f>DEMANDS!$J$33*(SUM(R7:R9)/SUM($H$7:$AG$9))</f>
        <v>3.5875047859396637E-2</v>
      </c>
      <c r="S10" s="95">
        <f>DEMANDS!$J$33*(SUM(S7:S9)/SUM($H$7:$AG$9))</f>
        <v>3.4737540138642546E-2</v>
      </c>
      <c r="T10" s="95">
        <f>DEMANDS!$J$33*(SUM(T7:T9)/SUM($H$7:$AG$9))</f>
        <v>2.933841067437707E-2</v>
      </c>
      <c r="U10" s="95">
        <f>DEMANDS!$J$33*(SUM(U7:U9)/SUM($H$7:$AG$9))</f>
        <v>0.13819630869605259</v>
      </c>
      <c r="V10" s="95">
        <f>DEMANDS!$J$33*(SUM(V7:V9)/SUM($H$7:$AG$9))</f>
        <v>3.7048385264469297E-2</v>
      </c>
      <c r="W10" s="95">
        <f>DEMANDS!$J$33*(SUM(W7:W9)/SUM($H$7:$AG$9))</f>
        <v>4.991793196517514E-2</v>
      </c>
      <c r="X10" s="95">
        <f>DEMANDS!$J$33*(SUM(X7:X9)/SUM($H$7:$AG$9))</f>
        <v>4.0744157662842291E-2</v>
      </c>
      <c r="Y10" s="95">
        <f>DEMANDS!$J$33*(SUM(Y7:Y9)/SUM($H$7:$AG$9))</f>
        <v>3.0882225236479429E-2</v>
      </c>
      <c r="Z10" s="95">
        <f>DEMANDS!$J$33*(SUM(Z7:Z9)/SUM($H$7:$AG$9))</f>
        <v>6.3664737135304739E-2</v>
      </c>
      <c r="AA10" s="95">
        <f>DEMANDS!$J$33*(SUM(AA7:AA9)/SUM($H$7:$AG$9))</f>
        <v>8.7152573086435332E-3</v>
      </c>
      <c r="AB10" s="95">
        <f>DEMANDS!$J$33*(SUM(AB7:AB9)/SUM($H$7:$AG$9))</f>
        <v>3.4213037469341574E-2</v>
      </c>
      <c r="AC10" s="95">
        <f>DEMANDS!$J$33*(SUM(AC7:AC9)/SUM($H$7:$AG$9))</f>
        <v>1.6584741945061009E-2</v>
      </c>
      <c r="AD10" s="95">
        <f>DEMANDS!$J$33*(SUM(AD7:AD9)/SUM($H$7:$AG$9))</f>
        <v>1.7163530092756323E-2</v>
      </c>
      <c r="AE10" s="95">
        <f>DEMANDS!$J$33*(SUM(AE7:AE9)/SUM($H$7:$AG$9))</f>
        <v>1.9198056239265654E-2</v>
      </c>
      <c r="AF10" s="95">
        <f>DEMANDS!$J$33*(SUM(AF7:AF9)/SUM($H$7:$AG$9))</f>
        <v>4.159599559979494E-2</v>
      </c>
      <c r="AG10" s="95">
        <f>DEMANDS!$J$33*(SUM(AG7:AG9)/SUM($H$7:$AG$9))</f>
        <v>1.5176953069607313E-2</v>
      </c>
    </row>
    <row r="11" spans="1:35" s="1" customFormat="1" x14ac:dyDescent="0.25">
      <c r="C11" s="61"/>
      <c r="D11" s="61"/>
      <c r="E11" s="61" t="s">
        <v>8</v>
      </c>
      <c r="F11" s="61" t="s">
        <v>130</v>
      </c>
      <c r="G11" s="46">
        <v>2030</v>
      </c>
      <c r="H11" s="96">
        <f>DEMANDS!$T$33*(SUM(H7:H9)/SUM($H$7:$AG$9))</f>
        <v>1.6807400780783847E-2</v>
      </c>
      <c r="I11" s="96">
        <f>DEMANDS!$T$33*(SUM(I7:I9)/SUM($H$7:$AG$9))</f>
        <v>0.41155507005552699</v>
      </c>
      <c r="J11" s="96">
        <f>DEMANDS!$T$33*(SUM(J7:J9)/SUM($H$7:$AG$9))</f>
        <v>6.3011259192777072E-2</v>
      </c>
      <c r="K11" s="96">
        <f>DEMANDS!$T$33*(SUM(K7:K9)/SUM($H$7:$AG$9))</f>
        <v>2.7840791911587434E-2</v>
      </c>
      <c r="L11" s="96">
        <f>DEMANDS!$T$33*(SUM(L7:L9)/SUM($H$7:$AG$9))</f>
        <v>2.314435912415189E-2</v>
      </c>
      <c r="M11" s="96">
        <f>DEMANDS!$T$33*(SUM(M7:M9)/SUM($H$7:$AG$9))</f>
        <v>1.2209257289337973E-2</v>
      </c>
      <c r="N11" s="96">
        <f>DEMANDS!$T$33*(SUM(N7:N9)/SUM($H$7:$AG$9))</f>
        <v>3.7819266170202932E-2</v>
      </c>
      <c r="O11" s="96">
        <f>DEMANDS!$T$33*(SUM(O7:O9)/SUM($H$7:$AG$9))</f>
        <v>5.2826425676103649E-2</v>
      </c>
      <c r="P11" s="96">
        <f>DEMANDS!$T$33*(SUM(P7:P9)/SUM($H$7:$AG$9))</f>
        <v>2.1266185435147199E-2</v>
      </c>
      <c r="Q11" s="96">
        <f>DEMANDS!$T$33*(SUM(Q7:Q9)/SUM($H$7:$AG$9))</f>
        <v>2.5545103403004997E-2</v>
      </c>
      <c r="R11" s="96">
        <f>DEMANDS!$T$33*(SUM(R7:R9)/SUM($H$7:$AG$9))</f>
        <v>4.1481717701057214E-2</v>
      </c>
      <c r="S11" s="96">
        <f>DEMANDS!$T$33*(SUM(S7:S9)/SUM($H$7:$AG$9))</f>
        <v>4.0166436552443077E-2</v>
      </c>
      <c r="T11" s="96">
        <f>DEMANDS!$T$33*(SUM(T7:T9)/SUM($H$7:$AG$9))</f>
        <v>3.3923513472705405E-2</v>
      </c>
      <c r="U11" s="96">
        <f>DEMANDS!$T$33*(SUM(U7:U9)/SUM($H$7:$AG$9))</f>
        <v>0.15979407991664277</v>
      </c>
      <c r="V11" s="96">
        <f>DEMANDS!$T$33*(SUM(V7:V9)/SUM($H$7:$AG$9))</f>
        <v>4.2838428114269002E-2</v>
      </c>
      <c r="W11" s="96">
        <f>DEMANDS!$T$33*(SUM(W7:W9)/SUM($H$7:$AG$9))</f>
        <v>5.7719269674998019E-2</v>
      </c>
      <c r="X11" s="96">
        <f>DEMANDS!$T$33*(SUM(X7:X9)/SUM($H$7:$AG$9))</f>
        <v>4.7111787913467498E-2</v>
      </c>
      <c r="Y11" s="96">
        <f>DEMANDS!$T$33*(SUM(Y7:Y9)/SUM($H$7:$AG$9))</f>
        <v>3.5708600425032287E-2</v>
      </c>
      <c r="Z11" s="96">
        <f>DEMANDS!$T$33*(SUM(Z7:Z9)/SUM($H$7:$AG$9))</f>
        <v>7.3614470528629447E-2</v>
      </c>
      <c r="AA11" s="96">
        <f>DEMANDS!$T$33*(SUM(AA7:AA9)/SUM($H$7:$AG$9))</f>
        <v>1.0077306232067753E-2</v>
      </c>
      <c r="AB11" s="96">
        <f>DEMANDS!$T$33*(SUM(AB7:AB9)/SUM($H$7:$AG$9))</f>
        <v>3.9559962890117491E-2</v>
      </c>
      <c r="AC11" s="96">
        <f>DEMANDS!$T$33*(SUM(AC7:AC9)/SUM($H$7:$AG$9))</f>
        <v>1.917665967181998E-2</v>
      </c>
      <c r="AD11" s="96">
        <f>DEMANDS!$T$33*(SUM(AD7:AD9)/SUM($H$7:$AG$9))</f>
        <v>1.9845902724693738E-2</v>
      </c>
      <c r="AE11" s="96">
        <f>DEMANDS!$T$33*(SUM(AE7:AE9)/SUM($H$7:$AG$9))</f>
        <v>2.2198391273160284E-2</v>
      </c>
      <c r="AF11" s="96">
        <f>DEMANDS!$T$33*(SUM(AF7:AF9)/SUM($H$7:$AG$9))</f>
        <v>4.8096753869923098E-2</v>
      </c>
      <c r="AG11" s="96">
        <f>DEMANDS!$T$33*(SUM(AG7:AG9)/SUM($H$7:$AG$9))</f>
        <v>1.7548856945447781E-2</v>
      </c>
    </row>
    <row r="12" spans="1:35" s="1" customFormat="1" x14ac:dyDescent="0.25">
      <c r="C12" s="78"/>
      <c r="D12" s="78"/>
      <c r="E12" s="78" t="s">
        <v>8</v>
      </c>
      <c r="F12" s="78" t="s">
        <v>130</v>
      </c>
      <c r="G12" s="78">
        <v>2040</v>
      </c>
      <c r="H12" s="92">
        <f>DEMANDS!$AD$33*(SUM(H7:H9)/SUM($H$7:$AG$9))</f>
        <v>1.8947240401428169E-2</v>
      </c>
      <c r="I12" s="92">
        <f>DEMANDS!$AD$33*(SUM(I7:I9)/SUM($H$7:$AG$9))</f>
        <v>0.46395233578793815</v>
      </c>
      <c r="J12" s="92">
        <f>DEMANDS!$AD$33*(SUM(J7:J9)/SUM($H$7:$AG$9))</f>
        <v>7.1033557865011435E-2</v>
      </c>
      <c r="K12" s="92">
        <f>DEMANDS!$AD$33*(SUM(K7:K9)/SUM($H$7:$AG$9))</f>
        <v>3.1385351262527734E-2</v>
      </c>
      <c r="L12" s="92">
        <f>DEMANDS!$AD$33*(SUM(L7:L9)/SUM($H$7:$AG$9))</f>
        <v>2.6090990628584391E-2</v>
      </c>
      <c r="M12" s="92">
        <f>DEMANDS!$AD$33*(SUM(M7:M9)/SUM($H$7:$AG$9))</f>
        <v>1.3763682796715412E-2</v>
      </c>
      <c r="N12" s="92">
        <f>DEMANDS!$AD$33*(SUM(N7:N9)/SUM($H$7:$AG$9))</f>
        <v>4.2634238171538143E-2</v>
      </c>
      <c r="O12" s="92">
        <f>DEMANDS!$AD$33*(SUM(O7:O9)/SUM($H$7:$AG$9))</f>
        <v>5.9552039002822764E-2</v>
      </c>
      <c r="P12" s="92">
        <f>DEMANDS!$AD$33*(SUM(P7:P9)/SUM($H$7:$AG$9))</f>
        <v>2.3973696654021989E-2</v>
      </c>
      <c r="Q12" s="92">
        <f>DEMANDS!$AD$33*(SUM(Q7:Q9)/SUM($H$7:$AG$9))</f>
        <v>2.879738643523343E-2</v>
      </c>
      <c r="R12" s="92">
        <f>DEMANDS!$AD$33*(SUM(R7:R9)/SUM($H$7:$AG$9))</f>
        <v>4.6762975893614299E-2</v>
      </c>
      <c r="S12" s="92">
        <f>DEMANDS!$AD$33*(SUM(S7:S9)/SUM($H$7:$AG$9))</f>
        <v>4.5280239303745445E-2</v>
      </c>
      <c r="T12" s="92">
        <f>DEMANDS!$AD$33*(SUM(T7:T9)/SUM($H$7:$AG$9))</f>
        <v>3.8242496469966393E-2</v>
      </c>
      <c r="U12" s="92">
        <f>DEMANDS!$AD$33*(SUM(U7:U9)/SUM($H$7:$AG$9))</f>
        <v>0.18013831444819361</v>
      </c>
      <c r="V12" s="92">
        <f>DEMANDS!$AD$33*(SUM(V7:V9)/SUM($H$7:$AG$9))</f>
        <v>4.8292416328189688E-2</v>
      </c>
      <c r="W12" s="92">
        <f>DEMANDS!$AD$33*(SUM(W7:W9)/SUM($H$7:$AG$9))</f>
        <v>6.5067817004602124E-2</v>
      </c>
      <c r="X12" s="92">
        <f>DEMANDS!$AD$33*(SUM(X7:X9)/SUM($H$7:$AG$9))</f>
        <v>5.3109840300716429E-2</v>
      </c>
      <c r="Y12" s="92">
        <f>DEMANDS!$AD$33*(SUM(Y7:Y9)/SUM($H$7:$AG$9))</f>
        <v>4.0254852340117352E-2</v>
      </c>
      <c r="Z12" s="92">
        <f>DEMANDS!$AD$33*(SUM(Z7:Z9)/SUM($H$7:$AG$9))</f>
        <v>8.2986720452604232E-2</v>
      </c>
      <c r="AA12" s="92">
        <f>DEMANDS!$AD$33*(SUM(AA7:AA9)/SUM($H$7:$AG$9))</f>
        <v>1.1360301706858762E-2</v>
      </c>
      <c r="AB12" s="92">
        <f>DEMANDS!$AD$33*(SUM(AB7:AB9)/SUM($H$7:$AG$9))</f>
        <v>4.4596552252600972E-2</v>
      </c>
      <c r="AC12" s="92">
        <f>DEMANDS!$AD$33*(SUM(AC7:AC9)/SUM($H$7:$AG$9))</f>
        <v>2.1618142248012749E-2</v>
      </c>
      <c r="AD12" s="92">
        <f>DEMANDS!$AD$33*(SUM(AD7:AD9)/SUM($H$7:$AG$9))</f>
        <v>2.2372590194793575E-2</v>
      </c>
      <c r="AE12" s="92">
        <f>DEMANDS!$AD$33*(SUM(AE7:AE9)/SUM($H$7:$AG$9))</f>
        <v>2.5024586577265969E-2</v>
      </c>
      <c r="AF12" s="92">
        <f>DEMANDS!$AD$33*(SUM(AF7:AF9)/SUM($H$7:$AG$9))</f>
        <v>5.4220207513802923E-2</v>
      </c>
      <c r="AG12" s="92">
        <f>DEMANDS!$AD$33*(SUM(AG7:AG9)/SUM($H$7:$AG$9))</f>
        <v>1.9783095295485931E-2</v>
      </c>
    </row>
    <row r="13" spans="1:35" s="1" customFormat="1" x14ac:dyDescent="0.25">
      <c r="C13" s="61"/>
      <c r="D13" s="61"/>
      <c r="E13" s="61" t="s">
        <v>8</v>
      </c>
      <c r="F13" s="61" t="s">
        <v>130</v>
      </c>
      <c r="G13" s="46">
        <v>2050</v>
      </c>
      <c r="H13" s="96">
        <f>DEMANDS!$AN$33*(SUM(H7:H9)/SUM($H$7:$AG$9))</f>
        <v>2.0554697833444754E-2</v>
      </c>
      <c r="I13" s="96">
        <f>DEMANDS!$AN$33*(SUM(I7:I9)/SUM($H$7:$AG$9))</f>
        <v>0.5033134044429578</v>
      </c>
      <c r="J13" s="96">
        <f>DEMANDS!$AN$33*(SUM(J7:J9)/SUM($H$7:$AG$9))</f>
        <v>7.7059945776576974E-2</v>
      </c>
      <c r="K13" s="96">
        <f>DEMANDS!$AN$33*(SUM(K7:K9)/SUM($H$7:$AG$9))</f>
        <v>3.4048040660800145E-2</v>
      </c>
      <c r="L13" s="96">
        <f>DEMANDS!$AN$33*(SUM(L7:L9)/SUM($H$7:$AG$9))</f>
        <v>2.830451385972637E-2</v>
      </c>
      <c r="M13" s="96">
        <f>DEMANDS!$AN$33*(SUM(M7:M9)/SUM($H$7:$AG$9))</f>
        <v>1.4931374435959687E-2</v>
      </c>
      <c r="N13" s="96">
        <f>DEMANDS!$AN$33*(SUM(N7:N9)/SUM($H$7:$AG$9))</f>
        <v>4.6251267435706789E-2</v>
      </c>
      <c r="O13" s="96">
        <f>DEMANDS!$AN$33*(SUM(O7:O9)/SUM($H$7:$AG$9))</f>
        <v>6.4604350878256264E-2</v>
      </c>
      <c r="P13" s="96">
        <f>DEMANDS!$AN$33*(SUM(P7:P9)/SUM($H$7:$AG$9))</f>
        <v>2.6007591619354991E-2</v>
      </c>
      <c r="Q13" s="96">
        <f>DEMANDS!$AN$33*(SUM(Q7:Q9)/SUM($H$7:$AG$9))</f>
        <v>3.1240516509440985E-2</v>
      </c>
      <c r="R13" s="96">
        <f>DEMANDS!$AN$33*(SUM(R7:R9)/SUM($H$7:$AG$9))</f>
        <v>5.073028150386754E-2</v>
      </c>
      <c r="S13" s="96">
        <f>DEMANDS!$AN$33*(SUM(S7:S9)/SUM($H$7:$AG$9))</f>
        <v>4.9121751611089622E-2</v>
      </c>
      <c r="T13" s="96">
        <f>DEMANDS!$AN$33*(SUM(T7:T9)/SUM($H$7:$AG$9))</f>
        <v>4.1486936497490502E-2</v>
      </c>
      <c r="U13" s="96">
        <f>DEMANDS!$AN$33*(SUM(U7:U9)/SUM($H$7:$AG$9))</f>
        <v>0.19542099763665749</v>
      </c>
      <c r="V13" s="96">
        <f>DEMANDS!$AN$33*(SUM(V7:V9)/SUM($H$7:$AG$9))</f>
        <v>5.2389477530354854E-2</v>
      </c>
      <c r="W13" s="96">
        <f>DEMANDS!$AN$33*(SUM(W7:W9)/SUM($H$7:$AG$9))</f>
        <v>7.0588079787632999E-2</v>
      </c>
      <c r="X13" s="96">
        <f>DEMANDS!$AN$33*(SUM(X7:X9)/SUM($H$7:$AG$9))</f>
        <v>5.7615605029292187E-2</v>
      </c>
      <c r="Y13" s="96">
        <f>DEMANDS!$AN$33*(SUM(Y7:Y9)/SUM($H$7:$AG$9))</f>
        <v>4.3670017831128616E-2</v>
      </c>
      <c r="Z13" s="96">
        <f>DEMANDS!$AN$33*(SUM(Z7:Z9)/SUM($H$7:$AG$9))</f>
        <v>9.0027197995717401E-2</v>
      </c>
      <c r="AA13" s="96">
        <f>DEMANDS!$AN$33*(SUM(AA7:AA9)/SUM($H$7:$AG$9))</f>
        <v>1.2324093848708842E-2</v>
      </c>
      <c r="AB13" s="96">
        <f>DEMANDS!$AN$33*(SUM(AB7:AB9)/SUM($H$7:$AG$9))</f>
        <v>4.8380061504711157E-2</v>
      </c>
      <c r="AC13" s="96">
        <f>DEMANDS!$AN$33*(SUM(AC7:AC9)/SUM($H$7:$AG$9))</f>
        <v>2.3452195265060049E-2</v>
      </c>
      <c r="AD13" s="96">
        <f>DEMANDS!$AN$33*(SUM(AD7:AD9)/SUM($H$7:$AG$9))</f>
        <v>2.427064952270349E-2</v>
      </c>
      <c r="AE13" s="96">
        <f>DEMANDS!$AN$33*(SUM(AE7:AE9)/SUM($H$7:$AG$9))</f>
        <v>2.7147637577016655E-2</v>
      </c>
      <c r="AF13" s="96">
        <f>DEMANDS!$AN$33*(SUM(AF7:AF9)/SUM($H$7:$AG$9))</f>
        <v>5.8820174247057364E-2</v>
      </c>
      <c r="AG13" s="96">
        <f>DEMANDS!$AN$33*(SUM(AG7:AG9)/SUM($H$7:$AG$9))</f>
        <v>2.1461465490156827E-2</v>
      </c>
    </row>
    <row r="14" spans="1:35" s="1" customFormat="1" ht="15.75" thickBot="1" x14ac:dyDescent="0.3">
      <c r="C14" s="97"/>
      <c r="D14" s="97"/>
      <c r="E14" s="97" t="s">
        <v>8</v>
      </c>
      <c r="F14" s="97" t="s">
        <v>130</v>
      </c>
      <c r="G14" s="97">
        <v>2070</v>
      </c>
      <c r="H14" s="98">
        <f>DEMANDS!$BH$33*(SUM(H7:H9)/SUM($H$7:$AG$9))</f>
        <v>2.3233486571814756E-2</v>
      </c>
      <c r="I14" s="98">
        <f>DEMANDS!$BH$33*(SUM(I7:I9)/SUM($H$7:$AG$9))</f>
        <v>0.56890766861641007</v>
      </c>
      <c r="J14" s="98">
        <f>DEMANDS!$BH$33*(SUM(J7:J9)/SUM($H$7:$AG$9))</f>
        <v>8.7102774749222706E-2</v>
      </c>
      <c r="K14" s="98">
        <f>DEMANDS!$BH$33*(SUM(K7:K9)/SUM($H$7:$AG$9))</f>
        <v>3.8485347821662935E-2</v>
      </c>
      <c r="L14" s="98">
        <f>DEMANDS!$BH$33*(SUM(L7:L9)/SUM($H$7:$AG$9))</f>
        <v>3.1993296520841541E-2</v>
      </c>
      <c r="M14" s="98">
        <f>DEMANDS!$BH$33*(SUM(M7:M9)/SUM($H$7:$AG$9))</f>
        <v>1.6877304169957207E-2</v>
      </c>
      <c r="N14" s="98">
        <f>DEMANDS!$BH$33*(SUM(N7:N9)/SUM($H$7:$AG$9))</f>
        <v>5.2278958786173439E-2</v>
      </c>
      <c r="O14" s="98">
        <f>DEMANDS!$BH$33*(SUM(O7:O9)/SUM($H$7:$AG$9))</f>
        <v>7.3023905813322604E-2</v>
      </c>
      <c r="P14" s="98">
        <f>DEMANDS!$BH$33*(SUM(P7:P9)/SUM($H$7:$AG$9))</f>
        <v>2.9397028141681061E-2</v>
      </c>
      <c r="Q14" s="98">
        <f>DEMANDS!$BH$33*(SUM(Q7:Q9)/SUM($H$7:$AG$9))</f>
        <v>3.5311933393526E-2</v>
      </c>
      <c r="R14" s="98">
        <f>DEMANDS!$BH$33*(SUM(R7:R9)/SUM($H$7:$AG$9))</f>
        <v>5.7341699871000282E-2</v>
      </c>
      <c r="S14" s="98">
        <f>DEMANDS!$BH$33*(SUM(S7:S9)/SUM($H$7:$AG$9))</f>
        <v>5.5523538496552331E-2</v>
      </c>
      <c r="T14" s="98">
        <f>DEMANDS!$BH$33*(SUM(T7:T9)/SUM($H$7:$AG$9))</f>
        <v>4.6893716941527025E-2</v>
      </c>
      <c r="U14" s="98">
        <f>DEMANDS!$BH$33*(SUM(U7:U9)/SUM($H$7:$AG$9))</f>
        <v>0.22088921769768557</v>
      </c>
      <c r="V14" s="98">
        <f>DEMANDS!$BH$33*(SUM(V7:V9)/SUM($H$7:$AG$9))</f>
        <v>5.9217130437470504E-2</v>
      </c>
      <c r="W14" s="98">
        <f>DEMANDS!$BH$33*(SUM(W7:W9)/SUM($H$7:$AG$9))</f>
        <v>7.978746353583889E-2</v>
      </c>
      <c r="X14" s="98">
        <f>DEMANDS!$BH$33*(SUM(X7:X9)/SUM($H$7:$AG$9))</f>
        <v>6.5124352428911639E-2</v>
      </c>
      <c r="Y14" s="98">
        <f>DEMANDS!$BH$33*(SUM(Y7:Y9)/SUM($H$7:$AG$9))</f>
        <v>4.9361308110283227E-2</v>
      </c>
      <c r="Z14" s="98">
        <f>DEMANDS!$BH$33*(SUM(Z7:Z9)/SUM($H$7:$AG$9))</f>
        <v>0.10175998269010167</v>
      </c>
      <c r="AA14" s="98">
        <f>DEMANDS!$BH$33*(SUM(AA7:AA9)/SUM($H$7:$AG$9))</f>
        <v>1.3930230026435543E-2</v>
      </c>
      <c r="AB14" s="98">
        <f>DEMANDS!$BH$33*(SUM(AB7:AB9)/SUM($H$7:$AG$9))</f>
        <v>5.4685187708492899E-2</v>
      </c>
      <c r="AC14" s="98">
        <f>DEMANDS!$BH$33*(SUM(AC7:AC9)/SUM($H$7:$AG$9))</f>
        <v>2.6508600038078724E-2</v>
      </c>
      <c r="AD14" s="98">
        <f>DEMANDS!$BH$33*(SUM(AD7:AD9)/SUM($H$7:$AG$9))</f>
        <v>2.7433719256988526E-2</v>
      </c>
      <c r="AE14" s="98">
        <f>DEMANDS!$BH$33*(SUM(AE7:AE9)/SUM($H$7:$AG$9))</f>
        <v>3.0685650463605264E-2</v>
      </c>
      <c r="AF14" s="98">
        <f>DEMANDS!$BH$33*(SUM(AF7:AF9)/SUM($H$7:$AG$9))</f>
        <v>6.6485906997728106E-2</v>
      </c>
      <c r="AG14" s="98">
        <f>DEMANDS!$BH$33*(SUM(AG7:AG9)/SUM($H$7:$AG$9))</f>
        <v>2.4258428623830569E-2</v>
      </c>
    </row>
    <row r="15" spans="1:35" s="1" customFormat="1" x14ac:dyDescent="0.25">
      <c r="C15" s="63"/>
      <c r="D15" s="63"/>
      <c r="E15" s="63" t="s">
        <v>8</v>
      </c>
      <c r="F15" s="63" t="s">
        <v>131</v>
      </c>
      <c r="G15" s="90">
        <v>2020</v>
      </c>
      <c r="H15" s="91">
        <f>DEMANDS!$J$34*(SUM(H7:H9)/SUM($H$7:$AG$9))</f>
        <v>2.5453908585436461E-2</v>
      </c>
      <c r="I15" s="91">
        <f>DEMANDS!$J$34*(SUM(I7:I9)/SUM($H$7:$AG$9))</f>
        <v>0.62327811823487256</v>
      </c>
      <c r="J15" s="91">
        <f>DEMANDS!$J$34*(SUM(J7:J9)/SUM($H$7:$AG$9))</f>
        <v>9.5427178316586203E-2</v>
      </c>
      <c r="K15" s="91">
        <f>DEMANDS!$J$34*(SUM(K7:K9)/SUM($H$7:$AG$9))</f>
        <v>4.2163388706356282E-2</v>
      </c>
      <c r="L15" s="91">
        <f>DEMANDS!$J$34*(SUM(L7:L9)/SUM($H$7:$AG$9))</f>
        <v>3.5050892704850463E-2</v>
      </c>
      <c r="M15" s="91">
        <f>DEMANDS!$J$34*(SUM(M7:M9)/SUM($H$7:$AG$9))</f>
        <v>1.8490266460129537E-2</v>
      </c>
      <c r="N15" s="91">
        <f>DEMANDS!$J$34*(SUM(N7:N9)/SUM($H$7:$AG$9))</f>
        <v>5.7275253706405647E-2</v>
      </c>
      <c r="O15" s="91">
        <f>DEMANDS!$J$34*(SUM(O7:O9)/SUM($H$7:$AG$9))</f>
        <v>8.0002793269036684E-2</v>
      </c>
      <c r="P15" s="91">
        <f>DEMANDS!$J$34*(SUM(P7:P9)/SUM($H$7:$AG$9))</f>
        <v>3.2206499213493028E-2</v>
      </c>
      <c r="Q15" s="91">
        <f>DEMANDS!$J$34*(SUM(Q7:Q9)/SUM($H$7:$AG$9))</f>
        <v>3.8686691375207791E-2</v>
      </c>
      <c r="R15" s="91">
        <f>DEMANDS!$J$34*(SUM(R7:R9)/SUM($H$7:$AG$9))</f>
        <v>6.2821840455948783E-2</v>
      </c>
      <c r="S15" s="91">
        <f>DEMANDS!$J$34*(SUM(S7:S9)/SUM($H$7:$AG$9))</f>
        <v>6.0829917578780937E-2</v>
      </c>
      <c r="T15" s="91">
        <f>DEMANDS!$J$34*(SUM(T7:T9)/SUM($H$7:$AG$9))</f>
        <v>5.1375344831325859E-2</v>
      </c>
      <c r="U15" s="91">
        <f>DEMANDS!$J$34*(SUM(U7:U9)/SUM($H$7:$AG$9))</f>
        <v>0.24199957838468719</v>
      </c>
      <c r="V15" s="91">
        <f>DEMANDS!$J$34*(SUM(V7:V9)/SUM($H$7:$AG$9))</f>
        <v>6.4876505736155901E-2</v>
      </c>
      <c r="W15" s="91">
        <f>DEMANDS!$J$34*(SUM(W7:W9)/SUM($H$7:$AG$9))</f>
        <v>8.7412743534103804E-2</v>
      </c>
      <c r="X15" s="91">
        <f>DEMANDS!$J$34*(SUM(X7:X9)/SUM($H$7:$AG$9))</f>
        <v>7.1348280349030027E-2</v>
      </c>
      <c r="Y15" s="91">
        <f>DEMANDS!$J$34*(SUM(Y7:Y9)/SUM($H$7:$AG$9))</f>
        <v>5.4078763444008263E-2</v>
      </c>
      <c r="Z15" s="91">
        <f>DEMANDS!$J$34*(SUM(Z7:Z9)/SUM($H$7:$AG$9))</f>
        <v>0.11148517417061636</v>
      </c>
      <c r="AA15" s="91">
        <f>DEMANDS!$J$34*(SUM(AA7:AA9)/SUM($H$7:$AG$9))</f>
        <v>1.526154073220946E-2</v>
      </c>
      <c r="AB15" s="91">
        <f>DEMANDS!$J$34*(SUM(AB7:AB9)/SUM($H$7:$AG$9))</f>
        <v>5.9911445688828752E-2</v>
      </c>
      <c r="AC15" s="91">
        <f>DEMANDS!$J$34*(SUM(AC7:AC9)/SUM($H$7:$AG$9))</f>
        <v>2.9042024321726635E-2</v>
      </c>
      <c r="AD15" s="91">
        <f>DEMANDS!$J$34*(SUM(AD7:AD9)/SUM($H$7:$AG$9))</f>
        <v>3.0055557092883212E-2</v>
      </c>
      <c r="AE15" s="91">
        <f>DEMANDS!$J$34*(SUM(AE7:AE9)/SUM($H$7:$AG$9))</f>
        <v>3.3618275043264652E-2</v>
      </c>
      <c r="AF15" s="91">
        <f>DEMANDS!$J$34*(SUM(AF7:AF9)/SUM($H$7:$AG$9))</f>
        <v>7.2839958553315612E-2</v>
      </c>
      <c r="AG15" s="91">
        <f>DEMANDS!$J$34*(SUM(AG7:AG9)/SUM($H$7:$AG$9))</f>
        <v>2.6576804247985416E-2</v>
      </c>
    </row>
    <row r="16" spans="1:35" s="1" customFormat="1" x14ac:dyDescent="0.25">
      <c r="C16" s="78"/>
      <c r="D16" s="78"/>
      <c r="E16" s="78" t="s">
        <v>8</v>
      </c>
      <c r="F16" s="78" t="s">
        <v>131</v>
      </c>
      <c r="G16" s="78">
        <v>2030</v>
      </c>
      <c r="H16" s="92">
        <f>DEMANDS!T$34*(SUM(H7:H9)/SUM($H$7:$AG$9))</f>
        <v>2.9431928689484115E-2</v>
      </c>
      <c r="I16" s="92">
        <f>DEMANDS!U$34*(SUM(I7:I9)/SUM($H$7:$AG$9))</f>
        <v>0.73033344548306223</v>
      </c>
      <c r="J16" s="92">
        <f>DEMANDS!V$34*(SUM(J7:J9)/SUM($H$7:$AG$9))</f>
        <v>0.11327549956574214</v>
      </c>
      <c r="K16" s="92">
        <f>DEMANDS!W$34*(SUM(K7:K9)/SUM($H$7:$AG$9))</f>
        <v>5.0697335352732298E-2</v>
      </c>
      <c r="L16" s="92">
        <f>DEMANDS!X$34*(SUM(L7:L9)/SUM($H$7:$AG$9))</f>
        <v>4.2681076497204269E-2</v>
      </c>
      <c r="M16" s="92">
        <f>DEMANDS!Y$34*(SUM(M7:M9)/SUM($H$7:$AG$9))</f>
        <v>2.2791080285159342E-2</v>
      </c>
      <c r="N16" s="92">
        <f>DEMANDS!Z$34*(SUM(N7:N9)/SUM($H$7:$AG$9))</f>
        <v>7.1429811019217679E-2</v>
      </c>
      <c r="O16" s="92">
        <f>DEMANDS!AA$34*(SUM(O7:O9)/SUM($H$7:$AG$9))</f>
        <v>0.10093725315581048</v>
      </c>
      <c r="P16" s="92">
        <f>DEMANDS!AB$34*(SUM(P7:P9)/SUM($H$7:$AG$9))</f>
        <v>4.109973929199992E-2</v>
      </c>
      <c r="Q16" s="92">
        <f>DEMANDS!AC$34*(SUM(Q7:Q9)/SUM($H$7:$AG$9))</f>
        <v>4.9909218279071965E-2</v>
      </c>
      <c r="R16" s="92">
        <f>DEMANDS!AD$34*(SUM(R7:R9)/SUM($H$7:$AG$9))</f>
        <v>8.1888008131661458E-2</v>
      </c>
      <c r="S16" s="92">
        <f>DEMANDS!AE$34*(SUM(S7:S9)/SUM($H$7:$AG$9))</f>
        <v>7.9421719507267147E-2</v>
      </c>
      <c r="T16" s="92">
        <f>DEMANDS!AF$34*(SUM(T7:T9)/SUM($H$7:$AG$9))</f>
        <v>6.7751140790502651E-2</v>
      </c>
      <c r="U16" s="92">
        <f>DEMANDS!AG$34*(SUM(U7:U9)/SUM($H$7:$AG$9))</f>
        <v>0.32226612086336071</v>
      </c>
      <c r="V16" s="92">
        <f>DEMANDS!AH$34*(SUM(V7:V9)/SUM($H$7:$AG$9))</f>
        <v>8.7217596486036386E-2</v>
      </c>
      <c r="W16" s="92">
        <f>DEMANDS!AI$34*(SUM(W7:W9)/SUM($H$7:$AG$9))</f>
        <v>0.11859962970357868</v>
      </c>
      <c r="X16" s="92">
        <f>DEMANDS!AJ$34*(SUM(X7:X9)/SUM($H$7:$AG$9))</f>
        <v>9.7669574446858198E-2</v>
      </c>
      <c r="Y16" s="92">
        <f>DEMANDS!AK$34*(SUM(Y7:Y9)/SUM($H$7:$AG$9))</f>
        <v>7.4668664752570668E-2</v>
      </c>
      <c r="Z16" s="92">
        <f>DEMANDS!AL$34*(SUM(Z7:Z9)/SUM($H$7:$AG$9))</f>
        <v>0.15521371022571781</v>
      </c>
      <c r="AA16" s="92">
        <f>DEMANDS!AM$34*(SUM(AA7:AA9)/SUM($H$7:$AG$9))</f>
        <v>2.1417312375174729E-2</v>
      </c>
      <c r="AB16" s="92">
        <f>DEMANDS!AN$34*(SUM(AB7:AB9)/SUM($H$7:$AG$9))</f>
        <v>8.4719733810804457E-2</v>
      </c>
      <c r="AC16" s="92">
        <f>DEMANDS!AO$34*(SUM(AC7:AC9)/SUM($H$7:$AG$9))</f>
        <v>4.1368350099325268E-2</v>
      </c>
      <c r="AD16" s="92">
        <f>DEMANDS!AP$34*(SUM(AD7:AD9)/SUM($H$7:$AG$9))</f>
        <v>4.3121438654430952E-2</v>
      </c>
      <c r="AE16" s="92">
        <f>DEMANDS!AQ$34*(SUM(AE7:AE9)/SUM($H$7:$AG$9))</f>
        <v>4.856899018979146E-2</v>
      </c>
      <c r="AF16" s="92">
        <f>DEMANDS!AR$34*(SUM(AF7:AF9)/SUM($H$7:$AG$9))</f>
        <v>0.10594177957654649</v>
      </c>
      <c r="AG16" s="92">
        <f>DEMANDS!AS$34*(SUM(AG7:AG9)/SUM($H$7:$AG$9))</f>
        <v>3.8906890222646096E-2</v>
      </c>
    </row>
    <row r="17" spans="3:33" s="1" customFormat="1" x14ac:dyDescent="0.25">
      <c r="C17" s="61"/>
      <c r="D17" s="61"/>
      <c r="E17" s="61" t="s">
        <v>8</v>
      </c>
      <c r="F17" s="61" t="s">
        <v>131</v>
      </c>
      <c r="G17" s="46">
        <v>2040</v>
      </c>
      <c r="H17" s="96">
        <f>DEMANDS!$AD$34*(SUM(H7:H9)/SUM($H$7:$AG$9))</f>
        <v>3.3179064129589875E-2</v>
      </c>
      <c r="I17" s="96">
        <f>DEMANDS!$AD$34*(SUM(I7:I9)/SUM($H$7:$AG$9))</f>
        <v>0.81244043860976789</v>
      </c>
      <c r="J17" s="96">
        <f>DEMANDS!$AD$34*(SUM(J7:J9)/SUM($H$7:$AG$9))</f>
        <v>0.12438893062118425</v>
      </c>
      <c r="K17" s="96">
        <f>DEMANDS!$AD$34*(SUM(K7:K9)/SUM($H$7:$AG$9))</f>
        <v>5.4959802071789861E-2</v>
      </c>
      <c r="L17" s="96">
        <f>DEMANDS!$AD$34*(SUM(L7:L9)/SUM($H$7:$AG$9))</f>
        <v>4.5688693072426463E-2</v>
      </c>
      <c r="M17" s="96">
        <f>DEMANDS!$AD$34*(SUM(M7:M9)/SUM($H$7:$AG$9))</f>
        <v>2.4101985539653148E-2</v>
      </c>
      <c r="N17" s="96">
        <f>DEMANDS!$AD$34*(SUM(N7:N9)/SUM($H$7:$AG$9))</f>
        <v>7.4658055338921447E-2</v>
      </c>
      <c r="O17" s="96">
        <f>DEMANDS!$AD$34*(SUM(O7:O9)/SUM($H$7:$AG$9))</f>
        <v>0.1042833087700497</v>
      </c>
      <c r="P17" s="96">
        <f>DEMANDS!$AD$34*(SUM(P7:P9)/SUM($H$7:$AG$9))</f>
        <v>4.1981037969369611E-2</v>
      </c>
      <c r="Q17" s="96">
        <f>DEMANDS!$AD$34*(SUM(Q7:Q9)/SUM($H$7:$AG$9))</f>
        <v>5.0427941539559075E-2</v>
      </c>
      <c r="R17" s="96">
        <f>DEMANDS!$AD$34*(SUM(R7:R9)/SUM($H$7:$AG$9))</f>
        <v>8.1888008131661458E-2</v>
      </c>
      <c r="S17" s="96">
        <f>DEMANDS!$AD$34*(SUM(S7:S9)/SUM($H$7:$AG$9))</f>
        <v>7.9291544933841898E-2</v>
      </c>
      <c r="T17" s="96">
        <f>DEMANDS!$AD$34*(SUM(T7:T9)/SUM($H$7:$AG$9))</f>
        <v>6.6967548622911252E-2</v>
      </c>
      <c r="U17" s="96">
        <f>DEMANDS!$AD$34*(SUM(U7:U9)/SUM($H$7:$AG$9))</f>
        <v>0.31544544538646024</v>
      </c>
      <c r="V17" s="96">
        <f>DEMANDS!$AD$34*(SUM(V7:V9)/SUM($H$7:$AG$9))</f>
        <v>8.4566255791269959E-2</v>
      </c>
      <c r="W17" s="96">
        <f>DEMANDS!$AD$34*(SUM(W7:W9)/SUM($H$7:$AG$9))</f>
        <v>0.11394214816662082</v>
      </c>
      <c r="X17" s="96">
        <f>DEMANDS!$AD$34*(SUM(X7:X9)/SUM($H$7:$AG$9))</f>
        <v>9.3002187121504223E-2</v>
      </c>
      <c r="Y17" s="96">
        <f>DEMANDS!$AD$34*(SUM(Y7:Y9)/SUM($H$7:$AG$9))</f>
        <v>7.0491443557091873E-2</v>
      </c>
      <c r="Z17" s="96">
        <f>DEMANDS!$AD$34*(SUM(Z7:Z9)/SUM($H$7:$AG$9))</f>
        <v>0.14532046152714467</v>
      </c>
      <c r="AA17" s="96">
        <f>DEMANDS!$AD$34*(SUM(AA7:AA9)/SUM($H$7:$AG$9))</f>
        <v>1.9893354962390464E-2</v>
      </c>
      <c r="AB17" s="96">
        <f>DEMANDS!$AD$34*(SUM(AB7:AB9)/SUM($H$7:$AG$9))</f>
        <v>7.8094320639755091E-2</v>
      </c>
      <c r="AC17" s="96">
        <f>DEMANDS!$AD$34*(SUM(AC7:AC9)/SUM($H$7:$AG$9))</f>
        <v>3.7856158090195886E-2</v>
      </c>
      <c r="AD17" s="96">
        <f>DEMANDS!$AD$34*(SUM(AD7:AD9)/SUM($H$7:$AG$9))</f>
        <v>3.917729384813938E-2</v>
      </c>
      <c r="AE17" s="96">
        <f>DEMANDS!$AD$34*(SUM(AE7:AE9)/SUM($H$7:$AG$9))</f>
        <v>4.3821281900291796E-2</v>
      </c>
      <c r="AF17" s="96">
        <f>DEMANDS!$AD$34*(SUM(AF7:AF9)/SUM($H$7:$AG$9))</f>
        <v>9.494658346576626E-2</v>
      </c>
      <c r="AG17" s="96">
        <f>DEMANDS!$AD$34*(SUM(AG7:AG9)/SUM($H$7:$AG$9))</f>
        <v>3.4642753962273044E-2</v>
      </c>
    </row>
    <row r="18" spans="3:33" s="1" customFormat="1" x14ac:dyDescent="0.25">
      <c r="C18" s="78"/>
      <c r="D18" s="78"/>
      <c r="E18" s="78" t="s">
        <v>8</v>
      </c>
      <c r="F18" s="78" t="s">
        <v>131</v>
      </c>
      <c r="G18" s="78">
        <v>2050</v>
      </c>
      <c r="H18" s="92">
        <f>DEMANDS!$AN$34*(SUM(H7:H9)/SUM($H$7:$AG$9))</f>
        <v>3.5993929624115614E-2</v>
      </c>
      <c r="I18" s="92">
        <f>DEMANDS!$AN$34*(SUM(I7:I9)/SUM($H$7:$AG$9))</f>
        <v>0.88136675154215938</v>
      </c>
      <c r="J18" s="92">
        <f>DEMANDS!$AN$34*(SUM(J7:J9)/SUM($H$7:$AG$9))</f>
        <v>0.13494191389217008</v>
      </c>
      <c r="K18" s="92">
        <f>DEMANDS!$AN$34*(SUM(K7:K9)/SUM($H$7:$AG$9))</f>
        <v>5.9622514975131713E-2</v>
      </c>
      <c r="L18" s="92">
        <f>DEMANDS!$AN$34*(SUM(L7:L9)/SUM($H$7:$AG$9))</f>
        <v>4.9564858027448672E-2</v>
      </c>
      <c r="M18" s="92">
        <f>DEMANDS!$AN$34*(SUM(M7:M9)/SUM($H$7:$AG$9))</f>
        <v>2.6146764354997225E-2</v>
      </c>
      <c r="N18" s="92">
        <f>DEMANDS!$AN$34*(SUM(N7:N9)/SUM($H$7:$AG$9))</f>
        <v>8.0991940557658057E-2</v>
      </c>
      <c r="O18" s="92">
        <f>DEMANDS!$AN$34*(SUM(O7:O9)/SUM($H$7:$AG$9))</f>
        <v>0.1131305591435163</v>
      </c>
      <c r="P18" s="92">
        <f>DEMANDS!$AN$34*(SUM(P7:P9)/SUM($H$7:$AG$9))</f>
        <v>4.5542650640022539E-2</v>
      </c>
      <c r="Q18" s="92">
        <f>DEMANDS!$AN$34*(SUM(Q7:Q9)/SUM($H$7:$AG$9))</f>
        <v>5.4706177720219566E-2</v>
      </c>
      <c r="R18" s="92">
        <f>DEMANDS!$AN$34*(SUM(R7:R9)/SUM($H$7:$AG$9))</f>
        <v>8.8835272454879308E-2</v>
      </c>
      <c r="S18" s="92">
        <f>DEMANDS!$AN$34*(SUM(S7:S9)/SUM($H$7:$AG$9))</f>
        <v>8.6018528943100261E-2</v>
      </c>
      <c r="T18" s="92">
        <f>DEMANDS!$AN$34*(SUM(T7:T9)/SUM($H$7:$AG$9))</f>
        <v>7.2648981985086611E-2</v>
      </c>
      <c r="U18" s="92">
        <f>DEMANDS!$AN$34*(SUM(U7:U9)/SUM($H$7:$AG$9))</f>
        <v>0.34220739672286843</v>
      </c>
      <c r="V18" s="92">
        <f>DEMANDS!$AN$34*(SUM(V7:V9)/SUM($H$7:$AG$9))</f>
        <v>9.1740738908043323E-2</v>
      </c>
      <c r="W18" s="92">
        <f>DEMANDS!$AN$34*(SUM(W7:W9)/SUM($H$7:$AG$9))</f>
        <v>0.1236088409941718</v>
      </c>
      <c r="X18" s="92">
        <f>DEMANDS!$AN$34*(SUM(X7:X9)/SUM($H$7:$AG$9))</f>
        <v>0.10089236287876072</v>
      </c>
      <c r="Y18" s="92">
        <f>DEMANDS!$AN$34*(SUM(Y7:Y9)/SUM($H$7:$AG$9))</f>
        <v>7.6471839247373205E-2</v>
      </c>
      <c r="Z18" s="92">
        <f>DEMANDS!$AN$34*(SUM(Z7:Z9)/SUM($H$7:$AG$9))</f>
        <v>0.15764924666718447</v>
      </c>
      <c r="AA18" s="92">
        <f>DEMANDS!$AN$34*(SUM(AA7:AA9)/SUM($H$7:$AG$9))</f>
        <v>2.1581079433318075E-2</v>
      </c>
      <c r="AB18" s="92">
        <f>DEMANDS!$AN$34*(SUM(AB7:AB9)/SUM($H$7:$AG$9))</f>
        <v>8.4719733810804457E-2</v>
      </c>
      <c r="AC18" s="92">
        <f>DEMANDS!$AN$34*(SUM(AC7:AC9)/SUM($H$7:$AG$9))</f>
        <v>4.1067821708771886E-2</v>
      </c>
      <c r="AD18" s="92">
        <f>DEMANDS!$AN$34*(SUM(AD7:AD9)/SUM($H$7:$AG$9))</f>
        <v>4.2501040780581451E-2</v>
      </c>
      <c r="AE18" s="92">
        <f>DEMANDS!$AN$34*(SUM(AE7:AE9)/SUM($H$7:$AG$9))</f>
        <v>4.7539018297715056E-2</v>
      </c>
      <c r="AF18" s="92">
        <f>DEMANDS!$AN$34*(SUM(AF7:AF9)/SUM($H$7:$AG$9))</f>
        <v>0.10300171909518092</v>
      </c>
      <c r="AG18" s="92">
        <f>DEMANDS!$AN$34*(SUM(AG7:AG9)/SUM($H$7:$AG$9))</f>
        <v>3.7581796859410738E-2</v>
      </c>
    </row>
    <row r="19" spans="3:33" s="1" customFormat="1" ht="15.75" thickBot="1" x14ac:dyDescent="0.3">
      <c r="C19" s="72"/>
      <c r="D19" s="72"/>
      <c r="E19" s="72" t="s">
        <v>8</v>
      </c>
      <c r="F19" s="72" t="s">
        <v>131</v>
      </c>
      <c r="G19" s="76">
        <v>2070</v>
      </c>
      <c r="H19" s="93">
        <f>DEMANDS!$BH$34*(SUM(H7:H9)/SUM($H$7:$AG$9))</f>
        <v>4.0684834550476397E-2</v>
      </c>
      <c r="I19" s="93">
        <f>DEMANDS!$BH$34*(SUM(I7:I9)/SUM($H$7:$AG$9))</f>
        <v>0.99623077666848781</v>
      </c>
      <c r="J19" s="93">
        <f>DEMANDS!$BH$34*(SUM(J7:J9)/SUM($H$7:$AG$9))</f>
        <v>0.15252820400441247</v>
      </c>
      <c r="K19" s="93">
        <f>DEMANDS!$BH$34*(SUM(K7:K9)/SUM($H$7:$AG$9))</f>
        <v>6.7392812693096896E-2</v>
      </c>
      <c r="L19" s="93">
        <f>DEMANDS!$BH$34*(SUM(L7:L9)/SUM($H$7:$AG$9))</f>
        <v>5.6024392707973131E-2</v>
      </c>
      <c r="M19" s="93">
        <f>DEMANDS!$BH$34*(SUM(M7:M9)/SUM($H$7:$AG$9))</f>
        <v>2.9554338548815597E-2</v>
      </c>
      <c r="N19" s="93">
        <f>DEMANDS!$BH$34*(SUM(N7:N9)/SUM($H$7:$AG$9))</f>
        <v>9.1547206318440433E-2</v>
      </c>
      <c r="O19" s="93">
        <f>DEMANDS!$BH$34*(SUM(O7:O9)/SUM($H$7:$AG$9))</f>
        <v>0.12787428684288693</v>
      </c>
      <c r="P19" s="93">
        <f>DEMANDS!$BH$34*(SUM(P7:P9)/SUM($H$7:$AG$9))</f>
        <v>5.1477991584393208E-2</v>
      </c>
      <c r="Q19" s="93">
        <f>DEMANDS!$BH$34*(SUM(Q7:Q9)/SUM($H$7:$AG$9))</f>
        <v>6.1835754325220545E-2</v>
      </c>
      <c r="R19" s="93">
        <f>DEMANDS!$BH$34*(SUM(R7:R9)/SUM($H$7:$AG$9))</f>
        <v>0.10041271958401962</v>
      </c>
      <c r="S19" s="93">
        <f>DEMANDS!$BH$34*(SUM(S7:S9)/SUM($H$7:$AG$9))</f>
        <v>9.7228884283328293E-2</v>
      </c>
      <c r="T19" s="93">
        <f>DEMANDS!$BH$34*(SUM(T7:T9)/SUM($H$7:$AG$9))</f>
        <v>8.2116952585901834E-2</v>
      </c>
      <c r="U19" s="93">
        <f>DEMANDS!$BH$34*(SUM(U7:U9)/SUM($H$7:$AG$9))</f>
        <v>0.38680553812860397</v>
      </c>
      <c r="V19" s="93">
        <f>DEMANDS!$BH$34*(SUM(V7:V9)/SUM($H$7:$AG$9))</f>
        <v>0.1036968406336907</v>
      </c>
      <c r="W19" s="93">
        <f>DEMANDS!$BH$34*(SUM(W7:W9)/SUM($H$7:$AG$9))</f>
        <v>0.13971814962528112</v>
      </c>
      <c r="X19" s="93">
        <f>DEMANDS!$BH$34*(SUM(X7:X9)/SUM($H$7:$AG$9))</f>
        <v>0.11404114899360235</v>
      </c>
      <c r="Y19" s="93">
        <f>DEMANDS!$BH$34*(SUM(Y7:Y9)/SUM($H$7:$AG$9))</f>
        <v>8.6438023301170758E-2</v>
      </c>
      <c r="Z19" s="93">
        <f>DEMANDS!$BH$34*(SUM(Z7:Z9)/SUM($H$7:$AG$9))</f>
        <v>0.17819486743021146</v>
      </c>
      <c r="AA19" s="93">
        <f>DEMANDS!$BH$34*(SUM(AA7:AA9)/SUM($H$7:$AG$9))</f>
        <v>2.4393631241001468E-2</v>
      </c>
      <c r="AB19" s="93">
        <f>DEMANDS!$BH$34*(SUM(AB7:AB9)/SUM($H$7:$AG$9))</f>
        <v>9.5760823818015386E-2</v>
      </c>
      <c r="AC19" s="93">
        <f>DEMANDS!$BH$34*(SUM(AC7:AC9)/SUM($H$7:$AG$9))</f>
        <v>4.6419981063984761E-2</v>
      </c>
      <c r="AD19" s="93">
        <f>DEMANDS!$BH$34*(SUM(AD7:AD9)/SUM($H$7:$AG$9))</f>
        <v>4.8039984253969666E-2</v>
      </c>
      <c r="AE19" s="93">
        <f>DEMANDS!$BH$34*(SUM(AE7:AE9)/SUM($H$7:$AG$9))</f>
        <v>5.373453563788616E-2</v>
      </c>
      <c r="AF19" s="93">
        <f>DEMANDS!$BH$34*(SUM(AF7:AF9)/SUM($H$7:$AG$9))</f>
        <v>0.11642540682733377</v>
      </c>
      <c r="AG19" s="93">
        <f>DEMANDS!$BH$34*(SUM(AG7:AG9)/SUM($H$7:$AG$9))</f>
        <v>4.2479640408873739E-2</v>
      </c>
    </row>
    <row r="20" spans="3:33" s="1" customFormat="1" x14ac:dyDescent="0.25">
      <c r="C20" s="94"/>
      <c r="D20" s="94"/>
      <c r="E20" s="94" t="s">
        <v>8</v>
      </c>
      <c r="F20" s="94" t="s">
        <v>132</v>
      </c>
      <c r="G20" s="94">
        <v>2020</v>
      </c>
      <c r="H20" s="95">
        <f>DEMANDS!$J$35*(SUM(H7:H9)/SUM($H$7:$AG$9))</f>
        <v>9.9313601382646031E-3</v>
      </c>
      <c r="I20" s="95">
        <f>DEMANDS!$J$35*(SUM(I7:I9)/SUM($H$7:$AG$9))</f>
        <v>0.24318463459996922</v>
      </c>
      <c r="J20" s="95">
        <f>DEMANDS!$J$35*(SUM(J7:J9)/SUM($H$7:$AG$9))</f>
        <v>3.7232854500886155E-2</v>
      </c>
      <c r="K20" s="95">
        <f>DEMANDS!$J$35*(SUM(K7:K9)/SUM($H$7:$AG$9))</f>
        <v>1.6450903659332151E-2</v>
      </c>
      <c r="L20" s="95">
        <f>DEMANDS!$J$35*(SUM(L7:L9)/SUM($H$7:$AG$9))</f>
        <v>1.367581868423578E-2</v>
      </c>
      <c r="M20" s="95">
        <f>DEMANDS!$J$35*(SUM(M7:M9)/SUM($H$7:$AG$9))</f>
        <v>7.2143535304863933E-3</v>
      </c>
      <c r="N20" s="95">
        <f>DEMANDS!$J$35*(SUM(N7:N9)/SUM($H$7:$AG$9))</f>
        <v>2.2347105147310933E-2</v>
      </c>
      <c r="O20" s="95">
        <f>DEMANDS!$J$35*(SUM(O7:O9)/SUM($H$7:$AG$9))</f>
        <v>3.121471696007156E-2</v>
      </c>
      <c r="P20" s="95">
        <f>DEMANDS!$J$35*(SUM(P7:P9)/SUM($H$7:$AG$9))</f>
        <v>1.2566020711842296E-2</v>
      </c>
      <c r="Q20" s="95">
        <f>DEMANDS!$J$35*(SUM(Q7:Q9)/SUM($H$7:$AG$9))</f>
        <v>1.5094399483500602E-2</v>
      </c>
      <c r="R20" s="95">
        <f>DEMANDS!$J$35*(SUM(R7:R9)/SUM($H$7:$AG$9))</f>
        <v>2.4511218778934345E-2</v>
      </c>
      <c r="S20" s="95">
        <f>DEMANDS!$J$35*(SUM(S7:S9)/SUM($H$7:$AG$9))</f>
        <v>2.3734029554953212E-2</v>
      </c>
      <c r="T20" s="95">
        <f>DEMANDS!$J$35*(SUM(T7:T9)/SUM($H$7:$AG$9))</f>
        <v>2.0045135702237739E-2</v>
      </c>
      <c r="U20" s="95">
        <f>DEMANDS!$J$35*(SUM(U7:U9)/SUM($H$7:$AG$9))</f>
        <v>9.4421057503979083E-2</v>
      </c>
      <c r="V20" s="95">
        <f>DEMANDS!$J$35*(SUM(V7:V9)/SUM($H$7:$AG$9))</f>
        <v>2.5312888227570635E-2</v>
      </c>
      <c r="W20" s="95">
        <f>DEMANDS!$J$35*(SUM(W7:W9)/SUM($H$7:$AG$9))</f>
        <v>3.4105859765979026E-2</v>
      </c>
      <c r="X20" s="95">
        <f>DEMANDS!$J$35*(SUM(X7:X9)/SUM($H$7:$AG$9))</f>
        <v>2.7837982721345363E-2</v>
      </c>
      <c r="Y20" s="95">
        <f>DEMANDS!$J$35*(SUM(Y7:Y9)/SUM($H$7:$AG$9))</f>
        <v>2.1099929458446878E-2</v>
      </c>
      <c r="Z20" s="95">
        <f>DEMANDS!$J$35*(SUM(Z7:Z9)/SUM($H$7:$AG$9))</f>
        <v>4.3498208184774963E-2</v>
      </c>
      <c r="AA20" s="95">
        <f>DEMANDS!$J$35*(SUM(AA7:AA9)/SUM($H$7:$AG$9))</f>
        <v>5.9546005191158224E-3</v>
      </c>
      <c r="AB20" s="95">
        <f>DEMANDS!$J$35*(SUM(AB7:AB9)/SUM($H$7:$AG$9))</f>
        <v>2.3375669066410927E-2</v>
      </c>
      <c r="AC20" s="95">
        <f>DEMANDS!$J$35*(SUM(AC7:AC9)/SUM($H$7:$AG$9))</f>
        <v>1.1331336470986282E-2</v>
      </c>
      <c r="AD20" s="95">
        <f>DEMANDS!$J$35*(SUM(AD7:AD9)/SUM($H$7:$AG$9))</f>
        <v>1.1726786895761064E-2</v>
      </c>
      <c r="AE20" s="95">
        <f>DEMANDS!$J$35*(SUM(AE7:AE9)/SUM($H$7:$AG$9))</f>
        <v>1.3116853765748263E-2</v>
      </c>
      <c r="AF20" s="95">
        <f>DEMANDS!$J$35*(SUM(AF7:AF9)/SUM($H$7:$AG$9))</f>
        <v>2.8419991311791706E-2</v>
      </c>
      <c r="AG20" s="95">
        <f>DEMANDS!$J$35*(SUM(AG7:AG9)/SUM($H$7:$AG$9))</f>
        <v>1.0369480719433404E-2</v>
      </c>
    </row>
    <row r="21" spans="3:33" s="1" customFormat="1" x14ac:dyDescent="0.25">
      <c r="C21" s="61"/>
      <c r="D21" s="61"/>
      <c r="E21" s="61" t="s">
        <v>8</v>
      </c>
      <c r="F21" s="61" t="s">
        <v>132</v>
      </c>
      <c r="G21" s="46">
        <v>2030</v>
      </c>
      <c r="H21" s="96">
        <f>DEMANDS!T$35*(SUM(H7:H9)/SUM($H$7:$AG$9))</f>
        <v>1.148346559027987E-2</v>
      </c>
      <c r="I21" s="96">
        <f>DEMANDS!U$35*(SUM(I7:I9)/SUM($H$7:$AG$9))</f>
        <v>0.28495444790989294</v>
      </c>
      <c r="J21" s="96">
        <f>DEMANDS!V$35*(SUM(J7:J9)/SUM($H$7:$AG$9))</f>
        <v>4.4196740050873054E-2</v>
      </c>
      <c r="K21" s="96">
        <f>DEMANDS!W$35*(SUM(K7:K9)/SUM($H$7:$AG$9))</f>
        <v>1.978059651421998E-2</v>
      </c>
      <c r="L21" s="96">
        <f>DEMANDS!X$35*(SUM(L7:L9)/SUM($H$7:$AG$9))</f>
        <v>1.6652890080114523E-2</v>
      </c>
      <c r="M21" s="96">
        <f>DEMANDS!Y$35*(SUM(M7:M9)/SUM($H$7:$AG$9))</f>
        <v>8.8924035180013451E-3</v>
      </c>
      <c r="N21" s="96">
        <f>DEMANDS!Z$35*(SUM(N7:N9)/SUM($H$7:$AG$9))</f>
        <v>2.7869793570560516E-2</v>
      </c>
      <c r="O21" s="96">
        <f>DEMANDS!AA$35*(SUM(O7:O9)/SUM($H$7:$AG$9))</f>
        <v>3.9382722268087783E-2</v>
      </c>
      <c r="P21" s="96">
        <f>DEMANDS!AB$35*(SUM(P7:P9)/SUM($H$7:$AG$9))</f>
        <v>1.6035899206897242E-2</v>
      </c>
      <c r="Q21" s="96">
        <f>DEMANDS!AC$35*(SUM(Q7:Q9)/SUM($H$7:$AG$9))</f>
        <v>1.947309660852321E-2</v>
      </c>
      <c r="R21" s="96">
        <f>DEMANDS!AD$35*(SUM(R7:R9)/SUM($H$7:$AG$9))</f>
        <v>3.195027188185863E-2</v>
      </c>
      <c r="S21" s="96">
        <f>DEMANDS!AE$35*(SUM(S7:S9)/SUM($H$7:$AG$9))</f>
        <v>3.0987999213535334E-2</v>
      </c>
      <c r="T21" s="96">
        <f>DEMANDS!AF$35*(SUM(T7:T9)/SUM($H$7:$AG$9))</f>
        <v>2.6434485560843522E-2</v>
      </c>
      <c r="U21" s="96">
        <f>DEMANDS!AG$35*(SUM(U7:U9)/SUM($H$7:$AG$9))</f>
        <v>0.1257386815825505</v>
      </c>
      <c r="V21" s="96">
        <f>DEMANDS!AH$35*(SUM(V7:V9)/SUM($H$7:$AG$9))</f>
        <v>3.4029719176105706E-2</v>
      </c>
      <c r="W21" s="96">
        <f>DEMANDS!AI$35*(SUM(W7:W9)/SUM($H$7:$AG$9))</f>
        <v>4.6274057710923744E-2</v>
      </c>
      <c r="X21" s="96">
        <f>DEMANDS!AJ$35*(SUM(X7:X9)/SUM($H$7:$AG$9))</f>
        <v>3.8107770958908008E-2</v>
      </c>
      <c r="Y21" s="96">
        <f>DEMANDS!AK$35*(SUM(Y7:Y9)/SUM($H$7:$AG$9))</f>
        <v>2.9133498229242896E-2</v>
      </c>
      <c r="Z21" s="96">
        <f>DEMANDS!AL$35*(SUM(Z7:Z9)/SUM($H$7:$AG$9))</f>
        <v>6.0559785915543521E-2</v>
      </c>
      <c r="AA21" s="96">
        <f>DEMANDS!AM$35*(SUM(AA7:AA9)/SUM($H$7:$AG$9))</f>
        <v>8.3564000270382952E-3</v>
      </c>
      <c r="AB21" s="96">
        <f>DEMANDS!AN$35*(SUM(AB7:AB9)/SUM($H$7:$AG$9))</f>
        <v>3.3055127249667707E-2</v>
      </c>
      <c r="AC21" s="96">
        <f>DEMANDS!AO$35*(SUM(AC7:AC9)/SUM($H$7:$AG$9))</f>
        <v>1.6140703176614667E-2</v>
      </c>
      <c r="AD21" s="96">
        <f>DEMANDS!AP$35*(SUM(AD7:AD9)/SUM($H$7:$AG$9))</f>
        <v>1.6824706332223778E-2</v>
      </c>
      <c r="AE21" s="96">
        <f>DEMANDS!AQ$35*(SUM(AE7:AE9)/SUM($H$7:$AG$9))</f>
        <v>1.8950179360769814E-2</v>
      </c>
      <c r="AF21" s="96">
        <f>DEMANDS!AR$35*(SUM(AF7:AF9)/SUM($H$7:$AG$9))</f>
        <v>4.1335340037534272E-2</v>
      </c>
      <c r="AG21" s="96">
        <f>DEMANDS!AS$35*(SUM(AG7:AG9)/SUM($H$7:$AG$9))</f>
        <v>1.5180314542423691E-2</v>
      </c>
    </row>
    <row r="22" spans="3:33" x14ac:dyDescent="0.25">
      <c r="C22" s="78"/>
      <c r="D22" s="78"/>
      <c r="E22" s="78" t="s">
        <v>8</v>
      </c>
      <c r="F22" s="78" t="s">
        <v>132</v>
      </c>
      <c r="G22" s="78">
        <v>2040</v>
      </c>
      <c r="H22" s="92">
        <f>DEMANDS!$AD$35*(SUM(H7:H9)/SUM($H$7:$AG$9))</f>
        <v>1.2945486694725778E-2</v>
      </c>
      <c r="I22" s="92">
        <f>DEMANDS!$AD$35*(SUM(I7:I9)/SUM($H$7:$AG$9))</f>
        <v>0.31699016124147472</v>
      </c>
      <c r="J22" s="92">
        <f>DEMANDS!$AD$35*(SUM(J7:J9)/SUM($H$7:$AG$9))</f>
        <v>4.8532871211747861E-2</v>
      </c>
      <c r="K22" s="92">
        <f>DEMANDS!$AD$35*(SUM(K7:K9)/SUM($H$7:$AG$9))</f>
        <v>2.1443684598403179E-2</v>
      </c>
      <c r="L22" s="92">
        <f>DEMANDS!$AD$35*(SUM(L7:L9)/SUM($H$7:$AG$9))</f>
        <v>1.7826372858450412E-2</v>
      </c>
      <c r="M22" s="92">
        <f>DEMANDS!$AD$35*(SUM(M7:M9)/SUM($H$7:$AG$9))</f>
        <v>9.4038798653694779E-3</v>
      </c>
      <c r="N22" s="92">
        <f>DEMANDS!$AD$35*(SUM(N7:N9)/SUM($H$7:$AG$9))</f>
        <v>2.9129358750724206E-2</v>
      </c>
      <c r="O22" s="92">
        <f>DEMANDS!$AD$35*(SUM(O7:O9)/SUM($H$7:$AG$9))</f>
        <v>4.0688253920962703E-2</v>
      </c>
      <c r="P22" s="92">
        <f>DEMANDS!$AD$35*(SUM(P7:P9)/SUM($H$7:$AG$9))</f>
        <v>1.6379755810489453E-2</v>
      </c>
      <c r="Q22" s="92">
        <f>DEMANDS!$AD$35*(SUM(Q7:Q9)/SUM($H$7:$AG$9))</f>
        <v>1.9675487038845564E-2</v>
      </c>
      <c r="R22" s="92">
        <f>DEMANDS!$AD$35*(SUM(R7:R9)/SUM($H$7:$AG$9))</f>
        <v>3.195027188185863E-2</v>
      </c>
      <c r="S22" s="92">
        <f>DEMANDS!$AD$35*(SUM(S7:S9)/SUM($H$7:$AG$9))</f>
        <v>3.0937208956110164E-2</v>
      </c>
      <c r="T22" s="92">
        <f>DEMANDS!$AD$35*(SUM(T7:T9)/SUM($H$7:$AG$9))</f>
        <v>2.6128751139281012E-2</v>
      </c>
      <c r="U22" s="92">
        <f>DEMANDS!$AD$35*(SUM(U7:U9)/SUM($H$7:$AG$9))</f>
        <v>0.12307745632042771</v>
      </c>
      <c r="V22" s="92">
        <f>DEMANDS!$AD$35*(SUM(V7:V9)/SUM($H$7:$AG$9))</f>
        <v>3.2995244678777326E-2</v>
      </c>
      <c r="W22" s="92">
        <f>DEMANDS!$AD$35*(SUM(W7:W9)/SUM($H$7:$AG$9))</f>
        <v>4.4456846561382976E-2</v>
      </c>
      <c r="X22" s="92">
        <f>DEMANDS!$AD$35*(SUM(X7:X9)/SUM($H$7:$AG$9))</f>
        <v>3.6286694864551987E-2</v>
      </c>
      <c r="Y22" s="92">
        <f>DEMANDS!$AD$35*(SUM(Y7:Y9)/SUM($H$7:$AG$9))</f>
        <v>2.7503670419881308E-2</v>
      </c>
      <c r="Z22" s="92">
        <f>DEMANDS!$AD$35*(SUM(Z7:Z9)/SUM($H$7:$AG$9))</f>
        <v>5.6699733718327594E-2</v>
      </c>
      <c r="AA22" s="92">
        <f>DEMANDS!$AD$35*(SUM(AA7:AA9)/SUM($H$7:$AG$9))</f>
        <v>7.761797046873669E-3</v>
      </c>
      <c r="AB22" s="92">
        <f>DEMANDS!$AD$35*(SUM(AB7:AB9)/SUM($H$7:$AG$9))</f>
        <v>3.0470087547586736E-2</v>
      </c>
      <c r="AC22" s="92">
        <f>DEMANDS!$AD$35*(SUM(AC7:AC9)/SUM($H$7:$AG$9))</f>
        <v>1.4770350030247344E-2</v>
      </c>
      <c r="AD22" s="92">
        <f>DEMANDS!$AD$35*(SUM(AD7:AD9)/SUM($H$7:$AG$9))</f>
        <v>1.5285818016613221E-2</v>
      </c>
      <c r="AE22" s="92">
        <f>DEMANDS!$AD$35*(SUM(AE7:AE9)/SUM($H$7:$AG$9))</f>
        <v>1.7097764408614956E-2</v>
      </c>
      <c r="AF22" s="92">
        <f>DEMANDS!$AD$35*(SUM(AF7:AF9)/SUM($H$7:$AG$9))</f>
        <v>3.7045340645084093E-2</v>
      </c>
      <c r="AG22" s="92">
        <f>DEMANDS!$AD$35*(SUM(AG7:AG9)/SUM($H$7:$AG$9))</f>
        <v>1.3516575052739677E-2</v>
      </c>
    </row>
    <row r="23" spans="3:33" s="1" customFormat="1" x14ac:dyDescent="0.25">
      <c r="C23" s="61"/>
      <c r="D23" s="61"/>
      <c r="E23" s="61" t="s">
        <v>8</v>
      </c>
      <c r="F23" s="61" t="s">
        <v>132</v>
      </c>
      <c r="G23" s="46">
        <v>2050</v>
      </c>
      <c r="H23" s="96">
        <f>DEMANDS!$AN$35*(SUM(H7:H9)/SUM($H$7:$AG$9))</f>
        <v>1.4043763718589381E-2</v>
      </c>
      <c r="I23" s="96">
        <f>DEMANDS!$AN$35*(SUM(I7:I9)/SUM($H$7:$AG$9))</f>
        <v>0.3438831641151458</v>
      </c>
      <c r="J23" s="96">
        <f>DEMANDS!$AN$35*(SUM(J7:J9)/SUM($H$7:$AG$9))</f>
        <v>5.2650332270644203E-2</v>
      </c>
      <c r="K23" s="96">
        <f>DEMANDS!$AN$35*(SUM(K7:K9)/SUM($H$7:$AG$9))</f>
        <v>2.3262936871938731E-2</v>
      </c>
      <c r="L23" s="96">
        <f>DEMANDS!$AN$35*(SUM(L7:L9)/SUM($H$7:$AG$9))</f>
        <v>1.9338737452455085E-2</v>
      </c>
      <c r="M23" s="96">
        <f>DEMANDS!$AN$35*(SUM(M7:M9)/SUM($H$7:$AG$9))</f>
        <v>1.0201691908659955E-2</v>
      </c>
      <c r="N23" s="96">
        <f>DEMANDS!$AN$35*(SUM(N7:N9)/SUM($H$7:$AG$9))</f>
        <v>3.1600652892862159E-2</v>
      </c>
      <c r="O23" s="96">
        <f>DEMANDS!$AN$35*(SUM(O7:O9)/SUM($H$7:$AG$9))</f>
        <v>4.4140188597217696E-2</v>
      </c>
      <c r="P23" s="96">
        <f>DEMANDS!$AN$35*(SUM(P7:P9)/SUM($H$7:$AG$9))</f>
        <v>1.7769391433110439E-2</v>
      </c>
      <c r="Q23" s="96">
        <f>DEMANDS!$AN$35*(SUM(Q7:Q9)/SUM($H$7:$AG$9))</f>
        <v>2.1344727899206124E-2</v>
      </c>
      <c r="R23" s="96">
        <f>DEMANDS!$AN$35*(SUM(R7:R9)/SUM($H$7:$AG$9))</f>
        <v>3.4660888357045852E-2</v>
      </c>
      <c r="S23" s="96">
        <f>DEMANDS!$AN$35*(SUM(S7:S9)/SUM($H$7:$AG$9))</f>
        <v>3.3561878586554128E-2</v>
      </c>
      <c r="T23" s="96">
        <f>DEMANDS!$AN$35*(SUM(T7:T9)/SUM($H$7:$AG$9))</f>
        <v>2.8345477919450184E-2</v>
      </c>
      <c r="U23" s="96">
        <f>DEMANDS!$AN$35*(SUM(U7:U9)/SUM($H$7:$AG$9))</f>
        <v>0.13351917594209123</v>
      </c>
      <c r="V23" s="96">
        <f>DEMANDS!$AN$35*(SUM(V7:V9)/SUM($H$7:$AG$9))</f>
        <v>3.5794515187643011E-2</v>
      </c>
      <c r="W23" s="96">
        <f>DEMANDS!$AN$35*(SUM(W7:W9)/SUM($H$7:$AG$9))</f>
        <v>4.8228503377629926E-2</v>
      </c>
      <c r="X23" s="96">
        <f>DEMANDS!$AN$35*(SUM(X7:X9)/SUM($H$7:$AG$9))</f>
        <v>3.9365207413479458E-2</v>
      </c>
      <c r="Y23" s="96">
        <f>DEMANDS!$AN$35*(SUM(Y7:Y9)/SUM($H$7:$AG$9))</f>
        <v>2.9837043432915995E-2</v>
      </c>
      <c r="Z23" s="96">
        <f>DEMANDS!$AN$35*(SUM(Z7:Z9)/SUM($H$7:$AG$9))</f>
        <v>6.1510059994233042E-2</v>
      </c>
      <c r="AA23" s="96">
        <f>DEMANDS!$AN$35*(SUM(AA7:AA9)/SUM($H$7:$AG$9))</f>
        <v>8.4202970756093072E-3</v>
      </c>
      <c r="AB23" s="96">
        <f>DEMANDS!$AN$35*(SUM(AB7:AB9)/SUM($H$7:$AG$9))</f>
        <v>3.3055127249667707E-2</v>
      </c>
      <c r="AC23" s="96">
        <f>DEMANDS!$AN$35*(SUM(AC7:AC9)/SUM($H$7:$AG$9))</f>
        <v>1.6023445912633355E-2</v>
      </c>
      <c r="AD23" s="96">
        <f>DEMANDS!$AN$35*(SUM(AD7:AD9)/SUM($H$7:$AG$9))</f>
        <v>1.6582645483551671E-2</v>
      </c>
      <c r="AE23" s="96">
        <f>DEMANDS!$AN$35*(SUM(AE7:AE9)/SUM($H$7:$AG$9))</f>
        <v>1.8548314878615069E-2</v>
      </c>
      <c r="AF23" s="96">
        <f>DEMANDS!$AN$35*(SUM(AF7:AF9)/SUM($H$7:$AG$9))</f>
        <v>4.0188215643230947E-2</v>
      </c>
      <c r="AG23" s="96">
        <f>DEMANDS!$AN$35*(SUM(AG7:AG9)/SUM($H$7:$AG$9))</f>
        <v>1.4663302415859988E-2</v>
      </c>
    </row>
    <row r="24" spans="3:33" s="1" customFormat="1" ht="15.75" thickBot="1" x14ac:dyDescent="0.3">
      <c r="C24" s="97"/>
      <c r="D24" s="97"/>
      <c r="E24" s="97" t="s">
        <v>8</v>
      </c>
      <c r="F24" s="97" t="s">
        <v>132</v>
      </c>
      <c r="G24" s="97">
        <v>2070</v>
      </c>
      <c r="H24" s="98">
        <f>DEMANDS!$BH$35*(SUM(H7:H9)/SUM($H$7:$AG$9))</f>
        <v>1.5874015683299564E-2</v>
      </c>
      <c r="I24" s="98">
        <f>DEMANDS!$BH$35*(SUM(I7:I9)/SUM($H$7:$AG$9))</f>
        <v>0.3886996997222914</v>
      </c>
      <c r="J24" s="98">
        <f>DEMANDS!$BH$35*(SUM(J7:J9)/SUM($H$7:$AG$9))</f>
        <v>5.951198104314788E-2</v>
      </c>
      <c r="K24" s="98">
        <f>DEMANDS!$BH$35*(SUM(K7:K9)/SUM($H$7:$AG$9))</f>
        <v>2.6294676565653218E-2</v>
      </c>
      <c r="L24" s="98">
        <f>DEMANDS!$BH$35*(SUM(L7:L9)/SUM($H$7:$AG$9))</f>
        <v>2.1859056287677241E-2</v>
      </c>
      <c r="M24" s="98">
        <f>DEMANDS!$BH$35*(SUM(M7:M9)/SUM($H$7:$AG$9))</f>
        <v>1.1531226286575873E-2</v>
      </c>
      <c r="N24" s="98">
        <f>DEMANDS!$BH$35*(SUM(N7:N9)/SUM($H$7:$AG$9))</f>
        <v>3.5719004511575878E-2</v>
      </c>
      <c r="O24" s="98">
        <f>DEMANDS!$BH$35*(SUM(O7:O9)/SUM($H$7:$AG$9))</f>
        <v>4.9892753829841138E-2</v>
      </c>
      <c r="P24" s="98">
        <f>DEMANDS!$BH$35*(SUM(P7:P9)/SUM($H$7:$AG$9))</f>
        <v>2.0085185420665605E-2</v>
      </c>
      <c r="Q24" s="98">
        <f>DEMANDS!$BH$35*(SUM(Q7:Q9)/SUM($H$7:$AG$9))</f>
        <v>2.4126477219156249E-2</v>
      </c>
      <c r="R24" s="98">
        <f>DEMANDS!$BH$35*(SUM(R7:R9)/SUM($H$7:$AG$9))</f>
        <v>3.9178064826635127E-2</v>
      </c>
      <c r="S24" s="98">
        <f>DEMANDS!$BH$35*(SUM(S7:S9)/SUM($H$7:$AG$9))</f>
        <v>3.7935826728468271E-2</v>
      </c>
      <c r="T24" s="98">
        <f>DEMANDS!$BH$35*(SUM(T7:T9)/SUM($H$7:$AG$9))</f>
        <v>3.2039599217151271E-2</v>
      </c>
      <c r="U24" s="98">
        <f>DEMANDS!$BH$35*(SUM(U7:U9)/SUM($H$7:$AG$9))</f>
        <v>0.15092004788719707</v>
      </c>
      <c r="V24" s="98">
        <f>DEMANDS!$BH$35*(SUM(V7:V9)/SUM($H$7:$AG$9))</f>
        <v>4.0459431449464921E-2</v>
      </c>
      <c r="W24" s="98">
        <f>DEMANDS!$BH$35*(SUM(W7:W9)/SUM($H$7:$AG$9))</f>
        <v>5.4513877785139907E-2</v>
      </c>
      <c r="X24" s="98">
        <f>DEMANDS!$BH$35*(SUM(X7:X9)/SUM($H$7:$AG$9))</f>
        <v>4.4495473747594445E-2</v>
      </c>
      <c r="Y24" s="98">
        <f>DEMANDS!$BH$35*(SUM(Y7:Y9)/SUM($H$7:$AG$9))</f>
        <v>3.3725552842395208E-2</v>
      </c>
      <c r="Z24" s="98">
        <f>DEMANDS!$BH$35*(SUM(Z7:Z9)/SUM($H$7:$AG$9))</f>
        <v>6.9526351809572284E-2</v>
      </c>
      <c r="AA24" s="98">
        <f>DEMANDS!$BH$35*(SUM(AA7:AA9)/SUM($H$7:$AG$9))</f>
        <v>9.5176713674935999E-3</v>
      </c>
      <c r="AB24" s="98">
        <f>DEMANDS!$BH$35*(SUM(AB7:AB9)/SUM($H$7:$AG$9))</f>
        <v>3.7363033079240167E-2</v>
      </c>
      <c r="AC24" s="98">
        <f>DEMANDS!$BH$35*(SUM(AC7:AC9)/SUM($H$7:$AG$9))</f>
        <v>1.8111699741925939E-2</v>
      </c>
      <c r="AD24" s="98">
        <f>DEMANDS!$BH$35*(SUM(AD7:AD9)/SUM($H$7:$AG$9))</f>
        <v>1.8743776935527666E-2</v>
      </c>
      <c r="AE24" s="98">
        <f>DEMANDS!$BH$35*(SUM(AE7:AE9)/SUM($H$7:$AG$9))</f>
        <v>2.0965621978684842E-2</v>
      </c>
      <c r="AF24" s="98">
        <f>DEMANDS!$BH$35*(SUM(AF7:AF9)/SUM($H$7:$AG$9))</f>
        <v>4.5425740434527288E-2</v>
      </c>
      <c r="AG24" s="98">
        <f>DEMANDS!$BH$35*(SUM(AG7:AG9)/SUM($H$7:$AG$9))</f>
        <v>1.6574295693270596E-2</v>
      </c>
    </row>
    <row r="25" spans="3:33" s="1" customFormat="1" x14ac:dyDescent="0.25">
      <c r="C25" s="63"/>
      <c r="D25" s="63"/>
      <c r="E25" s="63" t="s">
        <v>8</v>
      </c>
      <c r="F25" s="63" t="s">
        <v>133</v>
      </c>
      <c r="G25" s="90">
        <v>2020</v>
      </c>
      <c r="H25" s="91">
        <f>DEMANDS!$J$36*(SUM(H7:H9)/SUM($H$7:$AG$9))</f>
        <v>1.324184498026652E-2</v>
      </c>
      <c r="I25" s="91">
        <f>DEMANDS!$J$36*(SUM(I7:I9)/SUM($H$7:$AG$9))</f>
        <v>0.32424694987631852</v>
      </c>
      <c r="J25" s="91">
        <f>DEMANDS!$J$36*(SUM(J7:J9)/SUM($H$7:$AG$9))</f>
        <v>4.9643923954982551E-2</v>
      </c>
      <c r="K25" s="91">
        <f>DEMANDS!$J$36*(SUM(K7:K9)/SUM($H$7:$AG$9))</f>
        <v>2.1934590328957781E-2</v>
      </c>
      <c r="L25" s="91">
        <f>DEMANDS!$J$36*(SUM(L7:L9)/SUM($H$7:$AG$9))</f>
        <v>1.8234468237351292E-2</v>
      </c>
      <c r="M25" s="91">
        <f>DEMANDS!$J$36*(SUM(M7:M9)/SUM($H$7:$AG$9))</f>
        <v>9.6191608957433648E-3</v>
      </c>
      <c r="N25" s="91">
        <f>DEMANDS!$J$36*(SUM(N7:N9)/SUM($H$7:$AG$9))</f>
        <v>2.9796210992114481E-2</v>
      </c>
      <c r="O25" s="91">
        <f>DEMANDS!$J$36*(SUM(O7:O9)/SUM($H$7:$AG$9))</f>
        <v>4.1619721501750973E-2</v>
      </c>
      <c r="P25" s="91">
        <f>DEMANDS!$J$36*(SUM(P7:P9)/SUM($H$7:$AG$9))</f>
        <v>1.675473409164982E-2</v>
      </c>
      <c r="Q25" s="91">
        <f>DEMANDS!$J$36*(SUM(Q7:Q9)/SUM($H$7:$AG$9))</f>
        <v>2.0125913797106189E-2</v>
      </c>
      <c r="R25" s="91">
        <f>DEMANDS!$J$36*(SUM(R7:R9)/SUM($H$7:$AG$9))</f>
        <v>3.2681702690197871E-2</v>
      </c>
      <c r="S25" s="91">
        <f>DEMANDS!$J$36*(SUM(S7:S9)/SUM($H$7:$AG$9))</f>
        <v>3.1645447929418438E-2</v>
      </c>
      <c r="T25" s="91">
        <f>DEMANDS!$J$36*(SUM(T7:T9)/SUM($H$7:$AG$9))</f>
        <v>2.672691110603706E-2</v>
      </c>
      <c r="U25" s="91">
        <f>DEMANDS!$J$36*(SUM(U7:U9)/SUM($H$7:$AG$9))</f>
        <v>0.12589504246484809</v>
      </c>
      <c r="V25" s="91">
        <f>DEMANDS!$J$36*(SUM(V7:V9)/SUM($H$7:$AG$9))</f>
        <v>3.3750597828070945E-2</v>
      </c>
      <c r="W25" s="91">
        <f>DEMANDS!$J$36*(SUM(W7:W9)/SUM($H$7:$AG$9))</f>
        <v>4.5474587735443828E-2</v>
      </c>
      <c r="X25" s="91">
        <f>DEMANDS!$J$36*(SUM(X7:X9)/SUM($H$7:$AG$9))</f>
        <v>3.7117398485944607E-2</v>
      </c>
      <c r="Y25" s="91">
        <f>DEMANDS!$J$36*(SUM(Y7:Y9)/SUM($H$7:$AG$9))</f>
        <v>2.8133306122572543E-2</v>
      </c>
      <c r="Z25" s="91">
        <f>DEMANDS!$J$36*(SUM(Z7:Z9)/SUM($H$7:$AG$9))</f>
        <v>5.7997748715494617E-2</v>
      </c>
      <c r="AA25" s="91">
        <f>DEMANDS!$J$36*(SUM(AA7:AA9)/SUM($H$7:$AG$9))</f>
        <v>7.9394862230144064E-3</v>
      </c>
      <c r="AB25" s="91">
        <f>DEMANDS!$J$36*(SUM(AB7:AB9)/SUM($H$7:$AG$9))</f>
        <v>3.1167632809408229E-2</v>
      </c>
      <c r="AC25" s="91">
        <f>DEMANDS!$J$36*(SUM(AC7:AC9)/SUM($H$7:$AG$9))</f>
        <v>1.5108484525691549E-2</v>
      </c>
      <c r="AD25" s="91">
        <f>DEMANDS!$J$36*(SUM(AD7:AD9)/SUM($H$7:$AG$9))</f>
        <v>1.5635753011512789E-2</v>
      </c>
      <c r="AE25" s="91">
        <f>DEMANDS!$J$36*(SUM(AE7:AE9)/SUM($H$7:$AG$9))</f>
        <v>1.7489179908565303E-2</v>
      </c>
      <c r="AF25" s="91">
        <f>DEMANDS!$J$36*(SUM(AF7:AF9)/SUM($H$7:$AG$9))</f>
        <v>3.7893411783678124E-2</v>
      </c>
      <c r="AG25" s="91">
        <f>DEMANDS!$J$36*(SUM(AG7:AG9)/SUM($H$7:$AG$9))</f>
        <v>1.3826007143125643E-2</v>
      </c>
    </row>
    <row r="26" spans="3:33" s="1" customFormat="1" x14ac:dyDescent="0.25">
      <c r="C26" s="78"/>
      <c r="D26" s="78"/>
      <c r="E26" s="78" t="s">
        <v>8</v>
      </c>
      <c r="F26" s="78" t="s">
        <v>133</v>
      </c>
      <c r="G26" s="78">
        <v>2030</v>
      </c>
      <c r="H26" s="92">
        <f>DEMANDS!T$36*(SUM(H7:H9)/SUM($H$7:$AG$9))</f>
        <v>1.5311323833361867E-2</v>
      </c>
      <c r="I26" s="92">
        <f>DEMANDS!U$36*(SUM(I7:I9)/SUM($H$7:$AG$9))</f>
        <v>0.37994016661645102</v>
      </c>
      <c r="J26" s="92">
        <f>DEMANDS!V$36*(SUM(J7:J9)/SUM($H$7:$AG$9))</f>
        <v>5.892912674990991E-2</v>
      </c>
      <c r="K26" s="92">
        <f>DEMANDS!W$36*(SUM(K7:K9)/SUM($H$7:$AG$9))</f>
        <v>2.6374191350619067E-2</v>
      </c>
      <c r="L26" s="92">
        <f>DEMANDS!X$36*(SUM(L7:L9)/SUM($H$7:$AG$9))</f>
        <v>2.2203906196561228E-2</v>
      </c>
      <c r="M26" s="92">
        <f>DEMANDS!Y$36*(SUM(M7:M9)/SUM($H$7:$AG$9))</f>
        <v>1.1856566195164311E-2</v>
      </c>
      <c r="N26" s="92">
        <f>DEMANDS!Z$36*(SUM(N7:N9)/SUM($H$7:$AG$9))</f>
        <v>3.7159813052341679E-2</v>
      </c>
      <c r="O26" s="92">
        <f>DEMANDS!AA$36*(SUM(O7:O9)/SUM($H$7:$AG$9))</f>
        <v>5.2510421122039297E-2</v>
      </c>
      <c r="P26" s="92">
        <f>DEMANDS!AB$36*(SUM(P7:P9)/SUM($H$7:$AG$9))</f>
        <v>2.1381249744309151E-2</v>
      </c>
      <c r="Q26" s="92">
        <f>DEMANDS!AC$36*(SUM(Q7:Q9)/SUM($H$7:$AG$9))</f>
        <v>2.5964190502196029E-2</v>
      </c>
      <c r="R26" s="92">
        <f>DEMANDS!AD$36*(SUM(R7:R9)/SUM($H$7:$AG$9))</f>
        <v>4.2600463727707379E-2</v>
      </c>
      <c r="S26" s="92">
        <f>DEMANDS!AE$36*(SUM(S7:S9)/SUM($H$7:$AG$9))</f>
        <v>4.1317430454793455E-2</v>
      </c>
      <c r="T26" s="92">
        <f>DEMANDS!AF$36*(SUM(T7:T9)/SUM($H$7:$AG$9))</f>
        <v>3.5246064492325369E-2</v>
      </c>
      <c r="U26" s="92">
        <f>DEMANDS!AG$36*(SUM(U7:U9)/SUM($H$7:$AG$9))</f>
        <v>0.16765197378394228</v>
      </c>
      <c r="V26" s="92">
        <f>DEMANDS!AH$36*(SUM(V7:V9)/SUM($H$7:$AG$9))</f>
        <v>4.5373066707732446E-2</v>
      </c>
      <c r="W26" s="92">
        <f>DEMANDS!AI$36*(SUM(W7:W9)/SUM($H$7:$AG$9))</f>
        <v>6.1698890210926421E-2</v>
      </c>
      <c r="X26" s="92">
        <f>DEMANDS!AJ$36*(SUM(X7:X9)/SUM($H$7:$AG$9))</f>
        <v>5.0810482004083141E-2</v>
      </c>
      <c r="Y26" s="92">
        <f>DEMANDS!AK$36*(SUM(Y7:Y9)/SUM($H$7:$AG$9))</f>
        <v>3.8844756600671888E-2</v>
      </c>
      <c r="Z26" s="92">
        <f>DEMANDS!AL$36*(SUM(Z7:Z9)/SUM($H$7:$AG$9))</f>
        <v>8.0746573074318331E-2</v>
      </c>
      <c r="AA26" s="92">
        <f>DEMANDS!AM$36*(SUM(AA7:AA9)/SUM($H$7:$AG$9))</f>
        <v>1.1141893175819487E-2</v>
      </c>
      <c r="AB26" s="92">
        <f>DEMANDS!AN$36*(SUM(AB7:AB9)/SUM($H$7:$AG$9))</f>
        <v>4.4073607718304791E-2</v>
      </c>
      <c r="AC26" s="92">
        <f>DEMANDS!AO$36*(SUM(AC7:AC9)/SUM($H$7:$AG$9))</f>
        <v>2.1520988702618354E-2</v>
      </c>
      <c r="AD26" s="92">
        <f>DEMANDS!AP$36*(SUM(AD7:AD9)/SUM($H$7:$AG$9))</f>
        <v>2.2432995077021334E-2</v>
      </c>
      <c r="AE26" s="92">
        <f>DEMANDS!AQ$36*(SUM(AE7:AE9)/SUM($H$7:$AG$9))</f>
        <v>2.5266965848588004E-2</v>
      </c>
      <c r="AF26" s="92">
        <f>DEMANDS!AR$36*(SUM(AF7:AF9)/SUM($H$7:$AG$9))</f>
        <v>5.5113917667200564E-2</v>
      </c>
      <c r="AG26" s="92">
        <f>DEMANDS!AS$36*(SUM(AG7:AG9)/SUM($H$7:$AG$9))</f>
        <v>2.0240467481182821E-2</v>
      </c>
    </row>
    <row r="27" spans="3:33" s="1" customFormat="1" x14ac:dyDescent="0.25">
      <c r="C27" s="61"/>
      <c r="D27" s="61"/>
      <c r="E27" s="61" t="s">
        <v>8</v>
      </c>
      <c r="F27" s="61" t="s">
        <v>133</v>
      </c>
      <c r="G27" s="46">
        <v>2040</v>
      </c>
      <c r="H27" s="96">
        <f>DEMANDS!$AD$36*(SUM(H7:H9)/SUM($H$7:$AG$9))</f>
        <v>1.7260689937643896E-2</v>
      </c>
      <c r="I27" s="96">
        <f>DEMANDS!$AD$36*(SUM(I7:I9)/SUM($H$7:$AG$9))</f>
        <v>0.42265455254780138</v>
      </c>
      <c r="J27" s="96">
        <f>DEMANDS!$AD$36*(SUM(J7:J9)/SUM($H$7:$AG$9))</f>
        <v>6.4710648701286899E-2</v>
      </c>
      <c r="K27" s="96">
        <f>DEMANDS!$AD$36*(SUM(K7:K9)/SUM($H$7:$AG$9))</f>
        <v>2.8591647398198316E-2</v>
      </c>
      <c r="L27" s="96">
        <f>DEMANDS!$AD$36*(SUM(L7:L9)/SUM($H$7:$AG$9))</f>
        <v>2.376855361860624E-2</v>
      </c>
      <c r="M27" s="96">
        <f>DEMANDS!$AD$36*(SUM(M7:M9)/SUM($H$7:$AG$9))</f>
        <v>1.2538536278680509E-2</v>
      </c>
      <c r="N27" s="96">
        <f>DEMANDS!$AD$36*(SUM(N7:N9)/SUM($H$7:$AG$9))</f>
        <v>3.8839237282866416E-2</v>
      </c>
      <c r="O27" s="96">
        <f>DEMANDS!$AD$36*(SUM(O7:O9)/SUM($H$7:$AG$9))</f>
        <v>5.4251134128467597E-2</v>
      </c>
      <c r="P27" s="96">
        <f>DEMANDS!$AD$36*(SUM(P7:P9)/SUM($H$7:$AG$9))</f>
        <v>2.1839726305104237E-2</v>
      </c>
      <c r="Q27" s="96">
        <f>DEMANDS!$AD$36*(SUM(Q7:Q9)/SUM($H$7:$AG$9))</f>
        <v>2.6234045050466025E-2</v>
      </c>
      <c r="R27" s="96">
        <f>DEMANDS!$AD$36*(SUM(R7:R9)/SUM($H$7:$AG$9))</f>
        <v>4.2600463727707379E-2</v>
      </c>
      <c r="S27" s="96">
        <f>DEMANDS!$AD$36*(SUM(S7:S9)/SUM($H$7:$AG$9))</f>
        <v>4.1249709950656202E-2</v>
      </c>
      <c r="T27" s="96">
        <f>DEMANDS!$AD$36*(SUM(T7:T9)/SUM($H$7:$AG$9))</f>
        <v>3.483841762834107E-2</v>
      </c>
      <c r="U27" s="96">
        <f>DEMANDS!$AD$36*(SUM(U7:U9)/SUM($H$7:$AG$9))</f>
        <v>0.16410366500367515</v>
      </c>
      <c r="V27" s="96">
        <f>DEMANDS!$AD$36*(SUM(V7:V9)/SUM($H$7:$AG$9))</f>
        <v>4.3993764100742773E-2</v>
      </c>
      <c r="W27" s="96">
        <f>DEMANDS!$AD$36*(SUM(W7:W9)/SUM($H$7:$AG$9))</f>
        <v>5.9275936254608051E-2</v>
      </c>
      <c r="X27" s="96">
        <f>DEMANDS!$AD$36*(SUM(X7:X9)/SUM($H$7:$AG$9))</f>
        <v>4.8382374775766936E-2</v>
      </c>
      <c r="Y27" s="96">
        <f>DEMANDS!$AD$36*(SUM(Y7:Y9)/SUM($H$7:$AG$9))</f>
        <v>3.6671647691556772E-2</v>
      </c>
      <c r="Z27" s="96">
        <f>DEMANDS!$AD$36*(SUM(Z7:Z9)/SUM($H$7:$AG$9))</f>
        <v>7.5599824582706171E-2</v>
      </c>
      <c r="AA27" s="96">
        <f>DEMANDS!$AD$36*(SUM(AA7:AA9)/SUM($H$7:$AG$9))</f>
        <v>1.0349087318562527E-2</v>
      </c>
      <c r="AB27" s="96">
        <f>DEMANDS!$AD$36*(SUM(AB7:AB9)/SUM($H$7:$AG$9))</f>
        <v>4.0626879926116195E-2</v>
      </c>
      <c r="AC27" s="96">
        <f>DEMANDS!$AD$36*(SUM(AC7:AC9)/SUM($H$7:$AG$9))</f>
        <v>1.9693846832845481E-2</v>
      </c>
      <c r="AD27" s="96">
        <f>DEMANDS!$AD$36*(SUM(AD7:AD9)/SUM($H$7:$AG$9))</f>
        <v>2.0381139114337529E-2</v>
      </c>
      <c r="AE27" s="96">
        <f>DEMANDS!$AD$36*(SUM(AE7:AE9)/SUM($H$7:$AG$9))</f>
        <v>2.279707337725842E-2</v>
      </c>
      <c r="AF27" s="96">
        <f>DEMANDS!$AD$36*(SUM(AF7:AF9)/SUM($H$7:$AG$9))</f>
        <v>4.939390488653532E-2</v>
      </c>
      <c r="AG27" s="96">
        <f>DEMANDS!$AD$36*(SUM(AG7:AG9)/SUM($H$7:$AG$9))</f>
        <v>1.8022142890872155E-2</v>
      </c>
    </row>
    <row r="28" spans="3:33" s="1" customFormat="1" x14ac:dyDescent="0.25">
      <c r="C28" s="78"/>
      <c r="D28" s="78"/>
      <c r="E28" s="78" t="s">
        <v>8</v>
      </c>
      <c r="F28" s="78" t="s">
        <v>133</v>
      </c>
      <c r="G28" s="78">
        <v>2050</v>
      </c>
      <c r="H28" s="92">
        <f>DEMANDS!$AN$36*(SUM(H7:H9)/SUM($H$7:$AG$9))</f>
        <v>1.8725062782140464E-2</v>
      </c>
      <c r="I28" s="92">
        <f>DEMANDS!$AN$36*(SUM(I7:I9)/SUM($H$7:$AG$9))</f>
        <v>0.45851197490981449</v>
      </c>
      <c r="J28" s="92">
        <f>DEMANDS!$AN$36*(SUM(J7:J9)/SUM($H$7:$AG$9))</f>
        <v>7.0200609823945034E-2</v>
      </c>
      <c r="K28" s="92">
        <f>DEMANDS!$AN$36*(SUM(K7:K9)/SUM($H$7:$AG$9))</f>
        <v>3.1017322859642683E-2</v>
      </c>
      <c r="L28" s="92">
        <f>DEMANDS!$AN$36*(SUM(L7:L9)/SUM($H$7:$AG$9))</f>
        <v>2.5785044535121635E-2</v>
      </c>
      <c r="M28" s="92">
        <f>DEMANDS!$AN$36*(SUM(M7:M9)/SUM($H$7:$AG$9))</f>
        <v>1.3602288197205561E-2</v>
      </c>
      <c r="N28" s="92">
        <f>DEMANDS!$AN$36*(SUM(N7:N9)/SUM($H$7:$AG$9))</f>
        <v>4.2134303968118028E-2</v>
      </c>
      <c r="O28" s="92">
        <f>DEMANDS!$AN$36*(SUM(O7:O9)/SUM($H$7:$AG$9))</f>
        <v>5.8853724632547587E-2</v>
      </c>
      <c r="P28" s="92">
        <f>DEMANDS!$AN$36*(SUM(P7:P9)/SUM($H$7:$AG$9))</f>
        <v>2.3692578204302275E-2</v>
      </c>
      <c r="Q28" s="92">
        <f>DEMANDS!$AN$36*(SUM(Q7:Q9)/SUM($H$7:$AG$9))</f>
        <v>2.8459704819107107E-2</v>
      </c>
      <c r="R28" s="92">
        <f>DEMANDS!$AN$36*(SUM(R7:R9)/SUM($H$7:$AG$9))</f>
        <v>4.6214627615198595E-2</v>
      </c>
      <c r="S28" s="92">
        <f>DEMANDS!$AN$36*(SUM(S7:S9)/SUM($H$7:$AG$9))</f>
        <v>4.4749277772876524E-2</v>
      </c>
      <c r="T28" s="92">
        <f>DEMANDS!$AN$36*(SUM(T7:T9)/SUM($H$7:$AG$9))</f>
        <v>3.7794060357830762E-2</v>
      </c>
      <c r="U28" s="92">
        <f>DEMANDS!$AN$36*(SUM(U7:U9)/SUM($H$7:$AG$9))</f>
        <v>0.1780259909119607</v>
      </c>
      <c r="V28" s="92">
        <f>DEMANDS!$AN$36*(SUM(V7:V9)/SUM($H$7:$AG$9))</f>
        <v>4.7726133647328202E-2</v>
      </c>
      <c r="W28" s="92">
        <f>DEMANDS!$AN$36*(SUM(W7:W9)/SUM($H$7:$AG$9))</f>
        <v>6.4304823958224733E-2</v>
      </c>
      <c r="X28" s="92">
        <f>DEMANDS!$AN$36*(SUM(X7:X9)/SUM($H$7:$AG$9))</f>
        <v>5.2487067927074409E-2</v>
      </c>
      <c r="Y28" s="92">
        <f>DEMANDS!$AN$36*(SUM(Y7:Y9)/SUM($H$7:$AG$9))</f>
        <v>3.9782819101069448E-2</v>
      </c>
      <c r="Z28" s="92">
        <f>DEMANDS!$AN$36*(SUM(Z7:Z9)/SUM($H$7:$AG$9))</f>
        <v>8.2013608189708986E-2</v>
      </c>
      <c r="AA28" s="92">
        <f>DEMANDS!$AN$36*(SUM(AA7:AA9)/SUM($H$7:$AG$9))</f>
        <v>1.1227089443006887E-2</v>
      </c>
      <c r="AB28" s="92">
        <f>DEMANDS!$AN$36*(SUM(AB7:AB9)/SUM($H$7:$AG$9))</f>
        <v>4.4073607718304791E-2</v>
      </c>
      <c r="AC28" s="92">
        <f>DEMANDS!$AN$36*(SUM(AC7:AC9)/SUM($H$7:$AG$9))</f>
        <v>2.1364645312505225E-2</v>
      </c>
      <c r="AD28" s="92">
        <f>DEMANDS!$AN$36*(SUM(AD7:AD9)/SUM($H$7:$AG$9))</f>
        <v>2.2110246511942322E-2</v>
      </c>
      <c r="AE28" s="92">
        <f>DEMANDS!$AN$36*(SUM(AE7:AE9)/SUM($H$7:$AG$9))</f>
        <v>2.4731145265940394E-2</v>
      </c>
      <c r="AF28" s="92">
        <f>DEMANDS!$AN$36*(SUM(AF7:AF9)/SUM($H$7:$AG$9))</f>
        <v>5.3584414840702414E-2</v>
      </c>
      <c r="AG28" s="92">
        <f>DEMANDS!$AN$36*(SUM(AG7:AG9)/SUM($H$7:$AG$9))</f>
        <v>1.9551116341201828E-2</v>
      </c>
    </row>
    <row r="29" spans="3:33" s="1" customFormat="1" ht="15.75" thickBot="1" x14ac:dyDescent="0.3">
      <c r="C29" s="72"/>
      <c r="D29" s="72"/>
      <c r="E29" s="72" t="s">
        <v>8</v>
      </c>
      <c r="F29" s="72" t="s">
        <v>133</v>
      </c>
      <c r="G29" s="76">
        <v>2070</v>
      </c>
      <c r="H29" s="93">
        <f>DEMANDS!$BH$36*(SUM(H7:H9)/SUM($H$7:$AG$9))</f>
        <v>2.1165404533331399E-2</v>
      </c>
      <c r="I29" s="93">
        <f>DEMANDS!$BH$36*(SUM(I7:I9)/SUM($H$7:$AG$9))</f>
        <v>0.51826749769826874</v>
      </c>
      <c r="J29" s="93">
        <f>DEMANDS!$BH$36*(SUM(J7:J9)/SUM($H$7:$AG$9))</f>
        <v>7.9349496591675006E-2</v>
      </c>
      <c r="K29" s="93">
        <f>DEMANDS!$BH$36*(SUM(K7:K9)/SUM($H$7:$AG$9))</f>
        <v>3.5059652055822961E-2</v>
      </c>
      <c r="L29" s="93">
        <f>DEMANDS!$BH$36*(SUM(L7:L9)/SUM($H$7:$AG$9))</f>
        <v>2.9145477633129229E-2</v>
      </c>
      <c r="M29" s="93">
        <f>DEMANDS!$BH$36*(SUM(M7:M9)/SUM($H$7:$AG$9))</f>
        <v>1.5375004913062575E-2</v>
      </c>
      <c r="N29" s="93">
        <f>DEMANDS!$BH$36*(SUM(N7:N9)/SUM($H$7:$AG$9))</f>
        <v>4.7625452506687295E-2</v>
      </c>
      <c r="O29" s="93">
        <f>DEMANDS!$BH$36*(SUM(O7:O9)/SUM($H$7:$AG$9))</f>
        <v>6.6523829833523729E-2</v>
      </c>
      <c r="P29" s="93">
        <f>DEMANDS!$BH$36*(SUM(P7:P9)/SUM($H$7:$AG$9))</f>
        <v>2.6780310857485189E-2</v>
      </c>
      <c r="Q29" s="93">
        <f>DEMANDS!$BH$36*(SUM(Q7:Q9)/SUM($H$7:$AG$9))</f>
        <v>3.2168712724964604E-2</v>
      </c>
      <c r="R29" s="93">
        <f>DEMANDS!$BH$36*(SUM(R7:R9)/SUM($H$7:$AG$9))</f>
        <v>5.2237543885080333E-2</v>
      </c>
      <c r="S29" s="93">
        <f>DEMANDS!$BH$36*(SUM(S7:S9)/SUM($H$7:$AG$9))</f>
        <v>5.0581222485443632E-2</v>
      </c>
      <c r="T29" s="93">
        <f>DEMANDS!$BH$36*(SUM(T7:T9)/SUM($H$7:$AG$9))</f>
        <v>4.2719567124420189E-2</v>
      </c>
      <c r="U29" s="93">
        <f>DEMANDS!$BH$36*(SUM(U7:U9)/SUM($H$7:$AG$9))</f>
        <v>0.20122720863145263</v>
      </c>
      <c r="V29" s="93">
        <f>DEMANDS!$BH$36*(SUM(V7:V9)/SUM($H$7:$AG$9))</f>
        <v>5.3946036774893583E-2</v>
      </c>
      <c r="W29" s="93">
        <f>DEMANDS!$BH$36*(SUM(W7:W9)/SUM($H$7:$AG$9))</f>
        <v>7.268534308032408E-2</v>
      </c>
      <c r="X29" s="93">
        <f>DEMANDS!$BH$36*(SUM(X7:X9)/SUM($H$7:$AG$9))</f>
        <v>5.9327439291927742E-2</v>
      </c>
      <c r="Y29" s="93">
        <f>DEMANDS!$BH$36*(SUM(Y7:Y9)/SUM($H$7:$AG$9))</f>
        <v>4.4967510632518533E-2</v>
      </c>
      <c r="Z29" s="93">
        <f>DEMANDS!$BH$36*(SUM(Z7:Z9)/SUM($H$7:$AG$9))</f>
        <v>9.2702022672465856E-2</v>
      </c>
      <c r="AA29" s="93">
        <f>DEMANDS!$BH$36*(SUM(AA7:AA9)/SUM($H$7:$AG$9))</f>
        <v>1.2690258642004513E-2</v>
      </c>
      <c r="AB29" s="93">
        <f>DEMANDS!$BH$36*(SUM(AB7:AB9)/SUM($H$7:$AG$9))</f>
        <v>4.9817495805194061E-2</v>
      </c>
      <c r="AC29" s="93">
        <f>DEMANDS!$BH$36*(SUM(AC7:AC9)/SUM($H$7:$AG$9))</f>
        <v>2.4148990367156755E-2</v>
      </c>
      <c r="AD29" s="93">
        <f>DEMANDS!$BH$36*(SUM(AD7:AD9)/SUM($H$7:$AG$9))</f>
        <v>2.4991761961048273E-2</v>
      </c>
      <c r="AE29" s="93">
        <f>DEMANDS!$BH$36*(SUM(AE7:AE9)/SUM($H$7:$AG$9))</f>
        <v>2.7954229057403308E-2</v>
      </c>
      <c r="AF29" s="93">
        <f>DEMANDS!$BH$36*(SUM(AF7:AF9)/SUM($H$7:$AG$9))</f>
        <v>6.0567797821592675E-2</v>
      </c>
      <c r="AG29" s="93">
        <f>DEMANDS!$BH$36*(SUM(AG7:AG9)/SUM($H$7:$AG$9))</f>
        <v>2.2099113431782065E-2</v>
      </c>
    </row>
    <row r="30" spans="3:33" s="1" customFormat="1" x14ac:dyDescent="0.25">
      <c r="C30" s="94"/>
      <c r="D30" s="94"/>
      <c r="E30" s="94" t="s">
        <v>8</v>
      </c>
      <c r="F30" s="94" t="s">
        <v>134</v>
      </c>
      <c r="G30" s="94">
        <v>2020</v>
      </c>
      <c r="H30" s="95">
        <f>DEMANDS!$J$37*(SUM(H7:H9)/SUM($H$7:$AG$9))</f>
        <v>1.0687051990781207E-2</v>
      </c>
      <c r="I30" s="95">
        <f>DEMANDS!$J$37*(SUM(I7:I9)/SUM($H$7:$AG$9))</f>
        <v>0.26168891240944719</v>
      </c>
      <c r="J30" s="95">
        <f>DEMANDS!$J$37*(SUM(J7:J9)/SUM($H$7:$AG$9))</f>
        <v>4.0065957358957752E-2</v>
      </c>
      <c r="K30" s="95">
        <f>DEMANDS!$J$37*(SUM(K7:K9)/SUM($H$7:$AG$9))</f>
        <v>1.7702677201809406E-2</v>
      </c>
      <c r="L30" s="95">
        <f>DEMANDS!$J$37*(SUM(L7:L9)/SUM($H$7:$AG$9))</f>
        <v>1.4716431914678673E-2</v>
      </c>
      <c r="M30" s="95">
        <f>DEMANDS!$J$37*(SUM(M7:M9)/SUM($H$7:$AG$9))</f>
        <v>7.7633043396668567E-3</v>
      </c>
      <c r="N30" s="95">
        <f>DEMANDS!$J$37*(SUM(N7:N9)/SUM($H$7:$AG$9))</f>
        <v>2.404752936434125E-2</v>
      </c>
      <c r="O30" s="95">
        <f>DEMANDS!$J$37*(SUM(O7:O9)/SUM($H$7:$AG$9))</f>
        <v>3.3589890849341053E-2</v>
      </c>
      <c r="P30" s="95">
        <f>DEMANDS!$J$37*(SUM(P7:P9)/SUM($H$7:$AG$9))</f>
        <v>1.352218777640244E-2</v>
      </c>
      <c r="Q30" s="95">
        <f>DEMANDS!$J$37*(SUM(Q7:Q9)/SUM($H$7:$AG$9))</f>
        <v>1.6242954620914584E-2</v>
      </c>
      <c r="R30" s="95">
        <f>DEMANDS!$J$37*(SUM(R7:R9)/SUM($H$7:$AG$9))</f>
        <v>2.6376313596624575E-2</v>
      </c>
      <c r="S30" s="95">
        <f>DEMANDS!$J$37*(SUM(S7:S9)/SUM($H$7:$AG$9))</f>
        <v>2.5539986897388331E-2</v>
      </c>
      <c r="T30" s="95">
        <f>DEMANDS!$J$37*(SUM(T7:T9)/SUM($H$7:$AG$9))</f>
        <v>2.1570399666274963E-2</v>
      </c>
      <c r="U30" s="95">
        <f>DEMANDS!$J$37*(SUM(U7:U9)/SUM($H$7:$AG$9))</f>
        <v>0.10160569514357502</v>
      </c>
      <c r="V30" s="95">
        <f>DEMANDS!$J$37*(SUM(V7:V9)/SUM($H$7:$AG$9))</f>
        <v>2.7238983256945039E-2</v>
      </c>
      <c r="W30" s="95">
        <f>DEMANDS!$J$37*(SUM(W7:W9)/SUM($H$7:$AG$9))</f>
        <v>3.6701024978941267E-2</v>
      </c>
      <c r="X30" s="95">
        <f>DEMANDS!$J$37*(SUM(X7:X9)/SUM($H$7:$AG$9))</f>
        <v>2.9956215918021549E-2</v>
      </c>
      <c r="Y30" s="95">
        <f>DEMANDS!$J$37*(SUM(Y7:Y9)/SUM($H$7:$AG$9))</f>
        <v>2.2705454236366128E-2</v>
      </c>
      <c r="Z30" s="95">
        <f>DEMANDS!$J$37*(SUM(Z7:Z9)/SUM($H$7:$AG$9))</f>
        <v>4.6808051052888829E-2</v>
      </c>
      <c r="AA30" s="95">
        <f>DEMANDS!$J$37*(SUM(AA7:AA9)/SUM($H$7:$AG$9))</f>
        <v>6.4076948621504164E-3</v>
      </c>
      <c r="AB30" s="95">
        <f>DEMANDS!$J$37*(SUM(AB7:AB9)/SUM($H$7:$AG$9))</f>
        <v>2.5154358230299999E-2</v>
      </c>
      <c r="AC30" s="95">
        <f>DEMANDS!$J$37*(SUM(AC7:AC9)/SUM($H$7:$AG$9))</f>
        <v>1.219355458915281E-2</v>
      </c>
      <c r="AD30" s="95">
        <f>DEMANDS!$J$37*(SUM(AD7:AD9)/SUM($H$7:$AG$9))</f>
        <v>1.2619095420469705E-2</v>
      </c>
      <c r="AE30" s="95">
        <f>DEMANDS!$J$37*(SUM(AE7:AE9)/SUM($H$7:$AG$9))</f>
        <v>1.411493453046009E-2</v>
      </c>
      <c r="AF30" s="95">
        <f>DEMANDS!$J$37*(SUM(AF7:AF9)/SUM($H$7:$AG$9))</f>
        <v>3.0582510401212872E-2</v>
      </c>
      <c r="AG30" s="95">
        <f>DEMANDS!$J$37*(SUM(AG7:AG9)/SUM($H$7:$AG$9))</f>
        <v>1.1158509813677196E-2</v>
      </c>
    </row>
    <row r="31" spans="3:33" s="1" customFormat="1" x14ac:dyDescent="0.25">
      <c r="C31" s="61"/>
      <c r="D31" s="61"/>
      <c r="E31" s="61" t="s">
        <v>8</v>
      </c>
      <c r="F31" s="61" t="s">
        <v>134</v>
      </c>
      <c r="G31" s="46">
        <v>2030</v>
      </c>
      <c r="H31" s="96">
        <f>DEMANDS!T$37*(SUM(H7:H9)/SUM($H$7:$AG$9))</f>
        <v>1.2357259437689944E-2</v>
      </c>
      <c r="I31" s="96">
        <f>DEMANDS!U$37*(SUM(I7:I9)/SUM($H$7:$AG$9))</f>
        <v>0.30663705247018841</v>
      </c>
      <c r="J31" s="96">
        <f>DEMANDS!V$37*(SUM(J7:J9)/SUM($H$7:$AG$9))</f>
        <v>4.7559735239775247E-2</v>
      </c>
      <c r="K31" s="96">
        <f>DEMANDS!W$37*(SUM(K7:K9)/SUM($H$7:$AG$9))</f>
        <v>2.128573130095689E-2</v>
      </c>
      <c r="L31" s="96">
        <f>DEMANDS!X$37*(SUM(L7:L9)/SUM($H$7:$AG$9))</f>
        <v>1.7920033067499543E-2</v>
      </c>
      <c r="M31" s="96">
        <f>DEMANDS!Y$37*(SUM(M7:M9)/SUM($H$7:$AG$9))</f>
        <v>9.5690396276871034E-3</v>
      </c>
      <c r="N31" s="96">
        <f>DEMANDS!Z$37*(SUM(N7:N9)/SUM($H$7:$AG$9))</f>
        <v>2.9990447301709203E-2</v>
      </c>
      <c r="O31" s="96">
        <f>DEMANDS!AA$37*(SUM(O7:O9)/SUM($H$7:$AG$9))</f>
        <v>4.2379411737967235E-2</v>
      </c>
      <c r="P31" s="96">
        <f>DEMANDS!AB$37*(SUM(P7:P9)/SUM($H$7:$AG$9))</f>
        <v>1.7256094448004189E-2</v>
      </c>
      <c r="Q31" s="96">
        <f>DEMANDS!AC$37*(SUM(Q7:Q9)/SUM($H$7:$AG$9))</f>
        <v>2.095483327353766E-2</v>
      </c>
      <c r="R31" s="96">
        <f>DEMANDS!AD$37*(SUM(R7:R9)/SUM($H$7:$AG$9))</f>
        <v>3.4381415230873243E-2</v>
      </c>
      <c r="S31" s="96">
        <f>DEMANDS!AE$37*(SUM(S7:S9)/SUM($H$7:$AG$9))</f>
        <v>3.3345921814814744E-2</v>
      </c>
      <c r="T31" s="96">
        <f>DEMANDS!AF$37*(SUM(T7:T9)/SUM($H$7:$AG$9))</f>
        <v>2.8445924586886925E-2</v>
      </c>
      <c r="U31" s="96">
        <f>DEMANDS!AG$37*(SUM(U7:U9)/SUM($H$7:$AG$9))</f>
        <v>0.13530632346596289</v>
      </c>
      <c r="V31" s="96">
        <f>DEMANDS!AH$37*(SUM(V7:V9)/SUM($H$7:$AG$9))</f>
        <v>3.6619090739194012E-2</v>
      </c>
      <c r="W31" s="96">
        <f>DEMANDS!AI$37*(SUM(W7:W9)/SUM($H$7:$AG$9))</f>
        <v>4.9795119066890096E-2</v>
      </c>
      <c r="X31" s="96">
        <f>DEMANDS!AJ$37*(SUM(X7:X9)/SUM($H$7:$AG$9))</f>
        <v>4.1007447501727204E-2</v>
      </c>
      <c r="Y31" s="96">
        <f>DEMANDS!AK$37*(SUM(Y7:Y9)/SUM($H$7:$AG$9))</f>
        <v>3.1350309113214396E-2</v>
      </c>
      <c r="Z31" s="96">
        <f>DEMANDS!AL$37*(SUM(Z7:Z9)/SUM($H$7:$AG$9))</f>
        <v>6.5167869417641022E-2</v>
      </c>
      <c r="AA31" s="96">
        <f>DEMANDS!AM$37*(SUM(AA7:AA9)/SUM($H$7:$AG$9))</f>
        <v>8.9922508399064918E-3</v>
      </c>
      <c r="AB31" s="96">
        <f>DEMANDS!AN$37*(SUM(AB7:AB9)/SUM($H$7:$AG$9))</f>
        <v>3.55703406744865E-2</v>
      </c>
      <c r="AC31" s="96">
        <f>DEMANDS!AO$37*(SUM(AC7:AC9)/SUM($H$7:$AG$9))</f>
        <v>1.7368873106477657E-2</v>
      </c>
      <c r="AD31" s="96">
        <f>DEMANDS!AP$37*(SUM(AD7:AD9)/SUM($H$7:$AG$9))</f>
        <v>1.8104923071848297E-2</v>
      </c>
      <c r="AE31" s="96">
        <f>DEMANDS!AQ$37*(SUM(AE7:AE9)/SUM($H$7:$AG$9))</f>
        <v>2.0392126480529016E-2</v>
      </c>
      <c r="AF31" s="96">
        <f>DEMANDS!AR$37*(SUM(AF7:AF9)/SUM($H$7:$AG$9))</f>
        <v>4.4480607075733362E-2</v>
      </c>
      <c r="AG31" s="96">
        <f>DEMANDS!AS$37*(SUM(AG7:AG9)/SUM($H$7:$AG$9))</f>
        <v>1.6335407083489614E-2</v>
      </c>
    </row>
    <row r="32" spans="3:33" s="1" customFormat="1" x14ac:dyDescent="0.25">
      <c r="C32" s="78"/>
      <c r="D32" s="78"/>
      <c r="E32" s="78" t="s">
        <v>8</v>
      </c>
      <c r="F32" s="78" t="s">
        <v>134</v>
      </c>
      <c r="G32" s="78">
        <v>2040</v>
      </c>
      <c r="H32" s="92">
        <f>DEMANDS!$AD$37*(SUM(H7:H9)/SUM($H$7:$AG$9))</f>
        <v>1.3930527886050028E-2</v>
      </c>
      <c r="I32" s="92">
        <f>DEMANDS!$AD$37*(SUM(I7:I9)/SUM($H$7:$AG$9))</f>
        <v>0.34111041051681362</v>
      </c>
      <c r="J32" s="92">
        <f>DEMANDS!$AD$37*(SUM(J7:J9)/SUM($H$7:$AG$9))</f>
        <v>5.222580902120727E-2</v>
      </c>
      <c r="K32" s="92">
        <f>DEMANDS!$AD$37*(SUM(K7:K9)/SUM($H$7:$AG$9))</f>
        <v>2.3075366212335736E-2</v>
      </c>
      <c r="L32" s="92">
        <f>DEMANDS!$AD$37*(SUM(L7:L9)/SUM($H$7:$AG$9))</f>
        <v>1.9182807882606935E-2</v>
      </c>
      <c r="M32" s="92">
        <f>DEMANDS!$AD$37*(SUM(M7:M9)/SUM($H$7:$AG$9))</f>
        <v>1.0119434965312354E-2</v>
      </c>
      <c r="N32" s="92">
        <f>DEMANDS!$AD$37*(SUM(N7:N9)/SUM($H$7:$AG$9))</f>
        <v>3.1345854655664973E-2</v>
      </c>
      <c r="O32" s="92">
        <f>DEMANDS!$AD$37*(SUM(O7:O9)/SUM($H$7:$AG$9))</f>
        <v>4.3784283221393556E-2</v>
      </c>
      <c r="P32" s="92">
        <f>DEMANDS!$AD$37*(SUM(P7:P9)/SUM($H$7:$AG$9))</f>
        <v>1.7626115608127532E-2</v>
      </c>
      <c r="Q32" s="92">
        <f>DEMANDS!$AD$37*(SUM(Q7:Q9)/SUM($H$7:$AG$9))</f>
        <v>2.1172623890450035E-2</v>
      </c>
      <c r="R32" s="92">
        <f>DEMANDS!$AD$37*(SUM(R7:R9)/SUM($H$7:$AG$9))</f>
        <v>3.4381415230873243E-2</v>
      </c>
      <c r="S32" s="92">
        <f>DEMANDS!$AD$37*(SUM(S7:S9)/SUM($H$7:$AG$9))</f>
        <v>3.3291266851731026E-2</v>
      </c>
      <c r="T32" s="92">
        <f>DEMANDS!$AD$37*(SUM(T7:T9)/SUM($H$7:$AG$9))</f>
        <v>2.8116926381895748E-2</v>
      </c>
      <c r="U32" s="92">
        <f>DEMANDS!$AD$37*(SUM(U7:U9)/SUM($H$7:$AG$9))</f>
        <v>0.13244260164543326</v>
      </c>
      <c r="V32" s="92">
        <f>DEMANDS!$AD$37*(SUM(V7:V9)/SUM($H$7:$AG$9))</f>
        <v>3.5505901550384918E-2</v>
      </c>
      <c r="W32" s="92">
        <f>DEMANDS!$AD$37*(SUM(W7:W9)/SUM($H$7:$AG$9))</f>
        <v>4.7839633638610886E-2</v>
      </c>
      <c r="X32" s="92">
        <f>DEMANDS!$AD$37*(SUM(X7:X9)/SUM($H$7:$AG$9))</f>
        <v>3.9047803039276741E-2</v>
      </c>
      <c r="Y32" s="92">
        <f>DEMANDS!$AD$37*(SUM(Y7:Y9)/SUM($H$7:$AG$9))</f>
        <v>2.9596465300063553E-2</v>
      </c>
      <c r="Z32" s="92">
        <f>DEMANDS!$AD$37*(SUM(Z7:Z9)/SUM($H$7:$AG$9))</f>
        <v>6.1014100150948797E-2</v>
      </c>
      <c r="AA32" s="92">
        <f>DEMANDS!$AD$37*(SUM(AA7:AA9)/SUM($H$7:$AG$9))</f>
        <v>8.3524036412927494E-3</v>
      </c>
      <c r="AB32" s="92">
        <f>DEMANDS!$AD$37*(SUM(AB7:AB9)/SUM($H$7:$AG$9))</f>
        <v>3.2788601485719125E-2</v>
      </c>
      <c r="AC32" s="92">
        <f>DEMANDS!$AD$37*(SUM(AC7:AC9)/SUM($H$7:$AG$9))</f>
        <v>1.5894247766436647E-2</v>
      </c>
      <c r="AD32" s="92">
        <f>DEMANDS!$AD$37*(SUM(AD7:AD9)/SUM($H$7:$AG$9))</f>
        <v>1.6448938472763002E-2</v>
      </c>
      <c r="AE32" s="92">
        <f>DEMANDS!$AD$37*(SUM(AE7:AE9)/SUM($H$7:$AG$9))</f>
        <v>1.8398758540330778E-2</v>
      </c>
      <c r="AF32" s="92">
        <f>DEMANDS!$AD$37*(SUM(AF7:AF9)/SUM($H$7:$AG$9))</f>
        <v>3.9864175297080105E-2</v>
      </c>
      <c r="AG32" s="92">
        <f>DEMANDS!$AD$37*(SUM(AG7:AG9)/SUM($H$7:$AG$9))</f>
        <v>1.4545071200203862E-2</v>
      </c>
    </row>
    <row r="33" spans="1:33" s="1" customFormat="1" x14ac:dyDescent="0.25">
      <c r="C33" s="61"/>
      <c r="D33" s="61"/>
      <c r="E33" s="61" t="s">
        <v>8</v>
      </c>
      <c r="F33" s="61" t="s">
        <v>134</v>
      </c>
      <c r="G33" s="46">
        <v>2050</v>
      </c>
      <c r="H33" s="96">
        <f>DEMANDS!$AN$37*(SUM(H7:H9)/SUM($H$7:$AG$9))</f>
        <v>1.5112374429816769E-2</v>
      </c>
      <c r="I33" s="96">
        <f>DEMANDS!$AN$37*(SUM(I7:I9)/SUM($H$7:$AG$9))</f>
        <v>0.37004974167567467</v>
      </c>
      <c r="J33" s="96">
        <f>DEMANDS!$AN$37*(SUM(J7:J9)/SUM($H$7:$AG$9))</f>
        <v>5.6656573769824206E-2</v>
      </c>
      <c r="K33" s="96">
        <f>DEMANDS!$AN$37*(SUM(K7:K9)/SUM($H$7:$AG$9))</f>
        <v>2.5033048076747378E-2</v>
      </c>
      <c r="L33" s="96">
        <f>DEMANDS!$AN$37*(SUM(L7:L9)/SUM($H$7:$AG$9))</f>
        <v>2.0810250530957912E-2</v>
      </c>
      <c r="M33" s="96">
        <f>DEMANDS!$AN$37*(SUM(M7:M9)/SUM($H$7:$AG$9))</f>
        <v>1.0977953704620362E-2</v>
      </c>
      <c r="N33" s="96">
        <f>DEMANDS!$AN$37*(SUM(N7:N9)/SUM($H$7:$AG$9))</f>
        <v>3.4005193216934425E-2</v>
      </c>
      <c r="O33" s="96">
        <f>DEMANDS!$AN$37*(SUM(O7:O9)/SUM($H$7:$AG$9))</f>
        <v>4.7498880702536148E-2</v>
      </c>
      <c r="P33" s="96">
        <f>DEMANDS!$AN$37*(SUM(P7:P9)/SUM($H$7:$AG$9))</f>
        <v>1.9121490656503048E-2</v>
      </c>
      <c r="Q33" s="96">
        <f>DEMANDS!$AN$37*(SUM(Q7:Q9)/SUM($H$7:$AG$9))</f>
        <v>2.2968879751827636E-2</v>
      </c>
      <c r="R33" s="96">
        <f>DEMANDS!$AN$37*(SUM(R7:R9)/SUM($H$7:$AG$9))</f>
        <v>3.729828651477534E-2</v>
      </c>
      <c r="S33" s="96">
        <f>DEMANDS!$AN$37*(SUM(S7:S9)/SUM($H$7:$AG$9))</f>
        <v>3.6115651468607943E-2</v>
      </c>
      <c r="T33" s="96">
        <f>DEMANDS!$AN$37*(SUM(T7:T9)/SUM($H$7:$AG$9))</f>
        <v>3.0502327174859498E-2</v>
      </c>
      <c r="U33" s="96">
        <f>DEMANDS!$AN$37*(SUM(U7:U9)/SUM($H$7:$AG$9))</f>
        <v>0.14367884712604251</v>
      </c>
      <c r="V33" s="96">
        <f>DEMANDS!$AN$37*(SUM(V7:V9)/SUM($H$7:$AG$9))</f>
        <v>3.8518172684249535E-2</v>
      </c>
      <c r="W33" s="96">
        <f>DEMANDS!$AN$37*(SUM(W7:W9)/SUM($H$7:$AG$9))</f>
        <v>5.1898281389316542E-2</v>
      </c>
      <c r="X33" s="96">
        <f>DEMANDS!$AN$37*(SUM(X7:X9)/SUM($H$7:$AG$9))</f>
        <v>4.2360564152218234E-2</v>
      </c>
      <c r="Y33" s="96">
        <f>DEMANDS!$AN$37*(SUM(Y7:Y9)/SUM($H$7:$AG$9))</f>
        <v>3.2107388109932064E-2</v>
      </c>
      <c r="Z33" s="96">
        <f>DEMANDS!$AN$37*(SUM(Z7:Z9)/SUM($H$7:$AG$9))</f>
        <v>6.6190451253669499E-2</v>
      </c>
      <c r="AA33" s="96">
        <f>DEMANDS!$AN$37*(SUM(AA7:AA9)/SUM($H$7:$AG$9))</f>
        <v>9.0610099092211602E-3</v>
      </c>
      <c r="AB33" s="96">
        <f>DEMANDS!$AN$37*(SUM(AB7:AB9)/SUM($H$7:$AG$9))</f>
        <v>3.55703406744865E-2</v>
      </c>
      <c r="AC33" s="96">
        <f>DEMANDS!$AN$37*(SUM(AC7:AC9)/SUM($H$7:$AG$9))</f>
        <v>1.724269356419756E-2</v>
      </c>
      <c r="AD33" s="96">
        <f>DEMANDS!$AN$37*(SUM(AD7:AD9)/SUM($H$7:$AG$9))</f>
        <v>1.784444345589677E-2</v>
      </c>
      <c r="AE33" s="96">
        <f>DEMANDS!$AN$37*(SUM(AE7:AE9)/SUM($H$7:$AG$9))</f>
        <v>1.9959683536738385E-2</v>
      </c>
      <c r="AF33" s="96">
        <f>DEMANDS!$AN$37*(SUM(AF7:AF9)/SUM($H$7:$AG$9))</f>
        <v>4.3246196293006953E-2</v>
      </c>
      <c r="AG33" s="96">
        <f>DEMANDS!$AN$37*(SUM(AG7:AG9)/SUM($H$7:$AG$9))</f>
        <v>1.5779054741058486E-2</v>
      </c>
    </row>
    <row r="34" spans="1:33" s="1" customFormat="1" ht="15.75" thickBot="1" x14ac:dyDescent="0.3">
      <c r="C34" s="97"/>
      <c r="D34" s="97"/>
      <c r="E34" s="97" t="s">
        <v>8</v>
      </c>
      <c r="F34" s="97" t="s">
        <v>134</v>
      </c>
      <c r="G34" s="97">
        <v>2070</v>
      </c>
      <c r="H34" s="98">
        <f>DEMANDS!$BH$37*(SUM(H7:H9)/SUM($H$7:$AG$9))</f>
        <v>1.7081892968141079E-2</v>
      </c>
      <c r="I34" s="98">
        <f>DEMANDS!$BH$37*(SUM(I7:I9)/SUM($H$7:$AG$9))</f>
        <v>0.41827643363047423</v>
      </c>
      <c r="J34" s="98">
        <f>DEMANDS!$BH$37*(SUM(J7:J9)/SUM($H$7:$AG$9))</f>
        <v>6.4040335525848965E-2</v>
      </c>
      <c r="K34" s="98">
        <f>DEMANDS!$BH$37*(SUM(K7:K9)/SUM($H$7:$AG$9))</f>
        <v>2.8295477318881726E-2</v>
      </c>
      <c r="L34" s="98">
        <f>DEMANDS!$BH$37*(SUM(L7:L9)/SUM($H$7:$AG$9))</f>
        <v>2.3522344146573271E-2</v>
      </c>
      <c r="M34" s="98">
        <f>DEMANDS!$BH$37*(SUM(M7:M9)/SUM($H$7:$AG$9))</f>
        <v>1.2408654315866265E-2</v>
      </c>
      <c r="N34" s="98">
        <f>DEMANDS!$BH$37*(SUM(N7:N9)/SUM($H$7:$AG$9))</f>
        <v>3.8436916289379792E-2</v>
      </c>
      <c r="O34" s="98">
        <f>DEMANDS!$BH$37*(SUM(O7:O9)/SUM($H$7:$AG$9))</f>
        <v>5.3689167115022418E-2</v>
      </c>
      <c r="P34" s="98">
        <f>DEMANDS!$BH$37*(SUM(P7:P9)/SUM($H$7:$AG$9))</f>
        <v>2.1613496826895055E-2</v>
      </c>
      <c r="Q34" s="98">
        <f>DEMANDS!$BH$37*(SUM(Q7:Q9)/SUM($H$7:$AG$9))</f>
        <v>2.5962296483649231E-2</v>
      </c>
      <c r="R34" s="98">
        <f>DEMANDS!$BH$37*(SUM(R7:R9)/SUM($H$7:$AG$9))</f>
        <v>4.2159181609701349E-2</v>
      </c>
      <c r="S34" s="98">
        <f>DEMANDS!$BH$37*(SUM(S7:S9)/SUM($H$7:$AG$9))</f>
        <v>4.0822419780987912E-2</v>
      </c>
      <c r="T34" s="98">
        <f>DEMANDS!$BH$37*(SUM(T7:T9)/SUM($H$7:$AG$9))</f>
        <v>3.4477539614963623E-2</v>
      </c>
      <c r="U34" s="98">
        <f>DEMANDS!$BH$37*(SUM(U7:U9)/SUM($H$7:$AG$9))</f>
        <v>0.16240377710273021</v>
      </c>
      <c r="V34" s="98">
        <f>DEMANDS!$BH$37*(SUM(V7:V9)/SUM($H$7:$AG$9))</f>
        <v>4.3538049310276612E-2</v>
      </c>
      <c r="W34" s="98">
        <f>DEMANDS!$BH$37*(SUM(W7:W9)/SUM($H$7:$AG$9))</f>
        <v>5.8661919213281545E-2</v>
      </c>
      <c r="X34" s="98">
        <f>DEMANDS!$BH$37*(SUM(X7:X9)/SUM($H$7:$AG$9))</f>
        <v>4.788120002443845E-2</v>
      </c>
      <c r="Y34" s="98">
        <f>DEMANDS!$BH$37*(SUM(Y7:Y9)/SUM($H$7:$AG$9))</f>
        <v>3.629177994017415E-2</v>
      </c>
      <c r="Z34" s="98">
        <f>DEMANDS!$BH$37*(SUM(Z7:Z9)/SUM($H$7:$AG$9))</f>
        <v>7.4816714546017932E-2</v>
      </c>
      <c r="AA34" s="98">
        <f>DEMANDS!$BH$37*(SUM(AA7:AA9)/SUM($H$7:$AG$9))</f>
        <v>1.0241885030799768E-2</v>
      </c>
      <c r="AB34" s="98">
        <f>DEMANDS!$BH$37*(SUM(AB7:AB9)/SUM($H$7:$AG$9))</f>
        <v>4.0206041417494211E-2</v>
      </c>
      <c r="AC34" s="98">
        <f>DEMANDS!$BH$37*(SUM(AC7:AC9)/SUM($H$7:$AG$9))</f>
        <v>1.9489845709814699E-2</v>
      </c>
      <c r="AD34" s="98">
        <f>DEMANDS!$BH$37*(SUM(AD7:AD9)/SUM($H$7:$AG$9))</f>
        <v>2.0170018590081339E-2</v>
      </c>
      <c r="AE34" s="98">
        <f>DEMANDS!$BH$37*(SUM(AE7:AE9)/SUM($H$7:$AG$9))</f>
        <v>2.2560927102218874E-2</v>
      </c>
      <c r="AF34" s="98">
        <f>DEMANDS!$BH$37*(SUM(AF7:AF9)/SUM($H$7:$AG$9))</f>
        <v>4.8882252076738741E-2</v>
      </c>
      <c r="AG34" s="98">
        <f>DEMANDS!$BH$37*(SUM(AG7:AG9)/SUM($H$7:$AG$9))</f>
        <v>1.783545831774816E-2</v>
      </c>
    </row>
    <row r="35" spans="1:33" s="1" customFormat="1" x14ac:dyDescent="0.25">
      <c r="E35" s="61" t="s">
        <v>8</v>
      </c>
      <c r="F35" s="1" t="s">
        <v>135</v>
      </c>
      <c r="G35" s="46">
        <v>2020</v>
      </c>
      <c r="H35" s="10">
        <f>DEMANDS!$J$38*(SUM(H7:H9)/SUM($H$7:$AG$9))</f>
        <v>0.11726296813932448</v>
      </c>
      <c r="I35" s="10">
        <f>DEMANDS!$J$38*(SUM(I7:I9)/SUM($H$7:$AG$9))</f>
        <v>2.8713642101445744</v>
      </c>
      <c r="J35" s="10">
        <f>DEMANDS!$J$38*(SUM(J7:J9)/SUM($H$7:$AG$9))</f>
        <v>0.43962105595703765</v>
      </c>
      <c r="K35" s="10">
        <f>DEMANDS!$J$38*(SUM(K7:K9)/SUM($H$7:$AG$9))</f>
        <v>0.19424144979243985</v>
      </c>
      <c r="L35" s="10">
        <f>DEMANDS!$J$38*(SUM(L7:L9)/SUM($H$7:$AG$9))</f>
        <v>0.16147507172456055</v>
      </c>
      <c r="M35" s="10">
        <f>DEMANDS!$J$38*(SUM(M7:M9)/SUM($H$7:$AG$9))</f>
        <v>8.5182341231568107E-2</v>
      </c>
      <c r="N35" s="10">
        <f>DEMANDS!$J$38*(SUM(N7:N9)/SUM($H$7:$AG$9))</f>
        <v>0.26385991872339426</v>
      </c>
      <c r="O35" s="10">
        <f>DEMANDS!$J$38*(SUM(O7:O9)/SUM($H$7:$AG$9))</f>
        <v>0.36856284631789676</v>
      </c>
      <c r="P35" s="10">
        <f>DEMANDS!$J$38*(SUM(P7:P9)/SUM($H$7:$AG$9))</f>
        <v>0.14837130723852066</v>
      </c>
      <c r="Q35" s="10">
        <f>DEMANDS!$J$38*(SUM(Q7:Q9)/SUM($H$7:$AG$9))</f>
        <v>0.17822474072773456</v>
      </c>
      <c r="R35" s="10">
        <f>DEMANDS!$J$38*(SUM(R7:R9)/SUM($H$7:$AG$9))</f>
        <v>0.28941234903524854</v>
      </c>
      <c r="S35" s="10">
        <f>DEMANDS!$J$38*(SUM(S7:S9)/SUM($H$7:$AG$9))</f>
        <v>0.28023580987634833</v>
      </c>
      <c r="T35" s="10">
        <f>DEMANDS!$J$38*(SUM(T7:T9)/SUM($H$7:$AG$9))</f>
        <v>0.23667977764128012</v>
      </c>
      <c r="U35" s="10">
        <f>DEMANDS!$J$38*(SUM(U7:U9)/SUM($H$7:$AG$9))</f>
        <v>1.1148617413551121</v>
      </c>
      <c r="V35" s="10">
        <f>DEMANDS!$J$38*(SUM(V7:V9)/SUM($H$7:$AG$9))</f>
        <v>0.29887793458495693</v>
      </c>
      <c r="W35" s="10">
        <f>DEMANDS!$J$38*(SUM(W7:W9)/SUM($H$7:$AG$9))</f>
        <v>0.40269955891470777</v>
      </c>
      <c r="X35" s="10">
        <f>DEMANDS!$J$38*(SUM(X7:X9)/SUM($H$7:$AG$9))</f>
        <v>0.32869258948116231</v>
      </c>
      <c r="Y35" s="10">
        <f>DEMANDS!$J$38*(SUM(Y7:Y9)/SUM($H$7:$AG$9))</f>
        <v>0.24913408852175575</v>
      </c>
      <c r="Z35" s="10">
        <f>DEMANDS!$J$38*(SUM(Z7:Z9)/SUM($H$7:$AG$9))</f>
        <v>0.51359823120665382</v>
      </c>
      <c r="AA35" s="10">
        <f>DEMANDS!$J$38*(SUM(AA7:AA9)/SUM($H$7:$AG$9))</f>
        <v>7.0308006278533355E-2</v>
      </c>
      <c r="AB35" s="10">
        <f>DEMANDS!$J$38*(SUM(AB7:AB9)/SUM($H$7:$AG$9))</f>
        <v>0.27600452494001637</v>
      </c>
      <c r="AC35" s="10">
        <f>DEMANDS!$J$38*(SUM(AC7:AC9)/SUM($H$7:$AG$9))</f>
        <v>0.13379296783868455</v>
      </c>
      <c r="AD35" s="10">
        <f>DEMANDS!$J$38*(SUM(AD7:AD9)/SUM($H$7:$AG$9))</f>
        <v>0.13846218634606519</v>
      </c>
      <c r="AE35" s="10">
        <f>DEMANDS!$J$38*(SUM(AE7:AE9)/SUM($H$7:$AG$9))</f>
        <v>0.15487518162742678</v>
      </c>
      <c r="AF35" s="10">
        <f>DEMANDS!$J$38*(SUM(AF7:AF9)/SUM($H$7:$AG$9))</f>
        <v>0.33556456409976154</v>
      </c>
      <c r="AG35" s="10">
        <f>DEMANDS!$J$38*(SUM(AG7:AG9)/SUM($H$7:$AG$9))</f>
        <v>0.12243600778701935</v>
      </c>
    </row>
    <row r="36" spans="1:33" s="1" customFormat="1" x14ac:dyDescent="0.25">
      <c r="C36" s="77"/>
      <c r="D36" s="77"/>
      <c r="E36" s="78" t="s">
        <v>8</v>
      </c>
      <c r="F36" s="77" t="s">
        <v>135</v>
      </c>
      <c r="G36" s="78">
        <v>2030</v>
      </c>
      <c r="H36" s="79">
        <f>DEMANDS!T$38*(SUM(H7:H9)/SUM($H$7:$AG$9))</f>
        <v>0.13558920841605065</v>
      </c>
      <c r="I36" s="79">
        <f>DEMANDS!U$38*(SUM(I7:I9)/SUM($H$7:$AG$9))</f>
        <v>3.3645546915243978</v>
      </c>
      <c r="J36" s="79">
        <f>DEMANDS!V$38*(SUM(J7:J9)/SUM($H$7:$AG$9))</f>
        <v>0.52184603602071589</v>
      </c>
      <c r="K36" s="79">
        <f>DEMANDS!W$38*(SUM(K7:K9)/SUM($H$7:$AG$9))</f>
        <v>0.23355627291038131</v>
      </c>
      <c r="L36" s="79">
        <f>DEMANDS!X$38*(SUM(L7:L9)/SUM($H$7:$AG$9))</f>
        <v>0.19662637259203919</v>
      </c>
      <c r="M36" s="79">
        <f>DEMANDS!Y$38*(SUM(M7:M9)/SUM($H$7:$AG$9))</f>
        <v>0.10499565174318787</v>
      </c>
      <c r="N36" s="79">
        <f>DEMANDS!Z$38*(SUM(N7:N9)/SUM($H$7:$AG$9))</f>
        <v>0.32906819106504087</v>
      </c>
      <c r="O36" s="79">
        <f>DEMANDS!AA$38*(SUM(O7:O9)/SUM($H$7:$AG$9))</f>
        <v>0.46500528047204726</v>
      </c>
      <c r="P36" s="79">
        <f>DEMANDS!AB$38*(SUM(P7:P9)/SUM($H$7:$AG$9))</f>
        <v>0.18934135018815179</v>
      </c>
      <c r="Q36" s="79">
        <f>DEMANDS!AC$38*(SUM(Q7:Q9)/SUM($H$7:$AG$9))</f>
        <v>0.22992551628263236</v>
      </c>
      <c r="R36" s="79">
        <f>DEMANDS!AD$38*(SUM(R7:R9)/SUM($H$7:$AG$9))</f>
        <v>0.37724779502154038</v>
      </c>
      <c r="S36" s="79">
        <f>DEMANDS!AE$38*(SUM(S7:S9)/SUM($H$7:$AG$9))</f>
        <v>0.36588591229087802</v>
      </c>
      <c r="T36" s="79">
        <f>DEMANDS!AF$38*(SUM(T7:T9)/SUM($H$7:$AG$9))</f>
        <v>0.31212101816320603</v>
      </c>
      <c r="U36" s="79">
        <f>DEMANDS!AG$38*(SUM(U7:U9)/SUM($H$7:$AG$9))</f>
        <v>1.4846396472408783</v>
      </c>
      <c r="V36" s="79">
        <f>DEMANDS!AH$38*(SUM(V7:V9)/SUM($H$7:$AG$9))</f>
        <v>0.40180054091111894</v>
      </c>
      <c r="W36" s="79">
        <f>DEMANDS!AI$38*(SUM(W7:W9)/SUM($H$7:$AG$9))</f>
        <v>0.54637363659047478</v>
      </c>
      <c r="X36" s="79">
        <f>DEMANDS!AJ$38*(SUM(X7:X9)/SUM($H$7:$AG$9))</f>
        <v>0.44995149401519413</v>
      </c>
      <c r="Y36" s="79">
        <f>DEMANDS!AK$38*(SUM(Y7:Y9)/SUM($H$7:$AG$9))</f>
        <v>0.343989184470329</v>
      </c>
      <c r="Z36" s="79">
        <f>DEMANDS!AL$38*(SUM(Z7:Z9)/SUM($H$7:$AG$9))</f>
        <v>0.71505011876244218</v>
      </c>
      <c r="AA36" s="79">
        <f>DEMANDS!AM$38*(SUM(AA7:AA9)/SUM($H$7:$AG$9))</f>
        <v>9.8666875079335081E-2</v>
      </c>
      <c r="AB36" s="79">
        <f>DEMANDS!AN$38*(SUM(AB7:AB9)/SUM($H$7:$AG$9))</f>
        <v>0.39029320048365629</v>
      </c>
      <c r="AC36" s="79">
        <f>DEMANDS!AO$38*(SUM(AC7:AC9)/SUM($H$7:$AG$9))</f>
        <v>0.19057880652754058</v>
      </c>
      <c r="AD36" s="79">
        <f>DEMANDS!AP$38*(SUM(AD7:AD9)/SUM($H$7:$AG$9))</f>
        <v>0.19865506588443915</v>
      </c>
      <c r="AE36" s="79">
        <f>DEMANDS!AQ$38*(SUM(AE7:AE9)/SUM($H$7:$AG$9))</f>
        <v>0.22375125337109483</v>
      </c>
      <c r="AF36" s="79">
        <f>DEMANDS!AR$38*(SUM(AF7:AF9)/SUM($H$7:$AG$9))</f>
        <v>0.48806050675517065</v>
      </c>
      <c r="AG36" s="79">
        <f>DEMANDS!AS$38*(SUM(AG7:AG9)/SUM($H$7:$AG$9))</f>
        <v>0.17923916923268521</v>
      </c>
    </row>
    <row r="37" spans="1:33" s="1" customFormat="1" x14ac:dyDescent="0.25">
      <c r="E37" s="61" t="s">
        <v>8</v>
      </c>
      <c r="F37" s="1" t="s">
        <v>135</v>
      </c>
      <c r="G37" s="46">
        <v>2040</v>
      </c>
      <c r="H37" s="10">
        <f>DEMANDS!$AD$38*(SUM(H7:H9)/SUM($H$7:$AG$9))</f>
        <v>0.15285179196984955</v>
      </c>
      <c r="I37" s="10">
        <f>DEMANDS!$AD$38*(SUM(I7:I9)/SUM($H$7:$AG$9))</f>
        <v>3.7428113229849735</v>
      </c>
      <c r="J37" s="10">
        <f>DEMANDS!$AD$38*(SUM(J7:J9)/SUM($H$7:$AG$9))</f>
        <v>0.57304422066881011</v>
      </c>
      <c r="K37" s="10">
        <f>DEMANDS!$AD$38*(SUM(K7:K9)/SUM($H$7:$AG$9))</f>
        <v>0.25319292310868352</v>
      </c>
      <c r="L37" s="10">
        <f>DEMANDS!$AD$38*(SUM(L7:L9)/SUM($H$7:$AG$9))</f>
        <v>0.21048208537783011</v>
      </c>
      <c r="M37" s="10">
        <f>DEMANDS!$AD$38*(SUM(M7:M9)/SUM($H$7:$AG$9))</f>
        <v>0.11103482802825286</v>
      </c>
      <c r="N37" s="10">
        <f>DEMANDS!$AD$38*(SUM(N7:N9)/SUM($H$7:$AG$9))</f>
        <v>0.34394030823073113</v>
      </c>
      <c r="O37" s="10">
        <f>DEMANDS!$AD$38*(SUM(O7:O9)/SUM($H$7:$AG$9))</f>
        <v>0.48042013951296625</v>
      </c>
      <c r="P37" s="10">
        <f>DEMANDS!$AD$38*(SUM(P7:P9)/SUM($H$7:$AG$9))</f>
        <v>0.19340138279095448</v>
      </c>
      <c r="Q37" s="10">
        <f>DEMANDS!$AD$38*(SUM(Q7:Q9)/SUM($H$7:$AG$9))</f>
        <v>0.23231520936114169</v>
      </c>
      <c r="R37" s="10">
        <f>DEMANDS!$AD$38*(SUM(R7:R9)/SUM($H$7:$AG$9))</f>
        <v>0.37724779502154038</v>
      </c>
      <c r="S37" s="10">
        <f>DEMANDS!$AD$38*(SUM(S7:S9)/SUM($H$7:$AG$9))</f>
        <v>0.3652862143386017</v>
      </c>
      <c r="T37" s="10">
        <f>DEMANDS!$AD$38*(SUM(T7:T9)/SUM($H$7:$AG$9))</f>
        <v>0.30851110721086344</v>
      </c>
      <c r="U37" s="10">
        <f>DEMANDS!$AD$38*(SUM(U7:U9)/SUM($H$7:$AG$9))</f>
        <v>1.4532176497723222</v>
      </c>
      <c r="V37" s="10">
        <f>DEMANDS!$AD$38*(SUM(V7:V9)/SUM($H$7:$AG$9))</f>
        <v>0.38958614647447137</v>
      </c>
      <c r="W37" s="10">
        <f>DEMANDS!$AD$38*(SUM(W7:W9)/SUM($H$7:$AG$9))</f>
        <v>0.52491720261120522</v>
      </c>
      <c r="X37" s="10">
        <f>DEMANDS!$AD$38*(SUM(X7:X9)/SUM($H$7:$AG$9))</f>
        <v>0.42844942530972169</v>
      </c>
      <c r="Y37" s="10">
        <f>DEMANDS!$AD$38*(SUM(Y7:Y9)/SUM($H$7:$AG$9))</f>
        <v>0.32474524972010371</v>
      </c>
      <c r="Z37" s="10">
        <f>DEMANDS!$AD$38*(SUM(Z7:Z9)/SUM($H$7:$AG$9))</f>
        <v>0.66947316137527868</v>
      </c>
      <c r="AA37" s="10">
        <f>DEMANDS!$AD$38*(SUM(AA7:AA9)/SUM($H$7:$AG$9))</f>
        <v>9.1646194190929037E-2</v>
      </c>
      <c r="AB37" s="10">
        <f>DEMANDS!$AD$38*(SUM(AB7:AB9)/SUM($H$7:$AG$9))</f>
        <v>0.35977075199685943</v>
      </c>
      <c r="AC37" s="10">
        <f>DEMANDS!$AD$38*(SUM(AC7:AC9)/SUM($H$7:$AG$9))</f>
        <v>0.17439857792793878</v>
      </c>
      <c r="AD37" s="10">
        <f>DEMANDS!$AD$38*(SUM(AD7:AD9)/SUM($H$7:$AG$9))</f>
        <v>0.18048488486078007</v>
      </c>
      <c r="AE37" s="10">
        <f>DEMANDS!$AD$38*(SUM(AE7:AE9)/SUM($H$7:$AG$9))</f>
        <v>0.20187915604593426</v>
      </c>
      <c r="AF37" s="10">
        <f>DEMANDS!$AD$38*(SUM(AF7:AF9)/SUM($H$7:$AG$9))</f>
        <v>0.43740701568536533</v>
      </c>
      <c r="AG37" s="10">
        <f>DEMANDS!$AD$38*(SUM(AG7:AG9)/SUM($H$7:$AG$9))</f>
        <v>0.15959482766669264</v>
      </c>
    </row>
    <row r="38" spans="1:33" s="1" customFormat="1" x14ac:dyDescent="0.25">
      <c r="C38" s="78"/>
      <c r="D38" s="78"/>
      <c r="E38" s="78" t="s">
        <v>8</v>
      </c>
      <c r="F38" s="78" t="s">
        <v>135</v>
      </c>
      <c r="G38" s="78">
        <v>2050</v>
      </c>
      <c r="H38" s="92">
        <f>DEMANDS!$AN$38*(SUM(H7:H9)/SUM($H$7:$AG$9))</f>
        <v>0.16581952467357708</v>
      </c>
      <c r="I38" s="92">
        <f>DEMANDS!$AN$38*(SUM(I7:I9)/SUM($H$7:$AG$9))</f>
        <v>4.0603462119873077</v>
      </c>
      <c r="J38" s="92">
        <f>DEMANDS!$AN$38*(SUM(J7:J9)/SUM($H$7:$AG$9))</f>
        <v>0.62166049258346845</v>
      </c>
      <c r="K38" s="92">
        <f>DEMANDS!$AN$38*(SUM(K7:K9)/SUM($H$7:$AG$9))</f>
        <v>0.27467345733752985</v>
      </c>
      <c r="L38" s="92">
        <f>DEMANDS!$AN$38*(SUM(L7:L9)/SUM($H$7:$AG$9))</f>
        <v>0.22833909174280131</v>
      </c>
      <c r="M38" s="92">
        <f>DEMANDS!$AN$38*(SUM(M7:M9)/SUM($H$7:$AG$9))</f>
        <v>0.12045486787285445</v>
      </c>
      <c r="N38" s="92">
        <f>DEMANDS!$AN$38*(SUM(N7:N9)/SUM($H$7:$AG$9))</f>
        <v>0.37311972396210547</v>
      </c>
      <c r="O38" s="92">
        <f>DEMANDS!$AN$38*(SUM(O7:O9)/SUM($H$7:$AG$9))</f>
        <v>0.52117831365279255</v>
      </c>
      <c r="P38" s="92">
        <f>DEMANDS!$AN$38*(SUM(P7:P9)/SUM($H$7:$AG$9))</f>
        <v>0.20980928618706968</v>
      </c>
      <c r="Q38" s="92">
        <f>DEMANDS!$AN$38*(SUM(Q7:Q9)/SUM($H$7:$AG$9))</f>
        <v>0.25202450749354455</v>
      </c>
      <c r="R38" s="92">
        <f>DEMANDS!$AN$38*(SUM(R7:R9)/SUM($H$7:$AG$9))</f>
        <v>0.40925297144678568</v>
      </c>
      <c r="S38" s="92">
        <f>DEMANDS!$AN$38*(SUM(S7:S9)/SUM($H$7:$AG$9))</f>
        <v>0.39627658695283896</v>
      </c>
      <c r="T38" s="92">
        <f>DEMANDS!$AN$38*(SUM(T7:T9)/SUM($H$7:$AG$9))</f>
        <v>0.33468475897433542</v>
      </c>
      <c r="U38" s="92">
        <f>DEMANDS!$AN$38*(SUM(U7:U9)/SUM($H$7:$AG$9))</f>
        <v>1.5765066070015827</v>
      </c>
      <c r="V38" s="92">
        <f>DEMANDS!$AN$38*(SUM(V7:V9)/SUM($H$7:$AG$9))</f>
        <v>0.42263809141701231</v>
      </c>
      <c r="W38" s="92">
        <f>DEMANDS!$AN$38*(SUM(W7:W9)/SUM($H$7:$AG$9))</f>
        <v>0.5694504454821373</v>
      </c>
      <c r="X38" s="92">
        <f>DEMANDS!$AN$38*(SUM(X7:X9)/SUM($H$7:$AG$9))</f>
        <v>0.46479847658926499</v>
      </c>
      <c r="Y38" s="92">
        <f>DEMANDS!$AN$38*(SUM(Y7:Y9)/SUM($H$7:$AG$9))</f>
        <v>0.3522961834769433</v>
      </c>
      <c r="Z38" s="92">
        <f>DEMANDS!$AN$38*(SUM(Z7:Z9)/SUM($H$7:$AG$9))</f>
        <v>0.72627033003880681</v>
      </c>
      <c r="AA38" s="92">
        <f>DEMANDS!$AN$38*(SUM(AA7:AA9)/SUM($H$7:$AG$9))</f>
        <v>9.9421329400441655E-2</v>
      </c>
      <c r="AB38" s="92">
        <f>DEMANDS!$AN$38*(SUM(AB7:AB9)/SUM($H$7:$AG$9))</f>
        <v>0.39029320048365629</v>
      </c>
      <c r="AC38" s="92">
        <f>DEMANDS!$AN$38*(SUM(AC7:AC9)/SUM($H$7:$AG$9))</f>
        <v>0.18919430988066463</v>
      </c>
      <c r="AD38" s="92">
        <f>DEMANDS!$AN$38*(SUM(AD7:AD9)/SUM($H$7:$AG$9))</f>
        <v>0.19579697059935813</v>
      </c>
      <c r="AE38" s="92">
        <f>DEMANDS!$AN$38*(SUM(AE7:AE9)/SUM($H$7:$AG$9))</f>
        <v>0.21900630189303147</v>
      </c>
      <c r="AF38" s="92">
        <f>DEMANDS!$AN$38*(SUM(AF7:AF9)/SUM($H$7:$AG$9))</f>
        <v>0.47451601643075292</v>
      </c>
      <c r="AG38" s="92">
        <f>DEMANDS!$AN$38*(SUM(AG7:AG9)/SUM($H$7:$AG$9))</f>
        <v>0.17313463010804944</v>
      </c>
    </row>
    <row r="39" spans="1:33" s="1" customFormat="1" ht="15.75" thickBot="1" x14ac:dyDescent="0.3">
      <c r="C39" s="72"/>
      <c r="D39" s="72"/>
      <c r="E39" s="72" t="s">
        <v>8</v>
      </c>
      <c r="F39" s="72" t="s">
        <v>135</v>
      </c>
      <c r="G39" s="76">
        <v>2070</v>
      </c>
      <c r="H39" s="93">
        <f>DEMANDS!$BH$38*(SUM(H7:H9)/SUM($H$7:$AG$9))</f>
        <v>0.18742993602074318</v>
      </c>
      <c r="I39" s="93">
        <f>DEMANDS!$BH$38*(SUM(I7:I9)/SUM($H$7:$AG$9))</f>
        <v>4.5895103862646414</v>
      </c>
      <c r="J39" s="93">
        <f>DEMANDS!$BH$38*(SUM(J7:J9)/SUM($H$7:$AG$9))</f>
        <v>0.70267832802508323</v>
      </c>
      <c r="K39" s="93">
        <f>DEMANDS!$BH$38*(SUM(K7:K9)/SUM($H$7:$AG$9))</f>
        <v>0.31047024550766356</v>
      </c>
      <c r="L39" s="93">
        <f>DEMANDS!$BH$38*(SUM(L7:L9)/SUM($H$7:$AG$9))</f>
        <v>0.25809735880401752</v>
      </c>
      <c r="M39" s="93">
        <f>DEMANDS!$BH$38*(SUM(M7:M9)/SUM($H$7:$AG$9))</f>
        <v>0.13615313530321407</v>
      </c>
      <c r="N39" s="93">
        <f>DEMANDS!$BH$38*(SUM(N7:N9)/SUM($H$7:$AG$9))</f>
        <v>0.42174651102131977</v>
      </c>
      <c r="O39" s="93">
        <f>DEMANDS!$BH$38*(SUM(O7:O9)/SUM($H$7:$AG$9))</f>
        <v>0.58910082015756438</v>
      </c>
      <c r="P39" s="93">
        <f>DEMANDS!$BH$38*(SUM(P7:P9)/SUM($H$7:$AG$9))</f>
        <v>0.23715265837368868</v>
      </c>
      <c r="Q39" s="93">
        <f>DEMANDS!$BH$38*(SUM(Q7:Q9)/SUM($H$7:$AG$9))</f>
        <v>0.28486957376196997</v>
      </c>
      <c r="R39" s="93">
        <f>DEMANDS!$BH$38*(SUM(R7:R9)/SUM($H$7:$AG$9))</f>
        <v>0.46258882001724266</v>
      </c>
      <c r="S39" s="93">
        <f>DEMANDS!$BH$38*(SUM(S7:S9)/SUM($H$7:$AG$9))</f>
        <v>0.44792128963884592</v>
      </c>
      <c r="T39" s="93">
        <f>DEMANDS!$BH$38*(SUM(T7:T9)/SUM($H$7:$AG$9))</f>
        <v>0.37830251344143068</v>
      </c>
      <c r="U39" s="93">
        <f>DEMANDS!$BH$38*(SUM(U7:U9)/SUM($H$7:$AG$9))</f>
        <v>1.7819646574687731</v>
      </c>
      <c r="V39" s="93">
        <f>DEMANDS!$BH$38*(SUM(V7:V9)/SUM($H$7:$AG$9))</f>
        <v>0.47771835427798892</v>
      </c>
      <c r="W39" s="93">
        <f>DEMANDS!$BH$38*(SUM(W7:W9)/SUM($H$7:$AG$9))</f>
        <v>0.64366401226759862</v>
      </c>
      <c r="X39" s="93">
        <f>DEMANDS!$BH$38*(SUM(X7:X9)/SUM($H$7:$AG$9))</f>
        <v>0.5253732870188762</v>
      </c>
      <c r="Y39" s="93">
        <f>DEMANDS!$BH$38*(SUM(Y7:Y9)/SUM($H$7:$AG$9))</f>
        <v>0.39820914490871973</v>
      </c>
      <c r="Z39" s="93">
        <f>DEMANDS!$BH$38*(SUM(Z7:Z9)/SUM($H$7:$AG$9))</f>
        <v>0.82092143106130089</v>
      </c>
      <c r="AA39" s="93">
        <f>DEMANDS!$BH$38*(SUM(AA7:AA9)/SUM($H$7:$AG$9))</f>
        <v>0.11237840323873137</v>
      </c>
      <c r="AB39" s="93">
        <f>DEMANDS!$BH$38*(SUM(AB7:AB9)/SUM($H$7:$AG$9))</f>
        <v>0.44115811898500434</v>
      </c>
      <c r="AC39" s="93">
        <f>DEMANDS!$BH$38*(SUM(AC7:AC9)/SUM($H$7:$AG$9))</f>
        <v>0.21385103754354326</v>
      </c>
      <c r="AD39" s="93">
        <f>DEMANDS!$BH$38*(SUM(AD7:AD9)/SUM($H$7:$AG$9))</f>
        <v>0.22131418929547078</v>
      </c>
      <c r="AE39" s="93">
        <f>DEMANDS!$BH$38*(SUM(AE7:AE9)/SUM($H$7:$AG$9))</f>
        <v>0.24754827414175673</v>
      </c>
      <c r="AF39" s="93">
        <f>DEMANDS!$BH$38*(SUM(AF7:AF9)/SUM($H$7:$AG$9))</f>
        <v>0.53635726417328256</v>
      </c>
      <c r="AG39" s="93">
        <f>DEMANDS!$BH$38*(SUM(AG7:AG9)/SUM($H$7:$AG$9))</f>
        <v>0.1956983817678116</v>
      </c>
    </row>
    <row r="41" spans="1:33" x14ac:dyDescent="0.25">
      <c r="A41" s="1"/>
      <c r="B41"/>
    </row>
    <row r="42" spans="1:33" ht="15.75" thickBot="1" x14ac:dyDescent="0.3">
      <c r="A42" s="1"/>
      <c r="B42"/>
      <c r="C42" t="s">
        <v>170</v>
      </c>
    </row>
    <row r="43" spans="1:33" ht="15.75" thickBot="1" x14ac:dyDescent="0.3">
      <c r="A43" s="1"/>
      <c r="B43"/>
      <c r="C43" s="84" t="s">
        <v>169</v>
      </c>
      <c r="D43" s="84"/>
      <c r="E43" s="84"/>
    </row>
    <row r="44" spans="1:33" ht="15.75" thickBot="1" x14ac:dyDescent="0.3">
      <c r="A44" s="1"/>
      <c r="B44"/>
      <c r="C44" s="85">
        <v>2040</v>
      </c>
      <c r="D44" s="84"/>
      <c r="E44" s="86"/>
      <c r="G44" s="87">
        <v>2018</v>
      </c>
      <c r="H44" s="88"/>
      <c r="I44" s="88"/>
      <c r="J44" s="88"/>
    </row>
    <row r="45" spans="1:33" ht="15.75" thickBot="1" x14ac:dyDescent="0.3">
      <c r="A45" s="1"/>
      <c r="B45" s="48" t="s">
        <v>4</v>
      </c>
      <c r="C45" s="48" t="s">
        <v>55</v>
      </c>
      <c r="D45" s="48" t="s">
        <v>57</v>
      </c>
      <c r="E45" s="48" t="s">
        <v>59</v>
      </c>
      <c r="F45" s="1"/>
      <c r="G45" s="48" t="s">
        <v>55</v>
      </c>
      <c r="H45" s="48" t="s">
        <v>57</v>
      </c>
      <c r="I45" s="48" t="s">
        <v>59</v>
      </c>
      <c r="J45" s="80" t="s">
        <v>171</v>
      </c>
    </row>
    <row r="46" spans="1:33" x14ac:dyDescent="0.25">
      <c r="A46" s="1"/>
      <c r="B46" s="55" t="s">
        <v>69</v>
      </c>
      <c r="C46" s="55">
        <v>1898.0243486562481</v>
      </c>
      <c r="D46" s="56">
        <v>14882.562334288119</v>
      </c>
      <c r="E46" s="57">
        <v>11699.4764723349</v>
      </c>
      <c r="F46" s="1"/>
      <c r="G46" s="55">
        <v>1272.084432974631</v>
      </c>
      <c r="H46" s="56">
        <v>9017.3696255538798</v>
      </c>
      <c r="I46" s="57">
        <v>10817.00516141598</v>
      </c>
      <c r="J46" s="57">
        <f>SUM(G46:I46)</f>
        <v>21106.459219944489</v>
      </c>
      <c r="K46" s="1"/>
    </row>
    <row r="47" spans="1:33" x14ac:dyDescent="0.25">
      <c r="A47" s="1"/>
      <c r="B47" s="52" t="s">
        <v>71</v>
      </c>
      <c r="C47" s="52">
        <v>1948.444511371501</v>
      </c>
      <c r="D47" s="53">
        <v>9665.0425675056576</v>
      </c>
      <c r="E47" s="54">
        <v>26001.584617873359</v>
      </c>
      <c r="F47" s="1"/>
      <c r="G47" s="52">
        <v>1271.052567009926</v>
      </c>
      <c r="H47" s="53">
        <v>7706.8792520168045</v>
      </c>
      <c r="I47" s="54">
        <v>18119.875348525962</v>
      </c>
      <c r="J47" s="54">
        <f t="shared" ref="J47:J71" si="3">SUM(G47:I47)</f>
        <v>27097.807167552692</v>
      </c>
    </row>
    <row r="48" spans="1:33" x14ac:dyDescent="0.25">
      <c r="A48" s="1"/>
      <c r="B48" s="49" t="s">
        <v>73</v>
      </c>
      <c r="C48" s="49">
        <v>3746.4162802365827</v>
      </c>
      <c r="D48" s="50">
        <v>24021.053414399445</v>
      </c>
      <c r="E48" s="51">
        <v>29715.767526447191</v>
      </c>
      <c r="F48" s="1"/>
      <c r="G48" s="49">
        <v>2491.2235846235253</v>
      </c>
      <c r="H48" s="50">
        <v>15118.989670799881</v>
      </c>
      <c r="I48" s="51">
        <v>26221.499459384846</v>
      </c>
      <c r="J48" s="51">
        <f t="shared" si="3"/>
        <v>43831.712714808251</v>
      </c>
    </row>
    <row r="49" spans="1:10" x14ac:dyDescent="0.25">
      <c r="A49" s="1"/>
      <c r="B49" s="52" t="s">
        <v>75</v>
      </c>
      <c r="C49" s="52">
        <v>28304.629988516765</v>
      </c>
      <c r="D49" s="53">
        <v>139358.30108119632</v>
      </c>
      <c r="E49" s="54">
        <v>103107.40083484253</v>
      </c>
      <c r="F49" s="1"/>
      <c r="G49" s="52">
        <v>18164.569738528382</v>
      </c>
      <c r="H49" s="53">
        <v>91446.903647123108</v>
      </c>
      <c r="I49" s="54">
        <v>88706.618668082694</v>
      </c>
      <c r="J49" s="54">
        <f t="shared" si="3"/>
        <v>198318.09205373417</v>
      </c>
    </row>
    <row r="50" spans="1:10" x14ac:dyDescent="0.25">
      <c r="A50" s="1"/>
      <c r="B50" s="49" t="s">
        <v>77</v>
      </c>
      <c r="C50" s="49">
        <v>3779.675279154193</v>
      </c>
      <c r="D50" s="50">
        <v>19579.577044605176</v>
      </c>
      <c r="E50" s="51">
        <v>58140.475423879237</v>
      </c>
      <c r="F50" s="1"/>
      <c r="G50" s="49">
        <v>2392.9923596273825</v>
      </c>
      <c r="H50" s="50">
        <v>15881.582138278784</v>
      </c>
      <c r="I50" s="51">
        <v>40738.467908725754</v>
      </c>
      <c r="J50" s="51">
        <f t="shared" si="3"/>
        <v>59013.042406631925</v>
      </c>
    </row>
    <row r="51" spans="1:10" x14ac:dyDescent="0.25">
      <c r="A51" s="1"/>
      <c r="B51" s="52" t="s">
        <v>79</v>
      </c>
      <c r="C51" s="52">
        <v>352541.49222482624</v>
      </c>
      <c r="D51" s="53">
        <v>294628.2189604147</v>
      </c>
      <c r="E51" s="54">
        <v>50208.458106570048</v>
      </c>
      <c r="F51" s="1"/>
      <c r="G51" s="52">
        <v>123314.67820831671</v>
      </c>
      <c r="H51" s="53">
        <v>299739.87494657928</v>
      </c>
      <c r="I51" s="54">
        <v>56159.174425610254</v>
      </c>
      <c r="J51" s="54">
        <f t="shared" si="3"/>
        <v>479213.72758050624</v>
      </c>
    </row>
    <row r="52" spans="1:10" x14ac:dyDescent="0.25">
      <c r="A52" s="1"/>
      <c r="B52" s="49" t="s">
        <v>81</v>
      </c>
      <c r="C52" s="49">
        <v>16855.601638525954</v>
      </c>
      <c r="D52" s="50">
        <v>35040.694012202162</v>
      </c>
      <c r="E52" s="51">
        <v>72843.085360214536</v>
      </c>
      <c r="F52" s="1"/>
      <c r="G52" s="49">
        <v>9881.5892011882625</v>
      </c>
      <c r="H52" s="50">
        <v>27589.465054026703</v>
      </c>
      <c r="I52" s="51">
        <v>55372.585087977008</v>
      </c>
      <c r="J52" s="51">
        <f t="shared" si="3"/>
        <v>92843.639343191971</v>
      </c>
    </row>
    <row r="53" spans="1:10" x14ac:dyDescent="0.25">
      <c r="A53" s="1"/>
      <c r="B53" s="52" t="s">
        <v>83</v>
      </c>
      <c r="C53" s="52">
        <v>4584.9275481868717</v>
      </c>
      <c r="D53" s="53">
        <v>22053.323527721863</v>
      </c>
      <c r="E53" s="54">
        <v>45951.267915163553</v>
      </c>
      <c r="F53" s="1"/>
      <c r="G53" s="52">
        <v>2906.0721193547802</v>
      </c>
      <c r="H53" s="53">
        <v>15686.699374231552</v>
      </c>
      <c r="I53" s="54">
        <v>36376.580790193235</v>
      </c>
      <c r="J53" s="54">
        <f t="shared" si="3"/>
        <v>54969.352283779568</v>
      </c>
    </row>
    <row r="54" spans="1:10" x14ac:dyDescent="0.25">
      <c r="A54" s="1"/>
      <c r="B54" s="49" t="s">
        <v>85</v>
      </c>
      <c r="C54" s="49">
        <v>11531.970900521817</v>
      </c>
      <c r="D54" s="50">
        <v>66508.577329663909</v>
      </c>
      <c r="E54" s="51">
        <v>28731.740043900958</v>
      </c>
      <c r="F54" s="1"/>
      <c r="G54" s="49">
        <v>7363.7968231969135</v>
      </c>
      <c r="H54" s="50">
        <v>38144.204386107944</v>
      </c>
      <c r="I54" s="51">
        <v>30304.517514538838</v>
      </c>
      <c r="J54" s="51">
        <f t="shared" si="3"/>
        <v>75812.518723843692</v>
      </c>
    </row>
    <row r="55" spans="1:10" x14ac:dyDescent="0.25">
      <c r="A55" s="1"/>
      <c r="B55" s="52" t="s">
        <v>87</v>
      </c>
      <c r="C55" s="52">
        <v>2819.3319188906125</v>
      </c>
      <c r="D55" s="53">
        <v>16260.719026274393</v>
      </c>
      <c r="E55" s="54">
        <v>28096.042626753711</v>
      </c>
      <c r="F55" s="1"/>
      <c r="G55" s="52">
        <v>1751.3817529766175</v>
      </c>
      <c r="H55" s="53">
        <v>12508.441600918088</v>
      </c>
      <c r="I55" s="54">
        <v>20891.382011189213</v>
      </c>
      <c r="J55" s="54">
        <f t="shared" si="3"/>
        <v>35151.205365083923</v>
      </c>
    </row>
    <row r="56" spans="1:10" x14ac:dyDescent="0.25">
      <c r="A56" s="1"/>
      <c r="B56" s="49" t="s">
        <v>89</v>
      </c>
      <c r="C56" s="49">
        <v>2190.4610585192963</v>
      </c>
      <c r="D56" s="50">
        <v>16876.353272311564</v>
      </c>
      <c r="E56" s="51">
        <v>20151.195529321292</v>
      </c>
      <c r="F56" s="1"/>
      <c r="G56" s="49">
        <v>1434.9997251520253</v>
      </c>
      <c r="H56" s="50">
        <v>11510.58391452228</v>
      </c>
      <c r="I56" s="51">
        <v>16295.614216511489</v>
      </c>
      <c r="J56" s="51">
        <f t="shared" si="3"/>
        <v>29241.197856185794</v>
      </c>
    </row>
    <row r="57" spans="1:10" x14ac:dyDescent="0.25">
      <c r="A57" s="1"/>
      <c r="B57" s="52" t="s">
        <v>91</v>
      </c>
      <c r="C57" s="52">
        <v>834.35424328525778</v>
      </c>
      <c r="D57" s="53">
        <v>3540.3716365228902</v>
      </c>
      <c r="E57" s="54">
        <v>12701.22308265802</v>
      </c>
      <c r="F57" s="1"/>
      <c r="G57" s="52">
        <v>543.02409251525864</v>
      </c>
      <c r="H57" s="53">
        <v>2737.7793125602311</v>
      </c>
      <c r="I57" s="54">
        <v>9101.1608576935432</v>
      </c>
      <c r="J57" s="54">
        <f t="shared" si="3"/>
        <v>12381.964262769034</v>
      </c>
    </row>
    <row r="58" spans="1:10" x14ac:dyDescent="0.25">
      <c r="A58" s="1"/>
      <c r="B58" s="49" t="s">
        <v>93</v>
      </c>
      <c r="C58" s="49">
        <v>11740.392462903956</v>
      </c>
      <c r="D58" s="50">
        <v>48097.907782305403</v>
      </c>
      <c r="E58" s="51">
        <v>37966.736182551424</v>
      </c>
      <c r="F58" s="1"/>
      <c r="G58" s="49">
        <v>7461.1258002920376</v>
      </c>
      <c r="H58" s="50">
        <v>31695.949118274744</v>
      </c>
      <c r="I58" s="51">
        <v>32750.827361563519</v>
      </c>
      <c r="J58" s="51">
        <f t="shared" si="3"/>
        <v>71907.902280130307</v>
      </c>
    </row>
    <row r="59" spans="1:10" x14ac:dyDescent="0.25">
      <c r="A59" s="1"/>
      <c r="B59" s="52" t="s">
        <v>95</v>
      </c>
      <c r="C59" s="52">
        <v>1063.6660866109462</v>
      </c>
      <c r="D59" s="53">
        <v>6206.1339395167124</v>
      </c>
      <c r="E59" s="54">
        <v>13418.730176409857</v>
      </c>
      <c r="F59" s="1"/>
      <c r="G59" s="52">
        <v>691.43208570294928</v>
      </c>
      <c r="H59" s="53">
        <v>4746.2770797513549</v>
      </c>
      <c r="I59" s="54">
        <v>9718.9087422298653</v>
      </c>
      <c r="J59" s="54">
        <f t="shared" si="3"/>
        <v>15156.617907684169</v>
      </c>
    </row>
    <row r="60" spans="1:10" x14ac:dyDescent="0.25">
      <c r="A60" s="1"/>
      <c r="B60" s="49" t="s">
        <v>97</v>
      </c>
      <c r="C60" s="49">
        <v>4831.4791915712431</v>
      </c>
      <c r="D60" s="50">
        <v>39595.380994559411</v>
      </c>
      <c r="E60" s="51">
        <v>19657.712024770353</v>
      </c>
      <c r="F60" s="1"/>
      <c r="G60" s="49">
        <v>3038.8153054039785</v>
      </c>
      <c r="H60" s="50">
        <v>24289.540001760251</v>
      </c>
      <c r="I60" s="51">
        <v>18866.743201020949</v>
      </c>
      <c r="J60" s="51">
        <f t="shared" si="3"/>
        <v>46195.098508185183</v>
      </c>
    </row>
    <row r="61" spans="1:10" x14ac:dyDescent="0.25">
      <c r="A61" s="1"/>
      <c r="B61" s="52" t="s">
        <v>99</v>
      </c>
      <c r="C61" s="52">
        <v>3437.9525937310514</v>
      </c>
      <c r="D61" s="53">
        <v>15930.820101802499</v>
      </c>
      <c r="E61" s="54">
        <v>47665.402084137866</v>
      </c>
      <c r="F61" s="1"/>
      <c r="G61" s="52">
        <v>2141.3166117916521</v>
      </c>
      <c r="H61" s="53">
        <v>12519.701036831018</v>
      </c>
      <c r="I61" s="54">
        <v>34699.30894292317</v>
      </c>
      <c r="J61" s="54">
        <f t="shared" si="3"/>
        <v>49360.32659154584</v>
      </c>
    </row>
    <row r="62" spans="1:10" x14ac:dyDescent="0.25">
      <c r="A62" s="1"/>
      <c r="B62" s="49" t="s">
        <v>101</v>
      </c>
      <c r="C62" s="49">
        <v>8276.9198246279575</v>
      </c>
      <c r="D62" s="50">
        <v>43981.440325636911</v>
      </c>
      <c r="E62" s="51">
        <v>37255.774673200249</v>
      </c>
      <c r="F62" s="1"/>
      <c r="G62" s="49">
        <v>5411.4225176697691</v>
      </c>
      <c r="H62" s="50">
        <v>27103.374443441171</v>
      </c>
      <c r="I62" s="51">
        <v>34324.09820344366</v>
      </c>
      <c r="J62" s="51">
        <f t="shared" si="3"/>
        <v>66838.895164554604</v>
      </c>
    </row>
    <row r="63" spans="1:10" x14ac:dyDescent="0.25">
      <c r="A63" s="1"/>
      <c r="B63" s="52" t="s">
        <v>103</v>
      </c>
      <c r="C63" s="52">
        <v>1618.7443525275589</v>
      </c>
      <c r="D63" s="53">
        <v>8429.108970869398</v>
      </c>
      <c r="E63" s="54">
        <v>19688.603885425855</v>
      </c>
      <c r="F63" s="1"/>
      <c r="G63" s="52">
        <v>1027.5356632394301</v>
      </c>
      <c r="H63" s="53">
        <v>6619.1242565355706</v>
      </c>
      <c r="I63" s="54">
        <v>14155.109041449583</v>
      </c>
      <c r="J63" s="54">
        <f t="shared" si="3"/>
        <v>21801.768961224581</v>
      </c>
    </row>
    <row r="64" spans="1:10" x14ac:dyDescent="0.25">
      <c r="A64" s="1"/>
      <c r="B64" s="49" t="s">
        <v>105</v>
      </c>
      <c r="C64" s="49">
        <v>1774.0660907168858</v>
      </c>
      <c r="D64" s="50">
        <v>16363.542206528218</v>
      </c>
      <c r="E64" s="51">
        <v>17897.844903664769</v>
      </c>
      <c r="F64" s="1"/>
      <c r="G64" s="49">
        <v>1175.2936766265591</v>
      </c>
      <c r="H64" s="50">
        <v>10239.258420802398</v>
      </c>
      <c r="I64" s="51">
        <v>15966.202026112715</v>
      </c>
      <c r="J64" s="51">
        <f t="shared" si="3"/>
        <v>27380.754123541672</v>
      </c>
    </row>
    <row r="65" spans="1:10" x14ac:dyDescent="0.25">
      <c r="A65" s="1"/>
      <c r="B65" s="52" t="s">
        <v>107</v>
      </c>
      <c r="C65" s="52">
        <v>1064.3323461381017</v>
      </c>
      <c r="D65" s="53">
        <v>7104.4326005771236</v>
      </c>
      <c r="E65" s="54">
        <v>24325.996479165351</v>
      </c>
      <c r="F65" s="1"/>
      <c r="G65" s="52">
        <v>676.45175529921289</v>
      </c>
      <c r="H65" s="53">
        <v>5372.2948402948405</v>
      </c>
      <c r="I65" s="54">
        <v>18080.993461874819</v>
      </c>
      <c r="J65" s="54">
        <f t="shared" si="3"/>
        <v>24129.740057468873</v>
      </c>
    </row>
    <row r="66" spans="1:10" x14ac:dyDescent="0.25">
      <c r="A66" s="1"/>
      <c r="B66" s="49" t="s">
        <v>109</v>
      </c>
      <c r="C66" s="49">
        <v>2673.4939364728261</v>
      </c>
      <c r="D66" s="50">
        <v>11956.461700934486</v>
      </c>
      <c r="E66" s="51">
        <v>18998.835056929111</v>
      </c>
      <c r="F66" s="1"/>
      <c r="G66" s="49">
        <v>1676.0939551367242</v>
      </c>
      <c r="H66" s="50">
        <v>8889.5641738149861</v>
      </c>
      <c r="I66" s="51">
        <v>14494.215013491199</v>
      </c>
      <c r="J66" s="51">
        <f t="shared" si="3"/>
        <v>25059.87314244291</v>
      </c>
    </row>
    <row r="67" spans="1:10" x14ac:dyDescent="0.25">
      <c r="A67" s="1"/>
      <c r="B67" s="52" t="s">
        <v>111</v>
      </c>
      <c r="C67" s="52">
        <v>3820.9536362051767</v>
      </c>
      <c r="D67" s="53">
        <v>27916.985955357908</v>
      </c>
      <c r="E67" s="54">
        <v>48092.767882713139</v>
      </c>
      <c r="F67" s="1"/>
      <c r="G67" s="52">
        <v>2382.2341251096568</v>
      </c>
      <c r="H67" s="53">
        <v>21954.232438086234</v>
      </c>
      <c r="I67" s="54">
        <v>34965.040184897764</v>
      </c>
      <c r="J67" s="54">
        <f t="shared" si="3"/>
        <v>59301.506748093656</v>
      </c>
    </row>
    <row r="68" spans="1:10" x14ac:dyDescent="0.25">
      <c r="A68" s="1"/>
      <c r="B68" s="49" t="s">
        <v>113</v>
      </c>
      <c r="C68" s="49">
        <v>5022.2245743974072</v>
      </c>
      <c r="D68" s="50">
        <v>34383.196043194774</v>
      </c>
      <c r="E68" s="51">
        <v>21102.638216483094</v>
      </c>
      <c r="G68" s="49">
        <v>3199.1719442467102</v>
      </c>
      <c r="H68" s="50">
        <v>21769.226916806354</v>
      </c>
      <c r="I68" s="51">
        <v>19142.703253806059</v>
      </c>
      <c r="J68" s="51">
        <f t="shared" si="3"/>
        <v>44111.102114859124</v>
      </c>
    </row>
    <row r="69" spans="1:10" x14ac:dyDescent="0.25">
      <c r="A69" s="1"/>
      <c r="B69" s="52" t="s">
        <v>115</v>
      </c>
      <c r="C69" s="52">
        <v>4647.5483450853862</v>
      </c>
      <c r="D69" s="53">
        <v>15748.209671662629</v>
      </c>
      <c r="E69" s="54">
        <v>22890.301958540567</v>
      </c>
      <c r="G69" s="52">
        <v>2888.9605821519499</v>
      </c>
      <c r="H69" s="53">
        <v>12264.197780781444</v>
      </c>
      <c r="I69" s="54">
        <v>16822.932669034672</v>
      </c>
      <c r="J69" s="54">
        <f t="shared" si="3"/>
        <v>31976.091031968066</v>
      </c>
    </row>
    <row r="70" spans="1:10" x14ac:dyDescent="0.25">
      <c r="A70" s="1"/>
      <c r="B70" s="49" t="s">
        <v>117</v>
      </c>
      <c r="C70" s="49">
        <v>4453.3614651362832</v>
      </c>
      <c r="D70" s="50">
        <v>27100.913509858838</v>
      </c>
      <c r="E70" s="51">
        <v>38736.304474165743</v>
      </c>
      <c r="G70" s="49">
        <v>2668.9797196485479</v>
      </c>
      <c r="H70" s="50">
        <v>18385.501077566361</v>
      </c>
      <c r="I70" s="51">
        <v>33878.287885206948</v>
      </c>
      <c r="J70" s="51">
        <f t="shared" si="3"/>
        <v>54932.768682421854</v>
      </c>
    </row>
    <row r="71" spans="1:10" ht="15.75" thickBot="1" x14ac:dyDescent="0.3">
      <c r="A71" s="1"/>
      <c r="B71" s="58" t="s">
        <v>119</v>
      </c>
      <c r="C71" s="58">
        <v>7367.5351531837941</v>
      </c>
      <c r="D71" s="59">
        <v>38205.67199008954</v>
      </c>
      <c r="E71" s="60">
        <v>22488.634461883325</v>
      </c>
      <c r="G71" s="58">
        <v>4513.1911767694201</v>
      </c>
      <c r="H71" s="59">
        <v>23167.339151815657</v>
      </c>
      <c r="I71" s="60">
        <v>22529.580764463226</v>
      </c>
      <c r="J71" s="60">
        <f t="shared" si="3"/>
        <v>50210.111093048297</v>
      </c>
    </row>
    <row r="72" spans="1:10" x14ac:dyDescent="0.25">
      <c r="A72" s="1"/>
      <c r="B72"/>
    </row>
    <row r="73" spans="1:10" x14ac:dyDescent="0.25">
      <c r="A73" s="1"/>
      <c r="B73"/>
      <c r="C73" s="1"/>
      <c r="J73" s="28">
        <f>SUM(J46:J71)</f>
        <v>1717343.275385201</v>
      </c>
    </row>
    <row r="74" spans="1:10" x14ac:dyDescent="0.25">
      <c r="A74" s="1"/>
      <c r="B74"/>
      <c r="C74" s="1"/>
    </row>
  </sheetData>
  <mergeCells count="3">
    <mergeCell ref="C43:E43"/>
    <mergeCell ref="C44:E44"/>
    <mergeCell ref="G44:J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opLeftCell="A13" workbookViewId="0">
      <selection activeCell="E36" sqref="E36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89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6527185440063</vt:r8>
  </property>
</Properties>
</file>