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EEFC553-3F2E-4564-BF96-EBE2B59CCC2E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8" l="1"/>
  <c r="N17" i="8"/>
  <c r="N16" i="8"/>
  <c r="L17" i="8"/>
  <c r="B17" i="8"/>
  <c r="B16" i="8"/>
  <c r="B2" i="8" l="1"/>
  <c r="G16" i="7" l="1"/>
  <c r="F16" i="7"/>
  <c r="G37" i="8"/>
  <c r="F37" i="8"/>
  <c r="G23" i="5"/>
  <c r="F23" i="5"/>
  <c r="G17" i="7"/>
  <c r="H38" i="8"/>
  <c r="G38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J18" i="8"/>
  <c r="L18" i="8"/>
  <c r="N18" i="8"/>
  <c r="B7" i="8"/>
  <c r="B8" i="8"/>
  <c r="B9" i="8"/>
  <c r="B10" i="8"/>
  <c r="B11" i="8"/>
  <c r="B12" i="8"/>
  <c r="B13" i="8"/>
  <c r="B14" i="8"/>
  <c r="B15" i="8"/>
  <c r="B18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<sst xmlns="http://schemas.openxmlformats.org/spreadsheetml/2006/main" count="478" uniqueCount="223">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</sst>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2" zoomScaleNormal="100" workbookViewId="0">
      <selection activeCell="I26" sqref="I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_xlfn.TEXTJOIN("_",TRUE,"UC",A22,"MaxGrowth",B22)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1+C23</f>
        <v>1.1000000000000001</v>
      </c>
      <c r="K6" s="2">
        <v>1</v>
      </c>
      <c r="L6" s="16">
        <f>-D23</f>
        <v>-0.5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>_xlfn.TEXTJOIN("_",TRUE,"UC",A23,"MaxGrowth",B23)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1+C24</f>
        <v>1.1000000000000001</v>
      </c>
      <c r="K7" s="2">
        <v>1</v>
      </c>
      <c r="L7" s="16">
        <f>-D24</f>
        <v>-0.5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>_xlfn.TEXTJOIN("_",TRUE,"UC",A24,"MaxGrowth",B24)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1+C24</f>
        <v>1.1000000000000001</v>
      </c>
      <c r="K8" s="2">
        <v>1</v>
      </c>
      <c r="L8" s="16">
        <f>-D24</f>
        <v>-0.5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_xlfn.TEXTJOIN("_",TRUE,"UC",A25,"MaxGrowth",B25)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1+C25</f>
        <v>1.1000000000000001</v>
      </c>
      <c r="K9" s="2">
        <v>1</v>
      </c>
      <c r="L9" s="16">
        <f>-D25</f>
        <v>-0.5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>_xlfn.TEXTJOIN("_",TRUE,"UC",A26,"MaxGrowth",B26)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1+C26</f>
        <v>1.1000000000000001</v>
      </c>
      <c r="K10" s="2">
        <v>1</v>
      </c>
      <c r="L10" s="16">
        <f>-D26</f>
        <v>-0.5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>_xlfn.TEXTJOIN("_",TRUE,"UC",A27,"MaxGrowth",B27)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>1+C27</f>
        <v>1.1000000000000001</v>
      </c>
      <c r="K11" s="2">
        <v>1</v>
      </c>
      <c r="L11" s="16">
        <f>-D27</f>
        <v>-0.5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>1+C28</f>
        <v>1.1000000000000001</v>
      </c>
      <c r="K12" s="2">
        <v>1</v>
      </c>
      <c r="L12" s="16">
        <f>-D28</f>
        <v>-0.5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_xlfn.TEXTJOIN("_",TRUE,"UC",A29,"MaxGrowth",B29)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>1+C29</f>
        <v>1.05</v>
      </c>
      <c r="K13" s="2">
        <v>1</v>
      </c>
      <c r="L13" s="16">
        <f>-D29</f>
        <v>-0.5</v>
      </c>
      <c r="M13" s="2">
        <v>5</v>
      </c>
      <c r="N13" s="2" t="str">
        <f>_xlfn.TEXTJOIN(" ",TRUE,A29, "maximum growth rate of",B29)</f>
        <v>RSD maximum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-0.3</v>
      </c>
      <c r="M14" s="2">
        <v>5</v>
      </c>
      <c r="N14" s="2" t="str">
        <f>_xlfn.TEXTJOIN(" ",TRUE,A30, "maximum growth rate of",B30)</f>
        <v>RSD maximum growth rate of DistrictHeat</v>
      </c>
    </row>
    <row r="15" spans="2:14" x14ac:dyDescent="0.25">
      <c r="B15" s="2" t="str">
        <f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>1+C31</f>
        <v>1.1000000000000001</v>
      </c>
      <c r="K15" s="2">
        <v>1</v>
      </c>
      <c r="L15" s="16">
        <f>-D31</f>
        <v>-0.5</v>
      </c>
      <c r="M15" s="2">
        <v>5</v>
      </c>
      <c r="N15" s="2" t="str">
        <f>_xlfn.TEXTJOIN(" ",TRUE,A31, "maximum growth rate of",B31)</f>
        <v>RSD maximum growth rate of LPG</v>
      </c>
    </row>
    <row r="16" spans="2:14" x14ac:dyDescent="0.25">
      <c r="B16" s="2" t="str">
        <f>_xlfn.TEXTJOIN("_",TRUE,"UC",A32,"MaxGrowth",B32)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>1+C32</f>
        <v>1.1000000000000001</v>
      </c>
      <c r="K16" s="2">
        <v>1</v>
      </c>
      <c r="L16" s="16">
        <f>-D32</f>
        <v>-0.5</v>
      </c>
      <c r="M16" s="2">
        <v>5</v>
      </c>
      <c r="N16" s="2" t="str">
        <f>_xlfn.TEXTJOIN(" ",TRUE,A32, "maximum growth rate of",B32)</f>
        <v>RSD maximum growth rate of Kerosene</v>
      </c>
    </row>
    <row r="17" spans="1:14" x14ac:dyDescent="0.25">
      <c r="B17" s="2" t="str">
        <f>_xlfn.TEXTJOIN("_",TRUE,"UC",A32,"MaxDegrowth",B32)</f>
        <v>UC_RSD_MaxDegrowth_Kerosene</v>
      </c>
      <c r="C17" s="2" t="s">
        <v>144</v>
      </c>
      <c r="D17" s="2"/>
      <c r="F17" t="s">
        <v>211</v>
      </c>
      <c r="G17" s="2" t="s">
        <v>142</v>
      </c>
      <c r="H17" s="2">
        <v>2021</v>
      </c>
      <c r="I17" s="2" t="s">
        <v>15</v>
      </c>
      <c r="J17" s="29">
        <f>1-C33</f>
        <v>0.9</v>
      </c>
      <c r="K17" s="2">
        <v>1</v>
      </c>
      <c r="L17" s="16">
        <f>-D33</f>
        <v>-0.5</v>
      </c>
      <c r="M17" s="2">
        <v>5</v>
      </c>
      <c r="N17" s="2" t="str">
        <f>_xlfn.TEXTJOIN(" ",TRUE,A32, "maximum degrowth rate of",B32)</f>
        <v>RSD maximum degrowth rate of Kerosene</v>
      </c>
    </row>
    <row r="18" spans="1:14" x14ac:dyDescent="0.25">
      <c r="B18" s="2" t="str">
        <f t="shared" ref="B18" si="0">_xlfn.TEXTJOIN("_",TRUE,"UC",A33,"MaxGrowth",B33)</f>
        <v>UC_RSD_MaxGrowth_Solar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15</v>
      </c>
      <c r="J18" s="29">
        <f t="shared" ref="J18" si="1">1+C33</f>
        <v>1.1000000000000001</v>
      </c>
      <c r="K18" s="2">
        <v>1</v>
      </c>
      <c r="L18" s="16">
        <f t="shared" ref="L18" si="2">-D33</f>
        <v>-0.5</v>
      </c>
      <c r="M18" s="2">
        <v>5</v>
      </c>
      <c r="N18" s="2" t="str">
        <f t="shared" ref="N18" si="3">_xlfn.TEXTJOIN(" ",TRUE,A33, "maximum growth rate of",B33)</f>
        <v>RSD maximum growth rate of Solar</v>
      </c>
    </row>
    <row r="19" spans="1:14" x14ac:dyDescent="0.25">
      <c r="B19" s="2"/>
      <c r="C19" s="2"/>
      <c r="D19" s="2"/>
      <c r="F19" s="2"/>
      <c r="G19" s="2"/>
      <c r="I19" s="2"/>
      <c r="J19" s="29"/>
      <c r="K19" s="2"/>
      <c r="L19" s="16"/>
      <c r="M19" s="2"/>
      <c r="N19" s="2"/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</row>
    <row r="23" spans="1:14" x14ac:dyDescent="0.25">
      <c r="A23" t="s">
        <v>194</v>
      </c>
      <c r="B23" t="s">
        <v>196</v>
      </c>
      <c r="C23" s="11">
        <v>0.1</v>
      </c>
      <c r="D23">
        <v>0.5</v>
      </c>
    </row>
    <row r="24" spans="1:14" x14ac:dyDescent="0.25">
      <c r="A24" t="s">
        <v>194</v>
      </c>
      <c r="B24" t="s">
        <v>137</v>
      </c>
      <c r="C24" s="11">
        <v>0.1</v>
      </c>
      <c r="D24">
        <v>0.5</v>
      </c>
    </row>
    <row r="25" spans="1:14" x14ac:dyDescent="0.25">
      <c r="A25" t="s">
        <v>194</v>
      </c>
      <c r="B25" t="s">
        <v>197</v>
      </c>
      <c r="C25" s="11">
        <v>0.1</v>
      </c>
      <c r="D25">
        <v>0.5</v>
      </c>
    </row>
    <row r="26" spans="1:14" x14ac:dyDescent="0.25">
      <c r="A26" t="s">
        <v>194</v>
      </c>
      <c r="B26" t="s">
        <v>198</v>
      </c>
      <c r="C26" s="11">
        <v>0.1</v>
      </c>
      <c r="D26">
        <v>0.5</v>
      </c>
    </row>
    <row r="27" spans="1:14" x14ac:dyDescent="0.25">
      <c r="A27" t="s">
        <v>194</v>
      </c>
      <c r="B27" t="s">
        <v>199</v>
      </c>
      <c r="C27" s="11">
        <v>0.1</v>
      </c>
      <c r="D27">
        <v>0.5</v>
      </c>
    </row>
    <row r="28" spans="1:14" x14ac:dyDescent="0.25">
      <c r="A28" t="s">
        <v>194</v>
      </c>
      <c r="B28" t="s">
        <v>200</v>
      </c>
      <c r="C28" s="11">
        <v>0.1</v>
      </c>
      <c r="D28">
        <v>0.5</v>
      </c>
    </row>
    <row r="29" spans="1:14" x14ac:dyDescent="0.25">
      <c r="A29" t="s">
        <v>194</v>
      </c>
      <c r="B29" t="s">
        <v>192</v>
      </c>
      <c r="C29" s="11">
        <v>0.05</v>
      </c>
      <c r="D29">
        <v>0.5</v>
      </c>
    </row>
    <row r="30" spans="1:14" x14ac:dyDescent="0.25">
      <c r="A30" t="s">
        <v>194</v>
      </c>
      <c r="B30" t="s">
        <v>191</v>
      </c>
      <c r="C30" s="11">
        <v>0.1</v>
      </c>
      <c r="D30">
        <v>0.3</v>
      </c>
    </row>
    <row r="31" spans="1:14" x14ac:dyDescent="0.25">
      <c r="A31" t="s">
        <v>194</v>
      </c>
      <c r="B31" t="s">
        <v>201</v>
      </c>
      <c r="C31" s="11">
        <v>0.1</v>
      </c>
      <c r="D31">
        <v>0.5</v>
      </c>
    </row>
    <row r="32" spans="1:14" x14ac:dyDescent="0.25">
      <c r="A32" t="s">
        <v>194</v>
      </c>
      <c r="B32" t="s">
        <v>202</v>
      </c>
      <c r="C32" s="11">
        <v>0.1</v>
      </c>
      <c r="D32">
        <v>0.5</v>
      </c>
    </row>
    <row r="33" spans="1:8" x14ac:dyDescent="0.25">
      <c r="A33" t="s">
        <v>194</v>
      </c>
      <c r="B33" t="s">
        <v>203</v>
      </c>
      <c r="C33" s="11">
        <v>0.1</v>
      </c>
      <c r="D33">
        <v>0.5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IF(Regions!C$3&lt;&gt;"",Regions!C$3,"*")</f>
        <v>IE</v>
      </c>
      <c r="G37" s="48" t="str">
        <f>IF(Regions!C$3&lt;&gt;"",Regions!D$3,"*")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2222</v>
      </c>
      <c r="G38">
        <f>F38</f>
        <v>2222</v>
      </c>
      <c r="H38" t="str">
        <f xml:space="preserve"> _xlfn.TEXTJOIN(",",TRUE,F6:F18)</f>
        <v>RSDAHT,RSDAHT2,RSDBDL,RSDWOO,RSDCOA,RSDPEA,RSDELC,RSDETH,RSDGAS,RSDHET*,RSDLPG,RSDKER,RSDKER,RSDSOL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2023-02-10T13:49:36Z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119610011577606</vt:r8>
  </property>
</Properties>
</file>