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0CDC06E-A090-4400-940C-F27CE210A63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L27" i="1"/>
  <c r="L26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20" i="1"/>
  <c r="L3" i="1"/>
  <c r="D26" i="1" l="1"/>
  <c r="H5" i="8" l="1"/>
  <c r="E15" i="6" l="1"/>
  <c r="E11" i="6"/>
  <c r="E7" i="6"/>
  <c r="M22" i="1" l="1"/>
  <c r="L22" i="1" s="1"/>
  <c r="M24" i="1"/>
  <c r="L24" i="1" s="1"/>
  <c r="M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X6" i="7" l="1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3" i="6" l="1"/>
  <c r="I28" i="6"/>
  <c r="G16" i="6"/>
  <c r="K23" i="6"/>
  <c r="M13" i="6"/>
  <c r="I30" i="6"/>
  <c r="G38" i="6"/>
  <c r="G12" i="6"/>
  <c r="G30" i="6"/>
  <c r="G25" i="6"/>
  <c r="K35" i="6"/>
  <c r="K6" i="6"/>
  <c r="K28" i="6"/>
  <c r="K19" i="6"/>
  <c r="O31" i="6"/>
  <c r="O16" i="6"/>
  <c r="O7" i="6"/>
  <c r="O29" i="6"/>
  <c r="M31" i="6"/>
  <c r="M9" i="6"/>
  <c r="M27" i="6"/>
  <c r="M22" i="6"/>
  <c r="G31" i="6"/>
  <c r="K10" i="6"/>
  <c r="O20" i="6"/>
  <c r="M8" i="6"/>
  <c r="I25" i="6"/>
  <c r="I39" i="6"/>
  <c r="I32" i="6"/>
  <c r="I26" i="6"/>
  <c r="I21" i="6"/>
  <c r="I16" i="6"/>
  <c r="G34" i="6"/>
  <c r="G8" i="6"/>
  <c r="G26" i="6"/>
  <c r="G21" i="6"/>
  <c r="K38" i="6"/>
  <c r="K31" i="6"/>
  <c r="K29" i="6"/>
  <c r="K24" i="6"/>
  <c r="K15" i="6"/>
  <c r="O38" i="6"/>
  <c r="O12" i="6"/>
  <c r="O30" i="6"/>
  <c r="O25" i="6"/>
  <c r="M38" i="6"/>
  <c r="M5" i="6"/>
  <c r="M23" i="6"/>
  <c r="M18" i="6"/>
  <c r="I7" i="6"/>
  <c r="G7" i="6"/>
  <c r="K5" i="6"/>
  <c r="O35" i="6"/>
  <c r="M35" i="6"/>
  <c r="M26" i="6"/>
  <c r="I36" i="6"/>
  <c r="I20" i="6"/>
  <c r="I35" i="6"/>
  <c r="I27" i="6"/>
  <c r="I22" i="6"/>
  <c r="I17" i="6"/>
  <c r="I12" i="6"/>
  <c r="G37" i="6"/>
  <c r="G27" i="6"/>
  <c r="G22" i="6"/>
  <c r="G17" i="6"/>
  <c r="K34" i="6"/>
  <c r="K30" i="6"/>
  <c r="K25" i="6"/>
  <c r="K20" i="6"/>
  <c r="K11" i="6"/>
  <c r="O34" i="6"/>
  <c r="O8" i="6"/>
  <c r="O26" i="6"/>
  <c r="O21" i="6"/>
  <c r="M37" i="6"/>
  <c r="M34" i="6"/>
  <c r="M28" i="6"/>
  <c r="M19" i="6"/>
  <c r="M14" i="6"/>
  <c r="O11" i="6"/>
  <c r="I31" i="6"/>
  <c r="I23" i="6"/>
  <c r="I18" i="6"/>
  <c r="I13" i="6"/>
  <c r="I8" i="6"/>
  <c r="G36" i="6"/>
  <c r="G33" i="6"/>
  <c r="G23" i="6"/>
  <c r="G18" i="6"/>
  <c r="G13" i="6"/>
  <c r="K37" i="6"/>
  <c r="K26" i="6"/>
  <c r="K21" i="6"/>
  <c r="K16" i="6"/>
  <c r="K7" i="6"/>
  <c r="O37" i="6"/>
  <c r="O27" i="6"/>
  <c r="O22" i="6"/>
  <c r="O17" i="6"/>
  <c r="M33" i="6"/>
  <c r="M29" i="6"/>
  <c r="M24" i="6"/>
  <c r="M15" i="6"/>
  <c r="M10" i="6"/>
  <c r="G29" i="6"/>
  <c r="O6" i="6"/>
  <c r="I19" i="6"/>
  <c r="G32" i="6"/>
  <c r="G28" i="6"/>
  <c r="G19" i="6"/>
  <c r="G14" i="6"/>
  <c r="G9" i="6"/>
  <c r="K33" i="6"/>
  <c r="K22" i="6"/>
  <c r="K17" i="6"/>
  <c r="K12" i="6"/>
  <c r="O36" i="6"/>
  <c r="O33" i="6"/>
  <c r="O23" i="6"/>
  <c r="O18" i="6"/>
  <c r="O13" i="6"/>
  <c r="M36" i="6"/>
  <c r="M25" i="6"/>
  <c r="M20" i="6"/>
  <c r="M11" i="6"/>
  <c r="M6" i="6"/>
  <c r="I29" i="6"/>
  <c r="I38" i="6"/>
  <c r="I9" i="6"/>
  <c r="I34" i="6"/>
  <c r="I15" i="6"/>
  <c r="I10" i="6"/>
  <c r="I5" i="6"/>
  <c r="G39" i="6"/>
  <c r="G24" i="6"/>
  <c r="G15" i="6"/>
  <c r="G10" i="6"/>
  <c r="G5" i="6"/>
  <c r="K36" i="6"/>
  <c r="K18" i="6"/>
  <c r="K13" i="6"/>
  <c r="K8" i="6"/>
  <c r="O32" i="6"/>
  <c r="O28" i="6"/>
  <c r="O19" i="6"/>
  <c r="O14" i="6"/>
  <c r="O9" i="6"/>
  <c r="M32" i="6"/>
  <c r="M21" i="6"/>
  <c r="M16" i="6"/>
  <c r="M7" i="6"/>
  <c r="I24" i="6"/>
  <c r="K39" i="6"/>
  <c r="I14" i="6"/>
  <c r="I37" i="6"/>
  <c r="I11" i="6"/>
  <c r="I6" i="6"/>
  <c r="G35" i="6"/>
  <c r="G20" i="6"/>
  <c r="G11" i="6"/>
  <c r="G6" i="6"/>
  <c r="K32" i="6"/>
  <c r="K14" i="6"/>
  <c r="K9" i="6"/>
  <c r="K27" i="6"/>
  <c r="O39" i="6"/>
  <c r="O24" i="6"/>
  <c r="O15" i="6"/>
  <c r="O10" i="6"/>
  <c r="O5" i="6"/>
  <c r="M39" i="6"/>
  <c r="M17" i="6"/>
  <c r="M12" i="6"/>
  <c r="M30" i="6"/>
  <c r="N6" i="6"/>
  <c r="N10" i="6"/>
  <c r="N14" i="6"/>
  <c r="N18" i="6"/>
  <c r="N22" i="6"/>
  <c r="N26" i="6"/>
  <c r="N30" i="6"/>
  <c r="N7" i="6"/>
  <c r="N11" i="6"/>
  <c r="N15" i="6"/>
  <c r="N19" i="6"/>
  <c r="N23" i="6"/>
  <c r="N27" i="6"/>
  <c r="N8" i="6"/>
  <c r="N12" i="6"/>
  <c r="N16" i="6"/>
  <c r="N20" i="6"/>
  <c r="N24" i="6"/>
  <c r="N28" i="6"/>
  <c r="N5" i="6"/>
  <c r="N25" i="6"/>
  <c r="N34" i="6"/>
  <c r="N38" i="6"/>
  <c r="N13" i="6"/>
  <c r="N31" i="6"/>
  <c r="N35" i="6"/>
  <c r="N39" i="6"/>
  <c r="N33" i="6"/>
  <c r="N21" i="6"/>
  <c r="N9" i="6"/>
  <c r="N32" i="6"/>
  <c r="N36" i="6"/>
  <c r="N29" i="6"/>
  <c r="N17" i="6"/>
  <c r="N37" i="6"/>
  <c r="L7" i="6"/>
  <c r="L11" i="6"/>
  <c r="L15" i="6"/>
  <c r="L19" i="6"/>
  <c r="L23" i="6"/>
  <c r="L27" i="6"/>
  <c r="L8" i="6"/>
  <c r="L12" i="6"/>
  <c r="L16" i="6"/>
  <c r="L20" i="6"/>
  <c r="L24" i="6"/>
  <c r="L28" i="6"/>
  <c r="L5" i="6"/>
  <c r="L9" i="6"/>
  <c r="L13" i="6"/>
  <c r="L17" i="6"/>
  <c r="L21" i="6"/>
  <c r="L25" i="6"/>
  <c r="L29" i="6"/>
  <c r="L10" i="6"/>
  <c r="L31" i="6"/>
  <c r="L35" i="6"/>
  <c r="L39" i="6"/>
  <c r="L18" i="6"/>
  <c r="L30" i="6"/>
  <c r="L6" i="6"/>
  <c r="L32" i="6"/>
  <c r="L36" i="6"/>
  <c r="L26" i="6"/>
  <c r="L34" i="6"/>
  <c r="L14" i="6"/>
  <c r="L33" i="6"/>
  <c r="L37" i="6"/>
  <c r="L22" i="6"/>
  <c r="L38" i="6"/>
  <c r="H5" i="6"/>
  <c r="H9" i="6"/>
  <c r="H13" i="6"/>
  <c r="H17" i="6"/>
  <c r="H21" i="6"/>
  <c r="H25" i="6"/>
  <c r="H29" i="6"/>
  <c r="H6" i="6"/>
  <c r="H10" i="6"/>
  <c r="H14" i="6"/>
  <c r="H18" i="6"/>
  <c r="H22" i="6"/>
  <c r="H26" i="6"/>
  <c r="H30" i="6"/>
  <c r="H7" i="6"/>
  <c r="H11" i="6"/>
  <c r="H15" i="6"/>
  <c r="H19" i="6"/>
  <c r="H23" i="6"/>
  <c r="H27" i="6"/>
  <c r="H20" i="6"/>
  <c r="H8" i="6"/>
  <c r="H33" i="6"/>
  <c r="H37" i="6"/>
  <c r="H28" i="6"/>
  <c r="H16" i="6"/>
  <c r="H34" i="6"/>
  <c r="H38" i="6"/>
  <c r="H32" i="6"/>
  <c r="H24" i="6"/>
  <c r="H31" i="6"/>
  <c r="H35" i="6"/>
  <c r="H39" i="6"/>
  <c r="H36" i="6"/>
  <c r="H12" i="6"/>
  <c r="J8" i="6"/>
  <c r="J12" i="6"/>
  <c r="J16" i="6"/>
  <c r="J20" i="6"/>
  <c r="J24" i="6"/>
  <c r="J28" i="6"/>
  <c r="J5" i="6"/>
  <c r="J9" i="6"/>
  <c r="J13" i="6"/>
  <c r="J17" i="6"/>
  <c r="J21" i="6"/>
  <c r="J25" i="6"/>
  <c r="J29" i="6"/>
  <c r="J6" i="6"/>
  <c r="J10" i="6"/>
  <c r="J14" i="6"/>
  <c r="J18" i="6"/>
  <c r="J22" i="6"/>
  <c r="J26" i="6"/>
  <c r="J15" i="6"/>
  <c r="J30" i="6"/>
  <c r="J32" i="6"/>
  <c r="J36" i="6"/>
  <c r="J23" i="6"/>
  <c r="J11" i="6"/>
  <c r="J33" i="6"/>
  <c r="J37" i="6"/>
  <c r="J31" i="6"/>
  <c r="J35" i="6"/>
  <c r="J39" i="6"/>
  <c r="J19" i="6"/>
  <c r="J34" i="6"/>
  <c r="J38" i="6"/>
  <c r="J7" i="6"/>
  <c r="J27" i="6"/>
  <c r="J4" i="6"/>
  <c r="I4" i="6"/>
  <c r="M4" i="6"/>
  <c r="L4" i="6"/>
  <c r="N4" i="6"/>
  <c r="K4" i="6"/>
  <c r="O4" i="6"/>
  <c r="H4" i="6"/>
  <c r="G4" i="6"/>
  <c r="P3" i="6"/>
  <c r="U5" i="5"/>
  <c r="S27" i="6" s="1"/>
  <c r="AF3" i="6"/>
  <c r="AK5" i="5"/>
  <c r="Z15" i="6" l="1"/>
  <c r="AD36" i="6"/>
  <c r="AB23" i="6"/>
  <c r="V33" i="6"/>
  <c r="T22" i="6"/>
  <c r="S26" i="6"/>
  <c r="Y22" i="6"/>
  <c r="Z11" i="6"/>
  <c r="Z35" i="6"/>
  <c r="Z14" i="6"/>
  <c r="Z9" i="6"/>
  <c r="R39" i="6"/>
  <c r="R37" i="6"/>
  <c r="R26" i="6"/>
  <c r="R21" i="6"/>
  <c r="R16" i="6"/>
  <c r="AD32" i="6"/>
  <c r="AD34" i="6"/>
  <c r="AD12" i="6"/>
  <c r="AD26" i="6"/>
  <c r="AB36" i="6"/>
  <c r="AB30" i="6"/>
  <c r="AB28" i="6"/>
  <c r="AB19" i="6"/>
  <c r="X31" i="6"/>
  <c r="X37" i="6"/>
  <c r="X7" i="6"/>
  <c r="X29" i="6"/>
  <c r="V9" i="6"/>
  <c r="V31" i="6"/>
  <c r="V24" i="6"/>
  <c r="V15" i="6"/>
  <c r="V10" i="6"/>
  <c r="U27" i="6"/>
  <c r="AA25" i="6"/>
  <c r="Y25" i="6"/>
  <c r="AA26" i="6"/>
  <c r="T24" i="6"/>
  <c r="AE21" i="6"/>
  <c r="W37" i="6"/>
  <c r="AC13" i="6"/>
  <c r="S17" i="6"/>
  <c r="Q17" i="6"/>
  <c r="Q26" i="6"/>
  <c r="T36" i="6"/>
  <c r="AE16" i="6"/>
  <c r="AA19" i="6"/>
  <c r="S37" i="6"/>
  <c r="T23" i="6"/>
  <c r="W12" i="6"/>
  <c r="AC16" i="6"/>
  <c r="S20" i="6"/>
  <c r="Q20" i="6"/>
  <c r="U11" i="6"/>
  <c r="AE35" i="6"/>
  <c r="AA9" i="6"/>
  <c r="Y9" i="6"/>
  <c r="U23" i="6"/>
  <c r="W14" i="6"/>
  <c r="U24" i="6"/>
  <c r="AA18" i="6"/>
  <c r="Y18" i="6"/>
  <c r="U18" i="6"/>
  <c r="W28" i="6"/>
  <c r="U28" i="6"/>
  <c r="W5" i="6"/>
  <c r="AA22" i="6"/>
  <c r="Y32" i="6"/>
  <c r="R11" i="6"/>
  <c r="X38" i="6"/>
  <c r="AA20" i="6"/>
  <c r="AC18" i="6"/>
  <c r="S12" i="6"/>
  <c r="Y38" i="6"/>
  <c r="T6" i="6"/>
  <c r="AA27" i="6"/>
  <c r="U15" i="6"/>
  <c r="AE32" i="6"/>
  <c r="Z31" i="6"/>
  <c r="Z36" i="6"/>
  <c r="Z10" i="6"/>
  <c r="Z5" i="6"/>
  <c r="R35" i="6"/>
  <c r="R33" i="6"/>
  <c r="R22" i="6"/>
  <c r="R17" i="6"/>
  <c r="R12" i="6"/>
  <c r="AD13" i="6"/>
  <c r="AD30" i="6"/>
  <c r="AD8" i="6"/>
  <c r="AD22" i="6"/>
  <c r="AB34" i="6"/>
  <c r="AB32" i="6"/>
  <c r="AB29" i="6"/>
  <c r="AB24" i="6"/>
  <c r="AB15" i="6"/>
  <c r="X16" i="6"/>
  <c r="X33" i="6"/>
  <c r="X30" i="6"/>
  <c r="X25" i="6"/>
  <c r="V29" i="6"/>
  <c r="V13" i="6"/>
  <c r="V20" i="6"/>
  <c r="V11" i="6"/>
  <c r="V6" i="6"/>
  <c r="U9" i="6"/>
  <c r="W13" i="6"/>
  <c r="AA31" i="6"/>
  <c r="Y7" i="6"/>
  <c r="Y26" i="6"/>
  <c r="T29" i="6"/>
  <c r="AE26" i="6"/>
  <c r="AC35" i="6"/>
  <c r="S22" i="6"/>
  <c r="Q22" i="6"/>
  <c r="U30" i="6"/>
  <c r="AE38" i="6"/>
  <c r="AA28" i="6"/>
  <c r="Y28" i="6"/>
  <c r="T5" i="6"/>
  <c r="AE29" i="6"/>
  <c r="W38" i="6"/>
  <c r="AC21" i="6"/>
  <c r="S25" i="6"/>
  <c r="Q25" i="6"/>
  <c r="U20" i="6"/>
  <c r="AA14" i="6"/>
  <c r="Y14" i="6"/>
  <c r="U38" i="6"/>
  <c r="U29" i="6"/>
  <c r="W6" i="6"/>
  <c r="AC10" i="6"/>
  <c r="AA33" i="6"/>
  <c r="Y27" i="6"/>
  <c r="T7" i="6"/>
  <c r="U34" i="6"/>
  <c r="W10" i="6"/>
  <c r="AC14" i="6"/>
  <c r="AA37" i="6"/>
  <c r="Q10" i="6"/>
  <c r="W9" i="6"/>
  <c r="R25" i="6"/>
  <c r="X11" i="6"/>
  <c r="T37" i="6"/>
  <c r="Q31" i="6"/>
  <c r="AC8" i="6"/>
  <c r="AE7" i="6"/>
  <c r="Q33" i="6"/>
  <c r="Z6" i="6"/>
  <c r="AB26" i="6"/>
  <c r="AB10" i="6"/>
  <c r="AB25" i="6"/>
  <c r="AB20" i="6"/>
  <c r="AB11" i="6"/>
  <c r="X28" i="6"/>
  <c r="X12" i="6"/>
  <c r="X26" i="6"/>
  <c r="X21" i="6"/>
  <c r="V36" i="6"/>
  <c r="V25" i="6"/>
  <c r="V16" i="6"/>
  <c r="V7" i="6"/>
  <c r="U31" i="6"/>
  <c r="W18" i="6"/>
  <c r="AC22" i="6"/>
  <c r="AA38" i="6"/>
  <c r="Y33" i="6"/>
  <c r="T32" i="6"/>
  <c r="AE12" i="6"/>
  <c r="AA15" i="6"/>
  <c r="S33" i="6"/>
  <c r="Q27" i="6"/>
  <c r="U12" i="6"/>
  <c r="AA6" i="6"/>
  <c r="Y6" i="6"/>
  <c r="T10" i="6"/>
  <c r="AE11" i="6"/>
  <c r="AC32" i="6"/>
  <c r="S30" i="6"/>
  <c r="Q30" i="6"/>
  <c r="W32" i="6"/>
  <c r="U25" i="6"/>
  <c r="W29" i="6"/>
  <c r="AC6" i="6"/>
  <c r="AA36" i="6"/>
  <c r="Y23" i="6"/>
  <c r="T21" i="6"/>
  <c r="AC38" i="6"/>
  <c r="U33" i="6"/>
  <c r="W11" i="6"/>
  <c r="AC15" i="6"/>
  <c r="S19" i="6"/>
  <c r="Y31" i="6"/>
  <c r="T16" i="6"/>
  <c r="AA7" i="6"/>
  <c r="U37" i="6"/>
  <c r="W15" i="6"/>
  <c r="AC19" i="6"/>
  <c r="S23" i="6"/>
  <c r="Q34" i="6"/>
  <c r="Z13" i="6"/>
  <c r="AD38" i="6"/>
  <c r="AD16" i="6"/>
  <c r="AD7" i="6"/>
  <c r="AB38" i="6"/>
  <c r="AA17" i="6"/>
  <c r="Z32" i="6"/>
  <c r="R18" i="6"/>
  <c r="AD17" i="6"/>
  <c r="Z39" i="6"/>
  <c r="Z27" i="6"/>
  <c r="Z29" i="6"/>
  <c r="Z24" i="6"/>
  <c r="R19" i="6"/>
  <c r="R23" i="6"/>
  <c r="R14" i="6"/>
  <c r="R9" i="6"/>
  <c r="AD21" i="6"/>
  <c r="AD35" i="6"/>
  <c r="AD29" i="6"/>
  <c r="AD23" i="6"/>
  <c r="AD14" i="6"/>
  <c r="AB37" i="6"/>
  <c r="AB14" i="6"/>
  <c r="AB21" i="6"/>
  <c r="AB16" i="6"/>
  <c r="AB7" i="6"/>
  <c r="X36" i="6"/>
  <c r="X27" i="6"/>
  <c r="X22" i="6"/>
  <c r="X17" i="6"/>
  <c r="V32" i="6"/>
  <c r="V38" i="6"/>
  <c r="V12" i="6"/>
  <c r="V30" i="6"/>
  <c r="T11" i="6"/>
  <c r="W23" i="6"/>
  <c r="AC27" i="6"/>
  <c r="S8" i="6"/>
  <c r="Q8" i="6"/>
  <c r="Q32" i="6"/>
  <c r="U26" i="6"/>
  <c r="T14" i="6"/>
  <c r="AE34" i="6"/>
  <c r="AA24" i="6"/>
  <c r="Y24" i="6"/>
  <c r="Q35" i="6"/>
  <c r="AE37" i="6"/>
  <c r="U17" i="6"/>
  <c r="W21" i="6"/>
  <c r="AA39" i="6"/>
  <c r="Y15" i="6"/>
  <c r="Y21" i="6"/>
  <c r="T34" i="6"/>
  <c r="AE20" i="6"/>
  <c r="AA23" i="6"/>
  <c r="S34" i="6"/>
  <c r="Q36" i="6"/>
  <c r="AC5" i="6"/>
  <c r="U36" i="6"/>
  <c r="W7" i="6"/>
  <c r="AC11" i="6"/>
  <c r="S15" i="6"/>
  <c r="Y30" i="6"/>
  <c r="S9" i="6"/>
  <c r="T8" i="6"/>
  <c r="AE5" i="6"/>
  <c r="W20" i="6"/>
  <c r="AC24" i="6"/>
  <c r="S28" i="6"/>
  <c r="Q28" i="6"/>
  <c r="T33" i="6"/>
  <c r="S14" i="6"/>
  <c r="T12" i="6"/>
  <c r="AE9" i="6"/>
  <c r="W24" i="6"/>
  <c r="AC28" i="6"/>
  <c r="S5" i="6"/>
  <c r="AA16" i="6"/>
  <c r="Z18" i="6"/>
  <c r="R20" i="6"/>
  <c r="X35" i="6"/>
  <c r="V35" i="6"/>
  <c r="V14" i="6"/>
  <c r="Q39" i="6"/>
  <c r="W30" i="6"/>
  <c r="AE24" i="6"/>
  <c r="AA13" i="6"/>
  <c r="Y13" i="6"/>
  <c r="U19" i="6"/>
  <c r="AE36" i="6"/>
  <c r="Z28" i="6"/>
  <c r="R8" i="6"/>
  <c r="Z19" i="6"/>
  <c r="Z7" i="6"/>
  <c r="Z25" i="6"/>
  <c r="Z20" i="6"/>
  <c r="R38" i="6"/>
  <c r="R36" i="6"/>
  <c r="R10" i="6"/>
  <c r="R5" i="6"/>
  <c r="AD37" i="6"/>
  <c r="AD31" i="6"/>
  <c r="AD28" i="6"/>
  <c r="AD19" i="6"/>
  <c r="AD10" i="6"/>
  <c r="AB33" i="6"/>
  <c r="AB39" i="6"/>
  <c r="AB17" i="6"/>
  <c r="AB12" i="6"/>
  <c r="X32" i="6"/>
  <c r="X34" i="6"/>
  <c r="X23" i="6"/>
  <c r="X18" i="6"/>
  <c r="X13" i="6"/>
  <c r="V21" i="6"/>
  <c r="V34" i="6"/>
  <c r="V8" i="6"/>
  <c r="V26" i="6"/>
  <c r="T20" i="6"/>
  <c r="AE17" i="6"/>
  <c r="W33" i="6"/>
  <c r="AC9" i="6"/>
  <c r="S13" i="6"/>
  <c r="Q13" i="6"/>
  <c r="U8" i="6"/>
  <c r="AA29" i="6"/>
  <c r="Y29" i="6"/>
  <c r="W19" i="6"/>
  <c r="U39" i="6"/>
  <c r="W26" i="6"/>
  <c r="AC30" i="6"/>
  <c r="S7" i="6"/>
  <c r="Y34" i="6"/>
  <c r="U7" i="6"/>
  <c r="AE31" i="6"/>
  <c r="AA5" i="6"/>
  <c r="Y5" i="6"/>
  <c r="AA21" i="6"/>
  <c r="T27" i="6"/>
  <c r="W16" i="6"/>
  <c r="AC20" i="6"/>
  <c r="S24" i="6"/>
  <c r="Q24" i="6"/>
  <c r="Y39" i="6"/>
  <c r="T13" i="6"/>
  <c r="AE10" i="6"/>
  <c r="W35" i="6"/>
  <c r="AC29" i="6"/>
  <c r="S6" i="6"/>
  <c r="Q6" i="6"/>
  <c r="Y17" i="6"/>
  <c r="Q9" i="6"/>
  <c r="T17" i="6"/>
  <c r="AE14" i="6"/>
  <c r="W39" i="6"/>
  <c r="AC34" i="6"/>
  <c r="S10" i="6"/>
  <c r="U5" i="6"/>
  <c r="Y16" i="6"/>
  <c r="Z8" i="6"/>
  <c r="AB5" i="6"/>
  <c r="V28" i="6"/>
  <c r="T15" i="6"/>
  <c r="Q12" i="6"/>
  <c r="S11" i="6"/>
  <c r="U6" i="6"/>
  <c r="S38" i="6"/>
  <c r="Z23" i="6"/>
  <c r="R30" i="6"/>
  <c r="AD39" i="6"/>
  <c r="AD18" i="6"/>
  <c r="Z30" i="6"/>
  <c r="Z37" i="6"/>
  <c r="Z26" i="6"/>
  <c r="Z21" i="6"/>
  <c r="Z16" i="6"/>
  <c r="R34" i="6"/>
  <c r="R32" i="6"/>
  <c r="R6" i="6"/>
  <c r="R28" i="6"/>
  <c r="AD33" i="6"/>
  <c r="AD25" i="6"/>
  <c r="AD24" i="6"/>
  <c r="AD15" i="6"/>
  <c r="AD6" i="6"/>
  <c r="AB6" i="6"/>
  <c r="AB35" i="6"/>
  <c r="AB13" i="6"/>
  <c r="AB8" i="6"/>
  <c r="X24" i="6"/>
  <c r="X8" i="6"/>
  <c r="X19" i="6"/>
  <c r="X14" i="6"/>
  <c r="X9" i="6"/>
  <c r="V37" i="6"/>
  <c r="V5" i="6"/>
  <c r="V27" i="6"/>
  <c r="V22" i="6"/>
  <c r="T25" i="6"/>
  <c r="AE22" i="6"/>
  <c r="W36" i="6"/>
  <c r="AC31" i="6"/>
  <c r="S18" i="6"/>
  <c r="Q18" i="6"/>
  <c r="AE13" i="6"/>
  <c r="U13" i="6"/>
  <c r="W17" i="6"/>
  <c r="AA35" i="6"/>
  <c r="Y11" i="6"/>
  <c r="AC23" i="6"/>
  <c r="T19" i="6"/>
  <c r="W8" i="6"/>
  <c r="AC12" i="6"/>
  <c r="S16" i="6"/>
  <c r="Q16" i="6"/>
  <c r="U16" i="6"/>
  <c r="AA10" i="6"/>
  <c r="Y10" i="6"/>
  <c r="S32" i="6"/>
  <c r="T9" i="6"/>
  <c r="AE6" i="6"/>
  <c r="W31" i="6"/>
  <c r="AC25" i="6"/>
  <c r="S29" i="6"/>
  <c r="Q29" i="6"/>
  <c r="Q5" i="6"/>
  <c r="AE27" i="6"/>
  <c r="T35" i="6"/>
  <c r="AE19" i="6"/>
  <c r="AC33" i="6"/>
  <c r="S35" i="6"/>
  <c r="Q11" i="6"/>
  <c r="Y35" i="6"/>
  <c r="AE18" i="6"/>
  <c r="Q38" i="6"/>
  <c r="T39" i="6"/>
  <c r="AE23" i="6"/>
  <c r="AC37" i="6"/>
  <c r="S39" i="6"/>
  <c r="T38" i="6"/>
  <c r="Q19" i="6"/>
  <c r="Z34" i="6"/>
  <c r="R27" i="6"/>
  <c r="AB22" i="6"/>
  <c r="X6" i="6"/>
  <c r="V19" i="6"/>
  <c r="AE30" i="6"/>
  <c r="Y20" i="6"/>
  <c r="W27" i="6"/>
  <c r="Y36" i="6"/>
  <c r="AC39" i="6"/>
  <c r="U32" i="6"/>
  <c r="AC7" i="6"/>
  <c r="AE39" i="6"/>
  <c r="R31" i="6"/>
  <c r="R13" i="6"/>
  <c r="AD27" i="6"/>
  <c r="Z38" i="6"/>
  <c r="Z33" i="6"/>
  <c r="Z22" i="6"/>
  <c r="Z17" i="6"/>
  <c r="Z12" i="6"/>
  <c r="R7" i="6"/>
  <c r="R15" i="6"/>
  <c r="R29" i="6"/>
  <c r="R24" i="6"/>
  <c r="AD9" i="6"/>
  <c r="AD5" i="6"/>
  <c r="AD20" i="6"/>
  <c r="AD11" i="6"/>
  <c r="AB18" i="6"/>
  <c r="AB31" i="6"/>
  <c r="AB9" i="6"/>
  <c r="AB27" i="6"/>
  <c r="X39" i="6"/>
  <c r="X20" i="6"/>
  <c r="X15" i="6"/>
  <c r="X10" i="6"/>
  <c r="X5" i="6"/>
  <c r="V39" i="6"/>
  <c r="V17" i="6"/>
  <c r="V23" i="6"/>
  <c r="V18" i="6"/>
  <c r="T18" i="6"/>
  <c r="AE8" i="6"/>
  <c r="AA11" i="6"/>
  <c r="S36" i="6"/>
  <c r="Q23" i="6"/>
  <c r="U35" i="6"/>
  <c r="W22" i="6"/>
  <c r="AC26" i="6"/>
  <c r="AA30" i="6"/>
  <c r="Y37" i="6"/>
  <c r="AA34" i="6"/>
  <c r="T28" i="6"/>
  <c r="AE25" i="6"/>
  <c r="W34" i="6"/>
  <c r="AC17" i="6"/>
  <c r="S21" i="6"/>
  <c r="Q21" i="6"/>
  <c r="U21" i="6"/>
  <c r="W25" i="6"/>
  <c r="AA32" i="6"/>
  <c r="Y19" i="6"/>
  <c r="Q14" i="6"/>
  <c r="T31" i="6"/>
  <c r="AE15" i="6"/>
  <c r="AC36" i="6"/>
  <c r="S31" i="6"/>
  <c r="Q7" i="6"/>
  <c r="U10" i="6"/>
  <c r="T30" i="6"/>
  <c r="AE28" i="6"/>
  <c r="AA8" i="6"/>
  <c r="Y8" i="6"/>
  <c r="Q37" i="6"/>
  <c r="Q15" i="6"/>
  <c r="U14" i="6"/>
  <c r="T26" i="6"/>
  <c r="AE33" i="6"/>
  <c r="AA12" i="6"/>
  <c r="Y12" i="6"/>
  <c r="U22" i="6"/>
  <c r="P5" i="6"/>
  <c r="P9" i="6"/>
  <c r="P13" i="6"/>
  <c r="P17" i="6"/>
  <c r="P21" i="6"/>
  <c r="P25" i="6"/>
  <c r="P29" i="6"/>
  <c r="P6" i="6"/>
  <c r="P10" i="6"/>
  <c r="P14" i="6"/>
  <c r="P18" i="6"/>
  <c r="P22" i="6"/>
  <c r="P26" i="6"/>
  <c r="P30" i="6"/>
  <c r="P7" i="6"/>
  <c r="P11" i="6"/>
  <c r="P15" i="6"/>
  <c r="P19" i="6"/>
  <c r="P23" i="6"/>
  <c r="P27" i="6"/>
  <c r="P20" i="6"/>
  <c r="P33" i="6"/>
  <c r="P37" i="6"/>
  <c r="P8" i="6"/>
  <c r="P28" i="6"/>
  <c r="P34" i="6"/>
  <c r="P38" i="6"/>
  <c r="P16" i="6"/>
  <c r="P36" i="6"/>
  <c r="P31" i="6"/>
  <c r="P35" i="6"/>
  <c r="P39" i="6"/>
  <c r="P32" i="6"/>
  <c r="P24" i="6"/>
  <c r="P12" i="6"/>
  <c r="AF5" i="6"/>
  <c r="AF9" i="6"/>
  <c r="AF13" i="6"/>
  <c r="AF17" i="6"/>
  <c r="AF21" i="6"/>
  <c r="AF25" i="6"/>
  <c r="AF29" i="6"/>
  <c r="AF6" i="6"/>
  <c r="AF10" i="6"/>
  <c r="AF14" i="6"/>
  <c r="AF18" i="6"/>
  <c r="AF22" i="6"/>
  <c r="AF26" i="6"/>
  <c r="AF7" i="6"/>
  <c r="AF11" i="6"/>
  <c r="AF15" i="6"/>
  <c r="AF19" i="6"/>
  <c r="AF23" i="6"/>
  <c r="AF27" i="6"/>
  <c r="AF24" i="6"/>
  <c r="AF12" i="6"/>
  <c r="AF33" i="6"/>
  <c r="AF37" i="6"/>
  <c r="AF32" i="6"/>
  <c r="AF20" i="6"/>
  <c r="AF30" i="6"/>
  <c r="AF34" i="6"/>
  <c r="AF38" i="6"/>
  <c r="AF8" i="6"/>
  <c r="AF39" i="6"/>
  <c r="AF28" i="6"/>
  <c r="AF31" i="6"/>
  <c r="AF35" i="6"/>
  <c r="AF16" i="6"/>
  <c r="AF36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<sst xmlns="http://schemas.openxmlformats.org/spreadsheetml/2006/main" count="685" uniqueCount="205">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</sst>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184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185</v>
      </c>
      <c r="B19" s="47" t="s">
        <v>196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186</v>
      </c>
      <c r="B20" s="47" t="s">
        <v>197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187</v>
      </c>
      <c r="B21" s="42" t="s">
        <v>201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188</v>
      </c>
      <c r="B23" s="47" t="s">
        <v>198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199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200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189</v>
      </c>
      <c r="B26" s="47" t="s">
        <v>198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199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200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190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191</v>
      </c>
      <c r="B30" s="49" t="s">
        <v>192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193</v>
      </c>
      <c r="B31" s="47" t="s">
        <v>194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195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workbookViewId="0">
      <selection activeCell="A25" sqref="A25"/>
    </sheetView>
  </sheetViews>
  <sheetFormatPr defaultColWidth="9.140625" defaultRowHeight="15" x14ac:dyDescent="0.25"/>
  <cols>
    <col min="4" max="4" width="11.14062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DEMANDS!$F$17</f>
        <v>TRAPS</v>
      </c>
      <c r="F4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x14ac:dyDescent="0.25">
      <c r="D5" t="s">
        <v>59</v>
      </c>
      <c r="E5" t="str">
        <f>DEMANDS!$F$17</f>
        <v>TRAPS</v>
      </c>
      <c r="F5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x14ac:dyDescent="0.25">
      <c r="D6" t="s">
        <v>59</v>
      </c>
      <c r="E6" t="str">
        <f>DEMANDS!$F$17</f>
        <v>TRAPS</v>
      </c>
      <c r="F6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t="s">
        <v>59</v>
      </c>
      <c r="E7" t="str">
        <f>DEMANDS!$F$17</f>
        <v>TRAPS</v>
      </c>
      <c r="F7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t="s">
        <v>59</v>
      </c>
      <c r="E8" t="str">
        <f>DEMANDS!$F$18</f>
        <v>TRAPM</v>
      </c>
      <c r="F8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t="s">
        <v>59</v>
      </c>
      <c r="E9" t="str">
        <f>DEMANDS!$F$18</f>
        <v>TRAPM</v>
      </c>
      <c r="F9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t="s">
        <v>59</v>
      </c>
      <c r="E10" t="str">
        <f>DEMANDS!$F$18</f>
        <v>TRAPM</v>
      </c>
      <c r="F10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t="s">
        <v>59</v>
      </c>
      <c r="E11" t="str">
        <f>DEMANDS!$F$18</f>
        <v>TRAPM</v>
      </c>
      <c r="F11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t="s">
        <v>59</v>
      </c>
      <c r="E12" t="str">
        <f>DEMANDS!$F$19</f>
        <v>TRAPL</v>
      </c>
      <c r="F12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t="s">
        <v>59</v>
      </c>
      <c r="E13" t="str">
        <f>DEMANDS!$F$19</f>
        <v>TRAPL</v>
      </c>
      <c r="F1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t="s">
        <v>59</v>
      </c>
      <c r="E14" t="str">
        <f>DEMANDS!$F$19</f>
        <v>TRAPL</v>
      </c>
      <c r="F14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t="s">
        <v>59</v>
      </c>
      <c r="E15" t="str">
        <f>DEMANDS!$F$19</f>
        <v>TRAPL</v>
      </c>
      <c r="F15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t="s">
        <v>59</v>
      </c>
      <c r="E16" t="str">
        <f>DEMANDS!$F$20</f>
        <v>TRAF</v>
      </c>
      <c r="F16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t="s">
        <v>59</v>
      </c>
      <c r="E17" t="str">
        <f>DEMANDS!$F$20</f>
        <v>TRAF</v>
      </c>
      <c r="F17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t="s">
        <v>59</v>
      </c>
      <c r="E18" t="str">
        <f>DEMANDS!$F$20</f>
        <v>TRAF</v>
      </c>
      <c r="F18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t="s">
        <v>59</v>
      </c>
      <c r="E19" t="str">
        <f>DEMANDS!$F$20</f>
        <v>TRAF</v>
      </c>
      <c r="F19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t="s">
        <v>59</v>
      </c>
      <c r="E20" t="str">
        <f t="array" ref="E20:E23">DEMANDS!$F$21</f>
        <v>TTURS</v>
      </c>
      <c r="F20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0.13064779508364888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3.091925148178714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0.51060312297639654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0.19436303485210071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9.379553376754686E-2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0.29576354987636116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0.44758779850163755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0.17890523348057963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0.20370977252820055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0.34358268066314335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0.32683749411207597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0.2726617555760189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0.33895865011628845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0.44725505188660303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0.36614290116246478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0.26660117757391266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0.59219259298279137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7.3534707118324327E-2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0.14811584497082581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0.15038999597426658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0.17480900790929638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0.36531447683124146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0.14086885317580389</v>
      </c>
    </row>
    <row r="21" spans="4:32" x14ac:dyDescent="0.25">
      <c r="D21" t="s">
        <v>59</v>
      </c>
      <c r="E21" t="str">
        <v>TTURS</v>
      </c>
      <c r="F21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0.11877072280331716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2.8108410437988312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0.46418465725126962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0.17669366804736431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8.5268667061406234E-2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0.26887595443305556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0.40689799863785231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0.16264112134598149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0.18519070229836415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0.31234789151194853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0.29712499464734182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0.24787432325092632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1.1325234445793435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0.30814422737844405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0.40659550171509368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0.33285718287496796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0.24236470688537518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0.53835690271162862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6.6849733743931203E-2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0.27226183378227498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0.13465076815529617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0.13671817815842419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0.15891727991754215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0.33210406984658314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0.12806259379618534</v>
      </c>
    </row>
    <row r="22" spans="4:32" x14ac:dyDescent="0.25">
      <c r="D22" t="s">
        <v>59</v>
      </c>
      <c r="E22" t="str">
        <v>TTURS</v>
      </c>
      <c r="F22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t="s">
        <v>59</v>
      </c>
      <c r="E23" t="str">
        <v>TTURS</v>
      </c>
      <c r="F2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t="s">
        <v>59</v>
      </c>
      <c r="E24" t="str">
        <f t="array" ref="E24:E27">DEMANDS!$F$22</f>
        <v>TNAV</v>
      </c>
      <c r="F24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t="s">
        <v>59</v>
      </c>
      <c r="E25" t="str">
        <v>TNAV</v>
      </c>
      <c r="F25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t="s">
        <v>59</v>
      </c>
      <c r="E26" t="str">
        <v>TNAV</v>
      </c>
      <c r="F26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t="s">
        <v>59</v>
      </c>
      <c r="E27" t="str">
        <v>TNAV</v>
      </c>
      <c r="F27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t="s">
        <v>59</v>
      </c>
      <c r="E28" t="str">
        <f>DEMANDS!$F$23</f>
        <v>TOTH</v>
      </c>
      <c r="F28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0.16296240433329362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3.8566862597502802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0.63689641701986988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0.28404210824846177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0.24243706105207927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0.11699505291074846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0.36891812197169027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0.55829479362718626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0.22315590536478441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0.25409563396097939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0.42856490377273632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0.40767793924628298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0.34010229740161924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1.5539077235229135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0.42279715901176562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0.55787974499674464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0.45670520091670846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0.3325426875188775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0.73866634120426122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9.172288492334861E-2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0.37356380422829349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0.1847510262293284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0.1875876689380738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0.21804651360382526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0.45567187294712524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0.17571155329873506</v>
      </c>
    </row>
    <row r="29" spans="4:32" x14ac:dyDescent="0.25">
      <c r="D29" t="s">
        <v>59</v>
      </c>
      <c r="E29" t="str">
        <f>DEMANDS!$F$23</f>
        <v>TOTH</v>
      </c>
      <c r="F29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0.16235731275947538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3.8423660957334147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0.63453157307374375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0.28298743869437742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0.2415368741444055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0.11656064154461564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0.36754830144193562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0.55622180337699645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0.22232731082767976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0.25315215790168333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0.42697361028901515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0.40616420062123793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0.33883947217983951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1.5481379481330526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0.42122728159495315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0.55580829585310654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0.45500942040877934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0.33130793169298156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0.73592361793164862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9.1382311003735187E-2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0.37217673393348039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0.18406503187570436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0.1868911419182927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0.21723689061978854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0.45397992926309383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0.17505912318297578</v>
      </c>
    </row>
    <row r="30" spans="4:32" x14ac:dyDescent="0.25">
      <c r="D30" t="s">
        <v>59</v>
      </c>
      <c r="E30" t="str">
        <f>DEMANDS!$F$23</f>
        <v>TOTH</v>
      </c>
      <c r="F30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t="s">
        <v>59</v>
      </c>
      <c r="E31" t="str">
        <f>DEMANDS!$F$23</f>
        <v>TOTH</v>
      </c>
      <c r="F31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t="s">
        <v>59</v>
      </c>
      <c r="E32" t="str">
        <f t="array" ref="E32:E35">DEMANDS!$F$24</f>
        <v>TAVIDOM</v>
      </c>
      <c r="F32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t="s">
        <v>59</v>
      </c>
      <c r="E33" t="str">
        <v>TAVIDOM</v>
      </c>
      <c r="F3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t="s">
        <v>59</v>
      </c>
      <c r="E34" t="str">
        <v>TAVIDOM</v>
      </c>
      <c r="F34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t="s">
        <v>59</v>
      </c>
      <c r="E35" t="str">
        <v>TAVIDOM</v>
      </c>
      <c r="F35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t="s">
        <v>59</v>
      </c>
      <c r="E36" t="str">
        <f>DEMANDS!$F$25</f>
        <v>TAVIINT</v>
      </c>
      <c r="F36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40.559731289160858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2.4015874085345037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2.2205531132921612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0.24198661780769171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0.69085209363071676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t="s">
        <v>59</v>
      </c>
      <c r="E37" t="str">
        <f>DEMANDS!$F$25</f>
        <v>TAVIINT</v>
      </c>
      <c r="F37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41.184477806263253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2.4385793540260137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2.2547565653239281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0.24571396736982123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0.70149337318584126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t="s">
        <v>59</v>
      </c>
      <c r="E38" t="str">
        <f>DEMANDS!$F$25</f>
        <v>TAVIINT</v>
      </c>
      <c r="F38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40.936372808459637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2.4238887774422655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2.2411733805299154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0.24423372853757513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0.69726741182650953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t="s">
        <v>59</v>
      </c>
      <c r="E39" t="str">
        <f>DEMANDS!$F$25</f>
        <v>TAVIINT</v>
      </c>
      <c r="F39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tabSelected="1" workbookViewId="0">
      <selection activeCell="K22" sqref="K22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2030</v>
      </c>
      <c r="M2" s="12">
        <v>2050</v>
      </c>
      <c r="N2" s="12" t="s">
        <v>183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VLOOKUP(F3,'BY-Demands'!$I$6:$J$42,2,FALSE)</f>
        <v>1.8983540603270901</v>
      </c>
      <c r="I3" s="30">
        <v>2.9169885814082672</v>
      </c>
      <c r="J3" s="30">
        <v>2.9233084199020065</v>
      </c>
      <c r="K3" s="30">
        <v>2.9160581250770159</v>
      </c>
      <c r="L3" s="30">
        <f t="shared" ref="L3:L16" si="0">J3*2/3+M3/3</f>
        <v>1.972052694738631</v>
      </c>
      <c r="M3" s="30">
        <v>6.9541244411880462E-2</v>
      </c>
      <c r="N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>VLOOKUP(F4,'BY-Demands'!$I$6:$J$42,2,FALSE)</f>
        <v>20.1128233846323</v>
      </c>
      <c r="I4" s="30">
        <v>20.829707214475608</v>
      </c>
      <c r="J4" s="30">
        <v>21.483394248547164</v>
      </c>
      <c r="K4" s="30">
        <v>20.570384916097975</v>
      </c>
      <c r="L4" s="30">
        <f t="shared" si="0"/>
        <v>20.554705332982316</v>
      </c>
      <c r="M4" s="30">
        <v>18.697327501852616</v>
      </c>
      <c r="N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>VLOOKUP(F5,'BY-Demands'!$I$6:$J$42,2,FALSE)</f>
        <v>0.42769784899188301</v>
      </c>
      <c r="I5" s="30">
        <v>0.74181807651109255</v>
      </c>
      <c r="J5" s="30">
        <v>0.7440570217426532</v>
      </c>
      <c r="K5" s="30">
        <v>0.73064036372909791</v>
      </c>
      <c r="L5" s="30">
        <f t="shared" si="0"/>
        <v>1.407615765444906</v>
      </c>
      <c r="M5" s="30">
        <v>2.7347332528494115</v>
      </c>
      <c r="N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>VLOOKUP(F6,'BY-Demands'!$I$6:$J$42,2,FALSE)</f>
        <v>6.9295287156334302</v>
      </c>
      <c r="I6" s="30">
        <v>6.5639975672352229</v>
      </c>
      <c r="J6" s="30">
        <v>5.780638065059601</v>
      </c>
      <c r="K6" s="30">
        <v>6.5949264310858817</v>
      </c>
      <c r="L6" s="30">
        <f t="shared" si="0"/>
        <v>5.2567556213288702</v>
      </c>
      <c r="M6" s="30">
        <v>4.2089907338674086</v>
      </c>
      <c r="N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>VLOOKUP(F7,'BY-Demands'!$I$6:$J$42,2,FALSE)</f>
        <v>1.09140526535876</v>
      </c>
      <c r="I7" s="30">
        <v>0.5707726774555677</v>
      </c>
      <c r="J7" s="30">
        <v>0.56119057639608538</v>
      </c>
      <c r="K7" s="30">
        <v>0.55161044480654198</v>
      </c>
      <c r="L7" s="30">
        <f t="shared" si="0"/>
        <v>0.7978671006134701</v>
      </c>
      <c r="M7" s="30">
        <v>1.2712201490482398</v>
      </c>
      <c r="N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>VLOOKUP(F8,'BY-Demands'!$I$6:$J$42,2,FALSE)</f>
        <v>9.5100483128062994</v>
      </c>
      <c r="I8" s="30">
        <v>9.7037603897089575</v>
      </c>
      <c r="J8" s="30">
        <v>9.435975307949354</v>
      </c>
      <c r="K8" s="30">
        <v>9.2516395819175106</v>
      </c>
      <c r="L8" s="30">
        <f t="shared" si="0"/>
        <v>8.6936025856611057</v>
      </c>
      <c r="M8" s="30">
        <v>7.2088571410846098</v>
      </c>
      <c r="N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>VLOOKUP(F9,'BY-Demands'!$I$6:$J$42,2,FALSE)</f>
        <v>1.9556249526505201</v>
      </c>
      <c r="I9" s="30">
        <v>1.5498072549825794</v>
      </c>
      <c r="J9" s="30">
        <v>1.5053268122598555</v>
      </c>
      <c r="K9" s="30">
        <v>1.4894503267095116</v>
      </c>
      <c r="L9" s="30">
        <f t="shared" si="0"/>
        <v>1.1662896536418408</v>
      </c>
      <c r="M9" s="30">
        <v>0.48821533640581133</v>
      </c>
      <c r="N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>VLOOKUP(F10,'BY-Demands'!$I$6:$J$42,2,FALSE)</f>
        <v>19.482476804508799</v>
      </c>
      <c r="I10" s="30">
        <v>17.613308735917627</v>
      </c>
      <c r="J10" s="30">
        <v>17.067480468046199</v>
      </c>
      <c r="K10" s="30">
        <v>18.473544022536192</v>
      </c>
      <c r="L10" s="30">
        <f t="shared" si="0"/>
        <v>14.340003372823332</v>
      </c>
      <c r="M10" s="30">
        <v>8.8850491823775997</v>
      </c>
      <c r="N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>VLOOKUP(F11,'BY-Demands'!$I$6:$J$42,2,FALSE)</f>
        <v>20.3153817696899</v>
      </c>
      <c r="I11" s="30">
        <v>20.746846228178715</v>
      </c>
      <c r="J11" s="30">
        <v>18.66727780331064</v>
      </c>
      <c r="K11" s="30">
        <v>19.411458005544933</v>
      </c>
      <c r="L11" s="30">
        <f t="shared" si="0"/>
        <v>16.429457485804782</v>
      </c>
      <c r="M11" s="30">
        <v>11.953816850793071</v>
      </c>
      <c r="N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>VLOOKUP(F12,'BY-Demands'!$I$6:$J$42,2,FALSE)</f>
        <v>1.4729468330623701</v>
      </c>
      <c r="I12" s="30">
        <v>1.4943226387301358</v>
      </c>
      <c r="J12" s="30">
        <v>1.4634791461847667</v>
      </c>
      <c r="K12" s="30">
        <v>1.4446377495642824</v>
      </c>
      <c r="L12" s="30">
        <f t="shared" si="0"/>
        <v>1.2848783646902477</v>
      </c>
      <c r="M12" s="30">
        <v>0.92767680170120992</v>
      </c>
      <c r="N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>VLOOKUP(F13,'BY-Demands'!$I$6:$J$42,2,FALSE)</f>
        <v>4.65085642477431</v>
      </c>
      <c r="I13" s="30">
        <v>5.007589393109674</v>
      </c>
      <c r="J13" s="30">
        <v>4.7554316434518897</v>
      </c>
      <c r="K13" s="30">
        <v>4.7269471440454405</v>
      </c>
      <c r="L13" s="30">
        <f t="shared" si="0"/>
        <v>6.1714117589967739</v>
      </c>
      <c r="M13" s="30">
        <v>9.0033719900865421</v>
      </c>
      <c r="N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>VLOOKUP(F14,'BY-Demands'!$I$6:$J$42,2,FALSE)</f>
        <v>0.1947788154134</v>
      </c>
      <c r="I14" s="30">
        <v>0.26558264395501924</v>
      </c>
      <c r="J14" s="30">
        <v>0.2542796677646712</v>
      </c>
      <c r="K14" s="30">
        <v>0.25565928356184919</v>
      </c>
      <c r="L14" s="30">
        <f t="shared" si="0"/>
        <v>0.17723840367205199</v>
      </c>
      <c r="M14" s="30">
        <v>2.3155875486813523E-2</v>
      </c>
      <c r="N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>VLOOKUP(F15,'BY-Demands'!$I$6:$J$42,2,FALSE)</f>
        <v>4.6984287524850101</v>
      </c>
      <c r="I15" s="30">
        <v>4.3090308460490396</v>
      </c>
      <c r="J15" s="30">
        <v>4.2602225832464828</v>
      </c>
      <c r="K15" s="30">
        <v>4.1432118323518896</v>
      </c>
      <c r="L15" s="30">
        <f t="shared" si="0"/>
        <v>3.9613080270270089</v>
      </c>
      <c r="M15" s="30">
        <v>3.3634789145880619</v>
      </c>
      <c r="N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>VLOOKUP(F16,'BY-Demands'!$I$6:$J$42,2,FALSE)</f>
        <v>1.9571195447376</v>
      </c>
      <c r="I16" s="30">
        <v>2.1699504611733866</v>
      </c>
      <c r="J16" s="30">
        <v>1.9706387130131231</v>
      </c>
      <c r="K16" s="30">
        <v>1.9076981609625141</v>
      </c>
      <c r="L16" s="30">
        <f t="shared" si="0"/>
        <v>2.3951478356566893</v>
      </c>
      <c r="M16" s="30">
        <v>3.2441660809438213</v>
      </c>
      <c r="N16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VLOOKUP(F17,'BY-Demands'!$I$6:$J$42,2,FALSE)</f>
        <v>14.5565610923972</v>
      </c>
      <c r="I17" s="30">
        <v>14.87639834</v>
      </c>
      <c r="J17" s="30">
        <v>10.76129175</v>
      </c>
      <c r="K17" s="30"/>
      <c r="L17" s="30">
        <v>16.798154247711324</v>
      </c>
      <c r="M17" s="30">
        <v>18.550648173612263</v>
      </c>
      <c r="N17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VLOOKUP(F18,'BY-Demands'!$I$6:$J$42,2,FALSE)</f>
        <v>31.276118540281001</v>
      </c>
      <c r="I18" s="30">
        <v>31.984256429999999</v>
      </c>
      <c r="J18" s="30">
        <v>23.13677727</v>
      </c>
      <c r="K18" s="30"/>
      <c r="L18" s="30">
        <v>30.018312954312446</v>
      </c>
      <c r="M18" s="30">
        <v>30.011573675084005</v>
      </c>
      <c r="N18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VLOOKUP(F19,'BY-Demands'!$I$6:$J$42,2,FALSE)</f>
        <v>27.131577542973599</v>
      </c>
      <c r="I19" s="30">
        <v>27.52133693</v>
      </c>
      <c r="J19" s="30">
        <v>19.908389740000001</v>
      </c>
      <c r="K19" s="30"/>
      <c r="L19" s="30">
        <v>25.857221286837778</v>
      </c>
      <c r="M19" s="30">
        <v>25.788290151303741</v>
      </c>
      <c r="N1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VLOOKUP(F20,'BY-Demands'!$I$6:$J$42,2,FALSE)</f>
        <v>11.625551</v>
      </c>
      <c r="I20" s="30">
        <v>14.23064449</v>
      </c>
      <c r="J20" s="30">
        <v>11.754512350000001</v>
      </c>
      <c r="K20" s="30"/>
      <c r="L20" s="30">
        <f>(J20*2/3)+(M20/3)</f>
        <v>10.986341566666667</v>
      </c>
      <c r="M20" s="30">
        <v>9.4499999999999993</v>
      </c>
      <c r="N20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VLOOKUP(F21,'BY-Demands'!$I$6:$J$42,2,FALSE)</f>
        <v>7.7105748259750104</v>
      </c>
      <c r="I21" s="30">
        <v>10.927548</v>
      </c>
      <c r="J21" s="30">
        <v>9.9341345454545458</v>
      </c>
      <c r="K21" s="30"/>
      <c r="L21" s="30">
        <v>0</v>
      </c>
      <c r="M21" s="30">
        <v>0</v>
      </c>
      <c r="N21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VLOOKUP(F22,'BY-Demands'!$I$6:$J$42,2,FALSE)</f>
        <v>3.5132998087277101</v>
      </c>
      <c r="I22" s="30">
        <v>4.2966351471015702</v>
      </c>
      <c r="J22" s="30">
        <v>4.4094344637268001</v>
      </c>
      <c r="K22" s="30"/>
      <c r="L22" s="30">
        <f>(J22*2/3)+(M22/3)</f>
        <v>4.1107229120604369</v>
      </c>
      <c r="M22" s="30">
        <f>H22</f>
        <v>3.5132998087277101</v>
      </c>
      <c r="N22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VLOOKUP(F23,'BY-Demands'!$I$6:$J$42,2,FALSE)</f>
        <v>20.831454920682301</v>
      </c>
      <c r="I23" s="30">
        <v>13.63038308</v>
      </c>
      <c r="J23" s="30">
        <v>13.57977245</v>
      </c>
      <c r="K23" s="30"/>
      <c r="L23" s="30">
        <v>0</v>
      </c>
      <c r="M23" s="30">
        <v>0</v>
      </c>
      <c r="N23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VLOOKUP(F24,'BY-Demands'!$I$6:$J$42,2,FALSE)</f>
        <v>0.23349320028657899</v>
      </c>
      <c r="I24" s="30">
        <v>0.23</v>
      </c>
      <c r="J24" s="30">
        <v>0.23</v>
      </c>
      <c r="K24" s="30"/>
      <c r="L24" s="30">
        <f>(J24*2/3)+(M24/3)</f>
        <v>0.23116440009552636</v>
      </c>
      <c r="M24" s="30">
        <f>H24</f>
        <v>0.23349320028657899</v>
      </c>
      <c r="N24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VLOOKUP(F25,'BY-Demands'!$I$6:$J$42,2,FALSE)</f>
        <v>45.9683637522608</v>
      </c>
      <c r="I25" s="30">
        <v>46.104277330000002</v>
      </c>
      <c r="J25" s="30">
        <v>46.814427170000002</v>
      </c>
      <c r="K25" s="30"/>
      <c r="L25" s="30">
        <f>(J25*2/3)+(M25/3)</f>
        <v>46.532406030753599</v>
      </c>
      <c r="M25" s="30">
        <f>H25</f>
        <v>45.9683637522608</v>
      </c>
      <c r="N25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157</v>
      </c>
      <c r="G26" t="s">
        <v>158</v>
      </c>
      <c r="H26" s="31">
        <f>VLOOKUP(F26,'BY-Demands'!$I$6:$J$42,2,FALSE)</f>
        <v>28.901664567933999</v>
      </c>
      <c r="I26" s="30">
        <v>29.285472960899106</v>
      </c>
      <c r="J26" s="30">
        <v>29.618106901468909</v>
      </c>
      <c r="K26" s="30"/>
      <c r="L26" s="30">
        <f>J26*2/3+M26*1/3</f>
        <v>30.669454951005577</v>
      </c>
      <c r="M26" s="30">
        <v>32.772151050078904</v>
      </c>
      <c r="N26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159</v>
      </c>
      <c r="G27" t="s">
        <v>160</v>
      </c>
      <c r="H27" s="31">
        <f>VLOOKUP(F27,'BY-Demands'!$I$6:$J$42,2,FALSE)</f>
        <v>58.151541961987597</v>
      </c>
      <c r="I27" s="30">
        <v>58.923782945423504</v>
      </c>
      <c r="J27" s="30">
        <v>59.593058464401295</v>
      </c>
      <c r="K27" s="30"/>
      <c r="L27" s="30">
        <f>J27*2/3+M27*1/3</f>
        <v>61.758486976267527</v>
      </c>
      <c r="M27" s="30">
        <v>66.089343999999997</v>
      </c>
      <c r="N27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161</v>
      </c>
      <c r="G28" t="s">
        <v>162</v>
      </c>
      <c r="H28" s="31">
        <f>VLOOKUP(F28,'BY-Demands'!$I$6:$J$42,2,FALSE)</f>
        <v>5.6291760000000002</v>
      </c>
      <c r="I28" s="31"/>
      <c r="J28" s="31">
        <v>10.868399999999999</v>
      </c>
      <c r="K28" s="31">
        <v>14.3748</v>
      </c>
      <c r="L28" s="30">
        <v>40.299999999999997</v>
      </c>
      <c r="M28" s="30">
        <v>40.299999999999997</v>
      </c>
      <c r="N28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163</v>
      </c>
      <c r="G29" t="s">
        <v>164</v>
      </c>
      <c r="H29" s="31">
        <f>VLOOKUP(F29,'BY-Demands'!$I$6:$J$42,2,FALSE)</f>
        <v>0.48</v>
      </c>
      <c r="I29" s="31"/>
      <c r="J29" s="31"/>
      <c r="L29" s="31">
        <v>0.5</v>
      </c>
      <c r="M29" s="30">
        <v>0.54</v>
      </c>
      <c r="N2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</row>
    <row r="32" spans="3:16" x14ac:dyDescent="0.25">
      <c r="C32" t="s">
        <v>146</v>
      </c>
      <c r="D32" t="s">
        <v>0</v>
      </c>
      <c r="H32" s="1"/>
      <c r="I32" s="1"/>
      <c r="J32" s="1"/>
      <c r="K32" s="1"/>
    </row>
    <row r="33" spans="3:43" ht="15.75" thickBot="1" x14ac:dyDescent="0.3">
      <c r="C33" s="12" t="s">
        <v>1</v>
      </c>
      <c r="D33" s="12" t="s">
        <v>2</v>
      </c>
      <c r="E33" s="12" t="s">
        <v>3</v>
      </c>
      <c r="F33" s="12" t="s">
        <v>180</v>
      </c>
      <c r="G33" s="12" t="s">
        <v>181</v>
      </c>
      <c r="H33" s="12" t="s">
        <v>4</v>
      </c>
      <c r="I33" s="12" t="s">
        <v>5</v>
      </c>
      <c r="J33" s="12">
        <v>2018</v>
      </c>
      <c r="K33" s="12">
        <v>2019</v>
      </c>
      <c r="L33" s="12">
        <v>2020</v>
      </c>
      <c r="M33" s="12">
        <v>2021</v>
      </c>
      <c r="N33" s="12">
        <v>2022</v>
      </c>
      <c r="O33" s="12">
        <v>2023</v>
      </c>
      <c r="P33" s="12">
        <v>2024</v>
      </c>
      <c r="Q33" s="12">
        <v>2025</v>
      </c>
      <c r="R33" s="12">
        <v>2026</v>
      </c>
      <c r="S33" s="12">
        <v>2027</v>
      </c>
      <c r="T33" s="12">
        <v>2028</v>
      </c>
      <c r="U33" s="12">
        <v>2029</v>
      </c>
      <c r="V33" s="12">
        <v>2030</v>
      </c>
      <c r="W33" s="12">
        <v>2031</v>
      </c>
      <c r="X33" s="12">
        <v>2032</v>
      </c>
      <c r="Y33" s="12">
        <v>2033</v>
      </c>
      <c r="Z33" s="12">
        <v>2034</v>
      </c>
      <c r="AA33" s="12">
        <v>2035</v>
      </c>
      <c r="AB33" s="12">
        <v>2036</v>
      </c>
      <c r="AC33" s="12">
        <v>2037</v>
      </c>
      <c r="AD33" s="12">
        <v>2038</v>
      </c>
      <c r="AE33" s="12">
        <v>2039</v>
      </c>
      <c r="AF33" s="12">
        <v>2040</v>
      </c>
      <c r="AG33" s="12">
        <v>2041</v>
      </c>
      <c r="AH33" s="12">
        <v>2042</v>
      </c>
      <c r="AI33" s="12">
        <v>2043</v>
      </c>
      <c r="AJ33" s="12">
        <v>2044</v>
      </c>
      <c r="AK33" s="12">
        <v>2045</v>
      </c>
      <c r="AL33" s="12">
        <v>2046</v>
      </c>
      <c r="AM33" s="12">
        <v>2047</v>
      </c>
      <c r="AN33" s="12">
        <v>2048</v>
      </c>
      <c r="AO33" s="12">
        <v>2049</v>
      </c>
      <c r="AP33" s="12">
        <v>2050</v>
      </c>
      <c r="AQ33" s="12" t="s">
        <v>183</v>
      </c>
    </row>
    <row r="34" spans="3:43" x14ac:dyDescent="0.25">
      <c r="D34" t="s">
        <v>59</v>
      </c>
      <c r="E34" t="s">
        <v>182</v>
      </c>
      <c r="H34" s="1" t="s">
        <v>52</v>
      </c>
      <c r="I34" s="1" t="s">
        <v>53</v>
      </c>
      <c r="J34" s="31">
        <f>VLOOKUP(H34,'BY-Demands'!$I$6:$J$42,2,FALSE)</f>
        <v>211.819885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>
        <v>0</v>
      </c>
    </row>
    <row r="35" spans="3:43" x14ac:dyDescent="0.25">
      <c r="D35" t="s">
        <v>59</v>
      </c>
      <c r="E35" t="s">
        <v>182</v>
      </c>
      <c r="H35" s="1" t="s">
        <v>54</v>
      </c>
      <c r="I35" s="1" t="s">
        <v>55</v>
      </c>
      <c r="J35" s="31">
        <f>VLOOKUP(H35,'BY-Demands'!$I$6:$J$42,2,FALSE)</f>
        <v>788.06472099999996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>
        <v>0</v>
      </c>
    </row>
    <row r="36" spans="3:43" x14ac:dyDescent="0.25">
      <c r="D36" t="s">
        <v>59</v>
      </c>
      <c r="E36" t="s">
        <v>182</v>
      </c>
      <c r="H36" s="1" t="s">
        <v>56</v>
      </c>
      <c r="I36" s="1" t="s">
        <v>57</v>
      </c>
      <c r="J36" s="31">
        <f>VLOOKUP(H36,'BY-Demands'!$I$6:$J$42,2,FALSE)</f>
        <v>735.40672900000004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1"/>
      <c r="I40" s="30"/>
      <c r="J40" s="30"/>
      <c r="K40" s="30"/>
      <c r="L40" s="30"/>
      <c r="P40" s="1"/>
    </row>
    <row r="41" spans="3:43" x14ac:dyDescent="0.25">
      <c r="H41" s="31"/>
      <c r="I41" s="30"/>
      <c r="J41" s="30"/>
      <c r="K41" s="30"/>
      <c r="L41" s="30"/>
      <c r="P41" s="1"/>
    </row>
    <row r="42" spans="3:43" x14ac:dyDescent="0.25">
      <c r="H42" s="31"/>
      <c r="I42" s="30"/>
      <c r="J42" s="30"/>
      <c r="K42" s="30"/>
      <c r="L42" s="30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opLeftCell="A23" workbookViewId="0">
      <selection activeCell="H40" sqref="H40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202</v>
      </c>
      <c r="J7" t="s">
        <v>202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203</v>
      </c>
      <c r="J8" t="s">
        <v>203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204</v>
      </c>
      <c r="J9" t="s">
        <v>204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202</v>
      </c>
      <c r="J22" t="s">
        <v>202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203</v>
      </c>
      <c r="J23" t="s">
        <v>203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204</v>
      </c>
      <c r="J24" t="s">
        <v>204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202</v>
      </c>
      <c r="J37" t="s">
        <v>202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203</v>
      </c>
      <c r="J38" t="s">
        <v>203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204</v>
      </c>
      <c r="J39" t="s">
        <v>204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2022-09-30T03:01:44Z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655315577983856</vt:r8>
  </property>
</Properties>
</file>