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8_{88266D93-20B5-4BF4-AC29-F8E2CA9BC778}" xr6:coauthVersionLast="47" xr6:coauthVersionMax="47" xr10:uidLastSave="{00000000-0000-0000-0000-000000000000}"/>
  <bookViews>
    <workbookView xWindow="-113" yWindow="-113" windowWidth="24267" windowHeight="13749" tabRatio="415" activeTab="1" xr2:uid="{00000000-000D-0000-FFFF-FFFF00000000}"/>
  </bookViews>
  <sheets>
    <sheet name="Acerca de" sheetId="12" r:id="rId1"/>
    <sheet name="Ligero" sheetId="17" r:id="rId2"/>
    <sheet name="Hoja1" sheetId="20" r:id="rId3"/>
    <sheet name="Oscuro" sheetId="16" r:id="rId4"/>
    <sheet name="Color" sheetId="18" r:id="rId5"/>
  </sheets>
  <definedNames>
    <definedName name="Hoy" localSheetId="4">TODAY()</definedName>
    <definedName name="Hoy" localSheetId="1">TODAY()</definedName>
    <definedName name="Hoy" localSheetId="3">TODAY()</definedName>
    <definedName name="Incremento_de_desplazamiento" localSheetId="4">Color!$C$7</definedName>
    <definedName name="Incremento_de_desplazamiento" localSheetId="1">Ligero!$C$7</definedName>
    <definedName name="Incremento_de_desplazamiento" localSheetId="3">Oscuro!$C$7</definedName>
    <definedName name="Inicio_del_proyecto" localSheetId="4">Color!$C$6</definedName>
    <definedName name="Inicio_del_proyecto" localSheetId="1">Ligero!$E$6</definedName>
    <definedName name="Inicio_del_proyecto" localSheetId="3">Oscuro!$C$6</definedName>
    <definedName name="_xlnm.Print_Titles" localSheetId="4">Color!$6:$9</definedName>
    <definedName name="_xlnm.Print_Titles" localSheetId="1">Ligero!$6:$9</definedName>
    <definedName name="_xlnm.Print_Titles" localSheetId="3">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31" i="17"/>
  <c r="F27" i="18" l="1"/>
  <c r="F30" i="18" s="1"/>
  <c r="F31" i="18" s="1"/>
  <c r="F32" i="18" s="1"/>
  <c r="F22" i="18"/>
  <c r="C6" i="18" l="1" a="1"/>
  <c r="C6" i="18" s="1"/>
  <c r="I7" i="18" s="1"/>
  <c r="I26" i="18" s="1"/>
  <c r="J7" i="17"/>
  <c r="I9" i="17"/>
  <c r="I25" i="17"/>
  <c r="I29" i="17"/>
  <c r="I13" i="17"/>
  <c r="I11" i="17"/>
  <c r="I26" i="17"/>
  <c r="I30" i="17"/>
  <c r="I22" i="17"/>
  <c r="I24" i="17"/>
  <c r="I27" i="17"/>
  <c r="I17" i="17"/>
  <c r="I28" i="17"/>
  <c r="I33" i="17"/>
  <c r="I32" i="17"/>
  <c r="I12" i="17"/>
  <c r="I18" i="17"/>
  <c r="I16" i="17"/>
  <c r="I20" i="17"/>
  <c r="I31" i="17"/>
  <c r="I34" i="17"/>
  <c r="I15" i="17"/>
  <c r="I6" i="17"/>
  <c r="I19" i="17"/>
  <c r="I35" i="17"/>
  <c r="I21" i="17"/>
  <c r="J16" i="17" l="1"/>
  <c r="J15" i="17"/>
  <c r="J33" i="17"/>
  <c r="J17" i="17"/>
  <c r="J28" i="17"/>
  <c r="J26" i="17"/>
  <c r="J21" i="17"/>
  <c r="J19" i="17"/>
  <c r="J34" i="17"/>
  <c r="K7" i="17"/>
  <c r="K34" i="17" s="1"/>
  <c r="J18" i="17"/>
  <c r="J25" i="17"/>
  <c r="J30" i="17"/>
  <c r="J35" i="17"/>
  <c r="J9" i="17"/>
  <c r="J12" i="17"/>
  <c r="J22" i="17"/>
  <c r="J20" i="17"/>
  <c r="J31" i="17"/>
  <c r="J11" i="17"/>
  <c r="J13" i="17"/>
  <c r="J27" i="17"/>
  <c r="J24" i="17"/>
  <c r="J29"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6" i="17"/>
  <c r="K19" i="17"/>
  <c r="K9" i="17"/>
  <c r="K13" i="17"/>
  <c r="K32" i="17"/>
  <c r="K12" i="17"/>
  <c r="K24" i="17"/>
  <c r="K11" i="17"/>
  <c r="K22" i="17"/>
  <c r="K35" i="17"/>
  <c r="K21" i="17"/>
  <c r="K18" i="17"/>
  <c r="K31" i="17"/>
  <c r="K20" i="17"/>
  <c r="K27" i="17"/>
  <c r="K28" i="17"/>
  <c r="K25" i="17"/>
  <c r="K33" i="17"/>
  <c r="K15" i="17"/>
  <c r="K16" i="17"/>
  <c r="L7" i="17"/>
  <c r="K17" i="17"/>
  <c r="K30"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4" i="17"/>
  <c r="L21" i="17"/>
  <c r="L28" i="17"/>
  <c r="L16" i="17"/>
  <c r="L17" i="17"/>
  <c r="L33" i="17"/>
  <c r="L13" i="17"/>
  <c r="M7" i="17"/>
  <c r="M32" i="17" s="1"/>
  <c r="L18" i="17"/>
  <c r="L34" i="17"/>
  <c r="L20" i="17"/>
  <c r="L26" i="17"/>
  <c r="L30" i="17"/>
  <c r="L19" i="17"/>
  <c r="L9" i="17"/>
  <c r="L12" i="17"/>
  <c r="L27" i="17"/>
  <c r="L22" i="17"/>
  <c r="L31" i="17"/>
  <c r="L35" i="17"/>
  <c r="L15" i="17"/>
  <c r="L11" i="17"/>
  <c r="L25" i="17"/>
  <c r="L29" i="17"/>
  <c r="L32" i="17"/>
  <c r="K21" i="18"/>
  <c r="K20" i="18"/>
  <c r="K31" i="18"/>
  <c r="K18" i="18"/>
  <c r="K24" i="18"/>
  <c r="K9" i="18"/>
  <c r="K25" i="18"/>
  <c r="K27" i="18"/>
  <c r="K34" i="18"/>
  <c r="K13" i="18"/>
  <c r="K14" i="18"/>
  <c r="K16" i="18"/>
  <c r="K22" i="18"/>
  <c r="K28" i="18"/>
  <c r="K32" i="18"/>
  <c r="K15" i="18"/>
  <c r="L7" i="18"/>
  <c r="L35" i="18" s="1"/>
  <c r="K19" i="18"/>
  <c r="K17" i="18"/>
  <c r="K23" i="18"/>
  <c r="K29" i="18"/>
  <c r="M12" i="17" l="1"/>
  <c r="M22" i="17"/>
  <c r="M29" i="17"/>
  <c r="M19" i="17"/>
  <c r="M20" i="17"/>
  <c r="M35" i="17"/>
  <c r="M15" i="17"/>
  <c r="M26" i="17"/>
  <c r="M18" i="17"/>
  <c r="M16" i="17"/>
  <c r="M28" i="17"/>
  <c r="M34" i="17"/>
  <c r="M17" i="17"/>
  <c r="M21" i="17"/>
  <c r="M30" i="17"/>
  <c r="M9" i="17"/>
  <c r="M24" i="17"/>
  <c r="M31" i="17"/>
  <c r="N7" i="17"/>
  <c r="M13" i="17"/>
  <c r="M11" i="17"/>
  <c r="M25" i="17"/>
  <c r="M27"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2" i="17"/>
  <c r="N30" i="17"/>
  <c r="N16" i="17"/>
  <c r="N25" i="17"/>
  <c r="N33" i="17"/>
  <c r="N27" i="17"/>
  <c r="O7" i="17"/>
  <c r="O34" i="17" s="1"/>
  <c r="N28" i="17"/>
  <c r="N20" i="17"/>
  <c r="N34" i="17"/>
  <c r="N12" i="17"/>
  <c r="N15" i="17"/>
  <c r="M33" i="18"/>
  <c r="N9" i="17"/>
  <c r="N17" i="17"/>
  <c r="N13" i="17"/>
  <c r="N19" i="17"/>
  <c r="N26" i="17"/>
  <c r="N31" i="17"/>
  <c r="N35" i="17"/>
  <c r="N21" i="17"/>
  <c r="N24" i="17"/>
  <c r="N29"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1" i="17"/>
  <c r="O35" i="17"/>
  <c r="O21" i="17"/>
  <c r="O17" i="17"/>
  <c r="O9" i="17"/>
  <c r="O24" i="17"/>
  <c r="O11" i="17"/>
  <c r="O20" i="17"/>
  <c r="O27" i="17"/>
  <c r="O18" i="17"/>
  <c r="O25" i="17"/>
  <c r="O32" i="17"/>
  <c r="O16" i="17"/>
  <c r="O26" i="17"/>
  <c r="O28" i="17"/>
  <c r="O22" i="17"/>
  <c r="O30" i="17"/>
  <c r="O33" i="17"/>
  <c r="O15" i="17"/>
  <c r="P7" i="17"/>
  <c r="P34" i="17" s="1"/>
  <c r="O13" i="17"/>
  <c r="O19" i="17"/>
  <c r="O2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6" i="17" l="1"/>
  <c r="P31" i="17"/>
  <c r="P12" i="17"/>
  <c r="P35" i="17"/>
  <c r="P27" i="17"/>
  <c r="P25" i="17"/>
  <c r="P29" i="17"/>
  <c r="P15" i="17"/>
  <c r="P19" i="17"/>
  <c r="P20" i="17"/>
  <c r="P17" i="17"/>
  <c r="P32" i="17"/>
  <c r="P24" i="17"/>
  <c r="P6" i="17"/>
  <c r="P9" i="17"/>
  <c r="P26" i="17"/>
  <c r="P18" i="17"/>
  <c r="P30" i="17"/>
  <c r="P33" i="17"/>
  <c r="P13" i="17"/>
  <c r="P11" i="17"/>
  <c r="Q7" i="17"/>
  <c r="Q33" i="17" s="1"/>
  <c r="P21" i="17"/>
  <c r="P22" i="17"/>
  <c r="P28"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5" i="17"/>
  <c r="P34" i="18"/>
  <c r="Q19" i="17"/>
  <c r="Q20" i="17"/>
  <c r="Q13" i="17"/>
  <c r="Q21" i="17"/>
  <c r="Q18" i="17"/>
  <c r="Q22" i="17"/>
  <c r="Q9" i="17"/>
  <c r="Q24" i="17"/>
  <c r="Q26" i="17"/>
  <c r="Q27" i="17"/>
  <c r="Q30" i="17"/>
  <c r="Q15" i="17"/>
  <c r="Q11" i="17"/>
  <c r="Q25" i="17"/>
  <c r="Q28" i="17"/>
  <c r="Q32" i="17"/>
  <c r="Q31" i="17"/>
  <c r="Q12" i="17"/>
  <c r="R7" i="17"/>
  <c r="R34" i="17" s="1"/>
  <c r="Q17" i="17"/>
  <c r="Q16" i="17"/>
  <c r="Q34" i="17"/>
  <c r="Q29"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7" i="17"/>
  <c r="S33" i="17" s="1"/>
  <c r="R13" i="17"/>
  <c r="R35" i="17"/>
  <c r="R11" i="17"/>
  <c r="R12" i="17"/>
  <c r="R15" i="17"/>
  <c r="R19" i="17"/>
  <c r="R26" i="17"/>
  <c r="R31" i="17"/>
  <c r="R9" i="17"/>
  <c r="R27" i="17"/>
  <c r="R17" i="17"/>
  <c r="R24" i="17"/>
  <c r="R28" i="17"/>
  <c r="R32" i="17"/>
  <c r="R16" i="17"/>
  <c r="R21" i="17"/>
  <c r="R18" i="17"/>
  <c r="R25" i="17"/>
  <c r="R29"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17" i="17"/>
  <c r="S31" i="17"/>
  <c r="S27" i="17"/>
  <c r="S16" i="17"/>
  <c r="S29" i="17"/>
  <c r="T7" i="17"/>
  <c r="T33" i="17" s="1"/>
  <c r="S15" i="17"/>
  <c r="S34" i="17"/>
  <c r="S20" i="17"/>
  <c r="S12" i="17"/>
  <c r="S19" i="17"/>
  <c r="S35" i="17"/>
  <c r="S9" i="17"/>
  <c r="S18" i="17"/>
  <c r="S28" i="17"/>
  <c r="S13" i="17"/>
  <c r="S24" i="17"/>
  <c r="S32" i="17"/>
  <c r="S11" i="17"/>
  <c r="S30" i="17"/>
  <c r="S26" i="17"/>
  <c r="S22" i="17"/>
  <c r="S25"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34" i="17"/>
  <c r="T16" i="17"/>
  <c r="T18" i="17"/>
  <c r="T25" i="17"/>
  <c r="T28" i="17"/>
  <c r="T26" i="17"/>
  <c r="T29" i="17"/>
  <c r="T21" i="17"/>
  <c r="T22" i="17"/>
  <c r="T31" i="17"/>
  <c r="T35" i="17"/>
  <c r="T13" i="17"/>
  <c r="U7" i="17"/>
  <c r="U31" i="17" s="1"/>
  <c r="T15" i="17"/>
  <c r="T9" i="17"/>
  <c r="T12" i="17"/>
  <c r="T27" i="17"/>
  <c r="T32" i="17"/>
  <c r="T20" i="17"/>
  <c r="T11" i="17"/>
  <c r="T24" i="17"/>
  <c r="T17"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20" i="17"/>
  <c r="U33" i="17"/>
  <c r="U11" i="17"/>
  <c r="U16" i="17"/>
  <c r="U32" i="17"/>
  <c r="U19" i="17"/>
  <c r="U26" i="17"/>
  <c r="U35" i="17"/>
  <c r="V7" i="17"/>
  <c r="V34" i="17" s="1"/>
  <c r="U22" i="17"/>
  <c r="U24" i="17"/>
  <c r="U27" i="17"/>
  <c r="U17" i="17"/>
  <c r="U15" i="17"/>
  <c r="U28" i="17"/>
  <c r="U29" i="17"/>
  <c r="U30" i="17"/>
  <c r="U12" i="17"/>
  <c r="U13" i="17"/>
  <c r="U9" i="17"/>
  <c r="U25" i="17"/>
  <c r="U21"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7" i="17"/>
  <c r="V31" i="17"/>
  <c r="V24" i="17"/>
  <c r="V27" i="17"/>
  <c r="V35" i="17"/>
  <c r="V11" i="17"/>
  <c r="V26" i="17"/>
  <c r="V15" i="17"/>
  <c r="W7" i="17"/>
  <c r="W33" i="17" s="1"/>
  <c r="V16" i="17"/>
  <c r="V18" i="17"/>
  <c r="V25" i="17"/>
  <c r="V29" i="17"/>
  <c r="V32" i="17"/>
  <c r="V13" i="17"/>
  <c r="V22" i="17"/>
  <c r="V28" i="17"/>
  <c r="V33" i="17"/>
  <c r="V9" i="17"/>
  <c r="V12" i="17"/>
  <c r="V21" i="17"/>
  <c r="V19" i="17"/>
  <c r="V20"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6" i="17" l="1"/>
  <c r="W24" i="17"/>
  <c r="W18" i="17"/>
  <c r="W6" i="17"/>
  <c r="W25" i="17"/>
  <c r="W16" i="17"/>
  <c r="W29" i="17"/>
  <c r="X7" i="17"/>
  <c r="X31" i="17" s="1"/>
  <c r="W31" i="17"/>
  <c r="W13" i="17"/>
  <c r="W34" i="17"/>
  <c r="W21" i="17"/>
  <c r="W35" i="17"/>
  <c r="W17" i="17"/>
  <c r="W9" i="17"/>
  <c r="W12" i="17"/>
  <c r="W27" i="17"/>
  <c r="W22" i="17"/>
  <c r="W32" i="17"/>
  <c r="W15" i="17"/>
  <c r="W11" i="17"/>
  <c r="W20" i="17"/>
  <c r="W30" i="17"/>
  <c r="W19"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11" i="17"/>
  <c r="X25" i="17"/>
  <c r="X33" i="17"/>
  <c r="Y7" i="17"/>
  <c r="X29" i="17"/>
  <c r="X17" i="17"/>
  <c r="X34" i="17"/>
  <c r="X13" i="17"/>
  <c r="X18" i="17"/>
  <c r="X19" i="17"/>
  <c r="X27" i="17"/>
  <c r="X32" i="17"/>
  <c r="X15" i="17"/>
  <c r="X22" i="17"/>
  <c r="X35" i="17"/>
  <c r="X12" i="17"/>
  <c r="X24" i="17"/>
  <c r="X20" i="17"/>
  <c r="X9" i="17"/>
  <c r="X26" i="17"/>
  <c r="X30" i="17"/>
  <c r="X16" i="17"/>
  <c r="X2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8" i="17" l="1"/>
  <c r="Y22" i="17"/>
  <c r="Y25" i="17"/>
  <c r="Y24" i="17"/>
  <c r="Y28" i="17"/>
  <c r="Y33" i="17"/>
  <c r="Y9" i="17"/>
  <c r="Z7" i="17"/>
  <c r="Y11" i="17"/>
  <c r="Y26" i="17"/>
  <c r="Y30" i="17"/>
  <c r="Y16" i="17"/>
  <c r="Y32" i="17"/>
  <c r="Y12" i="17"/>
  <c r="Y20" i="17"/>
  <c r="Y29" i="17"/>
  <c r="Y13" i="17"/>
  <c r="Y21" i="17"/>
  <c r="Y15" i="17"/>
  <c r="Y31" i="17"/>
  <c r="Y27" i="17"/>
  <c r="Y34" i="17"/>
  <c r="Y17" i="17"/>
  <c r="Y19" i="17"/>
  <c r="Y3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0" i="17"/>
  <c r="Z26" i="17"/>
  <c r="Z21" i="17"/>
  <c r="Z31" i="17"/>
  <c r="AA7" i="17"/>
  <c r="AA34" i="17" s="1"/>
  <c r="Z32" i="17"/>
  <c r="Z18" i="17"/>
  <c r="Z22" i="17"/>
  <c r="Z28" i="17"/>
  <c r="Z13" i="17"/>
  <c r="Z29" i="17"/>
  <c r="Z15" i="17"/>
  <c r="Z35" i="17"/>
  <c r="Z12" i="17"/>
  <c r="Z33" i="17"/>
  <c r="Z9" i="17"/>
  <c r="Z19" i="17"/>
  <c r="Z34" i="17"/>
  <c r="Z16" i="17"/>
  <c r="Z24" i="17"/>
  <c r="Z11" i="17"/>
  <c r="Z17" i="17"/>
  <c r="Z25" i="17"/>
  <c r="Z3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AA35" i="17"/>
  <c r="AA18" i="17"/>
  <c r="AA22" i="17"/>
  <c r="AA9" i="17"/>
  <c r="AA11" i="17"/>
  <c r="AA24" i="17"/>
  <c r="AA28" i="17"/>
  <c r="AA29" i="17"/>
  <c r="AB7" i="17"/>
  <c r="AA12" i="17"/>
  <c r="AA27" i="17"/>
  <c r="AA33" i="17"/>
  <c r="AA31" i="17"/>
  <c r="AA16" i="17"/>
  <c r="AA13" i="17"/>
  <c r="AA30" i="17"/>
  <c r="AA26" i="17"/>
  <c r="AA21" i="17"/>
  <c r="AA19" i="17"/>
  <c r="AA32" i="17"/>
  <c r="AA15" i="17"/>
  <c r="AA20" i="17"/>
  <c r="AA17" i="17"/>
  <c r="AA25"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32" i="17"/>
  <c r="AB33" i="17"/>
  <c r="AB19" i="17"/>
  <c r="AB27" i="17"/>
  <c r="AB15" i="17"/>
  <c r="AB25" i="17"/>
  <c r="AB31" i="17"/>
  <c r="AB12" i="17"/>
  <c r="AB20" i="17"/>
  <c r="AB17" i="17"/>
  <c r="AB34" i="17"/>
  <c r="AB11" i="17"/>
  <c r="AB18" i="17"/>
  <c r="AB16" i="17"/>
  <c r="AB22" i="17"/>
  <c r="AB24" i="17"/>
  <c r="AB26" i="17"/>
  <c r="AB35" i="17"/>
  <c r="AB9" i="17"/>
  <c r="AB21" i="17"/>
  <c r="AB30" i="17"/>
  <c r="AC7" i="17"/>
  <c r="AC32" i="17" s="1"/>
  <c r="AB29" i="17"/>
  <c r="AB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12" i="17"/>
  <c r="AC25" i="17"/>
  <c r="AC35" i="17"/>
  <c r="AC18" i="17"/>
  <c r="AC31" i="17"/>
  <c r="AC28" i="17"/>
  <c r="AC34" i="17"/>
  <c r="AC11" i="17"/>
  <c r="AC17" i="17"/>
  <c r="AC9" i="17"/>
  <c r="AC20" i="17"/>
  <c r="AC33" i="17"/>
  <c r="AC16" i="17"/>
  <c r="AC21" i="17"/>
  <c r="AC13" i="17"/>
  <c r="AC19" i="17"/>
  <c r="AC22" i="17"/>
  <c r="AC27" i="17"/>
  <c r="AC30" i="17"/>
  <c r="AD7" i="17"/>
  <c r="AD32" i="17" s="1"/>
  <c r="AC15" i="17"/>
  <c r="AC24"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9" i="17" l="1"/>
  <c r="AD35" i="17"/>
  <c r="AD11" i="17"/>
  <c r="AD27" i="17"/>
  <c r="AD6" i="17"/>
  <c r="AD28" i="17"/>
  <c r="AD29" i="17"/>
  <c r="AD22" i="17"/>
  <c r="AE7" i="17"/>
  <c r="AE33" i="17" s="1"/>
  <c r="AD19" i="17"/>
  <c r="AD30" i="17"/>
  <c r="AD33" i="17"/>
  <c r="AD16" i="17"/>
  <c r="AD18" i="17"/>
  <c r="AD24" i="17"/>
  <c r="AD21" i="17"/>
  <c r="AD25" i="17"/>
  <c r="AD34" i="17"/>
  <c r="AD12" i="17"/>
  <c r="AD13" i="17"/>
  <c r="AD20" i="17"/>
  <c r="AD31" i="17"/>
  <c r="AD17" i="17"/>
  <c r="AD15" i="17"/>
  <c r="AD2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7" i="17" l="1"/>
  <c r="AE24" i="17"/>
  <c r="AE19" i="17"/>
  <c r="AE16" i="17"/>
  <c r="AF7" i="17"/>
  <c r="AF35" i="17" s="1"/>
  <c r="AE32" i="17"/>
  <c r="AE31" i="17"/>
  <c r="AE21" i="17"/>
  <c r="AE15" i="17"/>
  <c r="AE20" i="17"/>
  <c r="AE30" i="17"/>
  <c r="AE34" i="17"/>
  <c r="AE26" i="17"/>
  <c r="AE12" i="17"/>
  <c r="AE25" i="17"/>
  <c r="AE17" i="17"/>
  <c r="AE9" i="17"/>
  <c r="AE18" i="17"/>
  <c r="AE28" i="17"/>
  <c r="AE35" i="17"/>
  <c r="AE11" i="17"/>
  <c r="AE13" i="17"/>
  <c r="AE22"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20" i="17"/>
  <c r="AF28" i="17"/>
  <c r="AF31" i="17"/>
  <c r="AF25" i="17"/>
  <c r="AF9" i="17"/>
  <c r="AF17" i="17"/>
  <c r="AF18" i="17"/>
  <c r="AF22" i="17"/>
  <c r="AF26" i="17"/>
  <c r="AF19" i="17"/>
  <c r="AF29" i="17"/>
  <c r="AF33" i="17"/>
  <c r="AF11" i="17"/>
  <c r="AF32" i="17"/>
  <c r="AF16" i="17"/>
  <c r="AF13" i="17"/>
  <c r="AF24" i="17"/>
  <c r="AF21" i="17"/>
  <c r="AF34" i="17"/>
  <c r="AF15" i="17"/>
  <c r="AG7" i="17"/>
  <c r="AG31" i="17" s="1"/>
  <c r="AF27" i="17"/>
  <c r="AF3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29" i="17"/>
  <c r="AG22" i="17"/>
  <c r="AG33" i="17"/>
  <c r="AG9" i="17"/>
  <c r="AG15" i="17"/>
  <c r="AG24" i="17"/>
  <c r="AG20" i="17"/>
  <c r="AG32" i="17"/>
  <c r="AG11" i="17"/>
  <c r="AG26" i="17"/>
  <c r="AG13" i="17"/>
  <c r="AG19" i="17"/>
  <c r="AG30" i="17"/>
  <c r="AG35" i="17"/>
  <c r="AG12" i="17"/>
  <c r="AG17" i="17"/>
  <c r="AG25" i="17"/>
  <c r="AG27" i="17"/>
  <c r="AG18" i="17"/>
  <c r="AG28" i="17"/>
  <c r="AG34" i="17"/>
  <c r="AG2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l="1"/>
  <c r="AK23" i="18"/>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L17" i="18" l="1"/>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M22" i="18" l="1"/>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N35" i="18"/>
  <c r="AN11" i="18" l="1"/>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O9" i="18" l="1"/>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P9" i="18" l="1"/>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Q15" i="18" l="1"/>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R16" i="18" l="1"/>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S23" i="18" l="1"/>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T14" i="18" l="1"/>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U20" i="18" l="1"/>
  <c r="AV7" i="18"/>
  <c r="AV27" i="18" s="1"/>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V16" i="18" l="1"/>
  <c r="AV17" i="18"/>
  <c r="AV19" i="18"/>
  <c r="AV15" i="18"/>
  <c r="AV21" i="18"/>
  <c r="AV23" i="18"/>
  <c r="AW7" i="18"/>
  <c r="AW29" i="18" s="1"/>
  <c r="AV9" i="18"/>
  <c r="AV20" i="18"/>
  <c r="AV31" i="18"/>
  <c r="AV30" i="18"/>
  <c r="AV11" i="18"/>
  <c r="AV24" i="18"/>
  <c r="AV32" i="18"/>
  <c r="AV12" i="18"/>
  <c r="AV14" i="18"/>
  <c r="AV25" i="18"/>
  <c r="AV33" i="18"/>
  <c r="AV26" i="18"/>
  <c r="AV34" i="18"/>
  <c r="AV13" i="18"/>
  <c r="AV18" i="18"/>
  <c r="AV22" i="18"/>
  <c r="AV35" i="18"/>
  <c r="AV28" i="18"/>
  <c r="AV29" i="18"/>
  <c r="AW23" i="18" l="1"/>
  <c r="AW12" i="18"/>
  <c r="AW17" i="18"/>
  <c r="AW26" i="18"/>
  <c r="AW20" i="18"/>
  <c r="AW35" i="18"/>
  <c r="AW24" i="18"/>
  <c r="AW28" i="18"/>
  <c r="AW11" i="18"/>
  <c r="AW25" i="18"/>
  <c r="AW21" i="18"/>
  <c r="AW31" i="18"/>
  <c r="AW27" i="18"/>
  <c r="AW15" i="18"/>
  <c r="AW14" i="18"/>
  <c r="AW30" i="18"/>
  <c r="AW9" i="18"/>
  <c r="AW13" i="18"/>
  <c r="AW19" i="18"/>
  <c r="AW32" i="18"/>
  <c r="AX7" i="18"/>
  <c r="AX30" i="18" s="1"/>
  <c r="AW16" i="18"/>
  <c r="AW22" i="18"/>
  <c r="AW34" i="18"/>
  <c r="AW33" i="18"/>
  <c r="AW18" i="18"/>
  <c r="AX14" i="18" l="1"/>
  <c r="AX17" i="18"/>
  <c r="AX33" i="18"/>
  <c r="AX23" i="18"/>
  <c r="AX18" i="18"/>
  <c r="AX35" i="18"/>
  <c r="AX19" i="18"/>
  <c r="AX27" i="18"/>
  <c r="AX13" i="18"/>
  <c r="AX22" i="18"/>
  <c r="AX24" i="18"/>
  <c r="AX9" i="18"/>
  <c r="AX26" i="18"/>
  <c r="AX28" i="18"/>
  <c r="AY7" i="18"/>
  <c r="AY34" i="18" s="1"/>
  <c r="AX34" i="18"/>
  <c r="AX11" i="18"/>
  <c r="AX15" i="18"/>
  <c r="AX29" i="18"/>
  <c r="AX16" i="18"/>
  <c r="AX20" i="18"/>
  <c r="AX25" i="18"/>
  <c r="AX31" i="18"/>
  <c r="AX32" i="18"/>
  <c r="AX12" i="18"/>
  <c r="AX21" i="18"/>
  <c r="AY11" i="18" l="1"/>
  <c r="AY6" i="18"/>
  <c r="AZ7" i="18"/>
  <c r="AZ35" i="18" s="1"/>
  <c r="AY17" i="18"/>
  <c r="AY26" i="18"/>
  <c r="AY27" i="18"/>
  <c r="AY9" i="18"/>
  <c r="AY21" i="18"/>
  <c r="AY12" i="18"/>
  <c r="AY24" i="18"/>
  <c r="AY20" i="18"/>
  <c r="AY28" i="18"/>
  <c r="AY25" i="18"/>
  <c r="AY29" i="18"/>
  <c r="AY13" i="18"/>
  <c r="AY16" i="18"/>
  <c r="AY31" i="18"/>
  <c r="AY30" i="18"/>
  <c r="AY35" i="18"/>
  <c r="AY14" i="18"/>
  <c r="AY15" i="18"/>
  <c r="AY22" i="18"/>
  <c r="AY32" i="18"/>
  <c r="AY18" i="18"/>
  <c r="AY19" i="18"/>
  <c r="AY23" i="18"/>
  <c r="AY33" i="18"/>
  <c r="AZ23" i="18" l="1"/>
  <c r="AZ12" i="18"/>
  <c r="AZ19" i="18"/>
  <c r="AZ16" i="18"/>
  <c r="AZ15" i="18"/>
  <c r="AZ11" i="18"/>
  <c r="AZ29" i="18"/>
  <c r="AZ31" i="18"/>
  <c r="AZ25" i="18"/>
  <c r="AZ32" i="18"/>
  <c r="AZ9" i="18"/>
  <c r="AZ20" i="18"/>
  <c r="AZ30" i="18"/>
  <c r="AZ17" i="18"/>
  <c r="AZ13" i="18"/>
  <c r="AZ18" i="18"/>
  <c r="AZ21" i="18"/>
  <c r="AZ33" i="18"/>
  <c r="AZ14" i="18"/>
  <c r="AZ24" i="18"/>
  <c r="AZ26" i="18"/>
  <c r="AZ34" i="18"/>
  <c r="AZ27" i="18"/>
  <c r="BA7" i="18"/>
  <c r="BA26" i="18" s="1"/>
  <c r="AZ28" i="18"/>
  <c r="AZ22" i="18"/>
  <c r="BA13" i="18" l="1"/>
  <c r="BA21" i="18"/>
  <c r="BA23" i="18"/>
  <c r="BA32" i="18"/>
  <c r="BA34" i="18"/>
  <c r="BA22" i="18"/>
  <c r="BA27" i="18"/>
  <c r="BB7" i="18"/>
  <c r="BB32" i="18" s="1"/>
  <c r="BA28" i="18"/>
  <c r="BA11" i="18"/>
  <c r="BA33" i="18"/>
  <c r="BA16" i="18"/>
  <c r="BA12" i="18"/>
  <c r="BA17" i="18"/>
  <c r="BA29" i="18"/>
  <c r="BA31" i="18"/>
  <c r="BA15" i="18"/>
  <c r="BA18" i="18"/>
  <c r="BA35" i="18"/>
  <c r="BA20" i="18"/>
  <c r="BA24" i="18"/>
  <c r="BA25" i="18"/>
  <c r="BA9" i="18"/>
  <c r="BA14" i="18"/>
  <c r="BA30" i="18"/>
  <c r="BA19" i="18"/>
  <c r="BB14" i="18" l="1"/>
  <c r="BB23" i="18"/>
  <c r="BB30" i="18"/>
  <c r="BB9" i="18"/>
  <c r="BB20" i="18"/>
  <c r="BB27" i="18"/>
  <c r="BB33" i="18"/>
  <c r="BB11" i="18"/>
  <c r="BB24" i="18"/>
  <c r="BB34" i="18"/>
  <c r="BB19" i="18"/>
  <c r="BB26" i="18"/>
  <c r="BB28" i="18"/>
  <c r="BB35" i="18"/>
  <c r="BB21" i="18"/>
  <c r="BC7" i="18"/>
  <c r="BC31" i="18" s="1"/>
  <c r="BB17" i="18"/>
  <c r="BB29" i="18"/>
  <c r="BB12" i="18"/>
  <c r="BB22" i="18"/>
  <c r="BB25" i="18"/>
  <c r="BB16" i="18"/>
  <c r="BB13" i="18"/>
  <c r="BB31" i="18"/>
  <c r="BB15" i="18"/>
  <c r="BB18" i="18"/>
  <c r="BC12" i="18" l="1"/>
  <c r="BC24" i="18"/>
  <c r="BC14" i="18"/>
  <c r="BC20" i="18"/>
  <c r="BC29" i="18"/>
  <c r="BC21" i="18"/>
  <c r="BC30" i="18"/>
  <c r="BC28" i="18"/>
  <c r="BC16" i="18"/>
  <c r="BC32" i="18"/>
  <c r="BC11" i="18"/>
  <c r="BC17" i="18"/>
  <c r="BC34" i="18"/>
  <c r="BC9" i="18"/>
  <c r="BC18" i="18"/>
  <c r="BC25" i="18"/>
  <c r="BD7" i="18"/>
  <c r="BD35" i="18" s="1"/>
  <c r="BC23" i="18"/>
  <c r="BC13" i="18"/>
  <c r="BC22" i="18"/>
  <c r="BC33" i="18"/>
  <c r="BC19" i="18"/>
  <c r="BC27" i="18"/>
  <c r="BC35" i="18"/>
  <c r="BC15" i="18"/>
  <c r="BC26" i="18"/>
  <c r="BD27" i="18" l="1"/>
  <c r="BD29" i="18"/>
  <c r="BD12" i="18"/>
  <c r="BD28" i="18"/>
  <c r="BD15" i="18"/>
  <c r="BD23" i="18"/>
  <c r="BD13" i="18"/>
  <c r="BD20" i="18"/>
  <c r="BD30" i="18"/>
  <c r="BD9" i="18"/>
  <c r="BD24" i="18"/>
  <c r="BD31" i="18"/>
  <c r="BD25" i="18"/>
  <c r="BD32" i="18"/>
  <c r="BE7" i="18"/>
  <c r="BE35" i="18" s="1"/>
  <c r="BD14" i="18"/>
  <c r="BD21" i="18"/>
  <c r="BD33" i="18"/>
  <c r="BD11" i="18"/>
  <c r="BD16" i="18"/>
  <c r="BD18" i="18"/>
  <c r="BD26" i="18"/>
  <c r="BD34" i="18"/>
  <c r="BD17" i="18"/>
  <c r="BD19" i="18"/>
  <c r="BD22" i="18"/>
  <c r="BF7" i="18" l="1"/>
  <c r="BF35" i="18" s="1"/>
  <c r="BE34" i="18"/>
  <c r="BE22" i="18"/>
  <c r="BE11" i="18"/>
  <c r="BE31" i="18"/>
  <c r="BE30" i="18"/>
  <c r="BE21" i="18"/>
  <c r="BE12" i="18"/>
  <c r="BE16" i="18"/>
  <c r="BE23" i="18"/>
  <c r="BE26" i="18"/>
  <c r="BE13" i="18"/>
  <c r="BE17" i="18"/>
  <c r="BE28" i="18"/>
  <c r="BE9" i="18"/>
  <c r="BE32" i="18"/>
  <c r="BE29" i="18"/>
  <c r="BE24" i="18"/>
  <c r="BE18" i="18"/>
  <c r="BE25" i="18"/>
  <c r="BE20" i="18"/>
  <c r="BE14" i="18"/>
  <c r="BE33" i="18"/>
  <c r="BE15" i="18"/>
  <c r="BE27" i="18"/>
  <c r="BE19" i="18"/>
  <c r="BF17" i="18" l="1"/>
  <c r="BF26" i="18"/>
  <c r="BF27" i="18"/>
  <c r="BG7" i="18"/>
  <c r="BG34" i="18" s="1"/>
  <c r="BF29" i="18"/>
  <c r="BF19" i="18"/>
  <c r="BF23" i="18"/>
  <c r="BF9" i="18"/>
  <c r="BF25" i="18"/>
  <c r="BF12" i="18"/>
  <c r="BF13" i="18"/>
  <c r="BF30" i="18"/>
  <c r="BF22" i="18"/>
  <c r="BF18" i="18"/>
  <c r="BF31" i="18"/>
  <c r="BF14" i="18"/>
  <c r="BF6" i="18"/>
  <c r="BF21" i="18"/>
  <c r="BF32" i="18"/>
  <c r="BF33" i="18"/>
  <c r="BF11" i="18"/>
  <c r="BF15" i="18"/>
  <c r="BF24" i="18"/>
  <c r="BF34" i="18"/>
  <c r="BF16" i="18"/>
  <c r="BF20" i="18"/>
  <c r="BF28" i="18"/>
  <c r="BG35" i="18" l="1"/>
  <c r="BG25" i="18"/>
  <c r="BG16" i="18"/>
  <c r="BG22" i="18"/>
  <c r="BH7" i="18"/>
  <c r="BH35" i="18" s="1"/>
  <c r="BG20" i="18"/>
  <c r="BG30" i="18"/>
  <c r="BG31" i="18"/>
  <c r="BG9" i="18"/>
  <c r="BG11" i="18"/>
  <c r="BG17" i="18"/>
  <c r="BG32" i="18"/>
  <c r="BG13" i="18"/>
  <c r="BG26" i="18"/>
  <c r="BG33" i="18"/>
  <c r="BG12" i="18"/>
  <c r="BG23" i="18"/>
  <c r="BG18" i="18"/>
  <c r="BG24" i="18"/>
  <c r="BG15" i="18"/>
  <c r="BG19" i="18"/>
  <c r="BG29" i="18"/>
  <c r="BG21" i="18"/>
  <c r="BG14" i="18"/>
  <c r="BG27" i="18"/>
  <c r="BG28" i="18"/>
  <c r="BH27" i="18" l="1"/>
  <c r="BI7" i="18"/>
  <c r="BI34" i="18" s="1"/>
  <c r="BH33" i="18"/>
  <c r="BH13" i="18"/>
  <c r="BH15" i="18"/>
  <c r="BH12" i="18"/>
  <c r="BH18" i="18"/>
  <c r="BH25" i="18"/>
  <c r="BH21" i="18"/>
  <c r="BH32" i="18"/>
  <c r="BH24" i="18"/>
  <c r="BH34" i="18"/>
  <c r="BH16" i="18"/>
  <c r="BH19" i="18"/>
  <c r="BH23" i="18"/>
  <c r="BH9" i="18"/>
  <c r="BH20" i="18"/>
  <c r="BH30" i="18"/>
  <c r="BH11" i="18"/>
  <c r="BH28" i="18"/>
  <c r="BH31" i="18"/>
  <c r="BH14" i="18"/>
  <c r="BH26" i="18"/>
  <c r="BH17" i="18"/>
  <c r="BH29" i="18"/>
  <c r="BH22" i="18"/>
  <c r="BI9" i="18" l="1"/>
  <c r="BI13" i="18"/>
  <c r="BI16" i="18"/>
  <c r="BI24" i="18"/>
  <c r="BI19" i="18"/>
  <c r="BI32" i="18"/>
  <c r="BI14" i="18"/>
  <c r="BI20" i="18"/>
  <c r="BI25" i="18"/>
  <c r="BI21" i="18"/>
  <c r="BI27" i="18"/>
  <c r="BI26" i="18"/>
  <c r="BI17" i="18"/>
  <c r="BI28" i="18"/>
  <c r="BI31" i="18"/>
  <c r="BI12" i="18"/>
  <c r="BI22" i="18"/>
  <c r="BI29" i="18"/>
  <c r="BI33" i="18"/>
  <c r="BJ7" i="18"/>
  <c r="BJ35" i="18" s="1"/>
  <c r="BI11" i="18"/>
  <c r="BI23" i="18"/>
  <c r="BI30" i="18"/>
  <c r="BI35" i="18"/>
  <c r="BI15" i="18"/>
  <c r="BI18" i="18"/>
  <c r="BJ19" i="18" l="1"/>
  <c r="BJ23" i="18"/>
  <c r="BJ24" i="18"/>
  <c r="BJ25" i="18"/>
  <c r="BJ13" i="18"/>
  <c r="BJ30" i="18"/>
  <c r="BJ11" i="18"/>
  <c r="BJ14" i="18"/>
  <c r="BJ12" i="18"/>
  <c r="BJ29" i="18"/>
  <c r="BJ21" i="18"/>
  <c r="BJ34" i="18"/>
  <c r="BJ22" i="18"/>
  <c r="BJ16" i="18"/>
  <c r="BJ18" i="18"/>
  <c r="BJ31" i="18"/>
  <c r="BJ15" i="18"/>
  <c r="BJ26" i="18"/>
  <c r="BJ32" i="18"/>
  <c r="BJ9" i="18"/>
  <c r="BJ20" i="18"/>
  <c r="BJ27" i="18"/>
  <c r="BJ33" i="18"/>
  <c r="BK7" i="18"/>
  <c r="BK29" i="18" s="1"/>
  <c r="BJ17" i="18"/>
  <c r="BJ28" i="18"/>
  <c r="BK12" i="18" l="1"/>
  <c r="BK17" i="18"/>
  <c r="BK30" i="18"/>
  <c r="BK15" i="18"/>
  <c r="BK26" i="18"/>
  <c r="BK31" i="18"/>
  <c r="BK14" i="18"/>
  <c r="BK22" i="18"/>
  <c r="BK32" i="18"/>
  <c r="BK13" i="18"/>
  <c r="BK19" i="18"/>
  <c r="BK23" i="18"/>
  <c r="BK33" i="18"/>
  <c r="BK11" i="18"/>
  <c r="BK21" i="18"/>
  <c r="BK28" i="18"/>
  <c r="BK18" i="18"/>
  <c r="BK25" i="18"/>
  <c r="BK27" i="18"/>
  <c r="BK34" i="18"/>
  <c r="BK9" i="18"/>
  <c r="BK20" i="18"/>
  <c r="BK24" i="18"/>
  <c r="BK35" i="18"/>
  <c r="BL7" i="18"/>
  <c r="BL34" i="18" s="1"/>
  <c r="BK16" i="18"/>
  <c r="BL16" i="18" l="1"/>
  <c r="BL17" i="18"/>
  <c r="BL35" i="18"/>
  <c r="BL19" i="18"/>
  <c r="BL15" i="18"/>
  <c r="BL20" i="18"/>
  <c r="BL23" i="18"/>
  <c r="BL27" i="18"/>
  <c r="BL13" i="18"/>
  <c r="BL29" i="18"/>
  <c r="BL24" i="18"/>
  <c r="BL30" i="18"/>
  <c r="BL11" i="18"/>
  <c r="BL25" i="18"/>
  <c r="BL31" i="18"/>
  <c r="BL9"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C22" i="16"/>
  <c r="BC24" i="16"/>
  <c r="BC27" i="16"/>
  <c r="BC28" i="16"/>
  <c r="BC35" i="16"/>
  <c r="BC9" i="16"/>
  <c r="BD7" i="16"/>
  <c r="BD35" i="16" s="1"/>
  <c r="BC31" i="16"/>
  <c r="BC12" i="16"/>
  <c r="BC17" i="16"/>
  <c r="BC32" i="16"/>
  <c r="BC16" i="16"/>
  <c r="BC13" i="16"/>
  <c r="BC18" i="16"/>
  <c r="BC21" i="16"/>
  <c r="BC33" i="16"/>
  <c r="BC15" i="16"/>
  <c r="BC23" i="16"/>
  <c r="BC29" i="16"/>
  <c r="BC14" i="16"/>
  <c r="BC25" i="16"/>
  <c r="BC19" i="16"/>
  <c r="BC20" i="16"/>
  <c r="BC26" i="16"/>
  <c r="BC30" i="16"/>
  <c r="BD13" i="16" l="1"/>
  <c r="BD17"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9" i="16" l="1"/>
  <c r="BE22" i="16"/>
  <c r="BE24" i="16"/>
  <c r="BF7" i="16"/>
  <c r="BF33" i="16" s="1"/>
  <c r="BE35" i="16"/>
  <c r="BE11" i="16"/>
  <c r="BE32" i="16"/>
  <c r="BE13" i="16"/>
  <c r="BE18" i="16"/>
  <c r="BE28" i="16"/>
  <c r="BE15" i="16"/>
  <c r="BE29" i="16"/>
  <c r="BE30" i="16"/>
  <c r="BE16" i="16"/>
  <c r="BE21" i="16"/>
  <c r="BE20" i="16"/>
  <c r="BE25" i="16"/>
  <c r="BE34" i="16"/>
  <c r="BE31" i="16"/>
  <c r="BE12" i="16"/>
  <c r="BE26" i="16"/>
  <c r="BE14" i="16"/>
  <c r="BE17" i="16"/>
  <c r="BE23" i="16"/>
  <c r="BE27" i="16"/>
  <c r="BE19" i="16"/>
  <c r="BF26" i="16" l="1"/>
  <c r="BF11" i="16"/>
  <c r="BG7" i="16"/>
  <c r="BG33" i="16" s="1"/>
  <c r="BF27" i="16"/>
  <c r="BF12" i="16"/>
  <c r="BF34" i="16"/>
  <c r="BF16" i="16"/>
  <c r="BF29" i="16"/>
  <c r="BF20" i="16"/>
  <c r="BF25" i="16"/>
  <c r="BF28" i="16"/>
  <c r="BF9" i="16"/>
  <c r="BF19" i="16"/>
  <c r="BF30" i="16"/>
  <c r="BF17" i="16"/>
  <c r="BF35" i="16"/>
  <c r="BF24" i="16"/>
  <c r="BF21" i="16"/>
  <c r="BF18" i="16"/>
  <c r="BF31" i="16"/>
  <c r="BF6" i="16"/>
  <c r="BF14" i="16"/>
  <c r="BF22" i="16"/>
  <c r="BF32" i="16"/>
  <c r="BF15" i="16"/>
  <c r="BF13" i="16"/>
  <c r="BF23" i="16"/>
  <c r="BG21" i="16" l="1"/>
  <c r="BG31" i="16"/>
  <c r="BG32" i="16"/>
  <c r="BG20" i="16"/>
  <c r="BG23" i="16"/>
  <c r="BG15" i="16"/>
  <c r="BG18" i="16"/>
  <c r="BH7" i="16"/>
  <c r="BH31" i="16" s="1"/>
  <c r="BG28" i="16"/>
  <c r="BG19" i="16"/>
  <c r="BG34" i="16"/>
  <c r="BG14" i="16"/>
  <c r="BG17" i="16"/>
  <c r="BG35" i="16"/>
  <c r="BG26" i="16"/>
  <c r="BG11" i="16"/>
  <c r="BG27" i="16"/>
  <c r="BG24" i="16"/>
  <c r="BG22" i="16"/>
  <c r="BG29" i="16"/>
  <c r="BG9" i="16"/>
  <c r="BG16" i="16"/>
  <c r="BG30" i="16"/>
  <c r="BG13" i="16"/>
  <c r="BG12" i="16"/>
  <c r="BG25" i="16"/>
  <c r="BH32" i="16" l="1"/>
  <c r="BH9" i="16"/>
  <c r="BH35" i="16"/>
  <c r="BH22" i="16"/>
  <c r="BH19" i="16"/>
  <c r="BH21" i="16"/>
  <c r="BH20" i="16"/>
  <c r="BH26" i="16"/>
  <c r="BH13" i="16"/>
  <c r="BH24" i="16"/>
  <c r="BH34" i="16"/>
  <c r="BH18" i="16"/>
  <c r="BH29" i="16"/>
  <c r="BI7" i="16"/>
  <c r="BI34" i="16" s="1"/>
  <c r="BH25" i="16"/>
  <c r="BH12" i="16"/>
  <c r="BH11" i="16"/>
  <c r="BH27" i="16"/>
  <c r="BH16" i="16"/>
  <c r="BH28" i="16"/>
  <c r="BH30" i="16"/>
  <c r="BH14" i="16"/>
  <c r="BH15" i="16"/>
  <c r="BH33" i="16"/>
  <c r="BH17" i="16"/>
  <c r="BH23" i="16"/>
  <c r="BI18" i="16" l="1"/>
  <c r="BI21" i="16"/>
  <c r="BI12" i="16"/>
  <c r="BI16" i="16"/>
  <c r="BI9" i="16"/>
  <c r="BJ7" i="16"/>
  <c r="BJ28" i="16" s="1"/>
  <c r="BI27" i="16"/>
  <c r="BI14" i="16"/>
  <c r="BI22" i="16"/>
  <c r="BI25" i="16"/>
  <c r="BI19" i="16"/>
  <c r="BI28" i="16"/>
  <c r="BI29" i="16"/>
  <c r="BI26" i="16"/>
  <c r="BI33" i="16"/>
  <c r="BI24" i="16"/>
  <c r="BI31" i="16"/>
  <c r="BI35" i="16"/>
  <c r="BI13" i="16"/>
  <c r="BI17" i="16"/>
  <c r="BI30" i="16"/>
  <c r="BI15" i="16"/>
  <c r="BI20" i="16"/>
  <c r="BI32" i="16"/>
  <c r="BI11" i="16"/>
  <c r="BI23" i="16"/>
  <c r="BJ16" i="16" l="1"/>
  <c r="BJ13" i="16"/>
  <c r="BJ26" i="16"/>
  <c r="BJ22" i="16"/>
  <c r="BJ32" i="16"/>
  <c r="BJ30" i="16"/>
  <c r="BJ17" i="16"/>
  <c r="BK7" i="16"/>
  <c r="BK31" i="16" s="1"/>
  <c r="BJ24" i="16"/>
  <c r="BJ29" i="16"/>
  <c r="BJ15" i="16"/>
  <c r="BJ27" i="16"/>
  <c r="BJ11" i="16"/>
  <c r="BJ20" i="16"/>
  <c r="BJ35" i="16"/>
  <c r="BJ12" i="16"/>
  <c r="BJ21" i="16"/>
  <c r="BJ25" i="16"/>
  <c r="BJ19" i="16"/>
  <c r="BJ18" i="16"/>
  <c r="BJ31" i="16"/>
  <c r="BJ14" i="16"/>
  <c r="BJ23" i="16"/>
  <c r="BJ33" i="16"/>
  <c r="BJ9" i="16"/>
  <c r="BJ34" i="16"/>
  <c r="BK15" i="16" l="1"/>
  <c r="BK14" i="16"/>
  <c r="BL7" i="16"/>
  <c r="BL29" i="16" s="1"/>
  <c r="BK18" i="16"/>
  <c r="BK12" i="16"/>
  <c r="BK27" i="16"/>
  <c r="BK34" i="16"/>
  <c r="BK28" i="16"/>
  <c r="BK19" i="16"/>
  <c r="BK22" i="16"/>
  <c r="BK30" i="16"/>
  <c r="BK24" i="16"/>
  <c r="BK9" i="16"/>
  <c r="BK35" i="16"/>
  <c r="BK25" i="16"/>
  <c r="BK11" i="16"/>
  <c r="BK26" i="16"/>
  <c r="BK29" i="16"/>
  <c r="BK23" i="16"/>
  <c r="BK17" i="16"/>
  <c r="BK32" i="16"/>
  <c r="BK16" i="16"/>
  <c r="BK13" i="16"/>
  <c r="BK20" i="16"/>
  <c r="BK21" i="16"/>
  <c r="BK33" i="16"/>
  <c r="BL35" i="16"/>
  <c r="BL19" i="16" l="1"/>
  <c r="BL24" i="16"/>
  <c r="BL26" i="16"/>
  <c r="BL27" i="16"/>
  <c r="BL30" i="16"/>
  <c r="BL17" i="16"/>
  <c r="BL14" i="16"/>
  <c r="BL15" i="16"/>
  <c r="BL21" i="16"/>
  <c r="BL31" i="16"/>
  <c r="BL9" i="16"/>
  <c r="BL16" i="16"/>
  <c r="BL23" i="16"/>
  <c r="BL32" i="16"/>
  <c r="BL18" i="16"/>
  <c r="BL22" i="16"/>
  <c r="BL20" i="16"/>
  <c r="BL33" i="16"/>
  <c r="BL12" i="16"/>
  <c r="BL11" i="16"/>
  <c r="BL25" i="16"/>
  <c r="BL34" i="16"/>
  <c r="BL13" i="16"/>
  <c r="BL28"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<sst xmlns="http://schemas.openxmlformats.org/spreadsheetml/2006/main" count="195" uniqueCount="68">
  <si>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</si>
  <si>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</si>
  <si>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</si>
  <si>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</si>
  <si>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</si>
  <si>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</si>
  <si>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</si>
  <si>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</si>
  <si>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</si>
  <si>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</si>
  <si>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</si>
  <si>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</si>
  <si>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</si>
  <si>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</si>
  <si>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</si>
  <si>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</si>
  <si>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</si>
  <si>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</si>
  <si>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</si>
  <si>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</si>
  <si>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</si>
  <si>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</si>
  <si>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</si>
  <si>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</si>
  <si>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</si>
  <si>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</si>
  <si>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</si>
  <si>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</si>
  <si>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</si>
  <si>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</si>
  <si>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</si>
  <si>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</si>
  <si>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</si>
  <si>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Semana 1</t>
  </si>
  <si>
    <t>Semana 2</t>
  </si>
  <si>
    <t xml:space="preserve">Demo de la Propuesta </t>
  </si>
  <si>
    <t>Actividad</t>
  </si>
  <si>
    <t>Fecha inicio</t>
  </si>
  <si>
    <t>Duracion</t>
  </si>
  <si>
    <t>Fecha Fin</t>
  </si>
  <si>
    <t>Semana 3</t>
  </si>
  <si>
    <t>Semana 4</t>
  </si>
  <si>
    <t>Analisis preliminar de datos</t>
  </si>
  <si>
    <t>Elaboracion de objetivo y KPI's</t>
  </si>
  <si>
    <t>EDA</t>
  </si>
  <si>
    <t>Creacion del Repositorio</t>
  </si>
  <si>
    <t>Equipo</t>
  </si>
  <si>
    <t>Desarrollo de la propuesta preliminar</t>
  </si>
  <si>
    <t>Semana 1: Propuesta</t>
  </si>
  <si>
    <t>Semana 2: Data Engineering</t>
  </si>
  <si>
    <t>Montage de la infraestrucutra del proyecto</t>
  </si>
  <si>
    <t>Configuracion de los pipelines</t>
  </si>
  <si>
    <t>Implementacion del Data Warehouse</t>
  </si>
  <si>
    <t>Validacion de datos</t>
  </si>
  <si>
    <t xml:space="preserve">Elavoracion de la documentacion </t>
  </si>
  <si>
    <t>Demo 2: Data Engineering</t>
  </si>
  <si>
    <t>Semana 3: Data Anlaitycs + ML</t>
  </si>
  <si>
    <t>Diseño de dashboard</t>
  </si>
  <si>
    <t>Desarrollo del modelo de ML</t>
  </si>
  <si>
    <t>Semana 4: Retoques Finales</t>
  </si>
  <si>
    <t xml:space="preserve">Demo 3: Data Anlaitycs </t>
  </si>
  <si>
    <t>Preparacion de presentacion y storytelling</t>
  </si>
  <si>
    <t>Verificacion de funcionalidad</t>
  </si>
  <si>
    <t xml:space="preserve">Deliniado de la Documentacion </t>
  </si>
  <si>
    <t xml:space="preserve">Organizacion del repositorio </t>
  </si>
  <si>
    <t>Demo Final</t>
  </si>
  <si>
    <t>PROYECTO FINAL</t>
  </si>
  <si>
    <t>Consultora Quinque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</si>
</sst>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Calibri"/>
      <family val="2"/>
      <scheme val="minor"/>
    </font>
    <font>
      <sz val="11"/>
      <color theme="2" tint="-0.249977111117893"/>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14" fontId="0" fillId="0" borderId="0" xfId="0" applyNumberFormat="1" applyAlignment="1">
      <alignment horizontal="center"/>
    </xf>
    <xf numFmtId="0" fontId="10" fillId="0" borderId="0" xfId="8" applyFont="1" applyFill="1" applyAlignment="1">
      <alignment horizontal="left" vertical="center" indent="2"/>
    </xf>
    <xf numFmtId="0" fontId="10" fillId="0" borderId="0" xfId="0" applyFont="1" applyAlignment="1">
      <alignment horizontal="left" vertical="center"/>
    </xf>
    <xf numFmtId="0" fontId="10" fillId="45" borderId="0" xfId="0" applyFont="1" applyFill="1" applyAlignment="1">
      <alignment horizontal="right" vertical="center"/>
    </xf>
    <xf numFmtId="0" fontId="10" fillId="45" borderId="0" xfId="0" applyFont="1" applyFill="1"/>
    <xf numFmtId="0" fontId="14" fillId="45" borderId="0" xfId="11" applyFont="1" applyFill="1" applyAlignment="1">
      <alignment horizontal="center" vertical="center"/>
    </xf>
    <xf numFmtId="0" fontId="14" fillId="45" borderId="0" xfId="0" applyFont="1" applyFill="1" applyAlignment="1">
      <alignment horizontal="center" vertical="center"/>
    </xf>
    <xf numFmtId="0" fontId="46" fillId="0" borderId="4" xfId="0" applyFont="1" applyBorder="1" applyAlignment="1">
      <alignment horizontal="center" vertical="center"/>
    </xf>
    <xf numFmtId="0" fontId="3" fillId="0" borderId="0" xfId="0" applyFont="1" applyBorder="1"/>
    <xf numFmtId="0" fontId="11" fillId="0" borderId="0" xfId="0" applyFont="1" applyBorder="1" applyAlignment="1">
      <alignment horizontal="center" vertical="center" wrapText="1"/>
    </xf>
    <xf numFmtId="0" fontId="27" fillId="0" borderId="27" xfId="0" applyFont="1" applyBorder="1" applyAlignment="1">
      <alignment vertical="center"/>
    </xf>
    <xf numFmtId="0" fontId="27" fillId="46" borderId="27" xfId="0" applyFont="1" applyFill="1" applyBorder="1" applyAlignment="1">
      <alignment vertical="center"/>
    </xf>
    <xf numFmtId="167" fontId="1" fillId="14" borderId="27" xfId="0" applyNumberFormat="1" applyFont="1" applyFill="1" applyBorder="1" applyAlignment="1">
      <alignment horizontal="center" vertical="center"/>
    </xf>
    <xf numFmtId="0" fontId="1" fillId="14" borderId="27" xfId="0" applyFont="1" applyFill="1" applyBorder="1" applyAlignment="1">
      <alignment horizontal="center" vertical="center" shrinkToFit="1"/>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52</xdr:col>
          <xdr:colOff>620417</xdr:colOff>
          <xdr:row>8</xdr:row>
          <xdr:rowOff>181700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64</xdr:col>
          <xdr:colOff>0</xdr:colOff>
          <xdr:row>7</xdr:row>
          <xdr:rowOff>238539</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63</xdr:col>
          <xdr:colOff>381663</xdr:colOff>
          <xdr:row>7</xdr:row>
          <xdr:rowOff>238539</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7" totalsRowShown="0" headerRowDxfId="42" dataDxfId="41">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40"/>
    <tableColumn id="2" xr3:uid="{39BD914E-FB02-4352-846C-6D59624DC0B0}" name="Categoría" dataDxfId="39"/>
    <tableColumn id="3" xr3:uid="{D274194F-BCA0-44F3-84B2-217254EE241C}" name="Asignado a" dataDxfId="27"/>
    <tableColumn id="4" xr3:uid="{8385BC6F-56EE-4363-A106-8DB0A1E4EF5A}" name="Progreso" dataDxfId="38"/>
    <tableColumn id="5" xr3:uid="{02926609-7B93-4B6F-BE96-92EC7A949E4B}" name="Inicio" dataDxfId="37" dataCellStyle="Fecha"/>
    <tableColumn id="6" xr3:uid="{8FF9BE8E-04B7-4B39-AC27-D2E534204BC3}" name="Días" dataDxfId="3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34"/>
    <tableColumn id="2" xr3:uid="{529EEF64-D037-4ACF-8CA4-0C10FE2D1FBB}" name="Categoría" dataDxfId="33"/>
    <tableColumn id="3" xr3:uid="{711D01BA-2785-403A-9636-CCC7E2ADA584}" name="Asignado a" dataDxfId="32"/>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30"/>
    <tableColumn id="2" xr3:uid="{4492A0B8-068F-4002-9E8D-E1F5FED367F0}" name="Categoría" dataDxfId="29"/>
    <tableColumn id="3" xr3:uid="{DF1A764E-7050-4528-B7F9-B6AB99372146}" name="Asignado a" dataDxfId="28"/>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19"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E4FC05A-DFEC-4D92-9D3F-3CB6EA6EDFC5}">
  <we:reference id="wa200003696" version="1.2.0.0" store="es-ES" storeType="OMEX"/>
  <we:alternateReferences>
    <we:reference id="wa200003696" version="1.2.0.0" store="WA200003696"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15" x14ac:dyDescent="0.25"/>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2" x14ac:dyDescent="0.5">
      <c r="D1" s="90"/>
    </row>
    <row r="2" spans="1:13" ht="50.1" customHeight="1" x14ac:dyDescent="0.5">
      <c r="A2" s="7"/>
      <c r="B2" s="96"/>
      <c r="C2" s="123" t="s">
        <v>0</v>
      </c>
      <c r="D2" s="123"/>
      <c r="E2" s="123"/>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150000000000006" customHeight="1" x14ac:dyDescent="0.5">
      <c r="A4" s="7"/>
      <c r="B4" s="91"/>
      <c r="C4" s="124" t="s">
        <v>1</v>
      </c>
      <c r="D4" s="124"/>
      <c r="E4" s="124"/>
      <c r="F4" s="91"/>
      <c r="G4" s="7"/>
      <c r="H4" s="7"/>
      <c r="I4" s="7"/>
      <c r="J4" s="7"/>
      <c r="K4" s="7"/>
      <c r="L4" s="7"/>
      <c r="M4" s="7"/>
    </row>
    <row r="5" spans="1:13" s="8" customFormat="1" ht="67.150000000000006" customHeight="1" x14ac:dyDescent="0.5">
      <c r="A5" s="7"/>
      <c r="B5" s="91"/>
      <c r="C5" s="124" t="s">
        <v>2</v>
      </c>
      <c r="D5" s="124"/>
      <c r="E5" s="124"/>
      <c r="F5" s="91"/>
      <c r="G5" s="7"/>
      <c r="H5" s="7"/>
      <c r="I5" s="7"/>
      <c r="J5" s="7"/>
      <c r="K5" s="7"/>
      <c r="L5" s="7"/>
      <c r="M5" s="7"/>
    </row>
    <row r="6" spans="1:13" ht="15.05" x14ac:dyDescent="0.3">
      <c r="A6" s="6"/>
      <c r="B6" s="94"/>
      <c r="C6" s="94"/>
      <c r="D6" s="95"/>
      <c r="E6" s="94"/>
      <c r="F6" s="94"/>
    </row>
    <row r="7" spans="1:13" ht="50.1" customHeight="1" x14ac:dyDescent="0.25">
      <c r="A7" s="6"/>
      <c r="B7" s="6"/>
    </row>
    <row r="8" spans="1:13" ht="14.4" customHeight="1" x14ac:dyDescent="0.25">
      <c r="A8" s="6"/>
      <c r="B8" s="6"/>
    </row>
    <row r="9" spans="1:13" ht="90" customHeight="1" x14ac:dyDescent="0.25">
      <c r="C9" s="8"/>
      <c r="D9" s="8"/>
      <c r="E9" s="8"/>
      <c r="F9" s="8"/>
      <c r="G9" s="8"/>
      <c r="H9" s="8"/>
    </row>
    <row r="10" spans="1:13" ht="14.4"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2:AG39"/>
  <sheetViews>
    <sheetView showGridLines="0" tabSelected="1" showRuler="0" topLeftCell="A2" zoomScale="91" zoomScaleNormal="91" zoomScalePageLayoutView="70" workbookViewId="0">
      <selection activeCell="R17" sqref="R17"/>
    </sheetView>
  </sheetViews>
  <sheetFormatPr baseColWidth="10" defaultColWidth="8.88671875" defaultRowHeight="15.05" x14ac:dyDescent="0.3"/>
  <cols>
    <col min="1" max="1" width="4.6640625" style="9" customWidth="1"/>
    <col min="2" max="2" width="34.33203125" bestFit="1" customWidth="1"/>
    <col min="3" max="3" width="14.77734375" hidden="1" customWidth="1"/>
    <col min="4" max="4" width="10.21875" hidden="1" customWidth="1"/>
    <col min="5" max="5" width="9.5546875" bestFit="1" customWidth="1"/>
    <col min="6" max="6" width="12.6640625" style="2" customWidth="1"/>
    <col min="7" max="7" width="10.44140625" customWidth="1"/>
    <col min="8" max="8" width="2.6640625" customWidth="1"/>
    <col min="9" max="33" width="5.6640625" customWidth="1"/>
  </cols>
  <sheetData>
    <row r="2" spans="1:33" ht="33.85" x14ac:dyDescent="0.3">
      <c r="A2" s="10"/>
      <c r="B2" s="127" t="s">
        <v>66</v>
      </c>
      <c r="C2" s="127"/>
      <c r="D2" s="127"/>
      <c r="E2" s="127"/>
      <c r="F2" s="127"/>
      <c r="G2" s="127"/>
      <c r="H2" s="127"/>
      <c r="I2" s="128"/>
      <c r="J2" s="128"/>
      <c r="K2" s="128"/>
      <c r="L2" s="128"/>
      <c r="M2" s="128"/>
      <c r="N2" s="128"/>
      <c r="O2" s="129"/>
      <c r="P2" s="129"/>
      <c r="Q2" s="129"/>
      <c r="R2" s="129"/>
      <c r="S2" s="129"/>
      <c r="T2" s="129"/>
      <c r="U2" s="60"/>
      <c r="V2" s="60"/>
      <c r="W2" s="60"/>
      <c r="X2" s="60"/>
      <c r="Y2" s="60"/>
      <c r="Z2" s="60"/>
      <c r="AA2" s="60"/>
      <c r="AB2" s="60"/>
      <c r="AC2" s="60"/>
      <c r="AD2" s="60"/>
      <c r="AE2" s="60"/>
      <c r="AF2" s="60"/>
      <c r="AG2" s="60"/>
    </row>
    <row r="3" spans="1:33" ht="28.2" hidden="1" x14ac:dyDescent="0.3">
      <c r="A3" s="10"/>
      <c r="B3" s="61"/>
      <c r="C3" s="62"/>
      <c r="D3" s="63"/>
      <c r="E3" s="63"/>
      <c r="F3" s="64"/>
      <c r="G3" s="63"/>
      <c r="H3" s="63"/>
      <c r="I3" s="76"/>
      <c r="J3" s="1"/>
      <c r="K3" s="1"/>
      <c r="L3" s="1"/>
    </row>
    <row r="4" spans="1:33" ht="21.3" x14ac:dyDescent="0.3">
      <c r="A4" s="10"/>
      <c r="B4" s="65" t="s">
        <v>67</v>
      </c>
      <c r="C4" s="66"/>
      <c r="D4" s="67"/>
      <c r="E4" s="68"/>
      <c r="F4" s="69"/>
      <c r="G4" s="143" t="s">
        <v>30</v>
      </c>
      <c r="H4" s="144"/>
      <c r="I4" s="145" t="s">
        <v>25</v>
      </c>
      <c r="J4" s="145"/>
      <c r="K4" s="145"/>
      <c r="L4" s="145"/>
      <c r="M4" s="144"/>
      <c r="N4" s="146" t="s">
        <v>22</v>
      </c>
      <c r="O4" s="146"/>
      <c r="P4" s="146"/>
      <c r="Q4" s="146"/>
      <c r="R4" s="144"/>
      <c r="S4" s="146" t="s">
        <v>23</v>
      </c>
      <c r="T4" s="146"/>
      <c r="U4" s="146"/>
      <c r="V4" s="146"/>
      <c r="W4" s="144"/>
      <c r="X4" s="146" t="s">
        <v>24</v>
      </c>
      <c r="Y4" s="146"/>
      <c r="Z4" s="146"/>
      <c r="AA4" s="146"/>
      <c r="AB4" s="144"/>
      <c r="AC4" s="146" t="s">
        <v>32</v>
      </c>
      <c r="AD4" s="146"/>
      <c r="AE4" s="146"/>
      <c r="AF4" s="146"/>
      <c r="AG4" s="144"/>
    </row>
    <row r="5" spans="1:33" ht="21.3" hidden="1" x14ac:dyDescent="0.3">
      <c r="A5" s="10"/>
      <c r="B5" s="71"/>
      <c r="C5" s="67"/>
      <c r="D5" s="67"/>
      <c r="E5" s="68"/>
      <c r="F5" s="69"/>
      <c r="G5" s="144"/>
      <c r="H5" s="144"/>
      <c r="I5" s="144"/>
      <c r="J5" s="144"/>
      <c r="K5" s="144"/>
      <c r="L5" s="144"/>
      <c r="M5" s="144"/>
      <c r="N5" s="144"/>
      <c r="O5" s="144"/>
      <c r="P5" s="144"/>
      <c r="Q5" s="144"/>
      <c r="R5" s="144"/>
      <c r="S5" s="144"/>
      <c r="T5" s="144"/>
      <c r="U5" s="144"/>
      <c r="V5" s="144"/>
      <c r="W5" s="144"/>
      <c r="X5" s="144"/>
      <c r="Y5" s="144"/>
      <c r="Z5" s="144"/>
      <c r="AA5" s="144"/>
      <c r="AB5" s="144"/>
      <c r="AC5" s="144"/>
      <c r="AD5" s="144"/>
      <c r="AE5" s="144"/>
      <c r="AF5" s="144"/>
      <c r="AG5" s="144"/>
    </row>
    <row r="6" spans="1:33" ht="21.3" x14ac:dyDescent="0.3">
      <c r="A6" s="10"/>
      <c r="B6" s="72" t="s">
        <v>6</v>
      </c>
      <c r="D6" s="73"/>
      <c r="E6" s="73">
        <v>45076</v>
      </c>
      <c r="F6" s="69"/>
      <c r="G6" s="68"/>
      <c r="H6" s="68"/>
      <c r="I6" s="150" t="str">
        <f>TEXT(I7,"mmmm")</f>
        <v>mayo</v>
      </c>
      <c r="J6" s="150"/>
      <c r="K6" s="151"/>
      <c r="L6" s="151"/>
      <c r="M6" s="151"/>
      <c r="N6" s="151"/>
      <c r="O6" s="151"/>
      <c r="P6" s="151" t="str">
        <f>IF(TEXT(P7,"mmmm")=I6,"",TEXT(P7,"mmmm"))</f>
        <v>junio</v>
      </c>
      <c r="Q6" s="151"/>
      <c r="R6" s="151"/>
      <c r="S6" s="151"/>
      <c r="T6" s="151"/>
      <c r="U6" s="151"/>
      <c r="V6" s="151"/>
      <c r="W6" s="151" t="str">
        <f>IF(OR(TEXT(W7,"mmmm")=P6,TEXT(W7,"mmmm")=I6),"",TEXT(W7,"mmmm"))</f>
        <v/>
      </c>
      <c r="X6" s="151"/>
      <c r="Y6" s="151"/>
      <c r="Z6" s="151"/>
      <c r="AA6" s="151"/>
      <c r="AB6" s="151"/>
      <c r="AC6" s="151"/>
      <c r="AD6" s="151" t="str">
        <f>IF(OR(TEXT(AD7,"mmmm")=W6,TEXT(AD7,"mmmm")=P6,TEXT(AD7,"mmmm")=I6),"",TEXT(AD7,"mmmm"))</f>
        <v/>
      </c>
      <c r="AE6" s="151"/>
      <c r="AF6" s="151"/>
      <c r="AG6" s="151"/>
    </row>
    <row r="7" spans="1:33" x14ac:dyDescent="0.3">
      <c r="A7" s="10"/>
      <c r="B7" s="141" t="s">
        <v>7</v>
      </c>
      <c r="C7" s="142">
        <v>1</v>
      </c>
      <c r="D7" s="67"/>
      <c r="E7" s="68"/>
      <c r="F7" s="68"/>
      <c r="G7" s="68"/>
      <c r="H7" s="148"/>
      <c r="I7" s="152">
        <v>45076</v>
      </c>
      <c r="J7" s="152">
        <f>I7+1</f>
        <v>45077</v>
      </c>
      <c r="K7" s="152">
        <f t="shared" ref="K7:AG7" si="0">J7+1</f>
        <v>45078</v>
      </c>
      <c r="L7" s="152">
        <f t="shared" si="0"/>
        <v>45079</v>
      </c>
      <c r="M7" s="152">
        <f t="shared" si="0"/>
        <v>45080</v>
      </c>
      <c r="N7" s="152">
        <f t="shared" si="0"/>
        <v>45081</v>
      </c>
      <c r="O7" s="152">
        <f t="shared" si="0"/>
        <v>45082</v>
      </c>
      <c r="P7" s="152">
        <f>O7+1</f>
        <v>45083</v>
      </c>
      <c r="Q7" s="152">
        <f>P7+1</f>
        <v>45084</v>
      </c>
      <c r="R7" s="152">
        <f t="shared" si="0"/>
        <v>45085</v>
      </c>
      <c r="S7" s="152">
        <f t="shared" si="0"/>
        <v>45086</v>
      </c>
      <c r="T7" s="152">
        <f t="shared" si="0"/>
        <v>45087</v>
      </c>
      <c r="U7" s="152">
        <f t="shared" si="0"/>
        <v>45088</v>
      </c>
      <c r="V7" s="152">
        <f t="shared" si="0"/>
        <v>45089</v>
      </c>
      <c r="W7" s="152">
        <f>V7+1</f>
        <v>45090</v>
      </c>
      <c r="X7" s="152">
        <f>W7+1</f>
        <v>45091</v>
      </c>
      <c r="Y7" s="152">
        <f t="shared" si="0"/>
        <v>45092</v>
      </c>
      <c r="Z7" s="152">
        <f t="shared" si="0"/>
        <v>45093</v>
      </c>
      <c r="AA7" s="152">
        <f t="shared" si="0"/>
        <v>45094</v>
      </c>
      <c r="AB7" s="152">
        <f t="shared" si="0"/>
        <v>45095</v>
      </c>
      <c r="AC7" s="152">
        <f t="shared" si="0"/>
        <v>45096</v>
      </c>
      <c r="AD7" s="152">
        <f>AC7+1</f>
        <v>45097</v>
      </c>
      <c r="AE7" s="152">
        <f>AD7+1</f>
        <v>45098</v>
      </c>
      <c r="AF7" s="152">
        <f t="shared" si="0"/>
        <v>45099</v>
      </c>
      <c r="AG7" s="152">
        <f t="shared" si="0"/>
        <v>45100</v>
      </c>
    </row>
    <row r="8" spans="1:33" hidden="1" x14ac:dyDescent="0.3">
      <c r="A8" s="10"/>
      <c r="B8" s="67"/>
      <c r="C8" s="67"/>
      <c r="D8" s="67"/>
      <c r="E8" s="68"/>
      <c r="F8" s="68"/>
      <c r="G8" s="68"/>
      <c r="H8" s="148"/>
      <c r="I8" s="152"/>
      <c r="J8" s="152"/>
      <c r="K8" s="152"/>
      <c r="L8" s="152"/>
      <c r="M8" s="152"/>
      <c r="N8" s="152"/>
      <c r="O8" s="152"/>
      <c r="P8" s="152"/>
      <c r="Q8" s="152"/>
      <c r="R8" s="152"/>
      <c r="S8" s="152"/>
      <c r="T8" s="152"/>
      <c r="U8" s="152"/>
      <c r="V8" s="152"/>
      <c r="W8" s="152"/>
      <c r="X8" s="152"/>
      <c r="Y8" s="152"/>
      <c r="Z8" s="152"/>
      <c r="AA8" s="152"/>
      <c r="AB8" s="152"/>
      <c r="AC8" s="152"/>
      <c r="AD8" s="152"/>
      <c r="AE8" s="152"/>
      <c r="AF8" s="152"/>
      <c r="AG8" s="152"/>
    </row>
    <row r="9" spans="1:33" x14ac:dyDescent="0.3">
      <c r="A9" s="10"/>
      <c r="B9" s="97" t="s">
        <v>8</v>
      </c>
      <c r="C9" s="98" t="s">
        <v>19</v>
      </c>
      <c r="D9" s="98" t="s">
        <v>26</v>
      </c>
      <c r="E9" s="98" t="s">
        <v>28</v>
      </c>
      <c r="F9" s="98" t="s">
        <v>29</v>
      </c>
      <c r="G9" s="98" t="s">
        <v>31</v>
      </c>
      <c r="H9" s="149"/>
      <c r="I9" s="153" t="str">
        <f t="shared" ref="I9:AG9" si="1">LEFT(TEXT(I7,"ddd"),1)</f>
        <v>m</v>
      </c>
      <c r="J9" s="153" t="str">
        <f t="shared" si="1"/>
        <v>m</v>
      </c>
      <c r="K9" s="153" t="str">
        <f t="shared" si="1"/>
        <v>j</v>
      </c>
      <c r="L9" s="153" t="str">
        <f t="shared" si="1"/>
        <v>v</v>
      </c>
      <c r="M9" s="153" t="str">
        <f t="shared" si="1"/>
        <v>s</v>
      </c>
      <c r="N9" s="153" t="str">
        <f t="shared" si="1"/>
        <v>d</v>
      </c>
      <c r="O9" s="153" t="str">
        <f t="shared" si="1"/>
        <v>l</v>
      </c>
      <c r="P9" s="153" t="str">
        <f t="shared" si="1"/>
        <v>m</v>
      </c>
      <c r="Q9" s="153" t="str">
        <f t="shared" si="1"/>
        <v>m</v>
      </c>
      <c r="R9" s="153" t="str">
        <f t="shared" si="1"/>
        <v>j</v>
      </c>
      <c r="S9" s="153" t="str">
        <f t="shared" si="1"/>
        <v>v</v>
      </c>
      <c r="T9" s="153" t="str">
        <f t="shared" si="1"/>
        <v>s</v>
      </c>
      <c r="U9" s="153" t="str">
        <f t="shared" si="1"/>
        <v>d</v>
      </c>
      <c r="V9" s="153" t="str">
        <f t="shared" si="1"/>
        <v>l</v>
      </c>
      <c r="W9" s="153" t="str">
        <f t="shared" si="1"/>
        <v>m</v>
      </c>
      <c r="X9" s="153" t="str">
        <f t="shared" si="1"/>
        <v>m</v>
      </c>
      <c r="Y9" s="153" t="str">
        <f t="shared" si="1"/>
        <v>j</v>
      </c>
      <c r="Z9" s="153" t="str">
        <f t="shared" si="1"/>
        <v>v</v>
      </c>
      <c r="AA9" s="153" t="str">
        <f t="shared" si="1"/>
        <v>s</v>
      </c>
      <c r="AB9" s="153" t="str">
        <f t="shared" si="1"/>
        <v>d</v>
      </c>
      <c r="AC9" s="153" t="str">
        <f t="shared" si="1"/>
        <v>l</v>
      </c>
      <c r="AD9" s="153" t="str">
        <f t="shared" si="1"/>
        <v>m</v>
      </c>
      <c r="AE9" s="153" t="str">
        <f t="shared" si="1"/>
        <v>m</v>
      </c>
      <c r="AF9" s="153" t="str">
        <f t="shared" si="1"/>
        <v>j</v>
      </c>
      <c r="AG9" s="153" t="str">
        <f t="shared" si="1"/>
        <v>v</v>
      </c>
    </row>
    <row r="10" spans="1:33"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s="1" customFormat="1" x14ac:dyDescent="0.3">
      <c r="A11" s="10"/>
      <c r="B11" s="99" t="s">
        <v>48</v>
      </c>
      <c r="C11" s="53"/>
      <c r="D11" s="53"/>
      <c r="E11" s="54"/>
      <c r="F11" s="55"/>
      <c r="G11" s="56"/>
      <c r="H11" s="53"/>
      <c r="I11" s="24" t="str">
        <f>IF(AND($C11="Objetivo",I$7&gt;=$F11,I$7&lt;=$F11+$G11-1),2,IF(AND($C11="Hito",I$7&gt;=$F11,I$7&lt;=$F11+$G11-1),1,""))</f>
        <v/>
      </c>
      <c r="J11" s="24" t="str">
        <f>IF(AND($C11="Objetivo",J$7&gt;=$F11,J$7&lt;=$F11+$G11-1),2,IF(AND($C11="Hito",J$7&gt;=$F11,J$7&lt;=$F11+$G11-1),1,""))</f>
        <v/>
      </c>
      <c r="K11" s="24" t="str">
        <f>IF(AND($C11="Objetivo",K$7&gt;=$F11,K$7&lt;=$F11+$G11-1),2,IF(AND($C11="Hito",K$7&gt;=$F11,K$7&lt;=$F11+$G11-1),1,""))</f>
        <v/>
      </c>
      <c r="L11" s="24" t="str">
        <f>IF(AND($C11="Objetivo",L$7&gt;=$F11,L$7&lt;=$F11+$G11-1),2,IF(AND($C11="Hito",L$7&gt;=$F11,L$7&lt;=$F11+$G11-1),1,""))</f>
        <v/>
      </c>
      <c r="M11" s="24" t="str">
        <f>IF(AND($C11="Objetivo",M$7&gt;=$F11,M$7&lt;=$F11+$G11-1),2,IF(AND($C11="Hito",M$7&gt;=$F11,M$7&lt;=$F11+$G11-1),1,""))</f>
        <v/>
      </c>
      <c r="N11" s="24" t="str">
        <f>IF(AND($C11="Objetivo",N$7&gt;=$F11,N$7&lt;=$F11+$G11-1),2,IF(AND($C11="Hito",N$7&gt;=$F11,N$7&lt;=$F11+$G11-1),1,""))</f>
        <v/>
      </c>
      <c r="O11" s="24" t="str">
        <f>IF(AND($C11="Objetivo",O$7&gt;=$F11,O$7&lt;=$F11+$G11-1),2,IF(AND($C11="Hito",O$7&gt;=$F11,O$7&lt;=$F11+$G11-1),1,""))</f>
        <v/>
      </c>
      <c r="P11" s="24" t="str">
        <f>IF(AND($C11="Objetivo",P$7&gt;=$F11,P$7&lt;=$F11+$G11-1),2,IF(AND($C11="Hito",P$7&gt;=$F11,P$7&lt;=$F11+$G11-1),1,""))</f>
        <v/>
      </c>
      <c r="Q11" s="24" t="str">
        <f>IF(AND($C11="Objetivo",Q$7&gt;=$F11,Q$7&lt;=$F11+$G11-1),2,IF(AND($C11="Hito",Q$7&gt;=$F11,Q$7&lt;=$F11+$G11-1),1,""))</f>
        <v/>
      </c>
      <c r="R11" s="24" t="str">
        <f>IF(AND($C11="Objetivo",R$7&gt;=$F11,R$7&lt;=$F11+$G11-1),2,IF(AND($C11="Hito",R$7&gt;=$F11,R$7&lt;=$F11+$G11-1),1,""))</f>
        <v/>
      </c>
      <c r="S11" s="24" t="str">
        <f>IF(AND($C11="Objetivo",S$7&gt;=$F11,S$7&lt;=$F11+$G11-1),2,IF(AND($C11="Hito",S$7&gt;=$F11,S$7&lt;=$F11+$G11-1),1,""))</f>
        <v/>
      </c>
      <c r="T11" s="24" t="str">
        <f>IF(AND($C11="Objetivo",T$7&gt;=$F11,T$7&lt;=$F11+$G11-1),2,IF(AND($C11="Hito",T$7&gt;=$F11,T$7&lt;=$F11+$G11-1),1,""))</f>
        <v/>
      </c>
      <c r="U11" s="24" t="str">
        <f>IF(AND($C11="Objetivo",U$7&gt;=$F11,U$7&lt;=$F11+$G11-1),2,IF(AND($C11="Hito",U$7&gt;=$F11,U$7&lt;=$F11+$G11-1),1,""))</f>
        <v/>
      </c>
      <c r="V11" s="24" t="str">
        <f>IF(AND($C11="Objetivo",V$7&gt;=$F11,V$7&lt;=$F11+$G11-1),2,IF(AND($C11="Hito",V$7&gt;=$F11,V$7&lt;=$F11+$G11-1),1,""))</f>
        <v/>
      </c>
      <c r="W11" s="24" t="str">
        <f>IF(AND($C11="Objetivo",W$7&gt;=$F11,W$7&lt;=$F11+$G11-1),2,IF(AND($C11="Hito",W$7&gt;=$F11,W$7&lt;=$F11+$G11-1),1,""))</f>
        <v/>
      </c>
      <c r="X11" s="24" t="str">
        <f>IF(AND($C11="Objetivo",X$7&gt;=$F11,X$7&lt;=$F11+$G11-1),2,IF(AND($C11="Hito",X$7&gt;=$F11,X$7&lt;=$F11+$G11-1),1,""))</f>
        <v/>
      </c>
      <c r="Y11" s="24" t="str">
        <f>IF(AND($C11="Objetivo",Y$7&gt;=$F11,Y$7&lt;=$F11+$G11-1),2,IF(AND($C11="Hito",Y$7&gt;=$F11,Y$7&lt;=$F11+$G11-1),1,""))</f>
        <v/>
      </c>
      <c r="Z11" s="24" t="str">
        <f>IF(AND($C11="Objetivo",Z$7&gt;=$F11,Z$7&lt;=$F11+$G11-1),2,IF(AND($C11="Hito",Z$7&gt;=$F11,Z$7&lt;=$F11+$G11-1),1,""))</f>
        <v/>
      </c>
      <c r="AA11" s="24" t="str">
        <f>IF(AND($C11="Objetivo",AA$7&gt;=$F11,AA$7&lt;=$F11+$G11-1),2,IF(AND($C11="Hito",AA$7&gt;=$F11,AA$7&lt;=$F11+$G11-1),1,""))</f>
        <v/>
      </c>
      <c r="AB11" s="24" t="str">
        <f>IF(AND($C11="Objetivo",AB$7&gt;=$F11,AB$7&lt;=$F11+$G11-1),2,IF(AND($C11="Hito",AB$7&gt;=$F11,AB$7&lt;=$F11+$G11-1),1,""))</f>
        <v/>
      </c>
      <c r="AC11" s="24" t="str">
        <f>IF(AND($C11="Objetivo",AC$7&gt;=$F11,AC$7&lt;=$F11+$G11-1),2,IF(AND($C11="Hito",AC$7&gt;=$F11,AC$7&lt;=$F11+$G11-1),1,""))</f>
        <v/>
      </c>
      <c r="AD11" s="24" t="str">
        <f>IF(AND($C11="Objetivo",AD$7&gt;=$F11,AD$7&lt;=$F11+$G11-1),2,IF(AND($C11="Hito",AD$7&gt;=$F11,AD$7&lt;=$F11+$G11-1),1,""))</f>
        <v/>
      </c>
      <c r="AE11" s="24" t="str">
        <f>IF(AND($C11="Objetivo",AE$7&gt;=$F11,AE$7&lt;=$F11+$G11-1),2,IF(AND($C11="Hito",AE$7&gt;=$F11,AE$7&lt;=$F11+$G11-1),1,""))</f>
        <v/>
      </c>
      <c r="AF11" s="24" t="str">
        <f>IF(AND($C11="Objetivo",AF$7&gt;=$F11,AF$7&lt;=$F11+$G11-1),2,IF(AND($C11="Hito",AF$7&gt;=$F11,AF$7&lt;=$F11+$G11-1),1,""))</f>
        <v/>
      </c>
      <c r="AG11" s="24" t="str">
        <f>IF(AND($C11="Objetivo",AG$7&gt;=$F11,AG$7&lt;=$F11+$G11-1),2,IF(AND($C11="Hito",AG$7&gt;=$F11,AG$7&lt;=$F11+$G11-1),1,""))</f>
        <v/>
      </c>
    </row>
    <row r="12" spans="1:33" s="1" customFormat="1" x14ac:dyDescent="0.3">
      <c r="A12" s="10"/>
      <c r="B12" s="57" t="s">
        <v>42</v>
      </c>
      <c r="C12" s="53" t="s">
        <v>25</v>
      </c>
      <c r="D12" s="53" t="s">
        <v>46</v>
      </c>
      <c r="E12" s="54">
        <v>1</v>
      </c>
      <c r="F12" s="55">
        <v>45076</v>
      </c>
      <c r="G12" s="56">
        <v>1</v>
      </c>
      <c r="H12" s="53"/>
      <c r="I12" s="24" t="str">
        <f>IF(AND($C12="Objetivo",I$7&gt;=$F12,I$7&lt;=$F12+$G12-1),2,IF(AND($C12="Hito",I$7&gt;=$F12,I$7&lt;=$F12+$G12-1),1,""))</f>
        <v/>
      </c>
      <c r="J12" s="24" t="str">
        <f>IF(AND($C12="Objetivo",J$7&gt;=$F12,J$7&lt;=$F12+$G12-1),2,IF(AND($C12="Hito",J$7&gt;=$F12,J$7&lt;=$F12+$G12-1),1,""))</f>
        <v/>
      </c>
      <c r="K12" s="24" t="str">
        <f>IF(AND($C12="Objetivo",K$7&gt;=$F12,K$7&lt;=$F12+$G12-1),2,IF(AND($C12="Hito",K$7&gt;=$F12,K$7&lt;=$F12+$G12-1),1,""))</f>
        <v/>
      </c>
      <c r="L12" s="24" t="str">
        <f>IF(AND($C12="Objetivo",L$7&gt;=$F12,L$7&lt;=$F12+$G12-1),2,IF(AND($C12="Hito",L$7&gt;=$F12,L$7&lt;=$F12+$G12-1),1,""))</f>
        <v/>
      </c>
      <c r="M12" s="24" t="str">
        <f>IF(AND($C12="Objetivo",M$7&gt;=$F12,M$7&lt;=$F12+$G12-1),2,IF(AND($C12="Hito",M$7&gt;=$F12,M$7&lt;=$F12+$G12-1),1,""))</f>
        <v/>
      </c>
      <c r="N12" s="24" t="str">
        <f>IF(AND($C12="Objetivo",N$7&gt;=$F12,N$7&lt;=$F12+$G12-1),2,IF(AND($C12="Hito",N$7&gt;=$F12,N$7&lt;=$F12+$G12-1),1,""))</f>
        <v/>
      </c>
      <c r="O12" s="24" t="str">
        <f>IF(AND($C12="Objetivo",O$7&gt;=$F12,O$7&lt;=$F12+$G12-1),2,IF(AND($C12="Hito",O$7&gt;=$F12,O$7&lt;=$F12+$G12-1),1,""))</f>
        <v/>
      </c>
      <c r="P12" s="24" t="str">
        <f>IF(AND($C12="Objetivo",P$7&gt;=$F12,P$7&lt;=$F12+$G12-1),2,IF(AND($C12="Hito",P$7&gt;=$F12,P$7&lt;=$F12+$G12-1),1,""))</f>
        <v/>
      </c>
      <c r="Q12" s="24" t="str">
        <f>IF(AND($C12="Objetivo",Q$7&gt;=$F12,Q$7&lt;=$F12+$G12-1),2,IF(AND($C12="Hito",Q$7&gt;=$F12,Q$7&lt;=$F12+$G12-1),1,""))</f>
        <v/>
      </c>
      <c r="R12" s="24" t="str">
        <f>IF(AND($C12="Objetivo",R$7&gt;=$F12,R$7&lt;=$F12+$G12-1),2,IF(AND($C12="Hito",R$7&gt;=$F12,R$7&lt;=$F12+$G12-1),1,""))</f>
        <v/>
      </c>
      <c r="S12" s="24" t="str">
        <f>IF(AND($C12="Objetivo",S$7&gt;=$F12,S$7&lt;=$F12+$G12-1),2,IF(AND($C12="Hito",S$7&gt;=$F12,S$7&lt;=$F12+$G12-1),1,""))</f>
        <v/>
      </c>
      <c r="T12" s="24" t="str">
        <f>IF(AND($C12="Objetivo",T$7&gt;=$F12,T$7&lt;=$F12+$G12-1),2,IF(AND($C12="Hito",T$7&gt;=$F12,T$7&lt;=$F12+$G12-1),1,""))</f>
        <v/>
      </c>
      <c r="U12" s="24" t="str">
        <f>IF(AND($C12="Objetivo",U$7&gt;=$F12,U$7&lt;=$F12+$G12-1),2,IF(AND($C12="Hito",U$7&gt;=$F12,U$7&lt;=$F12+$G12-1),1,""))</f>
        <v/>
      </c>
      <c r="V12" s="24" t="str">
        <f>IF(AND($C12="Objetivo",V$7&gt;=$F12,V$7&lt;=$F12+$G12-1),2,IF(AND($C12="Hito",V$7&gt;=$F12,V$7&lt;=$F12+$G12-1),1,""))</f>
        <v/>
      </c>
      <c r="W12" s="24" t="str">
        <f>IF(AND($C12="Objetivo",W$7&gt;=$F12,W$7&lt;=$F12+$G12-1),2,IF(AND($C12="Hito",W$7&gt;=$F12,W$7&lt;=$F12+$G12-1),1,""))</f>
        <v/>
      </c>
      <c r="X12" s="24" t="str">
        <f>IF(AND($C12="Objetivo",X$7&gt;=$F12,X$7&lt;=$F12+$G12-1),2,IF(AND($C12="Hito",X$7&gt;=$F12,X$7&lt;=$F12+$G12-1),1,""))</f>
        <v/>
      </c>
      <c r="Y12" s="24" t="str">
        <f>IF(AND($C12="Objetivo",Y$7&gt;=$F12,Y$7&lt;=$F12+$G12-1),2,IF(AND($C12="Hito",Y$7&gt;=$F12,Y$7&lt;=$F12+$G12-1),1,""))</f>
        <v/>
      </c>
      <c r="Z12" s="24" t="str">
        <f>IF(AND($C12="Objetivo",Z$7&gt;=$F12,Z$7&lt;=$F12+$G12-1),2,IF(AND($C12="Hito",Z$7&gt;=$F12,Z$7&lt;=$F12+$G12-1),1,""))</f>
        <v/>
      </c>
      <c r="AA12" s="24" t="str">
        <f>IF(AND($C12="Objetivo",AA$7&gt;=$F12,AA$7&lt;=$F12+$G12-1),2,IF(AND($C12="Hito",AA$7&gt;=$F12,AA$7&lt;=$F12+$G12-1),1,""))</f>
        <v/>
      </c>
      <c r="AB12" s="24" t="str">
        <f>IF(AND($C12="Objetivo",AB$7&gt;=$F12,AB$7&lt;=$F12+$G12-1),2,IF(AND($C12="Hito",AB$7&gt;=$F12,AB$7&lt;=$F12+$G12-1),1,""))</f>
        <v/>
      </c>
      <c r="AC12" s="24" t="str">
        <f>IF(AND($C12="Objetivo",AC$7&gt;=$F12,AC$7&lt;=$F12+$G12-1),2,IF(AND($C12="Hito",AC$7&gt;=$F12,AC$7&lt;=$F12+$G12-1),1,""))</f>
        <v/>
      </c>
      <c r="AD12" s="24" t="str">
        <f>IF(AND($C12="Objetivo",AD$7&gt;=$F12,AD$7&lt;=$F12+$G12-1),2,IF(AND($C12="Hito",AD$7&gt;=$F12,AD$7&lt;=$F12+$G12-1),1,""))</f>
        <v/>
      </c>
      <c r="AE12" s="24" t="str">
        <f>IF(AND($C12="Objetivo",AE$7&gt;=$F12,AE$7&lt;=$F12+$G12-1),2,IF(AND($C12="Hito",AE$7&gt;=$F12,AE$7&lt;=$F12+$G12-1),1,""))</f>
        <v/>
      </c>
      <c r="AF12" s="24" t="str">
        <f>IF(AND($C12="Objetivo",AF$7&gt;=$F12,AF$7&lt;=$F12+$G12-1),2,IF(AND($C12="Hito",AF$7&gt;=$F12,AF$7&lt;=$F12+$G12-1),1,""))</f>
        <v/>
      </c>
      <c r="AG12" s="24" t="str">
        <f>IF(AND($C12="Objetivo",AG$7&gt;=$F12,AG$7&lt;=$F12+$G12-1),2,IF(AND($C12="Hito",AG$7&gt;=$F12,AG$7&lt;=$F12+$G12-1),1,""))</f>
        <v/>
      </c>
    </row>
    <row r="13" spans="1:33" s="1" customFormat="1" x14ac:dyDescent="0.3">
      <c r="A13" s="10"/>
      <c r="B13" s="57" t="s">
        <v>43</v>
      </c>
      <c r="C13" s="53" t="s">
        <v>25</v>
      </c>
      <c r="D13" s="53" t="s">
        <v>46</v>
      </c>
      <c r="E13" s="54">
        <v>1</v>
      </c>
      <c r="F13" s="55">
        <v>45076</v>
      </c>
      <c r="G13" s="56">
        <v>2</v>
      </c>
      <c r="H13" s="53"/>
      <c r="I13" s="24" t="str">
        <f>IF(AND($C13="Objetivo",I$7&gt;=$F13,I$7&lt;=$F13+$G13-1),2,IF(AND($C13="Hito",I$7&gt;=$F13,I$7&lt;=$F13+$G13-1),1,""))</f>
        <v/>
      </c>
      <c r="J13" s="24" t="str">
        <f>IF(AND($C13="Objetivo",J$7&gt;=$F13,J$7&lt;=$F13+$G13-1),2,IF(AND($C13="Hito",J$7&gt;=$F13,J$7&lt;=$F13+$G13-1),1,""))</f>
        <v/>
      </c>
      <c r="K13" s="24" t="str">
        <f>IF(AND($C13="Objetivo",K$7&gt;=$F13,K$7&lt;=$F13+$G13-1),2,IF(AND($C13="Hito",K$7&gt;=$F13,K$7&lt;=$F13+$G13-1),1,""))</f>
        <v/>
      </c>
      <c r="L13" s="24" t="str">
        <f>IF(AND($C13="Objetivo",L$7&gt;=$F13,L$7&lt;=$F13+$G13-1),2,IF(AND($C13="Hito",L$7&gt;=$F13,L$7&lt;=$F13+$G13-1),1,""))</f>
        <v/>
      </c>
      <c r="M13" s="24" t="str">
        <f>IF(AND($C13="Objetivo",M$7&gt;=$F13,M$7&lt;=$F13+$G13-1),2,IF(AND($C13="Hito",M$7&gt;=$F13,M$7&lt;=$F13+$G13-1),1,""))</f>
        <v/>
      </c>
      <c r="N13" s="24" t="str">
        <f>IF(AND($C13="Objetivo",N$7&gt;=$F13,N$7&lt;=$F13+$G13-1),2,IF(AND($C13="Hito",N$7&gt;=$F13,N$7&lt;=$F13+$G13-1),1,""))</f>
        <v/>
      </c>
      <c r="O13" s="24" t="str">
        <f>IF(AND($C13="Objetivo",O$7&gt;=$F13,O$7&lt;=$F13+$G13-1),2,IF(AND($C13="Hito",O$7&gt;=$F13,O$7&lt;=$F13+$G13-1),1,""))</f>
        <v/>
      </c>
      <c r="P13" s="24" t="str">
        <f>IF(AND($C13="Objetivo",P$7&gt;=$F13,P$7&lt;=$F13+$G13-1),2,IF(AND($C13="Hito",P$7&gt;=$F13,P$7&lt;=$F13+$G13-1),1,""))</f>
        <v/>
      </c>
      <c r="Q13" s="24" t="str">
        <f>IF(AND($C13="Objetivo",Q$7&gt;=$F13,Q$7&lt;=$F13+$G13-1),2,IF(AND($C13="Hito",Q$7&gt;=$F13,Q$7&lt;=$F13+$G13-1),1,""))</f>
        <v/>
      </c>
      <c r="R13" s="24" t="str">
        <f>IF(AND($C13="Objetivo",R$7&gt;=$F13,R$7&lt;=$F13+$G13-1),2,IF(AND($C13="Hito",R$7&gt;=$F13,R$7&lt;=$F13+$G13-1),1,""))</f>
        <v/>
      </c>
      <c r="S13" s="24" t="str">
        <f>IF(AND($C13="Objetivo",S$7&gt;=$F13,S$7&lt;=$F13+$G13-1),2,IF(AND($C13="Hito",S$7&gt;=$F13,S$7&lt;=$F13+$G13-1),1,""))</f>
        <v/>
      </c>
      <c r="T13" s="24" t="str">
        <f>IF(AND($C13="Objetivo",T$7&gt;=$F13,T$7&lt;=$F13+$G13-1),2,IF(AND($C13="Hito",T$7&gt;=$F13,T$7&lt;=$F13+$G13-1),1,""))</f>
        <v/>
      </c>
      <c r="U13" s="24" t="str">
        <f>IF(AND($C13="Objetivo",U$7&gt;=$F13,U$7&lt;=$F13+$G13-1),2,IF(AND($C13="Hito",U$7&gt;=$F13,U$7&lt;=$F13+$G13-1),1,""))</f>
        <v/>
      </c>
      <c r="V13" s="24" t="str">
        <f>IF(AND($C13="Objetivo",V$7&gt;=$F13,V$7&lt;=$F13+$G13-1),2,IF(AND($C13="Hito",V$7&gt;=$F13,V$7&lt;=$F13+$G13-1),1,""))</f>
        <v/>
      </c>
      <c r="W13" s="24" t="str">
        <f>IF(AND($C13="Objetivo",W$7&gt;=$F13,W$7&lt;=$F13+$G13-1),2,IF(AND($C13="Hito",W$7&gt;=$F13,W$7&lt;=$F13+$G13-1),1,""))</f>
        <v/>
      </c>
      <c r="X13" s="24" t="str">
        <f>IF(AND($C13="Objetivo",X$7&gt;=$F13,X$7&lt;=$F13+$G13-1),2,IF(AND($C13="Hito",X$7&gt;=$F13,X$7&lt;=$F13+$G13-1),1,""))</f>
        <v/>
      </c>
      <c r="Y13" s="24" t="str">
        <f>IF(AND($C13="Objetivo",Y$7&gt;=$F13,Y$7&lt;=$F13+$G13-1),2,IF(AND($C13="Hito",Y$7&gt;=$F13,Y$7&lt;=$F13+$G13-1),1,""))</f>
        <v/>
      </c>
      <c r="Z13" s="24" t="str">
        <f>IF(AND($C13="Objetivo",Z$7&gt;=$F13,Z$7&lt;=$F13+$G13-1),2,IF(AND($C13="Hito",Z$7&gt;=$F13,Z$7&lt;=$F13+$G13-1),1,""))</f>
        <v/>
      </c>
      <c r="AA13" s="24" t="str">
        <f>IF(AND($C13="Objetivo",AA$7&gt;=$F13,AA$7&lt;=$F13+$G13-1),2,IF(AND($C13="Hito",AA$7&gt;=$F13,AA$7&lt;=$F13+$G13-1),1,""))</f>
        <v/>
      </c>
      <c r="AB13" s="24" t="str">
        <f>IF(AND($C13="Objetivo",AB$7&gt;=$F13,AB$7&lt;=$F13+$G13-1),2,IF(AND($C13="Hito",AB$7&gt;=$F13,AB$7&lt;=$F13+$G13-1),1,""))</f>
        <v/>
      </c>
      <c r="AC13" s="24" t="str">
        <f>IF(AND($C13="Objetivo",AC$7&gt;=$F13,AC$7&lt;=$F13+$G13-1),2,IF(AND($C13="Hito",AC$7&gt;=$F13,AC$7&lt;=$F13+$G13-1),1,""))</f>
        <v/>
      </c>
      <c r="AD13" s="24" t="str">
        <f>IF(AND($C13="Objetivo",AD$7&gt;=$F13,AD$7&lt;=$F13+$G13-1),2,IF(AND($C13="Hito",AD$7&gt;=$F13,AD$7&lt;=$F13+$G13-1),1,""))</f>
        <v/>
      </c>
      <c r="AE13" s="24" t="str">
        <f>IF(AND($C13="Objetivo",AE$7&gt;=$F13,AE$7&lt;=$F13+$G13-1),2,IF(AND($C13="Hito",AE$7&gt;=$F13,AE$7&lt;=$F13+$G13-1),1,""))</f>
        <v/>
      </c>
      <c r="AF13" s="24" t="str">
        <f>IF(AND($C13="Objetivo",AF$7&gt;=$F13,AF$7&lt;=$F13+$G13-1),2,IF(AND($C13="Hito",AF$7&gt;=$F13,AF$7&lt;=$F13+$G13-1),1,""))</f>
        <v/>
      </c>
      <c r="AG13" s="24" t="str">
        <f>IF(AND($C13="Objetivo",AG$7&gt;=$F13,AG$7&lt;=$F13+$G13-1),2,IF(AND($C13="Hito",AG$7&gt;=$F13,AG$7&lt;=$F13+$G13-1),1,""))</f>
        <v/>
      </c>
    </row>
    <row r="14" spans="1:33" s="1" customFormat="1" x14ac:dyDescent="0.3">
      <c r="A14" s="10"/>
      <c r="B14" s="57" t="s">
        <v>45</v>
      </c>
      <c r="C14" s="53" t="s">
        <v>25</v>
      </c>
      <c r="D14" s="53" t="s">
        <v>46</v>
      </c>
      <c r="E14" s="54">
        <v>1</v>
      </c>
      <c r="F14" s="55">
        <v>45076</v>
      </c>
      <c r="G14" s="56">
        <v>1</v>
      </c>
      <c r="H14" s="53"/>
      <c r="I14" s="147"/>
      <c r="J14" s="24"/>
      <c r="K14" s="24"/>
      <c r="L14" s="24"/>
      <c r="M14" s="24"/>
      <c r="N14" s="24"/>
      <c r="O14" s="24"/>
      <c r="P14" s="24"/>
      <c r="Q14" s="24"/>
      <c r="R14" s="24"/>
      <c r="S14" s="24"/>
      <c r="T14" s="24"/>
      <c r="U14" s="24"/>
      <c r="V14" s="24"/>
      <c r="W14" s="24"/>
      <c r="X14" s="24"/>
      <c r="Y14" s="24"/>
      <c r="Z14" s="24"/>
      <c r="AA14" s="24"/>
      <c r="AB14" s="24"/>
      <c r="AC14" s="24"/>
      <c r="AD14" s="24"/>
      <c r="AE14" s="24"/>
      <c r="AF14" s="24"/>
      <c r="AG14" s="24"/>
    </row>
    <row r="15" spans="1:33" s="1" customFormat="1" x14ac:dyDescent="0.3">
      <c r="A15" s="9"/>
      <c r="B15" s="57" t="s">
        <v>44</v>
      </c>
      <c r="C15" s="53" t="s">
        <v>25</v>
      </c>
      <c r="D15" s="53" t="s">
        <v>46</v>
      </c>
      <c r="E15" s="54">
        <v>1</v>
      </c>
      <c r="F15" s="55">
        <v>45076</v>
      </c>
      <c r="G15" s="56">
        <v>3</v>
      </c>
      <c r="H15" s="53"/>
      <c r="I15" s="24" t="str">
        <f>IF(AND($C15="Objetivo",I$7&gt;=$F15,I$7&lt;=$F15+$G15-1),2,IF(AND($C15="Hito",I$7&gt;=$F15,I$7&lt;=$F15+$G15-1),1,""))</f>
        <v/>
      </c>
      <c r="J15" s="24" t="str">
        <f>IF(AND($C15="Objetivo",J$7&gt;=$F15,J$7&lt;=$F15+$G15-1),2,IF(AND($C15="Hito",J$7&gt;=$F15,J$7&lt;=$F15+$G15-1),1,""))</f>
        <v/>
      </c>
      <c r="K15" s="24" t="str">
        <f>IF(AND($C15="Objetivo",K$7&gt;=$F15,K$7&lt;=$F15+$G15-1),2,IF(AND($C15="Hito",K$7&gt;=$F15,K$7&lt;=$F15+$G15-1),1,""))</f>
        <v/>
      </c>
      <c r="L15" s="24" t="str">
        <f>IF(AND($C15="Objetivo",L$7&gt;=$F15,L$7&lt;=$F15+$G15-1),2,IF(AND($C15="Hito",L$7&gt;=$F15,L$7&lt;=$F15+$G15-1),1,""))</f>
        <v/>
      </c>
      <c r="M15" s="24" t="str">
        <f>IF(AND($C15="Objetivo",M$7&gt;=$F15,M$7&lt;=$F15+$G15-1),2,IF(AND($C15="Hito",M$7&gt;=$F15,M$7&lt;=$F15+$G15-1),1,""))</f>
        <v/>
      </c>
      <c r="N15" s="24" t="str">
        <f>IF(AND($C15="Objetivo",N$7&gt;=$F15,N$7&lt;=$F15+$G15-1),2,IF(AND($C15="Hito",N$7&gt;=$F15,N$7&lt;=$F15+$G15-1),1,""))</f>
        <v/>
      </c>
      <c r="O15" s="24" t="str">
        <f>IF(AND($C15="Objetivo",O$7&gt;=$F15,O$7&lt;=$F15+$G15-1),2,IF(AND($C15="Hito",O$7&gt;=$F15,O$7&lt;=$F15+$G15-1),1,""))</f>
        <v/>
      </c>
      <c r="P15" s="24" t="str">
        <f>IF(AND($C15="Objetivo",P$7&gt;=$F15,P$7&lt;=$F15+$G15-1),2,IF(AND($C15="Hito",P$7&gt;=$F15,P$7&lt;=$F15+$G15-1),1,""))</f>
        <v/>
      </c>
      <c r="Q15" s="24" t="str">
        <f>IF(AND($C15="Objetivo",Q$7&gt;=$F15,Q$7&lt;=$F15+$G15-1),2,IF(AND($C15="Hito",Q$7&gt;=$F15,Q$7&lt;=$F15+$G15-1),1,""))</f>
        <v/>
      </c>
      <c r="R15" s="24" t="str">
        <f>IF(AND($C15="Objetivo",R$7&gt;=$F15,R$7&lt;=$F15+$G15-1),2,IF(AND($C15="Hito",R$7&gt;=$F15,R$7&lt;=$F15+$G15-1),1,""))</f>
        <v/>
      </c>
      <c r="S15" s="24" t="str">
        <f>IF(AND($C15="Objetivo",S$7&gt;=$F15,S$7&lt;=$F15+$G15-1),2,IF(AND($C15="Hito",S$7&gt;=$F15,S$7&lt;=$F15+$G15-1),1,""))</f>
        <v/>
      </c>
      <c r="T15" s="24" t="str">
        <f>IF(AND($C15="Objetivo",T$7&gt;=$F15,T$7&lt;=$F15+$G15-1),2,IF(AND($C15="Hito",T$7&gt;=$F15,T$7&lt;=$F15+$G15-1),1,""))</f>
        <v/>
      </c>
      <c r="U15" s="24" t="str">
        <f>IF(AND($C15="Objetivo",U$7&gt;=$F15,U$7&lt;=$F15+$G15-1),2,IF(AND($C15="Hito",U$7&gt;=$F15,U$7&lt;=$F15+$G15-1),1,""))</f>
        <v/>
      </c>
      <c r="V15" s="24" t="str">
        <f>IF(AND($C15="Objetivo",V$7&gt;=$F15,V$7&lt;=$F15+$G15-1),2,IF(AND($C15="Hito",V$7&gt;=$F15,V$7&lt;=$F15+$G15-1),1,""))</f>
        <v/>
      </c>
      <c r="W15" s="24" t="str">
        <f>IF(AND($C15="Objetivo",W$7&gt;=$F15,W$7&lt;=$F15+$G15-1),2,IF(AND($C15="Hito",W$7&gt;=$F15,W$7&lt;=$F15+$G15-1),1,""))</f>
        <v/>
      </c>
      <c r="X15" s="24" t="str">
        <f>IF(AND($C15="Objetivo",X$7&gt;=$F15,X$7&lt;=$F15+$G15-1),2,IF(AND($C15="Hito",X$7&gt;=$F15,X$7&lt;=$F15+$G15-1),1,""))</f>
        <v/>
      </c>
      <c r="Y15" s="24" t="str">
        <f>IF(AND($C15="Objetivo",Y$7&gt;=$F15,Y$7&lt;=$F15+$G15-1),2,IF(AND($C15="Hito",Y$7&gt;=$F15,Y$7&lt;=$F15+$G15-1),1,""))</f>
        <v/>
      </c>
      <c r="Z15" s="24" t="str">
        <f>IF(AND($C15="Objetivo",Z$7&gt;=$F15,Z$7&lt;=$F15+$G15-1),2,IF(AND($C15="Hito",Z$7&gt;=$F15,Z$7&lt;=$F15+$G15-1),1,""))</f>
        <v/>
      </c>
      <c r="AA15" s="24" t="str">
        <f>IF(AND($C15="Objetivo",AA$7&gt;=$F15,AA$7&lt;=$F15+$G15-1),2,IF(AND($C15="Hito",AA$7&gt;=$F15,AA$7&lt;=$F15+$G15-1),1,""))</f>
        <v/>
      </c>
      <c r="AB15" s="24" t="str">
        <f>IF(AND($C15="Objetivo",AB$7&gt;=$F15,AB$7&lt;=$F15+$G15-1),2,IF(AND($C15="Hito",AB$7&gt;=$F15,AB$7&lt;=$F15+$G15-1),1,""))</f>
        <v/>
      </c>
      <c r="AC15" s="24" t="str">
        <f>IF(AND($C15="Objetivo",AC$7&gt;=$F15,AC$7&lt;=$F15+$G15-1),2,IF(AND($C15="Hito",AC$7&gt;=$F15,AC$7&lt;=$F15+$G15-1),1,""))</f>
        <v/>
      </c>
      <c r="AD15" s="24" t="str">
        <f>IF(AND($C15="Objetivo",AD$7&gt;=$F15,AD$7&lt;=$F15+$G15-1),2,IF(AND($C15="Hito",AD$7&gt;=$F15,AD$7&lt;=$F15+$G15-1),1,""))</f>
        <v/>
      </c>
      <c r="AE15" s="24" t="str">
        <f>IF(AND($C15="Objetivo",AE$7&gt;=$F15,AE$7&lt;=$F15+$G15-1),2,IF(AND($C15="Hito",AE$7&gt;=$F15,AE$7&lt;=$F15+$G15-1),1,""))</f>
        <v/>
      </c>
      <c r="AF15" s="24" t="str">
        <f>IF(AND($C15="Objetivo",AF$7&gt;=$F15,AF$7&lt;=$F15+$G15-1),2,IF(AND($C15="Hito",AF$7&gt;=$F15,AF$7&lt;=$F15+$G15-1),1,""))</f>
        <v/>
      </c>
      <c r="AG15" s="24" t="str">
        <f>IF(AND($C15="Objetivo",AG$7&gt;=$F15,AG$7&lt;=$F15+$G15-1),2,IF(AND($C15="Hito",AG$7&gt;=$F15,AG$7&lt;=$F15+$G15-1),1,""))</f>
        <v/>
      </c>
    </row>
    <row r="16" spans="1:33" s="1" customFormat="1" x14ac:dyDescent="0.3">
      <c r="A16" s="9"/>
      <c r="B16" s="57" t="s">
        <v>47</v>
      </c>
      <c r="C16" s="53" t="s">
        <v>25</v>
      </c>
      <c r="D16" s="53" t="s">
        <v>46</v>
      </c>
      <c r="E16" s="54">
        <v>1</v>
      </c>
      <c r="F16" s="55">
        <v>45076</v>
      </c>
      <c r="G16" s="56">
        <v>3</v>
      </c>
      <c r="H16" s="53"/>
      <c r="I16" s="24" t="str">
        <f>IF(AND($C16="Objetivo",I$7&gt;=$F16,I$7&lt;=$F16+$G16-1),2,IF(AND($C16="Hito",I$7&gt;=$F16,I$7&lt;=$F16+$G16-1),1,""))</f>
        <v/>
      </c>
      <c r="J16" s="24" t="str">
        <f>IF(AND($C16="Objetivo",J$7&gt;=$F16,J$7&lt;=$F16+$G16-1),2,IF(AND($C16="Hito",J$7&gt;=$F16,J$7&lt;=$F16+$G16-1),1,""))</f>
        <v/>
      </c>
      <c r="K16" s="24" t="str">
        <f>IF(AND($C16="Objetivo",K$7&gt;=$F16,K$7&lt;=$F16+$G16-1),2,IF(AND($C16="Hito",K$7&gt;=$F16,K$7&lt;=$F16+$G16-1),1,""))</f>
        <v/>
      </c>
      <c r="L16" s="24" t="str">
        <f>IF(AND($C16="Objetivo",L$7&gt;=$F16,L$7&lt;=$F16+$G16-1),2,IF(AND($C16="Hito",L$7&gt;=$F16,L$7&lt;=$F16+$G16-1),1,""))</f>
        <v/>
      </c>
      <c r="M16" s="24" t="str">
        <f>IF(AND($C16="Objetivo",M$7&gt;=$F16,M$7&lt;=$F16+$G16-1),2,IF(AND($C16="Hito",M$7&gt;=$F16,M$7&lt;=$F16+$G16-1),1,""))</f>
        <v/>
      </c>
      <c r="N16" s="24" t="str">
        <f>IF(AND($C16="Objetivo",N$7&gt;=$F16,N$7&lt;=$F16+$G16-1),2,IF(AND($C16="Hito",N$7&gt;=$F16,N$7&lt;=$F16+$G16-1),1,""))</f>
        <v/>
      </c>
      <c r="O16" s="24" t="str">
        <f>IF(AND($C16="Objetivo",O$7&gt;=$F16,O$7&lt;=$F16+$G16-1),2,IF(AND($C16="Hito",O$7&gt;=$F16,O$7&lt;=$F16+$G16-1),1,""))</f>
        <v/>
      </c>
      <c r="P16" s="24" t="str">
        <f>IF(AND($C16="Objetivo",P$7&gt;=$F16,P$7&lt;=$F16+$G16-1),2,IF(AND($C16="Hito",P$7&gt;=$F16,P$7&lt;=$F16+$G16-1),1,""))</f>
        <v/>
      </c>
      <c r="Q16" s="24" t="str">
        <f>IF(AND($C16="Objetivo",Q$7&gt;=$F16,Q$7&lt;=$F16+$G16-1),2,IF(AND($C16="Hito",Q$7&gt;=$F16,Q$7&lt;=$F16+$G16-1),1,""))</f>
        <v/>
      </c>
      <c r="R16" s="24" t="str">
        <f>IF(AND($C16="Objetivo",R$7&gt;=$F16,R$7&lt;=$F16+$G16-1),2,IF(AND($C16="Hito",R$7&gt;=$F16,R$7&lt;=$F16+$G16-1),1,""))</f>
        <v/>
      </c>
      <c r="S16" s="24" t="str">
        <f>IF(AND($C16="Objetivo",S$7&gt;=$F16,S$7&lt;=$F16+$G16-1),2,IF(AND($C16="Hito",S$7&gt;=$F16,S$7&lt;=$F16+$G16-1),1,""))</f>
        <v/>
      </c>
      <c r="T16" s="24" t="str">
        <f>IF(AND($C16="Objetivo",T$7&gt;=$F16,T$7&lt;=$F16+$G16-1),2,IF(AND($C16="Hito",T$7&gt;=$F16,T$7&lt;=$F16+$G16-1),1,""))</f>
        <v/>
      </c>
      <c r="U16" s="24" t="str">
        <f>IF(AND($C16="Objetivo",U$7&gt;=$F16,U$7&lt;=$F16+$G16-1),2,IF(AND($C16="Hito",U$7&gt;=$F16,U$7&lt;=$F16+$G16-1),1,""))</f>
        <v/>
      </c>
      <c r="V16" s="24" t="str">
        <f>IF(AND($C16="Objetivo",V$7&gt;=$F16,V$7&lt;=$F16+$G16-1),2,IF(AND($C16="Hito",V$7&gt;=$F16,V$7&lt;=$F16+$G16-1),1,""))</f>
        <v/>
      </c>
      <c r="W16" s="24" t="str">
        <f>IF(AND($C16="Objetivo",W$7&gt;=$F16,W$7&lt;=$F16+$G16-1),2,IF(AND($C16="Hito",W$7&gt;=$F16,W$7&lt;=$F16+$G16-1),1,""))</f>
        <v/>
      </c>
      <c r="X16" s="24" t="str">
        <f>IF(AND($C16="Objetivo",X$7&gt;=$F16,X$7&lt;=$F16+$G16-1),2,IF(AND($C16="Hito",X$7&gt;=$F16,X$7&lt;=$F16+$G16-1),1,""))</f>
        <v/>
      </c>
      <c r="Y16" s="24" t="str">
        <f>IF(AND($C16="Objetivo",Y$7&gt;=$F16,Y$7&lt;=$F16+$G16-1),2,IF(AND($C16="Hito",Y$7&gt;=$F16,Y$7&lt;=$F16+$G16-1),1,""))</f>
        <v/>
      </c>
      <c r="Z16" s="24" t="str">
        <f>IF(AND($C16="Objetivo",Z$7&gt;=$F16,Z$7&lt;=$F16+$G16-1),2,IF(AND($C16="Hito",Z$7&gt;=$F16,Z$7&lt;=$F16+$G16-1),1,""))</f>
        <v/>
      </c>
      <c r="AA16" s="24" t="str">
        <f>IF(AND($C16="Objetivo",AA$7&gt;=$F16,AA$7&lt;=$F16+$G16-1),2,IF(AND($C16="Hito",AA$7&gt;=$F16,AA$7&lt;=$F16+$G16-1),1,""))</f>
        <v/>
      </c>
      <c r="AB16" s="24" t="str">
        <f>IF(AND($C16="Objetivo",AB$7&gt;=$F16,AB$7&lt;=$F16+$G16-1),2,IF(AND($C16="Hito",AB$7&gt;=$F16,AB$7&lt;=$F16+$G16-1),1,""))</f>
        <v/>
      </c>
      <c r="AC16" s="24" t="str">
        <f>IF(AND($C16="Objetivo",AC$7&gt;=$F16,AC$7&lt;=$F16+$G16-1),2,IF(AND($C16="Hito",AC$7&gt;=$F16,AC$7&lt;=$F16+$G16-1),1,""))</f>
        <v/>
      </c>
      <c r="AD16" s="24" t="str">
        <f>IF(AND($C16="Objetivo",AD$7&gt;=$F16,AD$7&lt;=$F16+$G16-1),2,IF(AND($C16="Hito",AD$7&gt;=$F16,AD$7&lt;=$F16+$G16-1),1,""))</f>
        <v/>
      </c>
      <c r="AE16" s="24" t="str">
        <f>IF(AND($C16="Objetivo",AE$7&gt;=$F16,AE$7&lt;=$F16+$G16-1),2,IF(AND($C16="Hito",AE$7&gt;=$F16,AE$7&lt;=$F16+$G16-1),1,""))</f>
        <v/>
      </c>
      <c r="AF16" s="24" t="str">
        <f>IF(AND($C16="Objetivo",AF$7&gt;=$F16,AF$7&lt;=$F16+$G16-1),2,IF(AND($C16="Hito",AF$7&gt;=$F16,AF$7&lt;=$F16+$G16-1),1,""))</f>
        <v/>
      </c>
      <c r="AG16" s="24" t="str">
        <f>IF(AND($C16="Objetivo",AG$7&gt;=$F16,AG$7&lt;=$F16+$G16-1),2,IF(AND($C16="Hito",AG$7&gt;=$F16,AG$7&lt;=$F16+$G16-1),1,""))</f>
        <v/>
      </c>
    </row>
    <row r="17" spans="1:33" s="1" customFormat="1" x14ac:dyDescent="0.3">
      <c r="A17" s="9"/>
      <c r="B17" s="57" t="s">
        <v>35</v>
      </c>
      <c r="C17" s="53" t="s">
        <v>21</v>
      </c>
      <c r="D17" s="53" t="s">
        <v>46</v>
      </c>
      <c r="E17" s="54">
        <v>0</v>
      </c>
      <c r="F17" s="55">
        <v>45079</v>
      </c>
      <c r="G17" s="56">
        <v>1</v>
      </c>
      <c r="H17" s="53"/>
      <c r="I17" s="24" t="str">
        <f>IF(AND($C17="Objetivo",I$7&gt;=$F17,I$7&lt;=$F17+$G17-1),2,IF(AND($C17="Hito",I$7&gt;=$F17,I$7&lt;=$F17+$G17-1),1,""))</f>
        <v/>
      </c>
      <c r="J17" s="24" t="str">
        <f>IF(AND($C17="Objetivo",J$7&gt;=$F17,J$7&lt;=$F17+$G17-1),2,IF(AND($C17="Hito",J$7&gt;=$F17,J$7&lt;=$F17+$G17-1),1,""))</f>
        <v/>
      </c>
      <c r="K17" s="24" t="str">
        <f>IF(AND($C17="Objetivo",K$7&gt;=$F17,K$7&lt;=$F17+$G17-1),2,IF(AND($C17="Hito",K$7&gt;=$F17,K$7&lt;=$F17+$G17-1),1,""))</f>
        <v/>
      </c>
      <c r="L17" s="24">
        <f>IF(AND($C17="Objetivo",L$7&gt;=$F17,L$7&lt;=$F17+$G17-1),2,IF(AND($C17="Hito",L$7&gt;=$F17,L$7&lt;=$F17+$G17-1),1,""))</f>
        <v>1</v>
      </c>
      <c r="M17" s="24" t="str">
        <f>IF(AND($C17="Objetivo",M$7&gt;=$F17,M$7&lt;=$F17+$G17-1),2,IF(AND($C17="Hito",M$7&gt;=$F17,M$7&lt;=$F17+$G17-1),1,""))</f>
        <v/>
      </c>
      <c r="N17" s="24" t="str">
        <f>IF(AND($C17="Objetivo",N$7&gt;=$F17,N$7&lt;=$F17+$G17-1),2,IF(AND($C17="Hito",N$7&gt;=$F17,N$7&lt;=$F17+$G17-1),1,""))</f>
        <v/>
      </c>
      <c r="O17" s="24" t="str">
        <f>IF(AND($C17="Objetivo",O$7&gt;=$F17,O$7&lt;=$F17+$G17-1),2,IF(AND($C17="Hito",O$7&gt;=$F17,O$7&lt;=$F17+$G17-1),1,""))</f>
        <v/>
      </c>
      <c r="P17" s="24" t="str">
        <f>IF(AND($C17="Objetivo",P$7&gt;=$F17,P$7&lt;=$F17+$G17-1),2,IF(AND($C17="Hito",P$7&gt;=$F17,P$7&lt;=$F17+$G17-1),1,""))</f>
        <v/>
      </c>
      <c r="Q17" s="24" t="str">
        <f>IF(AND($C17="Objetivo",Q$7&gt;=$F17,Q$7&lt;=$F17+$G17-1),2,IF(AND($C17="Hito",Q$7&gt;=$F17,Q$7&lt;=$F17+$G17-1),1,""))</f>
        <v/>
      </c>
      <c r="R17" s="24" t="str">
        <f>IF(AND($C17="Objetivo",R$7&gt;=$F17,R$7&lt;=$F17+$G17-1),2,IF(AND($C17="Hito",R$7&gt;=$F17,R$7&lt;=$F17+$G17-1),1,""))</f>
        <v/>
      </c>
      <c r="S17" s="24" t="str">
        <f>IF(AND($C17="Objetivo",S$7&gt;=$F17,S$7&lt;=$F17+$G17-1),2,IF(AND($C17="Hito",S$7&gt;=$F17,S$7&lt;=$F17+$G17-1),1,""))</f>
        <v/>
      </c>
      <c r="T17" s="24" t="str">
        <f>IF(AND($C17="Objetivo",T$7&gt;=$F17,T$7&lt;=$F17+$G17-1),2,IF(AND($C17="Hito",T$7&gt;=$F17,T$7&lt;=$F17+$G17-1),1,""))</f>
        <v/>
      </c>
      <c r="U17" s="24" t="str">
        <f>IF(AND($C17="Objetivo",U$7&gt;=$F17,U$7&lt;=$F17+$G17-1),2,IF(AND($C17="Hito",U$7&gt;=$F17,U$7&lt;=$F17+$G17-1),1,""))</f>
        <v/>
      </c>
      <c r="V17" s="24" t="str">
        <f>IF(AND($C17="Objetivo",V$7&gt;=$F17,V$7&lt;=$F17+$G17-1),2,IF(AND($C17="Hito",V$7&gt;=$F17,V$7&lt;=$F17+$G17-1),1,""))</f>
        <v/>
      </c>
      <c r="W17" s="24" t="str">
        <f>IF(AND($C17="Objetivo",W$7&gt;=$F17,W$7&lt;=$F17+$G17-1),2,IF(AND($C17="Hito",W$7&gt;=$F17,W$7&lt;=$F17+$G17-1),1,""))</f>
        <v/>
      </c>
      <c r="X17" s="24" t="str">
        <f>IF(AND($C17="Objetivo",X$7&gt;=$F17,X$7&lt;=$F17+$G17-1),2,IF(AND($C17="Hito",X$7&gt;=$F17,X$7&lt;=$F17+$G17-1),1,""))</f>
        <v/>
      </c>
      <c r="Y17" s="24" t="str">
        <f>IF(AND($C17="Objetivo",Y$7&gt;=$F17,Y$7&lt;=$F17+$G17-1),2,IF(AND($C17="Hito",Y$7&gt;=$F17,Y$7&lt;=$F17+$G17-1),1,""))</f>
        <v/>
      </c>
      <c r="Z17" s="24" t="str">
        <f>IF(AND($C17="Objetivo",Z$7&gt;=$F17,Z$7&lt;=$F17+$G17-1),2,IF(AND($C17="Hito",Z$7&gt;=$F17,Z$7&lt;=$F17+$G17-1),1,""))</f>
        <v/>
      </c>
      <c r="AA17" s="24" t="str">
        <f>IF(AND($C17="Objetivo",AA$7&gt;=$F17,AA$7&lt;=$F17+$G17-1),2,IF(AND($C17="Hito",AA$7&gt;=$F17,AA$7&lt;=$F17+$G17-1),1,""))</f>
        <v/>
      </c>
      <c r="AB17" s="24" t="str">
        <f>IF(AND($C17="Objetivo",AB$7&gt;=$F17,AB$7&lt;=$F17+$G17-1),2,IF(AND($C17="Hito",AB$7&gt;=$F17,AB$7&lt;=$F17+$G17-1),1,""))</f>
        <v/>
      </c>
      <c r="AC17" s="24" t="str">
        <f>IF(AND($C17="Objetivo",AC$7&gt;=$F17,AC$7&lt;=$F17+$G17-1),2,IF(AND($C17="Hito",AC$7&gt;=$F17,AC$7&lt;=$F17+$G17-1),1,""))</f>
        <v/>
      </c>
      <c r="AD17" s="24" t="str">
        <f>IF(AND($C17="Objetivo",AD$7&gt;=$F17,AD$7&lt;=$F17+$G17-1),2,IF(AND($C17="Hito",AD$7&gt;=$F17,AD$7&lt;=$F17+$G17-1),1,""))</f>
        <v/>
      </c>
      <c r="AE17" s="24" t="str">
        <f>IF(AND($C17="Objetivo",AE$7&gt;=$F17,AE$7&lt;=$F17+$G17-1),2,IF(AND($C17="Hito",AE$7&gt;=$F17,AE$7&lt;=$F17+$G17-1),1,""))</f>
        <v/>
      </c>
      <c r="AF17" s="24" t="str">
        <f>IF(AND($C17="Objetivo",AF$7&gt;=$F17,AF$7&lt;=$F17+$G17-1),2,IF(AND($C17="Hito",AF$7&gt;=$F17,AF$7&lt;=$F17+$G17-1),1,""))</f>
        <v/>
      </c>
      <c r="AG17" s="24" t="str">
        <f>IF(AND($C17="Objetivo",AG$7&gt;=$F17,AG$7&lt;=$F17+$G17-1),2,IF(AND($C17="Hito",AG$7&gt;=$F17,AG$7&lt;=$F17+$G17-1),1,""))</f>
        <v/>
      </c>
    </row>
    <row r="18" spans="1:33" s="1" customFormat="1" x14ac:dyDescent="0.3">
      <c r="A18" s="10"/>
      <c r="B18" s="99" t="s">
        <v>49</v>
      </c>
      <c r="C18" s="53"/>
      <c r="D18" s="53"/>
      <c r="E18" s="54"/>
      <c r="F18" s="55"/>
      <c r="G18" s="56"/>
      <c r="H18" s="53"/>
      <c r="I18" s="24" t="str">
        <f>IF(AND($C18="Objetivo",I$7&gt;=$F18,I$7&lt;=$F18+$G18-1),2,IF(AND($C18="Hito",I$7&gt;=$F18,I$7&lt;=$F18+$G18-1),1,""))</f>
        <v/>
      </c>
      <c r="J18" s="24" t="str">
        <f>IF(AND($C18="Objetivo",J$7&gt;=$F18,J$7&lt;=$F18+$G18-1),2,IF(AND($C18="Hito",J$7&gt;=$F18,J$7&lt;=$F18+$G18-1),1,""))</f>
        <v/>
      </c>
      <c r="K18" s="24" t="str">
        <f>IF(AND($C18="Objetivo",K$7&gt;=$F18,K$7&lt;=$F18+$G18-1),2,IF(AND($C18="Hito",K$7&gt;=$F18,K$7&lt;=$F18+$G18-1),1,""))</f>
        <v/>
      </c>
      <c r="L18" s="24" t="str">
        <f>IF(AND($C18="Objetivo",L$7&gt;=$F18,L$7&lt;=$F18+$G18-1),2,IF(AND($C18="Hito",L$7&gt;=$F18,L$7&lt;=$F18+$G18-1),1,""))</f>
        <v/>
      </c>
      <c r="M18" s="24" t="str">
        <f>IF(AND($C18="Objetivo",M$7&gt;=$F18,M$7&lt;=$F18+$G18-1),2,IF(AND($C18="Hito",M$7&gt;=$F18,M$7&lt;=$F18+$G18-1),1,""))</f>
        <v/>
      </c>
      <c r="N18" s="24" t="str">
        <f>IF(AND($C18="Objetivo",N$7&gt;=$F18,N$7&lt;=$F18+$G18-1),2,IF(AND($C18="Hito",N$7&gt;=$F18,N$7&lt;=$F18+$G18-1),1,""))</f>
        <v/>
      </c>
      <c r="O18" s="24" t="str">
        <f>IF(AND($C18="Objetivo",O$7&gt;=$F18,O$7&lt;=$F18+$G18-1),2,IF(AND($C18="Hito",O$7&gt;=$F18,O$7&lt;=$F18+$G18-1),1,""))</f>
        <v/>
      </c>
      <c r="P18" s="24" t="str">
        <f>IF(AND($C18="Objetivo",P$7&gt;=$F18,P$7&lt;=$F18+$G18-1),2,IF(AND($C18="Hito",P$7&gt;=$F18,P$7&lt;=$F18+$G18-1),1,""))</f>
        <v/>
      </c>
      <c r="Q18" s="24" t="str">
        <f>IF(AND($C18="Objetivo",Q$7&gt;=$F18,Q$7&lt;=$F18+$G18-1),2,IF(AND($C18="Hito",Q$7&gt;=$F18,Q$7&lt;=$F18+$G18-1),1,""))</f>
        <v/>
      </c>
      <c r="R18" s="24" t="str">
        <f>IF(AND($C18="Objetivo",R$7&gt;=$F18,R$7&lt;=$F18+$G18-1),2,IF(AND($C18="Hito",R$7&gt;=$F18,R$7&lt;=$F18+$G18-1),1,""))</f>
        <v/>
      </c>
      <c r="S18" s="24" t="str">
        <f>IF(AND($C18="Objetivo",S$7&gt;=$F18,S$7&lt;=$F18+$G18-1),2,IF(AND($C18="Hito",S$7&gt;=$F18,S$7&lt;=$F18+$G18-1),1,""))</f>
        <v/>
      </c>
      <c r="T18" s="24" t="str">
        <f>IF(AND($C18="Objetivo",T$7&gt;=$F18,T$7&lt;=$F18+$G18-1),2,IF(AND($C18="Hito",T$7&gt;=$F18,T$7&lt;=$F18+$G18-1),1,""))</f>
        <v/>
      </c>
      <c r="U18" s="24" t="str">
        <f>IF(AND($C18="Objetivo",U$7&gt;=$F18,U$7&lt;=$F18+$G18-1),2,IF(AND($C18="Hito",U$7&gt;=$F18,U$7&lt;=$F18+$G18-1),1,""))</f>
        <v/>
      </c>
      <c r="V18" s="24" t="str">
        <f>IF(AND($C18="Objetivo",V$7&gt;=$F18,V$7&lt;=$F18+$G18-1),2,IF(AND($C18="Hito",V$7&gt;=$F18,V$7&lt;=$F18+$G18-1),1,""))</f>
        <v/>
      </c>
      <c r="W18" s="24" t="str">
        <f>IF(AND($C18="Objetivo",W$7&gt;=$F18,W$7&lt;=$F18+$G18-1),2,IF(AND($C18="Hito",W$7&gt;=$F18,W$7&lt;=$F18+$G18-1),1,""))</f>
        <v/>
      </c>
      <c r="X18" s="24" t="str">
        <f>IF(AND($C18="Objetivo",X$7&gt;=$F18,X$7&lt;=$F18+$G18-1),2,IF(AND($C18="Hito",X$7&gt;=$F18,X$7&lt;=$F18+$G18-1),1,""))</f>
        <v/>
      </c>
      <c r="Y18" s="24" t="str">
        <f>IF(AND($C18="Objetivo",Y$7&gt;=$F18,Y$7&lt;=$F18+$G18-1),2,IF(AND($C18="Hito",Y$7&gt;=$F18,Y$7&lt;=$F18+$G18-1),1,""))</f>
        <v/>
      </c>
      <c r="Z18" s="24" t="str">
        <f>IF(AND($C18="Objetivo",Z$7&gt;=$F18,Z$7&lt;=$F18+$G18-1),2,IF(AND($C18="Hito",Z$7&gt;=$F18,Z$7&lt;=$F18+$G18-1),1,""))</f>
        <v/>
      </c>
      <c r="AA18" s="24" t="str">
        <f>IF(AND($C18="Objetivo",AA$7&gt;=$F18,AA$7&lt;=$F18+$G18-1),2,IF(AND($C18="Hito",AA$7&gt;=$F18,AA$7&lt;=$F18+$G18-1),1,""))</f>
        <v/>
      </c>
      <c r="AB18" s="24" t="str">
        <f>IF(AND($C18="Objetivo",AB$7&gt;=$F18,AB$7&lt;=$F18+$G18-1),2,IF(AND($C18="Hito",AB$7&gt;=$F18,AB$7&lt;=$F18+$G18-1),1,""))</f>
        <v/>
      </c>
      <c r="AC18" s="24" t="str">
        <f>IF(AND($C18="Objetivo",AC$7&gt;=$F18,AC$7&lt;=$F18+$G18-1),2,IF(AND($C18="Hito",AC$7&gt;=$F18,AC$7&lt;=$F18+$G18-1),1,""))</f>
        <v/>
      </c>
      <c r="AD18" s="24" t="str">
        <f>IF(AND($C18="Objetivo",AD$7&gt;=$F18,AD$7&lt;=$F18+$G18-1),2,IF(AND($C18="Hito",AD$7&gt;=$F18,AD$7&lt;=$F18+$G18-1),1,""))</f>
        <v/>
      </c>
      <c r="AE18" s="24" t="str">
        <f>IF(AND($C18="Objetivo",AE$7&gt;=$F18,AE$7&lt;=$F18+$G18-1),2,IF(AND($C18="Hito",AE$7&gt;=$F18,AE$7&lt;=$F18+$G18-1),1,""))</f>
        <v/>
      </c>
      <c r="AF18" s="24" t="str">
        <f>IF(AND($C18="Objetivo",AF$7&gt;=$F18,AF$7&lt;=$F18+$G18-1),2,IF(AND($C18="Hito",AF$7&gt;=$F18,AF$7&lt;=$F18+$G18-1),1,""))</f>
        <v/>
      </c>
      <c r="AG18" s="24" t="str">
        <f>IF(AND($C18="Objetivo",AG$7&gt;=$F18,AG$7&lt;=$F18+$G18-1),2,IF(AND($C18="Hito",AG$7&gt;=$F18,AG$7&lt;=$F18+$G18-1),1,""))</f>
        <v/>
      </c>
    </row>
    <row r="19" spans="1:33" s="1" customFormat="1" x14ac:dyDescent="0.3">
      <c r="A19" s="10"/>
      <c r="B19" s="57" t="s">
        <v>50</v>
      </c>
      <c r="C19" s="53" t="s">
        <v>25</v>
      </c>
      <c r="D19" s="53"/>
      <c r="E19" s="54">
        <v>0</v>
      </c>
      <c r="F19" s="55">
        <v>45082</v>
      </c>
      <c r="G19" s="56">
        <v>1</v>
      </c>
      <c r="H19" s="53"/>
      <c r="I19" s="24" t="str">
        <f>IF(AND($C19="Objetivo",I$7&gt;=$F19,I$7&lt;=$F19+$G19-1),2,IF(AND($C19="Hito",I$7&gt;=$F19,I$7&lt;=$F19+$G19-1),1,""))</f>
        <v/>
      </c>
      <c r="J19" s="24" t="str">
        <f>IF(AND($C19="Objetivo",J$7&gt;=$F19,J$7&lt;=$F19+$G19-1),2,IF(AND($C19="Hito",J$7&gt;=$F19,J$7&lt;=$F19+$G19-1),1,""))</f>
        <v/>
      </c>
      <c r="K19" s="24" t="str">
        <f>IF(AND($C19="Objetivo",K$7&gt;=$F19,K$7&lt;=$F19+$G19-1),2,IF(AND($C19="Hito",K$7&gt;=$F19,K$7&lt;=$F19+$G19-1),1,""))</f>
        <v/>
      </c>
      <c r="L19" s="24" t="str">
        <f>IF(AND($C19="Objetivo",L$7&gt;=$F19,L$7&lt;=$F19+$G19-1),2,IF(AND($C19="Hito",L$7&gt;=$F19,L$7&lt;=$F19+$G19-1),1,""))</f>
        <v/>
      </c>
      <c r="M19" s="24" t="str">
        <f>IF(AND($C19="Objetivo",M$7&gt;=$F19,M$7&lt;=$F19+$G19-1),2,IF(AND($C19="Hito",M$7&gt;=$F19,M$7&lt;=$F19+$G19-1),1,""))</f>
        <v/>
      </c>
      <c r="N19" s="24" t="str">
        <f>IF(AND($C19="Objetivo",N$7&gt;=$F19,N$7&lt;=$F19+$G19-1),2,IF(AND($C19="Hito",N$7&gt;=$F19,N$7&lt;=$F19+$G19-1),1,""))</f>
        <v/>
      </c>
      <c r="O19" s="24" t="str">
        <f>IF(AND($C19="Objetivo",O$7&gt;=$F19,O$7&lt;=$F19+$G19-1),2,IF(AND($C19="Hito",O$7&gt;=$F19,O$7&lt;=$F19+$G19-1),1,""))</f>
        <v/>
      </c>
      <c r="P19" s="24" t="str">
        <f>IF(AND($C19="Objetivo",P$7&gt;=$F19,P$7&lt;=$F19+$G19-1),2,IF(AND($C19="Hito",P$7&gt;=$F19,P$7&lt;=$F19+$G19-1),1,""))</f>
        <v/>
      </c>
      <c r="Q19" s="24" t="str">
        <f>IF(AND($C19="Objetivo",Q$7&gt;=$F19,Q$7&lt;=$F19+$G19-1),2,IF(AND($C19="Hito",Q$7&gt;=$F19,Q$7&lt;=$F19+$G19-1),1,""))</f>
        <v/>
      </c>
      <c r="R19" s="24" t="str">
        <f>IF(AND($C19="Objetivo",R$7&gt;=$F19,R$7&lt;=$F19+$G19-1),2,IF(AND($C19="Hito",R$7&gt;=$F19,R$7&lt;=$F19+$G19-1),1,""))</f>
        <v/>
      </c>
      <c r="S19" s="24" t="str">
        <f>IF(AND($C19="Objetivo",S$7&gt;=$F19,S$7&lt;=$F19+$G19-1),2,IF(AND($C19="Hito",S$7&gt;=$F19,S$7&lt;=$F19+$G19-1),1,""))</f>
        <v/>
      </c>
      <c r="T19" s="24" t="str">
        <f>IF(AND($C19="Objetivo",T$7&gt;=$F19,T$7&lt;=$F19+$G19-1),2,IF(AND($C19="Hito",T$7&gt;=$F19,T$7&lt;=$F19+$G19-1),1,""))</f>
        <v/>
      </c>
      <c r="U19" s="24" t="str">
        <f>IF(AND($C19="Objetivo",U$7&gt;=$F19,U$7&lt;=$F19+$G19-1),2,IF(AND($C19="Hito",U$7&gt;=$F19,U$7&lt;=$F19+$G19-1),1,""))</f>
        <v/>
      </c>
      <c r="V19" s="24" t="str">
        <f>IF(AND($C19="Objetivo",V$7&gt;=$F19,V$7&lt;=$F19+$G19-1),2,IF(AND($C19="Hito",V$7&gt;=$F19,V$7&lt;=$F19+$G19-1),1,""))</f>
        <v/>
      </c>
      <c r="W19" s="24" t="str">
        <f>IF(AND($C19="Objetivo",W$7&gt;=$F19,W$7&lt;=$F19+$G19-1),2,IF(AND($C19="Hito",W$7&gt;=$F19,W$7&lt;=$F19+$G19-1),1,""))</f>
        <v/>
      </c>
      <c r="X19" s="24" t="str">
        <f>IF(AND($C19="Objetivo",X$7&gt;=$F19,X$7&lt;=$F19+$G19-1),2,IF(AND($C19="Hito",X$7&gt;=$F19,X$7&lt;=$F19+$G19-1),1,""))</f>
        <v/>
      </c>
      <c r="Y19" s="24" t="str">
        <f>IF(AND($C19="Objetivo",Y$7&gt;=$F19,Y$7&lt;=$F19+$G19-1),2,IF(AND($C19="Hito",Y$7&gt;=$F19,Y$7&lt;=$F19+$G19-1),1,""))</f>
        <v/>
      </c>
      <c r="Z19" s="24" t="str">
        <f>IF(AND($C19="Objetivo",Z$7&gt;=$F19,Z$7&lt;=$F19+$G19-1),2,IF(AND($C19="Hito",Z$7&gt;=$F19,Z$7&lt;=$F19+$G19-1),1,""))</f>
        <v/>
      </c>
      <c r="AA19" s="24" t="str">
        <f>IF(AND($C19="Objetivo",AA$7&gt;=$F19,AA$7&lt;=$F19+$G19-1),2,IF(AND($C19="Hito",AA$7&gt;=$F19,AA$7&lt;=$F19+$G19-1),1,""))</f>
        <v/>
      </c>
      <c r="AB19" s="24" t="str">
        <f>IF(AND($C19="Objetivo",AB$7&gt;=$F19,AB$7&lt;=$F19+$G19-1),2,IF(AND($C19="Hito",AB$7&gt;=$F19,AB$7&lt;=$F19+$G19-1),1,""))</f>
        <v/>
      </c>
      <c r="AC19" s="24" t="str">
        <f>IF(AND($C19="Objetivo",AC$7&gt;=$F19,AC$7&lt;=$F19+$G19-1),2,IF(AND($C19="Hito",AC$7&gt;=$F19,AC$7&lt;=$F19+$G19-1),1,""))</f>
        <v/>
      </c>
      <c r="AD19" s="24" t="str">
        <f>IF(AND($C19="Objetivo",AD$7&gt;=$F19,AD$7&lt;=$F19+$G19-1),2,IF(AND($C19="Hito",AD$7&gt;=$F19,AD$7&lt;=$F19+$G19-1),1,""))</f>
        <v/>
      </c>
      <c r="AE19" s="24" t="str">
        <f>IF(AND($C19="Objetivo",AE$7&gt;=$F19,AE$7&lt;=$F19+$G19-1),2,IF(AND($C19="Hito",AE$7&gt;=$F19,AE$7&lt;=$F19+$G19-1),1,""))</f>
        <v/>
      </c>
      <c r="AF19" s="24" t="str">
        <f>IF(AND($C19="Objetivo",AF$7&gt;=$F19,AF$7&lt;=$F19+$G19-1),2,IF(AND($C19="Hito",AF$7&gt;=$F19,AF$7&lt;=$F19+$G19-1),1,""))</f>
        <v/>
      </c>
      <c r="AG19" s="24" t="str">
        <f>IF(AND($C19="Objetivo",AG$7&gt;=$F19,AG$7&lt;=$F19+$G19-1),2,IF(AND($C19="Hito",AG$7&gt;=$F19,AG$7&lt;=$F19+$G19-1),1,""))</f>
        <v/>
      </c>
    </row>
    <row r="20" spans="1:33" s="1" customFormat="1" x14ac:dyDescent="0.3">
      <c r="A20" s="9"/>
      <c r="B20" s="57" t="s">
        <v>51</v>
      </c>
      <c r="C20" s="53" t="s">
        <v>25</v>
      </c>
      <c r="D20" s="53"/>
      <c r="E20" s="54">
        <v>0</v>
      </c>
      <c r="F20" s="55">
        <v>45082</v>
      </c>
      <c r="G20" s="56">
        <v>2</v>
      </c>
      <c r="H20" s="53"/>
      <c r="I20" s="24" t="str">
        <f>IF(AND($C20="Objetivo",I$7&gt;=$F20,I$7&lt;=$F20+$G20-1),2,IF(AND($C20="Hito",I$7&gt;=$F20,I$7&lt;=$F20+$G20-1),1,""))</f>
        <v/>
      </c>
      <c r="J20" s="24" t="str">
        <f>IF(AND($C20="Objetivo",J$7&gt;=$F20,J$7&lt;=$F20+$G20-1),2,IF(AND($C20="Hito",J$7&gt;=$F20,J$7&lt;=$F20+$G20-1),1,""))</f>
        <v/>
      </c>
      <c r="K20" s="24" t="str">
        <f>IF(AND($C20="Objetivo",K$7&gt;=$F20,K$7&lt;=$F20+$G20-1),2,IF(AND($C20="Hito",K$7&gt;=$F20,K$7&lt;=$F20+$G20-1),1,""))</f>
        <v/>
      </c>
      <c r="L20" s="24" t="str">
        <f>IF(AND($C20="Objetivo",L$7&gt;=$F20,L$7&lt;=$F20+$G20-1),2,IF(AND($C20="Hito",L$7&gt;=$F20,L$7&lt;=$F20+$G20-1),1,""))</f>
        <v/>
      </c>
      <c r="M20" s="24" t="str">
        <f>IF(AND($C20="Objetivo",M$7&gt;=$F20,M$7&lt;=$F20+$G20-1),2,IF(AND($C20="Hito",M$7&gt;=$F20,M$7&lt;=$F20+$G20-1),1,""))</f>
        <v/>
      </c>
      <c r="N20" s="24" t="str">
        <f>IF(AND($C20="Objetivo",N$7&gt;=$F20,N$7&lt;=$F20+$G20-1),2,IF(AND($C20="Hito",N$7&gt;=$F20,N$7&lt;=$F20+$G20-1),1,""))</f>
        <v/>
      </c>
      <c r="O20" s="24" t="str">
        <f>IF(AND($C20="Objetivo",O$7&gt;=$F20,O$7&lt;=$F20+$G20-1),2,IF(AND($C20="Hito",O$7&gt;=$F20,O$7&lt;=$F20+$G20-1),1,""))</f>
        <v/>
      </c>
      <c r="P20" s="24" t="str">
        <f>IF(AND($C20="Objetivo",P$7&gt;=$F20,P$7&lt;=$F20+$G20-1),2,IF(AND($C20="Hito",P$7&gt;=$F20,P$7&lt;=$F20+$G20-1),1,""))</f>
        <v/>
      </c>
      <c r="Q20" s="24" t="str">
        <f>IF(AND($C20="Objetivo",Q$7&gt;=$F20,Q$7&lt;=$F20+$G20-1),2,IF(AND($C20="Hito",Q$7&gt;=$F20,Q$7&lt;=$F20+$G20-1),1,""))</f>
        <v/>
      </c>
      <c r="R20" s="24" t="str">
        <f>IF(AND($C20="Objetivo",R$7&gt;=$F20,R$7&lt;=$F20+$G20-1),2,IF(AND($C20="Hito",R$7&gt;=$F20,R$7&lt;=$F20+$G20-1),1,""))</f>
        <v/>
      </c>
      <c r="S20" s="24" t="str">
        <f>IF(AND($C20="Objetivo",S$7&gt;=$F20,S$7&lt;=$F20+$G20-1),2,IF(AND($C20="Hito",S$7&gt;=$F20,S$7&lt;=$F20+$G20-1),1,""))</f>
        <v/>
      </c>
      <c r="T20" s="24" t="str">
        <f>IF(AND($C20="Objetivo",T$7&gt;=$F20,T$7&lt;=$F20+$G20-1),2,IF(AND($C20="Hito",T$7&gt;=$F20,T$7&lt;=$F20+$G20-1),1,""))</f>
        <v/>
      </c>
      <c r="U20" s="24" t="str">
        <f>IF(AND($C20="Objetivo",U$7&gt;=$F20,U$7&lt;=$F20+$G20-1),2,IF(AND($C20="Hito",U$7&gt;=$F20,U$7&lt;=$F20+$G20-1),1,""))</f>
        <v/>
      </c>
      <c r="V20" s="24" t="str">
        <f>IF(AND($C20="Objetivo",V$7&gt;=$F20,V$7&lt;=$F20+$G20-1),2,IF(AND($C20="Hito",V$7&gt;=$F20,V$7&lt;=$F20+$G20-1),1,""))</f>
        <v/>
      </c>
      <c r="W20" s="24" t="str">
        <f>IF(AND($C20="Objetivo",W$7&gt;=$F20,W$7&lt;=$F20+$G20-1),2,IF(AND($C20="Hito",W$7&gt;=$F20,W$7&lt;=$F20+$G20-1),1,""))</f>
        <v/>
      </c>
      <c r="X20" s="24" t="str">
        <f>IF(AND($C20="Objetivo",X$7&gt;=$F20,X$7&lt;=$F20+$G20-1),2,IF(AND($C20="Hito",X$7&gt;=$F20,X$7&lt;=$F20+$G20-1),1,""))</f>
        <v/>
      </c>
      <c r="Y20" s="24" t="str">
        <f>IF(AND($C20="Objetivo",Y$7&gt;=$F20,Y$7&lt;=$F20+$G20-1),2,IF(AND($C20="Hito",Y$7&gt;=$F20,Y$7&lt;=$F20+$G20-1),1,""))</f>
        <v/>
      </c>
      <c r="Z20" s="24" t="str">
        <f>IF(AND($C20="Objetivo",Z$7&gt;=$F20,Z$7&lt;=$F20+$G20-1),2,IF(AND($C20="Hito",Z$7&gt;=$F20,Z$7&lt;=$F20+$G20-1),1,""))</f>
        <v/>
      </c>
      <c r="AA20" s="24" t="str">
        <f>IF(AND($C20="Objetivo",AA$7&gt;=$F20,AA$7&lt;=$F20+$G20-1),2,IF(AND($C20="Hito",AA$7&gt;=$F20,AA$7&lt;=$F20+$G20-1),1,""))</f>
        <v/>
      </c>
      <c r="AB20" s="24" t="str">
        <f>IF(AND($C20="Objetivo",AB$7&gt;=$F20,AB$7&lt;=$F20+$G20-1),2,IF(AND($C20="Hito",AB$7&gt;=$F20,AB$7&lt;=$F20+$G20-1),1,""))</f>
        <v/>
      </c>
      <c r="AC20" s="24" t="str">
        <f>IF(AND($C20="Objetivo",AC$7&gt;=$F20,AC$7&lt;=$F20+$G20-1),2,IF(AND($C20="Hito",AC$7&gt;=$F20,AC$7&lt;=$F20+$G20-1),1,""))</f>
        <v/>
      </c>
      <c r="AD20" s="24" t="str">
        <f>IF(AND($C20="Objetivo",AD$7&gt;=$F20,AD$7&lt;=$F20+$G20-1),2,IF(AND($C20="Hito",AD$7&gt;=$F20,AD$7&lt;=$F20+$G20-1),1,""))</f>
        <v/>
      </c>
      <c r="AE20" s="24" t="str">
        <f>IF(AND($C20="Objetivo",AE$7&gt;=$F20,AE$7&lt;=$F20+$G20-1),2,IF(AND($C20="Hito",AE$7&gt;=$F20,AE$7&lt;=$F20+$G20-1),1,""))</f>
        <v/>
      </c>
      <c r="AF20" s="24" t="str">
        <f>IF(AND($C20="Objetivo",AF$7&gt;=$F20,AF$7&lt;=$F20+$G20-1),2,IF(AND($C20="Hito",AF$7&gt;=$F20,AF$7&lt;=$F20+$G20-1),1,""))</f>
        <v/>
      </c>
      <c r="AG20" s="24" t="str">
        <f>IF(AND($C20="Objetivo",AG$7&gt;=$F20,AG$7&lt;=$F20+$G20-1),2,IF(AND($C20="Hito",AG$7&gt;=$F20,AG$7&lt;=$F20+$G20-1),1,""))</f>
        <v/>
      </c>
    </row>
    <row r="21" spans="1:33" s="1" customFormat="1" x14ac:dyDescent="0.3">
      <c r="A21" s="9"/>
      <c r="B21" s="57" t="s">
        <v>52</v>
      </c>
      <c r="C21" s="53" t="s">
        <v>25</v>
      </c>
      <c r="D21" s="53"/>
      <c r="E21" s="54">
        <v>0</v>
      </c>
      <c r="F21" s="55">
        <v>45083</v>
      </c>
      <c r="G21" s="56">
        <v>2</v>
      </c>
      <c r="H21" s="53"/>
      <c r="I21" s="24" t="str">
        <f>IF(AND($C21="Objetivo",I$7&gt;=$F21,I$7&lt;=$F21+$G21-1),2,IF(AND($C21="Hito",I$7&gt;=$F21,I$7&lt;=$F21+$G21-1),1,""))</f>
        <v/>
      </c>
      <c r="J21" s="24" t="str">
        <f>IF(AND($C21="Objetivo",J$7&gt;=$F21,J$7&lt;=$F21+$G21-1),2,IF(AND($C21="Hito",J$7&gt;=$F21,J$7&lt;=$F21+$G21-1),1,""))</f>
        <v/>
      </c>
      <c r="K21" s="24" t="str">
        <f>IF(AND($C21="Objetivo",K$7&gt;=$F21,K$7&lt;=$F21+$G21-1),2,IF(AND($C21="Hito",K$7&gt;=$F21,K$7&lt;=$F21+$G21-1),1,""))</f>
        <v/>
      </c>
      <c r="L21" s="24" t="str">
        <f>IF(AND($C21="Objetivo",L$7&gt;=$F21,L$7&lt;=$F21+$G21-1),2,IF(AND($C21="Hito",L$7&gt;=$F21,L$7&lt;=$F21+$G21-1),1,""))</f>
        <v/>
      </c>
      <c r="M21" s="24" t="str">
        <f>IF(AND($C21="Objetivo",M$7&gt;=$F21,M$7&lt;=$F21+$G21-1),2,IF(AND($C21="Hito",M$7&gt;=$F21,M$7&lt;=$F21+$G21-1),1,""))</f>
        <v/>
      </c>
      <c r="N21" s="24" t="str">
        <f>IF(AND($C21="Objetivo",N$7&gt;=$F21,N$7&lt;=$F21+$G21-1),2,IF(AND($C21="Hito",N$7&gt;=$F21,N$7&lt;=$F21+$G21-1),1,""))</f>
        <v/>
      </c>
      <c r="O21" s="24" t="str">
        <f>IF(AND($C21="Objetivo",O$7&gt;=$F21,O$7&lt;=$F21+$G21-1),2,IF(AND($C21="Hito",O$7&gt;=$F21,O$7&lt;=$F21+$G21-1),1,""))</f>
        <v/>
      </c>
      <c r="P21" s="24" t="str">
        <f>IF(AND($C21="Objetivo",P$7&gt;=$F21,P$7&lt;=$F21+$G21-1),2,IF(AND($C21="Hito",P$7&gt;=$F21,P$7&lt;=$F21+$G21-1),1,""))</f>
        <v/>
      </c>
      <c r="Q21" s="24" t="str">
        <f>IF(AND($C21="Objetivo",Q$7&gt;=$F21,Q$7&lt;=$F21+$G21-1),2,IF(AND($C21="Hito",Q$7&gt;=$F21,Q$7&lt;=$F21+$G21-1),1,""))</f>
        <v/>
      </c>
      <c r="R21" s="24" t="str">
        <f>IF(AND($C21="Objetivo",R$7&gt;=$F21,R$7&lt;=$F21+$G21-1),2,IF(AND($C21="Hito",R$7&gt;=$F21,R$7&lt;=$F21+$G21-1),1,""))</f>
        <v/>
      </c>
      <c r="S21" s="24" t="str">
        <f>IF(AND($C21="Objetivo",S$7&gt;=$F21,S$7&lt;=$F21+$G21-1),2,IF(AND($C21="Hito",S$7&gt;=$F21,S$7&lt;=$F21+$G21-1),1,""))</f>
        <v/>
      </c>
      <c r="T21" s="24" t="str">
        <f>IF(AND($C21="Objetivo",T$7&gt;=$F21,T$7&lt;=$F21+$G21-1),2,IF(AND($C21="Hito",T$7&gt;=$F21,T$7&lt;=$F21+$G21-1),1,""))</f>
        <v/>
      </c>
      <c r="U21" s="24" t="str">
        <f>IF(AND($C21="Objetivo",U$7&gt;=$F21,U$7&lt;=$F21+$G21-1),2,IF(AND($C21="Hito",U$7&gt;=$F21,U$7&lt;=$F21+$G21-1),1,""))</f>
        <v/>
      </c>
      <c r="V21" s="24" t="str">
        <f>IF(AND($C21="Objetivo",V$7&gt;=$F21,V$7&lt;=$F21+$G21-1),2,IF(AND($C21="Hito",V$7&gt;=$F21,V$7&lt;=$F21+$G21-1),1,""))</f>
        <v/>
      </c>
      <c r="W21" s="24" t="str">
        <f>IF(AND($C21="Objetivo",W$7&gt;=$F21,W$7&lt;=$F21+$G21-1),2,IF(AND($C21="Hito",W$7&gt;=$F21,W$7&lt;=$F21+$G21-1),1,""))</f>
        <v/>
      </c>
      <c r="X21" s="24" t="str">
        <f>IF(AND($C21="Objetivo",X$7&gt;=$F21,X$7&lt;=$F21+$G21-1),2,IF(AND($C21="Hito",X$7&gt;=$F21,X$7&lt;=$F21+$G21-1),1,""))</f>
        <v/>
      </c>
      <c r="Y21" s="24" t="str">
        <f>IF(AND($C21="Objetivo",Y$7&gt;=$F21,Y$7&lt;=$F21+$G21-1),2,IF(AND($C21="Hito",Y$7&gt;=$F21,Y$7&lt;=$F21+$G21-1),1,""))</f>
        <v/>
      </c>
      <c r="Z21" s="24" t="str">
        <f>IF(AND($C21="Objetivo",Z$7&gt;=$F21,Z$7&lt;=$F21+$G21-1),2,IF(AND($C21="Hito",Z$7&gt;=$F21,Z$7&lt;=$F21+$G21-1),1,""))</f>
        <v/>
      </c>
      <c r="AA21" s="24" t="str">
        <f>IF(AND($C21="Objetivo",AA$7&gt;=$F21,AA$7&lt;=$F21+$G21-1),2,IF(AND($C21="Hito",AA$7&gt;=$F21,AA$7&lt;=$F21+$G21-1),1,""))</f>
        <v/>
      </c>
      <c r="AB21" s="24" t="str">
        <f>IF(AND($C21="Objetivo",AB$7&gt;=$F21,AB$7&lt;=$F21+$G21-1),2,IF(AND($C21="Hito",AB$7&gt;=$F21,AB$7&lt;=$F21+$G21-1),1,""))</f>
        <v/>
      </c>
      <c r="AC21" s="24" t="str">
        <f>IF(AND($C21="Objetivo",AC$7&gt;=$F21,AC$7&lt;=$F21+$G21-1),2,IF(AND($C21="Hito",AC$7&gt;=$F21,AC$7&lt;=$F21+$G21-1),1,""))</f>
        <v/>
      </c>
      <c r="AD21" s="24" t="str">
        <f>IF(AND($C21="Objetivo",AD$7&gt;=$F21,AD$7&lt;=$F21+$G21-1),2,IF(AND($C21="Hito",AD$7&gt;=$F21,AD$7&lt;=$F21+$G21-1),1,""))</f>
        <v/>
      </c>
      <c r="AE21" s="24" t="str">
        <f>IF(AND($C21="Objetivo",AE$7&gt;=$F21,AE$7&lt;=$F21+$G21-1),2,IF(AND($C21="Hito",AE$7&gt;=$F21,AE$7&lt;=$F21+$G21-1),1,""))</f>
        <v/>
      </c>
      <c r="AF21" s="24" t="str">
        <f>IF(AND($C21="Objetivo",AF$7&gt;=$F21,AF$7&lt;=$F21+$G21-1),2,IF(AND($C21="Hito",AF$7&gt;=$F21,AF$7&lt;=$F21+$G21-1),1,""))</f>
        <v/>
      </c>
      <c r="AG21" s="24" t="str">
        <f>IF(AND($C21="Objetivo",AG$7&gt;=$F21,AG$7&lt;=$F21+$G21-1),2,IF(AND($C21="Hito",AG$7&gt;=$F21,AG$7&lt;=$F21+$G21-1),1,""))</f>
        <v/>
      </c>
    </row>
    <row r="22" spans="1:33" s="1" customFormat="1" x14ac:dyDescent="0.3">
      <c r="A22" s="9"/>
      <c r="B22" s="57" t="s">
        <v>53</v>
      </c>
      <c r="C22" s="53" t="s">
        <v>25</v>
      </c>
      <c r="D22" s="53"/>
      <c r="E22" s="54">
        <v>0</v>
      </c>
      <c r="F22" s="55">
        <v>45084</v>
      </c>
      <c r="G22" s="56">
        <v>1</v>
      </c>
      <c r="H22" s="53"/>
      <c r="I22" s="24" t="str">
        <f>IF(AND($C22="Objetivo",I$7&gt;=$F22,I$7&lt;=$F22+$G22-1),2,IF(AND($C22="Hito",I$7&gt;=$F22,I$7&lt;=$F22+$G22-1),1,""))</f>
        <v/>
      </c>
      <c r="J22" s="24" t="str">
        <f>IF(AND($C22="Objetivo",J$7&gt;=$F22,J$7&lt;=$F22+$G22-1),2,IF(AND($C22="Hito",J$7&gt;=$F22,J$7&lt;=$F22+$G22-1),1,""))</f>
        <v/>
      </c>
      <c r="K22" s="24" t="str">
        <f>IF(AND($C22="Objetivo",K$7&gt;=$F22,K$7&lt;=$F22+$G22-1),2,IF(AND($C22="Hito",K$7&gt;=$F22,K$7&lt;=$F22+$G22-1),1,""))</f>
        <v/>
      </c>
      <c r="L22" s="24" t="str">
        <f>IF(AND($C22="Objetivo",L$7&gt;=$F22,L$7&lt;=$F22+$G22-1),2,IF(AND($C22="Hito",L$7&gt;=$F22,L$7&lt;=$F22+$G22-1),1,""))</f>
        <v/>
      </c>
      <c r="M22" s="24" t="str">
        <f>IF(AND($C22="Objetivo",M$7&gt;=$F22,M$7&lt;=$F22+$G22-1),2,IF(AND($C22="Hito",M$7&gt;=$F22,M$7&lt;=$F22+$G22-1),1,""))</f>
        <v/>
      </c>
      <c r="N22" s="24" t="str">
        <f>IF(AND($C22="Objetivo",N$7&gt;=$F22,N$7&lt;=$F22+$G22-1),2,IF(AND($C22="Hito",N$7&gt;=$F22,N$7&lt;=$F22+$G22-1),1,""))</f>
        <v/>
      </c>
      <c r="O22" s="24" t="str">
        <f>IF(AND($C22="Objetivo",O$7&gt;=$F22,O$7&lt;=$F22+$G22-1),2,IF(AND($C22="Hito",O$7&gt;=$F22,O$7&lt;=$F22+$G22-1),1,""))</f>
        <v/>
      </c>
      <c r="P22" s="24" t="str">
        <f>IF(AND($C22="Objetivo",P$7&gt;=$F22,P$7&lt;=$F22+$G22-1),2,IF(AND($C22="Hito",P$7&gt;=$F22,P$7&lt;=$F22+$G22-1),1,""))</f>
        <v/>
      </c>
      <c r="Q22" s="24" t="str">
        <f>IF(AND($C22="Objetivo",Q$7&gt;=$F22,Q$7&lt;=$F22+$G22-1),2,IF(AND($C22="Hito",Q$7&gt;=$F22,Q$7&lt;=$F22+$G22-1),1,""))</f>
        <v/>
      </c>
      <c r="R22" s="24" t="str">
        <f>IF(AND($C22="Objetivo",R$7&gt;=$F22,R$7&lt;=$F22+$G22-1),2,IF(AND($C22="Hito",R$7&gt;=$F22,R$7&lt;=$F22+$G22-1),1,""))</f>
        <v/>
      </c>
      <c r="S22" s="24" t="str">
        <f>IF(AND($C22="Objetivo",S$7&gt;=$F22,S$7&lt;=$F22+$G22-1),2,IF(AND($C22="Hito",S$7&gt;=$F22,S$7&lt;=$F22+$G22-1),1,""))</f>
        <v/>
      </c>
      <c r="T22" s="24" t="str">
        <f>IF(AND($C22="Objetivo",T$7&gt;=$F22,T$7&lt;=$F22+$G22-1),2,IF(AND($C22="Hito",T$7&gt;=$F22,T$7&lt;=$F22+$G22-1),1,""))</f>
        <v/>
      </c>
      <c r="U22" s="24" t="str">
        <f>IF(AND($C22="Objetivo",U$7&gt;=$F22,U$7&lt;=$F22+$G22-1),2,IF(AND($C22="Hito",U$7&gt;=$F22,U$7&lt;=$F22+$G22-1),1,""))</f>
        <v/>
      </c>
      <c r="V22" s="24" t="str">
        <f>IF(AND($C22="Objetivo",V$7&gt;=$F22,V$7&lt;=$F22+$G22-1),2,IF(AND($C22="Hito",V$7&gt;=$F22,V$7&lt;=$F22+$G22-1),1,""))</f>
        <v/>
      </c>
      <c r="W22" s="24" t="str">
        <f>IF(AND($C22="Objetivo",W$7&gt;=$F22,W$7&lt;=$F22+$G22-1),2,IF(AND($C22="Hito",W$7&gt;=$F22,W$7&lt;=$F22+$G22-1),1,""))</f>
        <v/>
      </c>
      <c r="X22" s="24" t="str">
        <f>IF(AND($C22="Objetivo",X$7&gt;=$F22,X$7&lt;=$F22+$G22-1),2,IF(AND($C22="Hito",X$7&gt;=$F22,X$7&lt;=$F22+$G22-1),1,""))</f>
        <v/>
      </c>
      <c r="Y22" s="24" t="str">
        <f>IF(AND($C22="Objetivo",Y$7&gt;=$F22,Y$7&lt;=$F22+$G22-1),2,IF(AND($C22="Hito",Y$7&gt;=$F22,Y$7&lt;=$F22+$G22-1),1,""))</f>
        <v/>
      </c>
      <c r="Z22" s="24" t="str">
        <f>IF(AND($C22="Objetivo",Z$7&gt;=$F22,Z$7&lt;=$F22+$G22-1),2,IF(AND($C22="Hito",Z$7&gt;=$F22,Z$7&lt;=$F22+$G22-1),1,""))</f>
        <v/>
      </c>
      <c r="AA22" s="24" t="str">
        <f>IF(AND($C22="Objetivo",AA$7&gt;=$F22,AA$7&lt;=$F22+$G22-1),2,IF(AND($C22="Hito",AA$7&gt;=$F22,AA$7&lt;=$F22+$G22-1),1,""))</f>
        <v/>
      </c>
      <c r="AB22" s="24" t="str">
        <f>IF(AND($C22="Objetivo",AB$7&gt;=$F22,AB$7&lt;=$F22+$G22-1),2,IF(AND($C22="Hito",AB$7&gt;=$F22,AB$7&lt;=$F22+$G22-1),1,""))</f>
        <v/>
      </c>
      <c r="AC22" s="24" t="str">
        <f>IF(AND($C22="Objetivo",AC$7&gt;=$F22,AC$7&lt;=$F22+$G22-1),2,IF(AND($C22="Hito",AC$7&gt;=$F22,AC$7&lt;=$F22+$G22-1),1,""))</f>
        <v/>
      </c>
      <c r="AD22" s="24" t="str">
        <f>IF(AND($C22="Objetivo",AD$7&gt;=$F22,AD$7&lt;=$F22+$G22-1),2,IF(AND($C22="Hito",AD$7&gt;=$F22,AD$7&lt;=$F22+$G22-1),1,""))</f>
        <v/>
      </c>
      <c r="AE22" s="24" t="str">
        <f>IF(AND($C22="Objetivo",AE$7&gt;=$F22,AE$7&lt;=$F22+$G22-1),2,IF(AND($C22="Hito",AE$7&gt;=$F22,AE$7&lt;=$F22+$G22-1),1,""))</f>
        <v/>
      </c>
      <c r="AF22" s="24" t="str">
        <f>IF(AND($C22="Objetivo",AF$7&gt;=$F22,AF$7&lt;=$F22+$G22-1),2,IF(AND($C22="Hito",AF$7&gt;=$F22,AF$7&lt;=$F22+$G22-1),1,""))</f>
        <v/>
      </c>
      <c r="AG22" s="24" t="str">
        <f>IF(AND($C22="Objetivo",AG$7&gt;=$F22,AG$7&lt;=$F22+$G22-1),2,IF(AND($C22="Hito",AG$7&gt;=$F22,AG$7&lt;=$F22+$G22-1),1,""))</f>
        <v/>
      </c>
    </row>
    <row r="23" spans="1:33" s="1" customFormat="1" x14ac:dyDescent="0.3">
      <c r="A23" s="9"/>
      <c r="B23" s="57" t="s">
        <v>54</v>
      </c>
      <c r="C23" s="53" t="s">
        <v>25</v>
      </c>
      <c r="D23" s="53"/>
      <c r="E23" s="54">
        <v>0</v>
      </c>
      <c r="F23" s="55">
        <v>45084</v>
      </c>
      <c r="G23" s="56">
        <v>2</v>
      </c>
      <c r="H23" s="5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row>
    <row r="24" spans="1:33" s="1" customFormat="1" x14ac:dyDescent="0.3">
      <c r="A24" s="9"/>
      <c r="B24" s="57" t="s">
        <v>55</v>
      </c>
      <c r="C24" s="53" t="s">
        <v>21</v>
      </c>
      <c r="D24" s="53"/>
      <c r="E24" s="54">
        <v>0</v>
      </c>
      <c r="F24" s="55">
        <v>45086</v>
      </c>
      <c r="G24" s="56">
        <v>1</v>
      </c>
      <c r="H24" s="53"/>
      <c r="I24" s="24" t="str">
        <f>IF(AND($C24="Objetivo",I$7&gt;=$F24,I$7&lt;=$F24+$G24-1),2,IF(AND($C24="Hito",I$7&gt;=$F24,I$7&lt;=$F24+$G24-1),1,""))</f>
        <v/>
      </c>
      <c r="J24" s="24" t="str">
        <f>IF(AND($C24="Objetivo",J$7&gt;=$F24,J$7&lt;=$F24+$G24-1),2,IF(AND($C24="Hito",J$7&gt;=$F24,J$7&lt;=$F24+$G24-1),1,""))</f>
        <v/>
      </c>
      <c r="K24" s="24" t="str">
        <f>IF(AND($C24="Objetivo",K$7&gt;=$F24,K$7&lt;=$F24+$G24-1),2,IF(AND($C24="Hito",K$7&gt;=$F24,K$7&lt;=$F24+$G24-1),1,""))</f>
        <v/>
      </c>
      <c r="L24" s="24" t="str">
        <f>IF(AND($C24="Objetivo",L$7&gt;=$F24,L$7&lt;=$F24+$G24-1),2,IF(AND($C24="Hito",L$7&gt;=$F24,L$7&lt;=$F24+$G24-1),1,""))</f>
        <v/>
      </c>
      <c r="M24" s="24" t="str">
        <f>IF(AND($C24="Objetivo",M$7&gt;=$F24,M$7&lt;=$F24+$G24-1),2,IF(AND($C24="Hito",M$7&gt;=$F24,M$7&lt;=$F24+$G24-1),1,""))</f>
        <v/>
      </c>
      <c r="N24" s="24" t="str">
        <f>IF(AND($C24="Objetivo",N$7&gt;=$F24,N$7&lt;=$F24+$G24-1),2,IF(AND($C24="Hito",N$7&gt;=$F24,N$7&lt;=$F24+$G24-1),1,""))</f>
        <v/>
      </c>
      <c r="O24" s="24" t="str">
        <f>IF(AND($C24="Objetivo",O$7&gt;=$F24,O$7&lt;=$F24+$G24-1),2,IF(AND($C24="Hito",O$7&gt;=$F24,O$7&lt;=$F24+$G24-1),1,""))</f>
        <v/>
      </c>
      <c r="P24" s="24" t="str">
        <f>IF(AND($C24="Objetivo",P$7&gt;=$F24,P$7&lt;=$F24+$G24-1),2,IF(AND($C24="Hito",P$7&gt;=$F24,P$7&lt;=$F24+$G24-1),1,""))</f>
        <v/>
      </c>
      <c r="Q24" s="24" t="str">
        <f>IF(AND($C24="Objetivo",Q$7&gt;=$F24,Q$7&lt;=$F24+$G24-1),2,IF(AND($C24="Hito",Q$7&gt;=$F24,Q$7&lt;=$F24+$G24-1),1,""))</f>
        <v/>
      </c>
      <c r="R24" s="24" t="str">
        <f>IF(AND($C24="Objetivo",R$7&gt;=$F24,R$7&lt;=$F24+$G24-1),2,IF(AND($C24="Hito",R$7&gt;=$F24,R$7&lt;=$F24+$G24-1),1,""))</f>
        <v/>
      </c>
      <c r="S24" s="24">
        <f>IF(AND($C24="Objetivo",S$7&gt;=$F24,S$7&lt;=$F24+$G24-1),2,IF(AND($C24="Hito",S$7&gt;=$F24,S$7&lt;=$F24+$G24-1),1,""))</f>
        <v>1</v>
      </c>
      <c r="T24" s="24" t="str">
        <f>IF(AND($C24="Objetivo",T$7&gt;=$F24,T$7&lt;=$F24+$G24-1),2,IF(AND($C24="Hito",T$7&gt;=$F24,T$7&lt;=$F24+$G24-1),1,""))</f>
        <v/>
      </c>
      <c r="U24" s="24" t="str">
        <f>IF(AND($C24="Objetivo",U$7&gt;=$F24,U$7&lt;=$F24+$G24-1),2,IF(AND($C24="Hito",U$7&gt;=$F24,U$7&lt;=$F24+$G24-1),1,""))</f>
        <v/>
      </c>
      <c r="V24" s="24" t="str">
        <f>IF(AND($C24="Objetivo",V$7&gt;=$F24,V$7&lt;=$F24+$G24-1),2,IF(AND($C24="Hito",V$7&gt;=$F24,V$7&lt;=$F24+$G24-1),1,""))</f>
        <v/>
      </c>
      <c r="W24" s="24" t="str">
        <f>IF(AND($C24="Objetivo",W$7&gt;=$F24,W$7&lt;=$F24+$G24-1),2,IF(AND($C24="Hito",W$7&gt;=$F24,W$7&lt;=$F24+$G24-1),1,""))</f>
        <v/>
      </c>
      <c r="X24" s="24" t="str">
        <f>IF(AND($C24="Objetivo",X$7&gt;=$F24,X$7&lt;=$F24+$G24-1),2,IF(AND($C24="Hito",X$7&gt;=$F24,X$7&lt;=$F24+$G24-1),1,""))</f>
        <v/>
      </c>
      <c r="Y24" s="24" t="str">
        <f>IF(AND($C24="Objetivo",Y$7&gt;=$F24,Y$7&lt;=$F24+$G24-1),2,IF(AND($C24="Hito",Y$7&gt;=$F24,Y$7&lt;=$F24+$G24-1),1,""))</f>
        <v/>
      </c>
      <c r="Z24" s="24" t="str">
        <f>IF(AND($C24="Objetivo",Z$7&gt;=$F24,Z$7&lt;=$F24+$G24-1),2,IF(AND($C24="Hito",Z$7&gt;=$F24,Z$7&lt;=$F24+$G24-1),1,""))</f>
        <v/>
      </c>
      <c r="AA24" s="24" t="str">
        <f>IF(AND($C24="Objetivo",AA$7&gt;=$F24,AA$7&lt;=$F24+$G24-1),2,IF(AND($C24="Hito",AA$7&gt;=$F24,AA$7&lt;=$F24+$G24-1),1,""))</f>
        <v/>
      </c>
      <c r="AB24" s="24" t="str">
        <f>IF(AND($C24="Objetivo",AB$7&gt;=$F24,AB$7&lt;=$F24+$G24-1),2,IF(AND($C24="Hito",AB$7&gt;=$F24,AB$7&lt;=$F24+$G24-1),1,""))</f>
        <v/>
      </c>
      <c r="AC24" s="24" t="str">
        <f>IF(AND($C24="Objetivo",AC$7&gt;=$F24,AC$7&lt;=$F24+$G24-1),2,IF(AND($C24="Hito",AC$7&gt;=$F24,AC$7&lt;=$F24+$G24-1),1,""))</f>
        <v/>
      </c>
      <c r="AD24" s="24" t="str">
        <f>IF(AND($C24="Objetivo",AD$7&gt;=$F24,AD$7&lt;=$F24+$G24-1),2,IF(AND($C24="Hito",AD$7&gt;=$F24,AD$7&lt;=$F24+$G24-1),1,""))</f>
        <v/>
      </c>
      <c r="AE24" s="24" t="str">
        <f>IF(AND($C24="Objetivo",AE$7&gt;=$F24,AE$7&lt;=$F24+$G24-1),2,IF(AND($C24="Hito",AE$7&gt;=$F24,AE$7&lt;=$F24+$G24-1),1,""))</f>
        <v/>
      </c>
      <c r="AF24" s="24" t="str">
        <f>IF(AND($C24="Objetivo",AF$7&gt;=$F24,AF$7&lt;=$F24+$G24-1),2,IF(AND($C24="Hito",AF$7&gt;=$F24,AF$7&lt;=$F24+$G24-1),1,""))</f>
        <v/>
      </c>
      <c r="AG24" s="24" t="str">
        <f>IF(AND($C24="Objetivo",AG$7&gt;=$F24,AG$7&lt;=$F24+$G24-1),2,IF(AND($C24="Hito",AG$7&gt;=$F24,AG$7&lt;=$F24+$G24-1),1,""))</f>
        <v/>
      </c>
    </row>
    <row r="25" spans="1:33" s="1" customFormat="1" x14ac:dyDescent="0.3">
      <c r="A25" s="9"/>
      <c r="B25" s="99" t="s">
        <v>56</v>
      </c>
      <c r="C25" s="53"/>
      <c r="D25" s="53"/>
      <c r="E25" s="54"/>
      <c r="F25" s="55"/>
      <c r="G25" s="56"/>
      <c r="H25" s="53"/>
      <c r="I25" s="24" t="str">
        <f>IF(AND($C25="Objetivo",I$7&gt;=$F25,I$7&lt;=$F25+$G25-1),2,IF(AND($C25="Hito",I$7&gt;=$F25,I$7&lt;=$F25+$G25-1),1,""))</f>
        <v/>
      </c>
      <c r="J25" s="24" t="str">
        <f>IF(AND($C25="Objetivo",J$7&gt;=$F25,J$7&lt;=$F25+$G25-1),2,IF(AND($C25="Hito",J$7&gt;=$F25,J$7&lt;=$F25+$G25-1),1,""))</f>
        <v/>
      </c>
      <c r="K25" s="24" t="str">
        <f>IF(AND($C25="Objetivo",K$7&gt;=$F25,K$7&lt;=$F25+$G25-1),2,IF(AND($C25="Hito",K$7&gt;=$F25,K$7&lt;=$F25+$G25-1),1,""))</f>
        <v/>
      </c>
      <c r="L25" s="24" t="str">
        <f>IF(AND($C25="Objetivo",L$7&gt;=$F25,L$7&lt;=$F25+$G25-1),2,IF(AND($C25="Hito",L$7&gt;=$F25,L$7&lt;=$F25+$G25-1),1,""))</f>
        <v/>
      </c>
      <c r="M25" s="24" t="str">
        <f>IF(AND($C25="Objetivo",M$7&gt;=$F25,M$7&lt;=$F25+$G25-1),2,IF(AND($C25="Hito",M$7&gt;=$F25,M$7&lt;=$F25+$G25-1),1,""))</f>
        <v/>
      </c>
      <c r="N25" s="24" t="str">
        <f>IF(AND($C25="Objetivo",N$7&gt;=$F25,N$7&lt;=$F25+$G25-1),2,IF(AND($C25="Hito",N$7&gt;=$F25,N$7&lt;=$F25+$G25-1),1,""))</f>
        <v/>
      </c>
      <c r="O25" s="24" t="str">
        <f>IF(AND($C25="Objetivo",O$7&gt;=$F25,O$7&lt;=$F25+$G25-1),2,IF(AND($C25="Hito",O$7&gt;=$F25,O$7&lt;=$F25+$G25-1),1,""))</f>
        <v/>
      </c>
      <c r="P25" s="24" t="str">
        <f>IF(AND($C25="Objetivo",P$7&gt;=$F25,P$7&lt;=$F25+$G25-1),2,IF(AND($C25="Hito",P$7&gt;=$F25,P$7&lt;=$F25+$G25-1),1,""))</f>
        <v/>
      </c>
      <c r="Q25" s="24" t="str">
        <f>IF(AND($C25="Objetivo",Q$7&gt;=$F25,Q$7&lt;=$F25+$G25-1),2,IF(AND($C25="Hito",Q$7&gt;=$F25,Q$7&lt;=$F25+$G25-1),1,""))</f>
        <v/>
      </c>
      <c r="R25" s="24" t="str">
        <f>IF(AND($C25="Objetivo",R$7&gt;=$F25,R$7&lt;=$F25+$G25-1),2,IF(AND($C25="Hito",R$7&gt;=$F25,R$7&lt;=$F25+$G25-1),1,""))</f>
        <v/>
      </c>
      <c r="S25" s="24" t="str">
        <f>IF(AND($C25="Objetivo",S$7&gt;=$F25,S$7&lt;=$F25+$G25-1),2,IF(AND($C25="Hito",S$7&gt;=$F25,S$7&lt;=$F25+$G25-1),1,""))</f>
        <v/>
      </c>
      <c r="T25" s="24" t="str">
        <f>IF(AND($C25="Objetivo",T$7&gt;=$F25,T$7&lt;=$F25+$G25-1),2,IF(AND($C25="Hito",T$7&gt;=$F25,T$7&lt;=$F25+$G25-1),1,""))</f>
        <v/>
      </c>
      <c r="U25" s="24" t="str">
        <f>IF(AND($C25="Objetivo",U$7&gt;=$F25,U$7&lt;=$F25+$G25-1),2,IF(AND($C25="Hito",U$7&gt;=$F25,U$7&lt;=$F25+$G25-1),1,""))</f>
        <v/>
      </c>
      <c r="V25" s="24" t="str">
        <f>IF(AND($C25="Objetivo",V$7&gt;=$F25,V$7&lt;=$F25+$G25-1),2,IF(AND($C25="Hito",V$7&gt;=$F25,V$7&lt;=$F25+$G25-1),1,""))</f>
        <v/>
      </c>
      <c r="W25" s="24" t="str">
        <f>IF(AND($C25="Objetivo",W$7&gt;=$F25,W$7&lt;=$F25+$G25-1),2,IF(AND($C25="Hito",W$7&gt;=$F25,W$7&lt;=$F25+$G25-1),1,""))</f>
        <v/>
      </c>
      <c r="X25" s="24" t="str">
        <f>IF(AND($C25="Objetivo",X$7&gt;=$F25,X$7&lt;=$F25+$G25-1),2,IF(AND($C25="Hito",X$7&gt;=$F25,X$7&lt;=$F25+$G25-1),1,""))</f>
        <v/>
      </c>
      <c r="Y25" s="24" t="str">
        <f>IF(AND($C25="Objetivo",Y$7&gt;=$F25,Y$7&lt;=$F25+$G25-1),2,IF(AND($C25="Hito",Y$7&gt;=$F25,Y$7&lt;=$F25+$G25-1),1,""))</f>
        <v/>
      </c>
      <c r="Z25" s="24" t="str">
        <f>IF(AND($C25="Objetivo",Z$7&gt;=$F25,Z$7&lt;=$F25+$G25-1),2,IF(AND($C25="Hito",Z$7&gt;=$F25,Z$7&lt;=$F25+$G25-1),1,""))</f>
        <v/>
      </c>
      <c r="AA25" s="24" t="str">
        <f>IF(AND($C25="Objetivo",AA$7&gt;=$F25,AA$7&lt;=$F25+$G25-1),2,IF(AND($C25="Hito",AA$7&gt;=$F25,AA$7&lt;=$F25+$G25-1),1,""))</f>
        <v/>
      </c>
      <c r="AB25" s="24" t="str">
        <f>IF(AND($C25="Objetivo",AB$7&gt;=$F25,AB$7&lt;=$F25+$G25-1),2,IF(AND($C25="Hito",AB$7&gt;=$F25,AB$7&lt;=$F25+$G25-1),1,""))</f>
        <v/>
      </c>
      <c r="AC25" s="24" t="str">
        <f>IF(AND($C25="Objetivo",AC$7&gt;=$F25,AC$7&lt;=$F25+$G25-1),2,IF(AND($C25="Hito",AC$7&gt;=$F25,AC$7&lt;=$F25+$G25-1),1,""))</f>
        <v/>
      </c>
      <c r="AD25" s="24" t="str">
        <f>IF(AND($C25="Objetivo",AD$7&gt;=$F25,AD$7&lt;=$F25+$G25-1),2,IF(AND($C25="Hito",AD$7&gt;=$F25,AD$7&lt;=$F25+$G25-1),1,""))</f>
        <v/>
      </c>
      <c r="AE25" s="24" t="str">
        <f>IF(AND($C25="Objetivo",AE$7&gt;=$F25,AE$7&lt;=$F25+$G25-1),2,IF(AND($C25="Hito",AE$7&gt;=$F25,AE$7&lt;=$F25+$G25-1),1,""))</f>
        <v/>
      </c>
      <c r="AF25" s="24" t="str">
        <f>IF(AND($C25="Objetivo",AF$7&gt;=$F25,AF$7&lt;=$F25+$G25-1),2,IF(AND($C25="Hito",AF$7&gt;=$F25,AF$7&lt;=$F25+$G25-1),1,""))</f>
        <v/>
      </c>
      <c r="AG25" s="24" t="str">
        <f>IF(AND($C25="Objetivo",AG$7&gt;=$F25,AG$7&lt;=$F25+$G25-1),2,IF(AND($C25="Hito",AG$7&gt;=$F25,AG$7&lt;=$F25+$G25-1),1,""))</f>
        <v/>
      </c>
    </row>
    <row r="26" spans="1:33" s="1" customFormat="1" x14ac:dyDescent="0.3">
      <c r="A26" s="9"/>
      <c r="B26" s="57" t="s">
        <v>57</v>
      </c>
      <c r="C26" s="53" t="s">
        <v>25</v>
      </c>
      <c r="D26" s="53"/>
      <c r="E26" s="54">
        <v>0</v>
      </c>
      <c r="F26" s="55">
        <v>45089</v>
      </c>
      <c r="G26" s="56">
        <v>2</v>
      </c>
      <c r="H26" s="53"/>
      <c r="I26" s="24" t="str">
        <f>IF(AND($C26="Objetivo",I$7&gt;=$F26,I$7&lt;=$F26+$G26-1),2,IF(AND($C26="Hito",I$7&gt;=$F26,I$7&lt;=$F26+$G26-1),1,""))</f>
        <v/>
      </c>
      <c r="J26" s="24" t="str">
        <f>IF(AND($C26="Objetivo",J$7&gt;=$F26,J$7&lt;=$F26+$G26-1),2,IF(AND($C26="Hito",J$7&gt;=$F26,J$7&lt;=$F26+$G26-1),1,""))</f>
        <v/>
      </c>
      <c r="K26" s="24" t="str">
        <f>IF(AND($C26="Objetivo",K$7&gt;=$F26,K$7&lt;=$F26+$G26-1),2,IF(AND($C26="Hito",K$7&gt;=$F26,K$7&lt;=$F26+$G26-1),1,""))</f>
        <v/>
      </c>
      <c r="L26" s="24" t="str">
        <f>IF(AND($C26="Objetivo",L$7&gt;=$F26,L$7&lt;=$F26+$G26-1),2,IF(AND($C26="Hito",L$7&gt;=$F26,L$7&lt;=$F26+$G26-1),1,""))</f>
        <v/>
      </c>
      <c r="M26" s="24" t="str">
        <f>IF(AND($C26="Objetivo",M$7&gt;=$F26,M$7&lt;=$F26+$G26-1),2,IF(AND($C26="Hito",M$7&gt;=$F26,M$7&lt;=$F26+$G26-1),1,""))</f>
        <v/>
      </c>
      <c r="N26" s="24" t="str">
        <f>IF(AND($C26="Objetivo",N$7&gt;=$F26,N$7&lt;=$F26+$G26-1),2,IF(AND($C26="Hito",N$7&gt;=$F26,N$7&lt;=$F26+$G26-1),1,""))</f>
        <v/>
      </c>
      <c r="O26" s="24" t="str">
        <f>IF(AND($C26="Objetivo",O$7&gt;=$F26,O$7&lt;=$F26+$G26-1),2,IF(AND($C26="Hito",O$7&gt;=$F26,O$7&lt;=$F26+$G26-1),1,""))</f>
        <v/>
      </c>
      <c r="P26" s="24" t="str">
        <f>IF(AND($C26="Objetivo",P$7&gt;=$F26,P$7&lt;=$F26+$G26-1),2,IF(AND($C26="Hito",P$7&gt;=$F26,P$7&lt;=$F26+$G26-1),1,""))</f>
        <v/>
      </c>
      <c r="Q26" s="24" t="str">
        <f>IF(AND($C26="Objetivo",Q$7&gt;=$F26,Q$7&lt;=$F26+$G26-1),2,IF(AND($C26="Hito",Q$7&gt;=$F26,Q$7&lt;=$F26+$G26-1),1,""))</f>
        <v/>
      </c>
      <c r="R26" s="24" t="str">
        <f>IF(AND($C26="Objetivo",R$7&gt;=$F26,R$7&lt;=$F26+$G26-1),2,IF(AND($C26="Hito",R$7&gt;=$F26,R$7&lt;=$F26+$G26-1),1,""))</f>
        <v/>
      </c>
      <c r="S26" s="24" t="str">
        <f>IF(AND($C26="Objetivo",S$7&gt;=$F26,S$7&lt;=$F26+$G26-1),2,IF(AND($C26="Hito",S$7&gt;=$F26,S$7&lt;=$F26+$G26-1),1,""))</f>
        <v/>
      </c>
      <c r="T26" s="24" t="str">
        <f>IF(AND($C26="Objetivo",T$7&gt;=$F26,T$7&lt;=$F26+$G26-1),2,IF(AND($C26="Hito",T$7&gt;=$F26,T$7&lt;=$F26+$G26-1),1,""))</f>
        <v/>
      </c>
      <c r="U26" s="24" t="str">
        <f>IF(AND($C26="Objetivo",U$7&gt;=$F26,U$7&lt;=$F26+$G26-1),2,IF(AND($C26="Hito",U$7&gt;=$F26,U$7&lt;=$F26+$G26-1),1,""))</f>
        <v/>
      </c>
      <c r="V26" s="24" t="str">
        <f>IF(AND($C26="Objetivo",V$7&gt;=$F26,V$7&lt;=$F26+$G26-1),2,IF(AND($C26="Hito",V$7&gt;=$F26,V$7&lt;=$F26+$G26-1),1,""))</f>
        <v/>
      </c>
      <c r="W26" s="24" t="str">
        <f>IF(AND($C26="Objetivo",W$7&gt;=$F26,W$7&lt;=$F26+$G26-1),2,IF(AND($C26="Hito",W$7&gt;=$F26,W$7&lt;=$F26+$G26-1),1,""))</f>
        <v/>
      </c>
      <c r="X26" s="24" t="str">
        <f>IF(AND($C26="Objetivo",X$7&gt;=$F26,X$7&lt;=$F26+$G26-1),2,IF(AND($C26="Hito",X$7&gt;=$F26,X$7&lt;=$F26+$G26-1),1,""))</f>
        <v/>
      </c>
      <c r="Y26" s="24" t="str">
        <f>IF(AND($C26="Objetivo",Y$7&gt;=$F26,Y$7&lt;=$F26+$G26-1),2,IF(AND($C26="Hito",Y$7&gt;=$F26,Y$7&lt;=$F26+$G26-1),1,""))</f>
        <v/>
      </c>
      <c r="Z26" s="24" t="str">
        <f>IF(AND($C26="Objetivo",Z$7&gt;=$F26,Z$7&lt;=$F26+$G26-1),2,IF(AND($C26="Hito",Z$7&gt;=$F26,Z$7&lt;=$F26+$G26-1),1,""))</f>
        <v/>
      </c>
      <c r="AA26" s="24" t="str">
        <f>IF(AND($C26="Objetivo",AA$7&gt;=$F26,AA$7&lt;=$F26+$G26-1),2,IF(AND($C26="Hito",AA$7&gt;=$F26,AA$7&lt;=$F26+$G26-1),1,""))</f>
        <v/>
      </c>
      <c r="AB26" s="24" t="str">
        <f>IF(AND($C26="Objetivo",AB$7&gt;=$F26,AB$7&lt;=$F26+$G26-1),2,IF(AND($C26="Hito",AB$7&gt;=$F26,AB$7&lt;=$F26+$G26-1),1,""))</f>
        <v/>
      </c>
      <c r="AC26" s="24" t="str">
        <f>IF(AND($C26="Objetivo",AC$7&gt;=$F26,AC$7&lt;=$F26+$G26-1),2,IF(AND($C26="Hito",AC$7&gt;=$F26,AC$7&lt;=$F26+$G26-1),1,""))</f>
        <v/>
      </c>
      <c r="AD26" s="24" t="str">
        <f>IF(AND($C26="Objetivo",AD$7&gt;=$F26,AD$7&lt;=$F26+$G26-1),2,IF(AND($C26="Hito",AD$7&gt;=$F26,AD$7&lt;=$F26+$G26-1),1,""))</f>
        <v/>
      </c>
      <c r="AE26" s="24" t="str">
        <f>IF(AND($C26="Objetivo",AE$7&gt;=$F26,AE$7&lt;=$F26+$G26-1),2,IF(AND($C26="Hito",AE$7&gt;=$F26,AE$7&lt;=$F26+$G26-1),1,""))</f>
        <v/>
      </c>
      <c r="AF26" s="24" t="str">
        <f>IF(AND($C26="Objetivo",AF$7&gt;=$F26,AF$7&lt;=$F26+$G26-1),2,IF(AND($C26="Hito",AF$7&gt;=$F26,AF$7&lt;=$F26+$G26-1),1,""))</f>
        <v/>
      </c>
      <c r="AG26" s="24" t="str">
        <f>IF(AND($C26="Objetivo",AG$7&gt;=$F26,AG$7&lt;=$F26+$G26-1),2,IF(AND($C26="Hito",AG$7&gt;=$F26,AG$7&lt;=$F26+$G26-1),1,""))</f>
        <v/>
      </c>
    </row>
    <row r="27" spans="1:33" s="1" customFormat="1" x14ac:dyDescent="0.3">
      <c r="A27" s="9"/>
      <c r="B27" s="57" t="s">
        <v>58</v>
      </c>
      <c r="C27" s="53" t="s">
        <v>25</v>
      </c>
      <c r="D27" s="53"/>
      <c r="E27" s="54">
        <v>0</v>
      </c>
      <c r="F27" s="55">
        <v>45089</v>
      </c>
      <c r="G27" s="56">
        <v>3</v>
      </c>
      <c r="H27" s="53"/>
      <c r="I27" s="24" t="str">
        <f>IF(AND($C27="Objetivo",I$7&gt;=$F27,I$7&lt;=$F27+$G27-1),2,IF(AND($C27="Hito",I$7&gt;=$F27,I$7&lt;=$F27+$G27-1),1,""))</f>
        <v/>
      </c>
      <c r="J27" s="24" t="str">
        <f>IF(AND($C27="Objetivo",J$7&gt;=$F27,J$7&lt;=$F27+$G27-1),2,IF(AND($C27="Hito",J$7&gt;=$F27,J$7&lt;=$F27+$G27-1),1,""))</f>
        <v/>
      </c>
      <c r="K27" s="24" t="str">
        <f>IF(AND($C27="Objetivo",K$7&gt;=$F27,K$7&lt;=$F27+$G27-1),2,IF(AND($C27="Hito",K$7&gt;=$F27,K$7&lt;=$F27+$G27-1),1,""))</f>
        <v/>
      </c>
      <c r="L27" s="24" t="str">
        <f>IF(AND($C27="Objetivo",L$7&gt;=$F27,L$7&lt;=$F27+$G27-1),2,IF(AND($C27="Hito",L$7&gt;=$F27,L$7&lt;=$F27+$G27-1),1,""))</f>
        <v/>
      </c>
      <c r="M27" s="24" t="str">
        <f>IF(AND($C27="Objetivo",M$7&gt;=$F27,M$7&lt;=$F27+$G27-1),2,IF(AND($C27="Hito",M$7&gt;=$F27,M$7&lt;=$F27+$G27-1),1,""))</f>
        <v/>
      </c>
      <c r="N27" s="24" t="str">
        <f>IF(AND($C27="Objetivo",N$7&gt;=$F27,N$7&lt;=$F27+$G27-1),2,IF(AND($C27="Hito",N$7&gt;=$F27,N$7&lt;=$F27+$G27-1),1,""))</f>
        <v/>
      </c>
      <c r="O27" s="24" t="str">
        <f>IF(AND($C27="Objetivo",O$7&gt;=$F27,O$7&lt;=$F27+$G27-1),2,IF(AND($C27="Hito",O$7&gt;=$F27,O$7&lt;=$F27+$G27-1),1,""))</f>
        <v/>
      </c>
      <c r="P27" s="24" t="str">
        <f>IF(AND($C27="Objetivo",P$7&gt;=$F27,P$7&lt;=$F27+$G27-1),2,IF(AND($C27="Hito",P$7&gt;=$F27,P$7&lt;=$F27+$G27-1),1,""))</f>
        <v/>
      </c>
      <c r="Q27" s="24" t="str">
        <f>IF(AND($C27="Objetivo",Q$7&gt;=$F27,Q$7&lt;=$F27+$G27-1),2,IF(AND($C27="Hito",Q$7&gt;=$F27,Q$7&lt;=$F27+$G27-1),1,""))</f>
        <v/>
      </c>
      <c r="R27" s="24" t="str">
        <f>IF(AND($C27="Objetivo",R$7&gt;=$F27,R$7&lt;=$F27+$G27-1),2,IF(AND($C27="Hito",R$7&gt;=$F27,R$7&lt;=$F27+$G27-1),1,""))</f>
        <v/>
      </c>
      <c r="S27" s="24" t="str">
        <f>IF(AND($C27="Objetivo",S$7&gt;=$F27,S$7&lt;=$F27+$G27-1),2,IF(AND($C27="Hito",S$7&gt;=$F27,S$7&lt;=$F27+$G27-1),1,""))</f>
        <v/>
      </c>
      <c r="T27" s="24" t="str">
        <f>IF(AND($C27="Objetivo",T$7&gt;=$F27,T$7&lt;=$F27+$G27-1),2,IF(AND($C27="Hito",T$7&gt;=$F27,T$7&lt;=$F27+$G27-1),1,""))</f>
        <v/>
      </c>
      <c r="U27" s="24" t="str">
        <f>IF(AND($C27="Objetivo",U$7&gt;=$F27,U$7&lt;=$F27+$G27-1),2,IF(AND($C27="Hito",U$7&gt;=$F27,U$7&lt;=$F27+$G27-1),1,""))</f>
        <v/>
      </c>
      <c r="V27" s="24" t="str">
        <f>IF(AND($C27="Objetivo",V$7&gt;=$F27,V$7&lt;=$F27+$G27-1),2,IF(AND($C27="Hito",V$7&gt;=$F27,V$7&lt;=$F27+$G27-1),1,""))</f>
        <v/>
      </c>
      <c r="W27" s="24" t="str">
        <f>IF(AND($C27="Objetivo",W$7&gt;=$F27,W$7&lt;=$F27+$G27-1),2,IF(AND($C27="Hito",W$7&gt;=$F27,W$7&lt;=$F27+$G27-1),1,""))</f>
        <v/>
      </c>
      <c r="X27" s="24" t="str">
        <f>IF(AND($C27="Objetivo",X$7&gt;=$F27,X$7&lt;=$F27+$G27-1),2,IF(AND($C27="Hito",X$7&gt;=$F27,X$7&lt;=$F27+$G27-1),1,""))</f>
        <v/>
      </c>
      <c r="Y27" s="24" t="str">
        <f>IF(AND($C27="Objetivo",Y$7&gt;=$F27,Y$7&lt;=$F27+$G27-1),2,IF(AND($C27="Hito",Y$7&gt;=$F27,Y$7&lt;=$F27+$G27-1),1,""))</f>
        <v/>
      </c>
      <c r="Z27" s="24" t="str">
        <f>IF(AND($C27="Objetivo",Z$7&gt;=$F27,Z$7&lt;=$F27+$G27-1),2,IF(AND($C27="Hito",Z$7&gt;=$F27,Z$7&lt;=$F27+$G27-1),1,""))</f>
        <v/>
      </c>
      <c r="AA27" s="24" t="str">
        <f>IF(AND($C27="Objetivo",AA$7&gt;=$F27,AA$7&lt;=$F27+$G27-1),2,IF(AND($C27="Hito",AA$7&gt;=$F27,AA$7&lt;=$F27+$G27-1),1,""))</f>
        <v/>
      </c>
      <c r="AB27" s="24" t="str">
        <f>IF(AND($C27="Objetivo",AB$7&gt;=$F27,AB$7&lt;=$F27+$G27-1),2,IF(AND($C27="Hito",AB$7&gt;=$F27,AB$7&lt;=$F27+$G27-1),1,""))</f>
        <v/>
      </c>
      <c r="AC27" s="24" t="str">
        <f>IF(AND($C27="Objetivo",AC$7&gt;=$F27,AC$7&lt;=$F27+$G27-1),2,IF(AND($C27="Hito",AC$7&gt;=$F27,AC$7&lt;=$F27+$G27-1),1,""))</f>
        <v/>
      </c>
      <c r="AD27" s="24" t="str">
        <f>IF(AND($C27="Objetivo",AD$7&gt;=$F27,AD$7&lt;=$F27+$G27-1),2,IF(AND($C27="Hito",AD$7&gt;=$F27,AD$7&lt;=$F27+$G27-1),1,""))</f>
        <v/>
      </c>
      <c r="AE27" s="24" t="str">
        <f>IF(AND($C27="Objetivo",AE$7&gt;=$F27,AE$7&lt;=$F27+$G27-1),2,IF(AND($C27="Hito",AE$7&gt;=$F27,AE$7&lt;=$F27+$G27-1),1,""))</f>
        <v/>
      </c>
      <c r="AF27" s="24" t="str">
        <f>IF(AND($C27="Objetivo",AF$7&gt;=$F27,AF$7&lt;=$F27+$G27-1),2,IF(AND($C27="Hito",AF$7&gt;=$F27,AF$7&lt;=$F27+$G27-1),1,""))</f>
        <v/>
      </c>
      <c r="AG27" s="24" t="str">
        <f>IF(AND($C27="Objetivo",AG$7&gt;=$F27,AG$7&lt;=$F27+$G27-1),2,IF(AND($C27="Hito",AG$7&gt;=$F27,AG$7&lt;=$F27+$G27-1),1,""))</f>
        <v/>
      </c>
    </row>
    <row r="28" spans="1:33" s="1" customFormat="1" x14ac:dyDescent="0.3">
      <c r="A28" s="9"/>
      <c r="B28" s="57" t="s">
        <v>54</v>
      </c>
      <c r="C28" s="53" t="s">
        <v>25</v>
      </c>
      <c r="D28" s="53"/>
      <c r="E28" s="54">
        <v>0</v>
      </c>
      <c r="F28" s="55">
        <v>45092</v>
      </c>
      <c r="G28" s="56">
        <v>1</v>
      </c>
      <c r="H28" s="53"/>
      <c r="I28" s="24" t="str">
        <f>IF(AND($C28="Objetivo",I$7&gt;=$F28,I$7&lt;=$F28+$G28-1),2,IF(AND($C28="Hito",I$7&gt;=$F28,I$7&lt;=$F28+$G28-1),1,""))</f>
        <v/>
      </c>
      <c r="J28" s="24" t="str">
        <f>IF(AND($C28="Objetivo",J$7&gt;=$F28,J$7&lt;=$F28+$G28-1),2,IF(AND($C28="Hito",J$7&gt;=$F28,J$7&lt;=$F28+$G28-1),1,""))</f>
        <v/>
      </c>
      <c r="K28" s="24" t="str">
        <f>IF(AND($C28="Objetivo",K$7&gt;=$F28,K$7&lt;=$F28+$G28-1),2,IF(AND($C28="Hito",K$7&gt;=$F28,K$7&lt;=$F28+$G28-1),1,""))</f>
        <v/>
      </c>
      <c r="L28" s="24" t="str">
        <f>IF(AND($C28="Objetivo",L$7&gt;=$F28,L$7&lt;=$F28+$G28-1),2,IF(AND($C28="Hito",L$7&gt;=$F28,L$7&lt;=$F28+$G28-1),1,""))</f>
        <v/>
      </c>
      <c r="M28" s="24" t="str">
        <f>IF(AND($C28="Objetivo",M$7&gt;=$F28,M$7&lt;=$F28+$G28-1),2,IF(AND($C28="Hito",M$7&gt;=$F28,M$7&lt;=$F28+$G28-1),1,""))</f>
        <v/>
      </c>
      <c r="N28" s="24" t="str">
        <f>IF(AND($C28="Objetivo",N$7&gt;=$F28,N$7&lt;=$F28+$G28-1),2,IF(AND($C28="Hito",N$7&gt;=$F28,N$7&lt;=$F28+$G28-1),1,""))</f>
        <v/>
      </c>
      <c r="O28" s="24" t="str">
        <f>IF(AND($C28="Objetivo",O$7&gt;=$F28,O$7&lt;=$F28+$G28-1),2,IF(AND($C28="Hito",O$7&gt;=$F28,O$7&lt;=$F28+$G28-1),1,""))</f>
        <v/>
      </c>
      <c r="P28" s="24" t="str">
        <f>IF(AND($C28="Objetivo",P$7&gt;=$F28,P$7&lt;=$F28+$G28-1),2,IF(AND($C28="Hito",P$7&gt;=$F28,P$7&lt;=$F28+$G28-1),1,""))</f>
        <v/>
      </c>
      <c r="Q28" s="24" t="str">
        <f>IF(AND($C28="Objetivo",Q$7&gt;=$F28,Q$7&lt;=$F28+$G28-1),2,IF(AND($C28="Hito",Q$7&gt;=$F28,Q$7&lt;=$F28+$G28-1),1,""))</f>
        <v/>
      </c>
      <c r="R28" s="24" t="str">
        <f>IF(AND($C28="Objetivo",R$7&gt;=$F28,R$7&lt;=$F28+$G28-1),2,IF(AND($C28="Hito",R$7&gt;=$F28,R$7&lt;=$F28+$G28-1),1,""))</f>
        <v/>
      </c>
      <c r="S28" s="24" t="str">
        <f>IF(AND($C28="Objetivo",S$7&gt;=$F28,S$7&lt;=$F28+$G28-1),2,IF(AND($C28="Hito",S$7&gt;=$F28,S$7&lt;=$F28+$G28-1),1,""))</f>
        <v/>
      </c>
      <c r="T28" s="24" t="str">
        <f>IF(AND($C28="Objetivo",T$7&gt;=$F28,T$7&lt;=$F28+$G28-1),2,IF(AND($C28="Hito",T$7&gt;=$F28,T$7&lt;=$F28+$G28-1),1,""))</f>
        <v/>
      </c>
      <c r="U28" s="24" t="str">
        <f>IF(AND($C28="Objetivo",U$7&gt;=$F28,U$7&lt;=$F28+$G28-1),2,IF(AND($C28="Hito",U$7&gt;=$F28,U$7&lt;=$F28+$G28-1),1,""))</f>
        <v/>
      </c>
      <c r="V28" s="24" t="str">
        <f>IF(AND($C28="Objetivo",V$7&gt;=$F28,V$7&lt;=$F28+$G28-1),2,IF(AND($C28="Hito",V$7&gt;=$F28,V$7&lt;=$F28+$G28-1),1,""))</f>
        <v/>
      </c>
      <c r="W28" s="24" t="str">
        <f>IF(AND($C28="Objetivo",W$7&gt;=$F28,W$7&lt;=$F28+$G28-1),2,IF(AND($C28="Hito",W$7&gt;=$F28,W$7&lt;=$F28+$G28-1),1,""))</f>
        <v/>
      </c>
      <c r="X28" s="24" t="str">
        <f>IF(AND($C28="Objetivo",X$7&gt;=$F28,X$7&lt;=$F28+$G28-1),2,IF(AND($C28="Hito",X$7&gt;=$F28,X$7&lt;=$F28+$G28-1),1,""))</f>
        <v/>
      </c>
      <c r="Y28" s="24" t="str">
        <f>IF(AND($C28="Objetivo",Y$7&gt;=$F28,Y$7&lt;=$F28+$G28-1),2,IF(AND($C28="Hito",Y$7&gt;=$F28,Y$7&lt;=$F28+$G28-1),1,""))</f>
        <v/>
      </c>
      <c r="Z28" s="24" t="str">
        <f>IF(AND($C28="Objetivo",Z$7&gt;=$F28,Z$7&lt;=$F28+$G28-1),2,IF(AND($C28="Hito",Z$7&gt;=$F28,Z$7&lt;=$F28+$G28-1),1,""))</f>
        <v/>
      </c>
      <c r="AA28" s="24" t="str">
        <f>IF(AND($C28="Objetivo",AA$7&gt;=$F28,AA$7&lt;=$F28+$G28-1),2,IF(AND($C28="Hito",AA$7&gt;=$F28,AA$7&lt;=$F28+$G28-1),1,""))</f>
        <v/>
      </c>
      <c r="AB28" s="24" t="str">
        <f>IF(AND($C28="Objetivo",AB$7&gt;=$F28,AB$7&lt;=$F28+$G28-1),2,IF(AND($C28="Hito",AB$7&gt;=$F28,AB$7&lt;=$F28+$G28-1),1,""))</f>
        <v/>
      </c>
      <c r="AC28" s="24" t="str">
        <f>IF(AND($C28="Objetivo",AC$7&gt;=$F28,AC$7&lt;=$F28+$G28-1),2,IF(AND($C28="Hito",AC$7&gt;=$F28,AC$7&lt;=$F28+$G28-1),1,""))</f>
        <v/>
      </c>
      <c r="AD28" s="24" t="str">
        <f>IF(AND($C28="Objetivo",AD$7&gt;=$F28,AD$7&lt;=$F28+$G28-1),2,IF(AND($C28="Hito",AD$7&gt;=$F28,AD$7&lt;=$F28+$G28-1),1,""))</f>
        <v/>
      </c>
      <c r="AE28" s="24" t="str">
        <f>IF(AND($C28="Objetivo",AE$7&gt;=$F28,AE$7&lt;=$F28+$G28-1),2,IF(AND($C28="Hito",AE$7&gt;=$F28,AE$7&lt;=$F28+$G28-1),1,""))</f>
        <v/>
      </c>
      <c r="AF28" s="24" t="str">
        <f>IF(AND($C28="Objetivo",AF$7&gt;=$F28,AF$7&lt;=$F28+$G28-1),2,IF(AND($C28="Hito",AF$7&gt;=$F28,AF$7&lt;=$F28+$G28-1),1,""))</f>
        <v/>
      </c>
      <c r="AG28" s="24" t="str">
        <f>IF(AND($C28="Objetivo",AG$7&gt;=$F28,AG$7&lt;=$F28+$G28-1),2,IF(AND($C28="Hito",AG$7&gt;=$F28,AG$7&lt;=$F28+$G28-1),1,""))</f>
        <v/>
      </c>
    </row>
    <row r="29" spans="1:33" s="1" customFormat="1" x14ac:dyDescent="0.3">
      <c r="A29" s="9"/>
      <c r="B29" s="57" t="s">
        <v>60</v>
      </c>
      <c r="C29" s="53" t="s">
        <v>21</v>
      </c>
      <c r="D29" s="53"/>
      <c r="E29" s="54">
        <v>0</v>
      </c>
      <c r="F29" s="55">
        <v>45093</v>
      </c>
      <c r="G29" s="56">
        <v>1</v>
      </c>
      <c r="H29" s="53"/>
      <c r="I29" s="24" t="str">
        <f>IF(AND($C29="Objetivo",I$7&gt;=$F29,I$7&lt;=$F29+$G29-1),2,IF(AND($C29="Hito",I$7&gt;=$F29,I$7&lt;=$F29+$G29-1),1,""))</f>
        <v/>
      </c>
      <c r="J29" s="24" t="str">
        <f>IF(AND($C29="Objetivo",J$7&gt;=$F29,J$7&lt;=$F29+$G29-1),2,IF(AND($C29="Hito",J$7&gt;=$F29,J$7&lt;=$F29+$G29-1),1,""))</f>
        <v/>
      </c>
      <c r="K29" s="24" t="str">
        <f>IF(AND($C29="Objetivo",K$7&gt;=$F29,K$7&lt;=$F29+$G29-1),2,IF(AND($C29="Hito",K$7&gt;=$F29,K$7&lt;=$F29+$G29-1),1,""))</f>
        <v/>
      </c>
      <c r="L29" s="24" t="str">
        <f>IF(AND($C29="Objetivo",L$7&gt;=$F29,L$7&lt;=$F29+$G29-1),2,IF(AND($C29="Hito",L$7&gt;=$F29,L$7&lt;=$F29+$G29-1),1,""))</f>
        <v/>
      </c>
      <c r="M29" s="24" t="str">
        <f>IF(AND($C29="Objetivo",M$7&gt;=$F29,M$7&lt;=$F29+$G29-1),2,IF(AND($C29="Hito",M$7&gt;=$F29,M$7&lt;=$F29+$G29-1),1,""))</f>
        <v/>
      </c>
      <c r="N29" s="24" t="str">
        <f>IF(AND($C29="Objetivo",N$7&gt;=$F29,N$7&lt;=$F29+$G29-1),2,IF(AND($C29="Hito",N$7&gt;=$F29,N$7&lt;=$F29+$G29-1),1,""))</f>
        <v/>
      </c>
      <c r="O29" s="24" t="str">
        <f>IF(AND($C29="Objetivo",O$7&gt;=$F29,O$7&lt;=$F29+$G29-1),2,IF(AND($C29="Hito",O$7&gt;=$F29,O$7&lt;=$F29+$G29-1),1,""))</f>
        <v/>
      </c>
      <c r="P29" s="24" t="str">
        <f>IF(AND($C29="Objetivo",P$7&gt;=$F29,P$7&lt;=$F29+$G29-1),2,IF(AND($C29="Hito",P$7&gt;=$F29,P$7&lt;=$F29+$G29-1),1,""))</f>
        <v/>
      </c>
      <c r="Q29" s="24" t="str">
        <f>IF(AND($C29="Objetivo",Q$7&gt;=$F29,Q$7&lt;=$F29+$G29-1),2,IF(AND($C29="Hito",Q$7&gt;=$F29,Q$7&lt;=$F29+$G29-1),1,""))</f>
        <v/>
      </c>
      <c r="R29" s="24" t="str">
        <f>IF(AND($C29="Objetivo",R$7&gt;=$F29,R$7&lt;=$F29+$G29-1),2,IF(AND($C29="Hito",R$7&gt;=$F29,R$7&lt;=$F29+$G29-1),1,""))</f>
        <v/>
      </c>
      <c r="S29" s="24" t="str">
        <f>IF(AND($C29="Objetivo",S$7&gt;=$F29,S$7&lt;=$F29+$G29-1),2,IF(AND($C29="Hito",S$7&gt;=$F29,S$7&lt;=$F29+$G29-1),1,""))</f>
        <v/>
      </c>
      <c r="T29" s="24" t="str">
        <f>IF(AND($C29="Objetivo",T$7&gt;=$F29,T$7&lt;=$F29+$G29-1),2,IF(AND($C29="Hito",T$7&gt;=$F29,T$7&lt;=$F29+$G29-1),1,""))</f>
        <v/>
      </c>
      <c r="U29" s="24" t="str">
        <f>IF(AND($C29="Objetivo",U$7&gt;=$F29,U$7&lt;=$F29+$G29-1),2,IF(AND($C29="Hito",U$7&gt;=$F29,U$7&lt;=$F29+$G29-1),1,""))</f>
        <v/>
      </c>
      <c r="V29" s="24" t="str">
        <f>IF(AND($C29="Objetivo",V$7&gt;=$F29,V$7&lt;=$F29+$G29-1),2,IF(AND($C29="Hito",V$7&gt;=$F29,V$7&lt;=$F29+$G29-1),1,""))</f>
        <v/>
      </c>
      <c r="W29" s="24" t="str">
        <f>IF(AND($C29="Objetivo",W$7&gt;=$F29,W$7&lt;=$F29+$G29-1),2,IF(AND($C29="Hito",W$7&gt;=$F29,W$7&lt;=$F29+$G29-1),1,""))</f>
        <v/>
      </c>
      <c r="X29" s="24" t="str">
        <f>IF(AND($C29="Objetivo",X$7&gt;=$F29,X$7&lt;=$F29+$G29-1),2,IF(AND($C29="Hito",X$7&gt;=$F29,X$7&lt;=$F29+$G29-1),1,""))</f>
        <v/>
      </c>
      <c r="Y29" s="24" t="str">
        <f>IF(AND($C29="Objetivo",Y$7&gt;=$F29,Y$7&lt;=$F29+$G29-1),2,IF(AND($C29="Hito",Y$7&gt;=$F29,Y$7&lt;=$F29+$G29-1),1,""))</f>
        <v/>
      </c>
      <c r="Z29" s="24">
        <f>IF(AND($C29="Objetivo",Z$7&gt;=$F29,Z$7&lt;=$F29+$G29-1),2,IF(AND($C29="Hito",Z$7&gt;=$F29,Z$7&lt;=$F29+$G29-1),1,""))</f>
        <v>1</v>
      </c>
      <c r="AA29" s="24" t="str">
        <f>IF(AND($C29="Objetivo",AA$7&gt;=$F29,AA$7&lt;=$F29+$G29-1),2,IF(AND($C29="Hito",AA$7&gt;=$F29,AA$7&lt;=$F29+$G29-1),1,""))</f>
        <v/>
      </c>
      <c r="AB29" s="24" t="str">
        <f>IF(AND($C29="Objetivo",AB$7&gt;=$F29,AB$7&lt;=$F29+$G29-1),2,IF(AND($C29="Hito",AB$7&gt;=$F29,AB$7&lt;=$F29+$G29-1),1,""))</f>
        <v/>
      </c>
      <c r="AC29" s="24" t="str">
        <f>IF(AND($C29="Objetivo",AC$7&gt;=$F29,AC$7&lt;=$F29+$G29-1),2,IF(AND($C29="Hito",AC$7&gt;=$F29,AC$7&lt;=$F29+$G29-1),1,""))</f>
        <v/>
      </c>
      <c r="AD29" s="24" t="str">
        <f>IF(AND($C29="Objetivo",AD$7&gt;=$F29,AD$7&lt;=$F29+$G29-1),2,IF(AND($C29="Hito",AD$7&gt;=$F29,AD$7&lt;=$F29+$G29-1),1,""))</f>
        <v/>
      </c>
      <c r="AE29" s="24" t="str">
        <f>IF(AND($C29="Objetivo",AE$7&gt;=$F29,AE$7&lt;=$F29+$G29-1),2,IF(AND($C29="Hito",AE$7&gt;=$F29,AE$7&lt;=$F29+$G29-1),1,""))</f>
        <v/>
      </c>
      <c r="AF29" s="24" t="str">
        <f>IF(AND($C29="Objetivo",AF$7&gt;=$F29,AF$7&lt;=$F29+$G29-1),2,IF(AND($C29="Hito",AF$7&gt;=$F29,AF$7&lt;=$F29+$G29-1),1,""))</f>
        <v/>
      </c>
      <c r="AG29" s="24" t="str">
        <f>IF(AND($C29="Objetivo",AG$7&gt;=$F29,AG$7&lt;=$F29+$G29-1),2,IF(AND($C29="Hito",AG$7&gt;=$F29,AG$7&lt;=$F29+$G29-1),1,""))</f>
        <v/>
      </c>
    </row>
    <row r="30" spans="1:33" s="1" customFormat="1" x14ac:dyDescent="0.3">
      <c r="A30" s="9"/>
      <c r="B30" s="99" t="s">
        <v>59</v>
      </c>
      <c r="C30" s="53"/>
      <c r="D30" s="53"/>
      <c r="E30" s="54"/>
      <c r="F30" s="55"/>
      <c r="G30" s="56"/>
      <c r="H30" s="53"/>
      <c r="I30" s="24" t="str">
        <f>IF(AND($C30="Objetivo",I$7&gt;=$F30,I$7&lt;=$F30+$G30-1),2,IF(AND($C30="Hito",I$7&gt;=$F30,I$7&lt;=$F30+$G30-1),1,""))</f>
        <v/>
      </c>
      <c r="J30" s="24" t="str">
        <f>IF(AND($C30="Objetivo",J$7&gt;=$F30,J$7&lt;=$F30+$G30-1),2,IF(AND($C30="Hito",J$7&gt;=$F30,J$7&lt;=$F30+$G30-1),1,""))</f>
        <v/>
      </c>
      <c r="K30" s="24" t="str">
        <f>IF(AND($C30="Objetivo",K$7&gt;=$F30,K$7&lt;=$F30+$G30-1),2,IF(AND($C30="Hito",K$7&gt;=$F30,K$7&lt;=$F30+$G30-1),1,""))</f>
        <v/>
      </c>
      <c r="L30" s="24" t="str">
        <f>IF(AND($C30="Objetivo",L$7&gt;=$F30,L$7&lt;=$F30+$G30-1),2,IF(AND($C30="Hito",L$7&gt;=$F30,L$7&lt;=$F30+$G30-1),1,""))</f>
        <v/>
      </c>
      <c r="M30" s="24" t="str">
        <f>IF(AND($C30="Objetivo",M$7&gt;=$F30,M$7&lt;=$F30+$G30-1),2,IF(AND($C30="Hito",M$7&gt;=$F30,M$7&lt;=$F30+$G30-1),1,""))</f>
        <v/>
      </c>
      <c r="N30" s="24" t="str">
        <f>IF(AND($C30="Objetivo",N$7&gt;=$F30,N$7&lt;=$F30+$G30-1),2,IF(AND($C30="Hito",N$7&gt;=$F30,N$7&lt;=$F30+$G30-1),1,""))</f>
        <v/>
      </c>
      <c r="O30" s="24" t="str">
        <f>IF(AND($C30="Objetivo",O$7&gt;=$F30,O$7&lt;=$F30+$G30-1),2,IF(AND($C30="Hito",O$7&gt;=$F30,O$7&lt;=$F30+$G30-1),1,""))</f>
        <v/>
      </c>
      <c r="P30" s="24" t="str">
        <f>IF(AND($C30="Objetivo",P$7&gt;=$F30,P$7&lt;=$F30+$G30-1),2,IF(AND($C30="Hito",P$7&gt;=$F30,P$7&lt;=$F30+$G30-1),1,""))</f>
        <v/>
      </c>
      <c r="Q30" s="24" t="str">
        <f>IF(AND($C30="Objetivo",Q$7&gt;=$F30,Q$7&lt;=$F30+$G30-1),2,IF(AND($C30="Hito",Q$7&gt;=$F30,Q$7&lt;=$F30+$G30-1),1,""))</f>
        <v/>
      </c>
      <c r="R30" s="24" t="str">
        <f>IF(AND($C30="Objetivo",R$7&gt;=$F30,R$7&lt;=$F30+$G30-1),2,IF(AND($C30="Hito",R$7&gt;=$F30,R$7&lt;=$F30+$G30-1),1,""))</f>
        <v/>
      </c>
      <c r="S30" s="24" t="str">
        <f>IF(AND($C30="Objetivo",S$7&gt;=$F30,S$7&lt;=$F30+$G30-1),2,IF(AND($C30="Hito",S$7&gt;=$F30,S$7&lt;=$F30+$G30-1),1,""))</f>
        <v/>
      </c>
      <c r="T30" s="24" t="str">
        <f>IF(AND($C30="Objetivo",T$7&gt;=$F30,T$7&lt;=$F30+$G30-1),2,IF(AND($C30="Hito",T$7&gt;=$F30,T$7&lt;=$F30+$G30-1),1,""))</f>
        <v/>
      </c>
      <c r="U30" s="24" t="str">
        <f>IF(AND($C30="Objetivo",U$7&gt;=$F30,U$7&lt;=$F30+$G30-1),2,IF(AND($C30="Hito",U$7&gt;=$F30,U$7&lt;=$F30+$G30-1),1,""))</f>
        <v/>
      </c>
      <c r="V30" s="24" t="str">
        <f>IF(AND($C30="Objetivo",V$7&gt;=$F30,V$7&lt;=$F30+$G30-1),2,IF(AND($C30="Hito",V$7&gt;=$F30,V$7&lt;=$F30+$G30-1),1,""))</f>
        <v/>
      </c>
      <c r="W30" s="24" t="str">
        <f>IF(AND($C30="Objetivo",W$7&gt;=$F30,W$7&lt;=$F30+$G30-1),2,IF(AND($C30="Hito",W$7&gt;=$F30,W$7&lt;=$F30+$G30-1),1,""))</f>
        <v/>
      </c>
      <c r="X30" s="24" t="str">
        <f>IF(AND($C30="Objetivo",X$7&gt;=$F30,X$7&lt;=$F30+$G30-1),2,IF(AND($C30="Hito",X$7&gt;=$F30,X$7&lt;=$F30+$G30-1),1,""))</f>
        <v/>
      </c>
      <c r="Y30" s="24" t="str">
        <f>IF(AND($C30="Objetivo",Y$7&gt;=$F30,Y$7&lt;=$F30+$G30-1),2,IF(AND($C30="Hito",Y$7&gt;=$F30,Y$7&lt;=$F30+$G30-1),1,""))</f>
        <v/>
      </c>
      <c r="Z30" s="24" t="str">
        <f>IF(AND($C30="Objetivo",Z$7&gt;=$F30,Z$7&lt;=$F30+$G30-1),2,IF(AND($C30="Hito",Z$7&gt;=$F30,Z$7&lt;=$F30+$G30-1),1,""))</f>
        <v/>
      </c>
      <c r="AA30" s="24" t="str">
        <f>IF(AND($C30="Objetivo",AA$7&gt;=$F30,AA$7&lt;=$F30+$G30-1),2,IF(AND($C30="Hito",AA$7&gt;=$F30,AA$7&lt;=$F30+$G30-1),1,""))</f>
        <v/>
      </c>
      <c r="AB30" s="24" t="str">
        <f>IF(AND($C30="Objetivo",AB$7&gt;=$F30,AB$7&lt;=$F30+$G30-1),2,IF(AND($C30="Hito",AB$7&gt;=$F30,AB$7&lt;=$F30+$G30-1),1,""))</f>
        <v/>
      </c>
      <c r="AC30" s="24" t="str">
        <f>IF(AND($C30="Objetivo",AC$7&gt;=$F30,AC$7&lt;=$F30+$G30-1),2,IF(AND($C30="Hito",AC$7&gt;=$F30,AC$7&lt;=$F30+$G30-1),1,""))</f>
        <v/>
      </c>
      <c r="AD30" s="24" t="str">
        <f>IF(AND($C30="Objetivo",AD$7&gt;=$F30,AD$7&lt;=$F30+$G30-1),2,IF(AND($C30="Hito",AD$7&gt;=$F30,AD$7&lt;=$F30+$G30-1),1,""))</f>
        <v/>
      </c>
      <c r="AE30" s="24" t="str">
        <f>IF(AND($C30="Objetivo",AE$7&gt;=$F30,AE$7&lt;=$F30+$G30-1),2,IF(AND($C30="Hito",AE$7&gt;=$F30,AE$7&lt;=$F30+$G30-1),1,""))</f>
        <v/>
      </c>
      <c r="AF30" s="24" t="str">
        <f>IF(AND($C30="Objetivo",AF$7&gt;=$F30,AF$7&lt;=$F30+$G30-1),2,IF(AND($C30="Hito",AF$7&gt;=$F30,AF$7&lt;=$F30+$G30-1),1,""))</f>
        <v/>
      </c>
      <c r="AG30" s="24" t="str">
        <f>IF(AND($C30="Objetivo",AG$7&gt;=$F30,AG$7&lt;=$F30+$G30-1),2,IF(AND($C30="Hito",AG$7&gt;=$F30,AG$7&lt;=$F30+$G30-1),1,""))</f>
        <v/>
      </c>
    </row>
    <row r="31" spans="1:33" s="1" customFormat="1" x14ac:dyDescent="0.3">
      <c r="A31" s="9"/>
      <c r="B31" s="57" t="s">
        <v>61</v>
      </c>
      <c r="C31" s="53" t="s">
        <v>25</v>
      </c>
      <c r="D31" s="53"/>
      <c r="E31" s="54">
        <v>0</v>
      </c>
      <c r="F31" s="55">
        <f>F29+3</f>
        <v>45096</v>
      </c>
      <c r="G31" s="56">
        <v>3</v>
      </c>
      <c r="H31" s="53"/>
      <c r="I31" s="24" t="str">
        <f>IF(AND($C31="Objetivo",I$7&gt;=$F31,I$7&lt;=$F31+$G31-1),2,IF(AND($C31="Hito",I$7&gt;=$F31,I$7&lt;=$F31+$G31-1),1,""))</f>
        <v/>
      </c>
      <c r="J31" s="24" t="str">
        <f>IF(AND($C31="Objetivo",J$7&gt;=$F31,J$7&lt;=$F31+$G31-1),2,IF(AND($C31="Hito",J$7&gt;=$F31,J$7&lt;=$F31+$G31-1),1,""))</f>
        <v/>
      </c>
      <c r="K31" s="24" t="str">
        <f>IF(AND($C31="Objetivo",K$7&gt;=$F31,K$7&lt;=$F31+$G31-1),2,IF(AND($C31="Hito",K$7&gt;=$F31,K$7&lt;=$F31+$G31-1),1,""))</f>
        <v/>
      </c>
      <c r="L31" s="24" t="str">
        <f>IF(AND($C31="Objetivo",L$7&gt;=$F31,L$7&lt;=$F31+$G31-1),2,IF(AND($C31="Hito",L$7&gt;=$F31,L$7&lt;=$F31+$G31-1),1,""))</f>
        <v/>
      </c>
      <c r="M31" s="24" t="str">
        <f>IF(AND($C31="Objetivo",M$7&gt;=$F31,M$7&lt;=$F31+$G31-1),2,IF(AND($C31="Hito",M$7&gt;=$F31,M$7&lt;=$F31+$G31-1),1,""))</f>
        <v/>
      </c>
      <c r="N31" s="24" t="str">
        <f>IF(AND($C31="Objetivo",N$7&gt;=$F31,N$7&lt;=$F31+$G31-1),2,IF(AND($C31="Hito",N$7&gt;=$F31,N$7&lt;=$F31+$G31-1),1,""))</f>
        <v/>
      </c>
      <c r="O31" s="24" t="str">
        <f>IF(AND($C31="Objetivo",O$7&gt;=$F31,O$7&lt;=$F31+$G31-1),2,IF(AND($C31="Hito",O$7&gt;=$F31,O$7&lt;=$F31+$G31-1),1,""))</f>
        <v/>
      </c>
      <c r="P31" s="24" t="str">
        <f>IF(AND($C31="Objetivo",P$7&gt;=$F31,P$7&lt;=$F31+$G31-1),2,IF(AND($C31="Hito",P$7&gt;=$F31,P$7&lt;=$F31+$G31-1),1,""))</f>
        <v/>
      </c>
      <c r="Q31" s="24" t="str">
        <f>IF(AND($C31="Objetivo",Q$7&gt;=$F31,Q$7&lt;=$F31+$G31-1),2,IF(AND($C31="Hito",Q$7&gt;=$F31,Q$7&lt;=$F31+$G31-1),1,""))</f>
        <v/>
      </c>
      <c r="R31" s="24" t="str">
        <f>IF(AND($C31="Objetivo",R$7&gt;=$F31,R$7&lt;=$F31+$G31-1),2,IF(AND($C31="Hito",R$7&gt;=$F31,R$7&lt;=$F31+$G31-1),1,""))</f>
        <v/>
      </c>
      <c r="S31" s="24" t="str">
        <f>IF(AND($C31="Objetivo",S$7&gt;=$F31,S$7&lt;=$F31+$G31-1),2,IF(AND($C31="Hito",S$7&gt;=$F31,S$7&lt;=$F31+$G31-1),1,""))</f>
        <v/>
      </c>
      <c r="T31" s="24" t="str">
        <f>IF(AND($C31="Objetivo",T$7&gt;=$F31,T$7&lt;=$F31+$G31-1),2,IF(AND($C31="Hito",T$7&gt;=$F31,T$7&lt;=$F31+$G31-1),1,""))</f>
        <v/>
      </c>
      <c r="U31" s="24" t="str">
        <f>IF(AND($C31="Objetivo",U$7&gt;=$F31,U$7&lt;=$F31+$G31-1),2,IF(AND($C31="Hito",U$7&gt;=$F31,U$7&lt;=$F31+$G31-1),1,""))</f>
        <v/>
      </c>
      <c r="V31" s="24" t="str">
        <f>IF(AND($C31="Objetivo",V$7&gt;=$F31,V$7&lt;=$F31+$G31-1),2,IF(AND($C31="Hito",V$7&gt;=$F31,V$7&lt;=$F31+$G31-1),1,""))</f>
        <v/>
      </c>
      <c r="W31" s="24" t="str">
        <f>IF(AND($C31="Objetivo",W$7&gt;=$F31,W$7&lt;=$F31+$G31-1),2,IF(AND($C31="Hito",W$7&gt;=$F31,W$7&lt;=$F31+$G31-1),1,""))</f>
        <v/>
      </c>
      <c r="X31" s="24" t="str">
        <f>IF(AND($C31="Objetivo",X$7&gt;=$F31,X$7&lt;=$F31+$G31-1),2,IF(AND($C31="Hito",X$7&gt;=$F31,X$7&lt;=$F31+$G31-1),1,""))</f>
        <v/>
      </c>
      <c r="Y31" s="24" t="str">
        <f>IF(AND($C31="Objetivo",Y$7&gt;=$F31,Y$7&lt;=$F31+$G31-1),2,IF(AND($C31="Hito",Y$7&gt;=$F31,Y$7&lt;=$F31+$G31-1),1,""))</f>
        <v/>
      </c>
      <c r="Z31" s="24" t="str">
        <f>IF(AND($C31="Objetivo",Z$7&gt;=$F31,Z$7&lt;=$F31+$G31-1),2,IF(AND($C31="Hito",Z$7&gt;=$F31,Z$7&lt;=$F31+$G31-1),1,""))</f>
        <v/>
      </c>
      <c r="AA31" s="24" t="str">
        <f>IF(AND($C31="Objetivo",AA$7&gt;=$F31,AA$7&lt;=$F31+$G31-1),2,IF(AND($C31="Hito",AA$7&gt;=$F31,AA$7&lt;=$F31+$G31-1),1,""))</f>
        <v/>
      </c>
      <c r="AB31" s="24" t="str">
        <f>IF(AND($C31="Objetivo",AB$7&gt;=$F31,AB$7&lt;=$F31+$G31-1),2,IF(AND($C31="Hito",AB$7&gt;=$F31,AB$7&lt;=$F31+$G31-1),1,""))</f>
        <v/>
      </c>
      <c r="AC31" s="24" t="str">
        <f>IF(AND($C31="Objetivo",AC$7&gt;=$F31,AC$7&lt;=$F31+$G31-1),2,IF(AND($C31="Hito",AC$7&gt;=$F31,AC$7&lt;=$F31+$G31-1),1,""))</f>
        <v/>
      </c>
      <c r="AD31" s="24" t="str">
        <f>IF(AND($C31="Objetivo",AD$7&gt;=$F31,AD$7&lt;=$F31+$G31-1),2,IF(AND($C31="Hito",AD$7&gt;=$F31,AD$7&lt;=$F31+$G31-1),1,""))</f>
        <v/>
      </c>
      <c r="AE31" s="24" t="str">
        <f>IF(AND($C31="Objetivo",AE$7&gt;=$F31,AE$7&lt;=$F31+$G31-1),2,IF(AND($C31="Hito",AE$7&gt;=$F31,AE$7&lt;=$F31+$G31-1),1,""))</f>
        <v/>
      </c>
      <c r="AF31" s="24" t="str">
        <f>IF(AND($C31="Objetivo",AF$7&gt;=$F31,AF$7&lt;=$F31+$G31-1),2,IF(AND($C31="Hito",AF$7&gt;=$F31,AF$7&lt;=$F31+$G31-1),1,""))</f>
        <v/>
      </c>
      <c r="AG31" s="24" t="str">
        <f>IF(AND($C31="Objetivo",AG$7&gt;=$F31,AG$7&lt;=$F31+$G31-1),2,IF(AND($C31="Hito",AG$7&gt;=$F31,AG$7&lt;=$F31+$G31-1),1,""))</f>
        <v/>
      </c>
    </row>
    <row r="32" spans="1:33" s="1" customFormat="1" x14ac:dyDescent="0.3">
      <c r="A32" s="9"/>
      <c r="B32" s="57" t="s">
        <v>62</v>
      </c>
      <c r="C32" s="53" t="s">
        <v>25</v>
      </c>
      <c r="D32" s="53"/>
      <c r="E32" s="54">
        <v>0</v>
      </c>
      <c r="F32" s="55">
        <v>45096</v>
      </c>
      <c r="G32" s="56">
        <v>1</v>
      </c>
      <c r="H32" s="53"/>
      <c r="I32" s="24" t="str">
        <f>IF(AND($C32="Objetivo",I$7&gt;=$F32,I$7&lt;=$F32+$G32-1),2,IF(AND($C32="Hito",I$7&gt;=$F32,I$7&lt;=$F32+$G32-1),1,""))</f>
        <v/>
      </c>
      <c r="J32" s="24" t="str">
        <f>IF(AND($C32="Objetivo",J$7&gt;=$F32,J$7&lt;=$F32+$G32-1),2,IF(AND($C32="Hito",J$7&gt;=$F32,J$7&lt;=$F32+$G32-1),1,""))</f>
        <v/>
      </c>
      <c r="K32" s="24" t="str">
        <f>IF(AND($C32="Objetivo",K$7&gt;=$F32,K$7&lt;=$F32+$G32-1),2,IF(AND($C32="Hito",K$7&gt;=$F32,K$7&lt;=$F32+$G32-1),1,""))</f>
        <v/>
      </c>
      <c r="L32" s="24" t="str">
        <f>IF(AND($C32="Objetivo",L$7&gt;=$F32,L$7&lt;=$F32+$G32-1),2,IF(AND($C32="Hito",L$7&gt;=$F32,L$7&lt;=$F32+$G32-1),1,""))</f>
        <v/>
      </c>
      <c r="M32" s="24" t="str">
        <f>IF(AND($C32="Objetivo",M$7&gt;=$F32,M$7&lt;=$F32+$G32-1),2,IF(AND($C32="Hito",M$7&gt;=$F32,M$7&lt;=$F32+$G32-1),1,""))</f>
        <v/>
      </c>
      <c r="N32" s="24" t="str">
        <f>IF(AND($C32="Objetivo",N$7&gt;=$F32,N$7&lt;=$F32+$G32-1),2,IF(AND($C32="Hito",N$7&gt;=$F32,N$7&lt;=$F32+$G32-1),1,""))</f>
        <v/>
      </c>
      <c r="O32" s="24" t="str">
        <f>IF(AND($C32="Objetivo",O$7&gt;=$F32,O$7&lt;=$F32+$G32-1),2,IF(AND($C32="Hito",O$7&gt;=$F32,O$7&lt;=$F32+$G32-1),1,""))</f>
        <v/>
      </c>
      <c r="P32" s="24" t="str">
        <f>IF(AND($C32="Objetivo",P$7&gt;=$F32,P$7&lt;=$F32+$G32-1),2,IF(AND($C32="Hito",P$7&gt;=$F32,P$7&lt;=$F32+$G32-1),1,""))</f>
        <v/>
      </c>
      <c r="Q32" s="24" t="str">
        <f>IF(AND($C32="Objetivo",Q$7&gt;=$F32,Q$7&lt;=$F32+$G32-1),2,IF(AND($C32="Hito",Q$7&gt;=$F32,Q$7&lt;=$F32+$G32-1),1,""))</f>
        <v/>
      </c>
      <c r="R32" s="24" t="str">
        <f>IF(AND($C32="Objetivo",R$7&gt;=$F32,R$7&lt;=$F32+$G32-1),2,IF(AND($C32="Hito",R$7&gt;=$F32,R$7&lt;=$F32+$G32-1),1,""))</f>
        <v/>
      </c>
      <c r="S32" s="24" t="str">
        <f>IF(AND($C32="Objetivo",S$7&gt;=$F32,S$7&lt;=$F32+$G32-1),2,IF(AND($C32="Hito",S$7&gt;=$F32,S$7&lt;=$F32+$G32-1),1,""))</f>
        <v/>
      </c>
      <c r="T32" s="24" t="str">
        <f>IF(AND($C32="Objetivo",T$7&gt;=$F32,T$7&lt;=$F32+$G32-1),2,IF(AND($C32="Hito",T$7&gt;=$F32,T$7&lt;=$F32+$G32-1),1,""))</f>
        <v/>
      </c>
      <c r="U32" s="24" t="str">
        <f>IF(AND($C32="Objetivo",U$7&gt;=$F32,U$7&lt;=$F32+$G32-1),2,IF(AND($C32="Hito",U$7&gt;=$F32,U$7&lt;=$F32+$G32-1),1,""))</f>
        <v/>
      </c>
      <c r="V32" s="24" t="str">
        <f>IF(AND($C32="Objetivo",V$7&gt;=$F32,V$7&lt;=$F32+$G32-1),2,IF(AND($C32="Hito",V$7&gt;=$F32,V$7&lt;=$F32+$G32-1),1,""))</f>
        <v/>
      </c>
      <c r="W32" s="24" t="str">
        <f>IF(AND($C32="Objetivo",W$7&gt;=$F32,W$7&lt;=$F32+$G32-1),2,IF(AND($C32="Hito",W$7&gt;=$F32,W$7&lt;=$F32+$G32-1),1,""))</f>
        <v/>
      </c>
      <c r="X32" s="24" t="str">
        <f>IF(AND($C32="Objetivo",X$7&gt;=$F32,X$7&lt;=$F32+$G32-1),2,IF(AND($C32="Hito",X$7&gt;=$F32,X$7&lt;=$F32+$G32-1),1,""))</f>
        <v/>
      </c>
      <c r="Y32" s="24" t="str">
        <f>IF(AND($C32="Objetivo",Y$7&gt;=$F32,Y$7&lt;=$F32+$G32-1),2,IF(AND($C32="Hito",Y$7&gt;=$F32,Y$7&lt;=$F32+$G32-1),1,""))</f>
        <v/>
      </c>
      <c r="Z32" s="24" t="str">
        <f>IF(AND($C32="Objetivo",Z$7&gt;=$F32,Z$7&lt;=$F32+$G32-1),2,IF(AND($C32="Hito",Z$7&gt;=$F32,Z$7&lt;=$F32+$G32-1),1,""))</f>
        <v/>
      </c>
      <c r="AA32" s="24" t="str">
        <f>IF(AND($C32="Objetivo",AA$7&gt;=$F32,AA$7&lt;=$F32+$G32-1),2,IF(AND($C32="Hito",AA$7&gt;=$F32,AA$7&lt;=$F32+$G32-1),1,""))</f>
        <v/>
      </c>
      <c r="AB32" s="24" t="str">
        <f>IF(AND($C32="Objetivo",AB$7&gt;=$F32,AB$7&lt;=$F32+$G32-1),2,IF(AND($C32="Hito",AB$7&gt;=$F32,AB$7&lt;=$F32+$G32-1),1,""))</f>
        <v/>
      </c>
      <c r="AC32" s="24" t="str">
        <f>IF(AND($C32="Objetivo",AC$7&gt;=$F32,AC$7&lt;=$F32+$G32-1),2,IF(AND($C32="Hito",AC$7&gt;=$F32,AC$7&lt;=$F32+$G32-1),1,""))</f>
        <v/>
      </c>
      <c r="AD32" s="24" t="str">
        <f>IF(AND($C32="Objetivo",AD$7&gt;=$F32,AD$7&lt;=$F32+$G32-1),2,IF(AND($C32="Hito",AD$7&gt;=$F32,AD$7&lt;=$F32+$G32-1),1,""))</f>
        <v/>
      </c>
      <c r="AE32" s="24" t="str">
        <f>IF(AND($C32="Objetivo",AE$7&gt;=$F32,AE$7&lt;=$F32+$G32-1),2,IF(AND($C32="Hito",AE$7&gt;=$F32,AE$7&lt;=$F32+$G32-1),1,""))</f>
        <v/>
      </c>
      <c r="AF32" s="24" t="str">
        <f>IF(AND($C32="Objetivo",AF$7&gt;=$F32,AF$7&lt;=$F32+$G32-1),2,IF(AND($C32="Hito",AF$7&gt;=$F32,AF$7&lt;=$F32+$G32-1),1,""))</f>
        <v/>
      </c>
      <c r="AG32" s="24" t="str">
        <f>IF(AND($C32="Objetivo",AG$7&gt;=$F32,AG$7&lt;=$F32+$G32-1),2,IF(AND($C32="Hito",AG$7&gt;=$F32,AG$7&lt;=$F32+$G32-1),1,""))</f>
        <v/>
      </c>
    </row>
    <row r="33" spans="1:33" s="1" customFormat="1" x14ac:dyDescent="0.3">
      <c r="A33" s="9"/>
      <c r="B33" s="57" t="s">
        <v>63</v>
      </c>
      <c r="C33" s="53" t="s">
        <v>25</v>
      </c>
      <c r="D33" s="53"/>
      <c r="E33" s="54">
        <v>0</v>
      </c>
      <c r="F33" s="55">
        <v>45097</v>
      </c>
      <c r="G33" s="56">
        <v>1</v>
      </c>
      <c r="H33" s="53"/>
      <c r="I33" s="24" t="str">
        <f>IF(AND($C33="Objetivo",I$7&gt;=$F33,I$7&lt;=$F33+$G33-1),2,IF(AND($C33="Hito",I$7&gt;=$F33,I$7&lt;=$F33+$G33-1),1,""))</f>
        <v/>
      </c>
      <c r="J33" s="24" t="str">
        <f>IF(AND($C33="Objetivo",J$7&gt;=$F33,J$7&lt;=$F33+$G33-1),2,IF(AND($C33="Hito",J$7&gt;=$F33,J$7&lt;=$F33+$G33-1),1,""))</f>
        <v/>
      </c>
      <c r="K33" s="24" t="str">
        <f>IF(AND($C33="Objetivo",K$7&gt;=$F33,K$7&lt;=$F33+$G33-1),2,IF(AND($C33="Hito",K$7&gt;=$F33,K$7&lt;=$F33+$G33-1),1,""))</f>
        <v/>
      </c>
      <c r="L33" s="24" t="str">
        <f>IF(AND($C33="Objetivo",L$7&gt;=$F33,L$7&lt;=$F33+$G33-1),2,IF(AND($C33="Hito",L$7&gt;=$F33,L$7&lt;=$F33+$G33-1),1,""))</f>
        <v/>
      </c>
      <c r="M33" s="24" t="str">
        <f>IF(AND($C33="Objetivo",M$7&gt;=$F33,M$7&lt;=$F33+$G33-1),2,IF(AND($C33="Hito",M$7&gt;=$F33,M$7&lt;=$F33+$G33-1),1,""))</f>
        <v/>
      </c>
      <c r="N33" s="24" t="str">
        <f>IF(AND($C33="Objetivo",N$7&gt;=$F33,N$7&lt;=$F33+$G33-1),2,IF(AND($C33="Hito",N$7&gt;=$F33,N$7&lt;=$F33+$G33-1),1,""))</f>
        <v/>
      </c>
      <c r="O33" s="24" t="str">
        <f>IF(AND($C33="Objetivo",O$7&gt;=$F33,O$7&lt;=$F33+$G33-1),2,IF(AND($C33="Hito",O$7&gt;=$F33,O$7&lt;=$F33+$G33-1),1,""))</f>
        <v/>
      </c>
      <c r="P33" s="24" t="str">
        <f>IF(AND($C33="Objetivo",P$7&gt;=$F33,P$7&lt;=$F33+$G33-1),2,IF(AND($C33="Hito",P$7&gt;=$F33,P$7&lt;=$F33+$G33-1),1,""))</f>
        <v/>
      </c>
      <c r="Q33" s="24" t="str">
        <f>IF(AND($C33="Objetivo",Q$7&gt;=$F33,Q$7&lt;=$F33+$G33-1),2,IF(AND($C33="Hito",Q$7&gt;=$F33,Q$7&lt;=$F33+$G33-1),1,""))</f>
        <v/>
      </c>
      <c r="R33" s="24" t="str">
        <f>IF(AND($C33="Objetivo",R$7&gt;=$F33,R$7&lt;=$F33+$G33-1),2,IF(AND($C33="Hito",R$7&gt;=$F33,R$7&lt;=$F33+$G33-1),1,""))</f>
        <v/>
      </c>
      <c r="S33" s="24" t="str">
        <f>IF(AND($C33="Objetivo",S$7&gt;=$F33,S$7&lt;=$F33+$G33-1),2,IF(AND($C33="Hito",S$7&gt;=$F33,S$7&lt;=$F33+$G33-1),1,""))</f>
        <v/>
      </c>
      <c r="T33" s="24" t="str">
        <f>IF(AND($C33="Objetivo",T$7&gt;=$F33,T$7&lt;=$F33+$G33-1),2,IF(AND($C33="Hito",T$7&gt;=$F33,T$7&lt;=$F33+$G33-1),1,""))</f>
        <v/>
      </c>
      <c r="U33" s="24" t="str">
        <f>IF(AND($C33="Objetivo",U$7&gt;=$F33,U$7&lt;=$F33+$G33-1),2,IF(AND($C33="Hito",U$7&gt;=$F33,U$7&lt;=$F33+$G33-1),1,""))</f>
        <v/>
      </c>
      <c r="V33" s="24" t="str">
        <f>IF(AND($C33="Objetivo",V$7&gt;=$F33,V$7&lt;=$F33+$G33-1),2,IF(AND($C33="Hito",V$7&gt;=$F33,V$7&lt;=$F33+$G33-1),1,""))</f>
        <v/>
      </c>
      <c r="W33" s="24" t="str">
        <f>IF(AND($C33="Objetivo",W$7&gt;=$F33,W$7&lt;=$F33+$G33-1),2,IF(AND($C33="Hito",W$7&gt;=$F33,W$7&lt;=$F33+$G33-1),1,""))</f>
        <v/>
      </c>
      <c r="X33" s="24" t="str">
        <f>IF(AND($C33="Objetivo",X$7&gt;=$F33,X$7&lt;=$F33+$G33-1),2,IF(AND($C33="Hito",X$7&gt;=$F33,X$7&lt;=$F33+$G33-1),1,""))</f>
        <v/>
      </c>
      <c r="Y33" s="24" t="str">
        <f>IF(AND($C33="Objetivo",Y$7&gt;=$F33,Y$7&lt;=$F33+$G33-1),2,IF(AND($C33="Hito",Y$7&gt;=$F33,Y$7&lt;=$F33+$G33-1),1,""))</f>
        <v/>
      </c>
      <c r="Z33" s="24" t="str">
        <f>IF(AND($C33="Objetivo",Z$7&gt;=$F33,Z$7&lt;=$F33+$G33-1),2,IF(AND($C33="Hito",Z$7&gt;=$F33,Z$7&lt;=$F33+$G33-1),1,""))</f>
        <v/>
      </c>
      <c r="AA33" s="24" t="str">
        <f>IF(AND($C33="Objetivo",AA$7&gt;=$F33,AA$7&lt;=$F33+$G33-1),2,IF(AND($C33="Hito",AA$7&gt;=$F33,AA$7&lt;=$F33+$G33-1),1,""))</f>
        <v/>
      </c>
      <c r="AB33" s="24" t="str">
        <f>IF(AND($C33="Objetivo",AB$7&gt;=$F33,AB$7&lt;=$F33+$G33-1),2,IF(AND($C33="Hito",AB$7&gt;=$F33,AB$7&lt;=$F33+$G33-1),1,""))</f>
        <v/>
      </c>
      <c r="AC33" s="24" t="str">
        <f>IF(AND($C33="Objetivo",AC$7&gt;=$F33,AC$7&lt;=$F33+$G33-1),2,IF(AND($C33="Hito",AC$7&gt;=$F33,AC$7&lt;=$F33+$G33-1),1,""))</f>
        <v/>
      </c>
      <c r="AD33" s="24" t="str">
        <f>IF(AND($C33="Objetivo",AD$7&gt;=$F33,AD$7&lt;=$F33+$G33-1),2,IF(AND($C33="Hito",AD$7&gt;=$F33,AD$7&lt;=$F33+$G33-1),1,""))</f>
        <v/>
      </c>
      <c r="AE33" s="24" t="str">
        <f>IF(AND($C33="Objetivo",AE$7&gt;=$F33,AE$7&lt;=$F33+$G33-1),2,IF(AND($C33="Hito",AE$7&gt;=$F33,AE$7&lt;=$F33+$G33-1),1,""))</f>
        <v/>
      </c>
      <c r="AF33" s="24" t="str">
        <f>IF(AND($C33="Objetivo",AF$7&gt;=$F33,AF$7&lt;=$F33+$G33-1),2,IF(AND($C33="Hito",AF$7&gt;=$F33,AF$7&lt;=$F33+$G33-1),1,""))</f>
        <v/>
      </c>
      <c r="AG33" s="24" t="str">
        <f>IF(AND($C33="Objetivo",AG$7&gt;=$F33,AG$7&lt;=$F33+$G33-1),2,IF(AND($C33="Hito",AG$7&gt;=$F33,AG$7&lt;=$F33+$G33-1),1,""))</f>
        <v/>
      </c>
    </row>
    <row r="34" spans="1:33" s="1" customFormat="1" x14ac:dyDescent="0.3">
      <c r="A34" s="9"/>
      <c r="B34" s="57" t="s">
        <v>64</v>
      </c>
      <c r="C34" s="53" t="s">
        <v>25</v>
      </c>
      <c r="D34" s="53"/>
      <c r="E34" s="54">
        <v>0</v>
      </c>
      <c r="F34" s="55">
        <v>45099</v>
      </c>
      <c r="G34" s="56">
        <v>1</v>
      </c>
      <c r="H34" s="53"/>
      <c r="I34" s="24" t="str">
        <f>IF(AND($C34="Objetivo",I$7&gt;=$F34,I$7&lt;=$F34+$G34-1),2,IF(AND($C34="Hito",I$7&gt;=$F34,I$7&lt;=$F34+$G34-1),1,""))</f>
        <v/>
      </c>
      <c r="J34" s="24" t="str">
        <f>IF(AND($C34="Objetivo",J$7&gt;=$F34,J$7&lt;=$F34+$G34-1),2,IF(AND($C34="Hito",J$7&gt;=$F34,J$7&lt;=$F34+$G34-1),1,""))</f>
        <v/>
      </c>
      <c r="K34" s="24" t="str">
        <f>IF(AND($C34="Objetivo",K$7&gt;=$F34,K$7&lt;=$F34+$G34-1),2,IF(AND($C34="Hito",K$7&gt;=$F34,K$7&lt;=$F34+$G34-1),1,""))</f>
        <v/>
      </c>
      <c r="L34" s="24" t="str">
        <f>IF(AND($C34="Objetivo",L$7&gt;=$F34,L$7&lt;=$F34+$G34-1),2,IF(AND($C34="Hito",L$7&gt;=$F34,L$7&lt;=$F34+$G34-1),1,""))</f>
        <v/>
      </c>
      <c r="M34" s="24" t="str">
        <f>IF(AND($C34="Objetivo",M$7&gt;=$F34,M$7&lt;=$F34+$G34-1),2,IF(AND($C34="Hito",M$7&gt;=$F34,M$7&lt;=$F34+$G34-1),1,""))</f>
        <v/>
      </c>
      <c r="N34" s="24" t="str">
        <f>IF(AND($C34="Objetivo",N$7&gt;=$F34,N$7&lt;=$F34+$G34-1),2,IF(AND($C34="Hito",N$7&gt;=$F34,N$7&lt;=$F34+$G34-1),1,""))</f>
        <v/>
      </c>
      <c r="O34" s="24" t="str">
        <f>IF(AND($C34="Objetivo",O$7&gt;=$F34,O$7&lt;=$F34+$G34-1),2,IF(AND($C34="Hito",O$7&gt;=$F34,O$7&lt;=$F34+$G34-1),1,""))</f>
        <v/>
      </c>
      <c r="P34" s="24" t="str">
        <f>IF(AND($C34="Objetivo",P$7&gt;=$F34,P$7&lt;=$F34+$G34-1),2,IF(AND($C34="Hito",P$7&gt;=$F34,P$7&lt;=$F34+$G34-1),1,""))</f>
        <v/>
      </c>
      <c r="Q34" s="24" t="str">
        <f>IF(AND($C34="Objetivo",Q$7&gt;=$F34,Q$7&lt;=$F34+$G34-1),2,IF(AND($C34="Hito",Q$7&gt;=$F34,Q$7&lt;=$F34+$G34-1),1,""))</f>
        <v/>
      </c>
      <c r="R34" s="24" t="str">
        <f>IF(AND($C34="Objetivo",R$7&gt;=$F34,R$7&lt;=$F34+$G34-1),2,IF(AND($C34="Hito",R$7&gt;=$F34,R$7&lt;=$F34+$G34-1),1,""))</f>
        <v/>
      </c>
      <c r="S34" s="24" t="str">
        <f>IF(AND($C34="Objetivo",S$7&gt;=$F34,S$7&lt;=$F34+$G34-1),2,IF(AND($C34="Hito",S$7&gt;=$F34,S$7&lt;=$F34+$G34-1),1,""))</f>
        <v/>
      </c>
      <c r="T34" s="24" t="str">
        <f>IF(AND($C34="Objetivo",T$7&gt;=$F34,T$7&lt;=$F34+$G34-1),2,IF(AND($C34="Hito",T$7&gt;=$F34,T$7&lt;=$F34+$G34-1),1,""))</f>
        <v/>
      </c>
      <c r="U34" s="24" t="str">
        <f>IF(AND($C34="Objetivo",U$7&gt;=$F34,U$7&lt;=$F34+$G34-1),2,IF(AND($C34="Hito",U$7&gt;=$F34,U$7&lt;=$F34+$G34-1),1,""))</f>
        <v/>
      </c>
      <c r="V34" s="24" t="str">
        <f>IF(AND($C34="Objetivo",V$7&gt;=$F34,V$7&lt;=$F34+$G34-1),2,IF(AND($C34="Hito",V$7&gt;=$F34,V$7&lt;=$F34+$G34-1),1,""))</f>
        <v/>
      </c>
      <c r="W34" s="24" t="str">
        <f>IF(AND($C34="Objetivo",W$7&gt;=$F34,W$7&lt;=$F34+$G34-1),2,IF(AND($C34="Hito",W$7&gt;=$F34,W$7&lt;=$F34+$G34-1),1,""))</f>
        <v/>
      </c>
      <c r="X34" s="24" t="str">
        <f>IF(AND($C34="Objetivo",X$7&gt;=$F34,X$7&lt;=$F34+$G34-1),2,IF(AND($C34="Hito",X$7&gt;=$F34,X$7&lt;=$F34+$G34-1),1,""))</f>
        <v/>
      </c>
      <c r="Y34" s="24" t="str">
        <f>IF(AND($C34="Objetivo",Y$7&gt;=$F34,Y$7&lt;=$F34+$G34-1),2,IF(AND($C34="Hito",Y$7&gt;=$F34,Y$7&lt;=$F34+$G34-1),1,""))</f>
        <v/>
      </c>
      <c r="Z34" s="24" t="str">
        <f>IF(AND($C34="Objetivo",Z$7&gt;=$F34,Z$7&lt;=$F34+$G34-1),2,IF(AND($C34="Hito",Z$7&gt;=$F34,Z$7&lt;=$F34+$G34-1),1,""))</f>
        <v/>
      </c>
      <c r="AA34" s="24" t="str">
        <f>IF(AND($C34="Objetivo",AA$7&gt;=$F34,AA$7&lt;=$F34+$G34-1),2,IF(AND($C34="Hito",AA$7&gt;=$F34,AA$7&lt;=$F34+$G34-1),1,""))</f>
        <v/>
      </c>
      <c r="AB34" s="24" t="str">
        <f>IF(AND($C34="Objetivo",AB$7&gt;=$F34,AB$7&lt;=$F34+$G34-1),2,IF(AND($C34="Hito",AB$7&gt;=$F34,AB$7&lt;=$F34+$G34-1),1,""))</f>
        <v/>
      </c>
      <c r="AC34" s="24" t="str">
        <f>IF(AND($C34="Objetivo",AC$7&gt;=$F34,AC$7&lt;=$F34+$G34-1),2,IF(AND($C34="Hito",AC$7&gt;=$F34,AC$7&lt;=$F34+$G34-1),1,""))</f>
        <v/>
      </c>
      <c r="AD34" s="24" t="str">
        <f>IF(AND($C34="Objetivo",AD$7&gt;=$F34,AD$7&lt;=$F34+$G34-1),2,IF(AND($C34="Hito",AD$7&gt;=$F34,AD$7&lt;=$F34+$G34-1),1,""))</f>
        <v/>
      </c>
      <c r="AE34" s="24" t="str">
        <f>IF(AND($C34="Objetivo",AE$7&gt;=$F34,AE$7&lt;=$F34+$G34-1),2,IF(AND($C34="Hito",AE$7&gt;=$F34,AE$7&lt;=$F34+$G34-1),1,""))</f>
        <v/>
      </c>
      <c r="AF34" s="24" t="str">
        <f>IF(AND($C34="Objetivo",AF$7&gt;=$F34,AF$7&lt;=$F34+$G34-1),2,IF(AND($C34="Hito",AF$7&gt;=$F34,AF$7&lt;=$F34+$G34-1),1,""))</f>
        <v/>
      </c>
      <c r="AG34" s="24" t="str">
        <f>IF(AND($C34="Objetivo",AG$7&gt;=$F34,AG$7&lt;=$F34+$G34-1),2,IF(AND($C34="Hito",AG$7&gt;=$F34,AG$7&lt;=$F34+$G34-1),1,""))</f>
        <v/>
      </c>
    </row>
    <row r="35" spans="1:33" s="1" customFormat="1" x14ac:dyDescent="0.3">
      <c r="A35" s="9"/>
      <c r="B35" s="57" t="s">
        <v>65</v>
      </c>
      <c r="C35" s="53" t="s">
        <v>21</v>
      </c>
      <c r="D35" s="53"/>
      <c r="E35" s="54">
        <v>0</v>
      </c>
      <c r="F35" s="55">
        <v>45100</v>
      </c>
      <c r="G35" s="56">
        <v>1</v>
      </c>
      <c r="H35" s="53"/>
      <c r="I35" s="24" t="str">
        <f>IF(AND($C35="Objetivo",I$7&gt;=$F35,I$7&lt;=$F35+$G35-1),2,IF(AND($C35="Hito",I$7&gt;=$F35,I$7&lt;=$F35+$G35-1),1,""))</f>
        <v/>
      </c>
      <c r="J35" s="24" t="str">
        <f>IF(AND($C35="Objetivo",J$7&gt;=$F35,J$7&lt;=$F35+$G35-1),2,IF(AND($C35="Hito",J$7&gt;=$F35,J$7&lt;=$F35+$G35-1),1,""))</f>
        <v/>
      </c>
      <c r="K35" s="24" t="str">
        <f>IF(AND($C35="Objetivo",K$7&gt;=$F35,K$7&lt;=$F35+$G35-1),2,IF(AND($C35="Hito",K$7&gt;=$F35,K$7&lt;=$F35+$G35-1),1,""))</f>
        <v/>
      </c>
      <c r="L35" s="24" t="str">
        <f>IF(AND($C35="Objetivo",L$7&gt;=$F35,L$7&lt;=$F35+$G35-1),2,IF(AND($C35="Hito",L$7&gt;=$F35,L$7&lt;=$F35+$G35-1),1,""))</f>
        <v/>
      </c>
      <c r="M35" s="24" t="str">
        <f>IF(AND($C35="Objetivo",M$7&gt;=$F35,M$7&lt;=$F35+$G35-1),2,IF(AND($C35="Hito",M$7&gt;=$F35,M$7&lt;=$F35+$G35-1),1,""))</f>
        <v/>
      </c>
      <c r="N35" s="24" t="str">
        <f>IF(AND($C35="Objetivo",N$7&gt;=$F35,N$7&lt;=$F35+$G35-1),2,IF(AND($C35="Hito",N$7&gt;=$F35,N$7&lt;=$F35+$G35-1),1,""))</f>
        <v/>
      </c>
      <c r="O35" s="24" t="str">
        <f>IF(AND($C35="Objetivo",O$7&gt;=$F35,O$7&lt;=$F35+$G35-1),2,IF(AND($C35="Hito",O$7&gt;=$F35,O$7&lt;=$F35+$G35-1),1,""))</f>
        <v/>
      </c>
      <c r="P35" s="24" t="str">
        <f>IF(AND($C35="Objetivo",P$7&gt;=$F35,P$7&lt;=$F35+$G35-1),2,IF(AND($C35="Hito",P$7&gt;=$F35,P$7&lt;=$F35+$G35-1),1,""))</f>
        <v/>
      </c>
      <c r="Q35" s="24" t="str">
        <f>IF(AND($C35="Objetivo",Q$7&gt;=$F35,Q$7&lt;=$F35+$G35-1),2,IF(AND($C35="Hito",Q$7&gt;=$F35,Q$7&lt;=$F35+$G35-1),1,""))</f>
        <v/>
      </c>
      <c r="R35" s="24" t="str">
        <f>IF(AND($C35="Objetivo",R$7&gt;=$F35,R$7&lt;=$F35+$G35-1),2,IF(AND($C35="Hito",R$7&gt;=$F35,R$7&lt;=$F35+$G35-1),1,""))</f>
        <v/>
      </c>
      <c r="S35" s="24" t="str">
        <f>IF(AND($C35="Objetivo",S$7&gt;=$F35,S$7&lt;=$F35+$G35-1),2,IF(AND($C35="Hito",S$7&gt;=$F35,S$7&lt;=$F35+$G35-1),1,""))</f>
        <v/>
      </c>
      <c r="T35" s="24" t="str">
        <f>IF(AND($C35="Objetivo",T$7&gt;=$F35,T$7&lt;=$F35+$G35-1),2,IF(AND($C35="Hito",T$7&gt;=$F35,T$7&lt;=$F35+$G35-1),1,""))</f>
        <v/>
      </c>
      <c r="U35" s="24" t="str">
        <f>IF(AND($C35="Objetivo",U$7&gt;=$F35,U$7&lt;=$F35+$G35-1),2,IF(AND($C35="Hito",U$7&gt;=$F35,U$7&lt;=$F35+$G35-1),1,""))</f>
        <v/>
      </c>
      <c r="V35" s="24" t="str">
        <f>IF(AND($C35="Objetivo",V$7&gt;=$F35,V$7&lt;=$F35+$G35-1),2,IF(AND($C35="Hito",V$7&gt;=$F35,V$7&lt;=$F35+$G35-1),1,""))</f>
        <v/>
      </c>
      <c r="W35" s="24" t="str">
        <f>IF(AND($C35="Objetivo",W$7&gt;=$F35,W$7&lt;=$F35+$G35-1),2,IF(AND($C35="Hito",W$7&gt;=$F35,W$7&lt;=$F35+$G35-1),1,""))</f>
        <v/>
      </c>
      <c r="X35" s="24" t="str">
        <f>IF(AND($C35="Objetivo",X$7&gt;=$F35,X$7&lt;=$F35+$G35-1),2,IF(AND($C35="Hito",X$7&gt;=$F35,X$7&lt;=$F35+$G35-1),1,""))</f>
        <v/>
      </c>
      <c r="Y35" s="24" t="str">
        <f>IF(AND($C35="Objetivo",Y$7&gt;=$F35,Y$7&lt;=$F35+$G35-1),2,IF(AND($C35="Hito",Y$7&gt;=$F35,Y$7&lt;=$F35+$G35-1),1,""))</f>
        <v/>
      </c>
      <c r="Z35" s="24" t="str">
        <f>IF(AND($C35="Objetivo",Z$7&gt;=$F35,Z$7&lt;=$F35+$G35-1),2,IF(AND($C35="Hito",Z$7&gt;=$F35,Z$7&lt;=$F35+$G35-1),1,""))</f>
        <v/>
      </c>
      <c r="AA35" s="24" t="str">
        <f>IF(AND($C35="Objetivo",AA$7&gt;=$F35,AA$7&lt;=$F35+$G35-1),2,IF(AND($C35="Hito",AA$7&gt;=$F35,AA$7&lt;=$F35+$G35-1),1,""))</f>
        <v/>
      </c>
      <c r="AB35" s="24" t="str">
        <f>IF(AND($C35="Objetivo",AB$7&gt;=$F35,AB$7&lt;=$F35+$G35-1),2,IF(AND($C35="Hito",AB$7&gt;=$F35,AB$7&lt;=$F35+$G35-1),1,""))</f>
        <v/>
      </c>
      <c r="AC35" s="24" t="str">
        <f>IF(AND($C35="Objetivo",AC$7&gt;=$F35,AC$7&lt;=$F35+$G35-1),2,IF(AND($C35="Hito",AC$7&gt;=$F35,AC$7&lt;=$F35+$G35-1),1,""))</f>
        <v/>
      </c>
      <c r="AD35" s="24" t="str">
        <f>IF(AND($C35="Objetivo",AD$7&gt;=$F35,AD$7&lt;=$F35+$G35-1),2,IF(AND($C35="Hito",AD$7&gt;=$F35,AD$7&lt;=$F35+$G35-1),1,""))</f>
        <v/>
      </c>
      <c r="AE35" s="24" t="str">
        <f>IF(AND($C35="Objetivo",AE$7&gt;=$F35,AE$7&lt;=$F35+$G35-1),2,IF(AND($C35="Hito",AE$7&gt;=$F35,AE$7&lt;=$F35+$G35-1),1,""))</f>
        <v/>
      </c>
      <c r="AF35" s="24" t="str">
        <f>IF(AND($C35="Objetivo",AF$7&gt;=$F35,AF$7&lt;=$F35+$G35-1),2,IF(AND($C35="Hito",AF$7&gt;=$F35,AF$7&lt;=$F35+$G35-1),1,""))</f>
        <v/>
      </c>
      <c r="AG35" s="24">
        <f>IF(AND($C35="Objetivo",AG$7&gt;=$F35,AG$7&lt;=$F35+$G35-1),2,IF(AND($C35="Hito",AG$7&gt;=$F35,AG$7&lt;=$F35+$G35-1),1,""))</f>
        <v>1</v>
      </c>
    </row>
    <row r="36" spans="1:33" s="1" customFormat="1" x14ac:dyDescent="0.3">
      <c r="A36" s="9"/>
      <c r="B36" s="57"/>
      <c r="C36" s="53"/>
      <c r="D36" s="53"/>
      <c r="E36" s="54"/>
      <c r="F36" s="55"/>
      <c r="G36" s="56"/>
      <c r="H36" s="53"/>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row>
    <row r="37" spans="1:33" s="1" customFormat="1" x14ac:dyDescent="0.3">
      <c r="A37" s="10"/>
      <c r="B37" s="101"/>
      <c r="C37" s="53"/>
      <c r="D37" s="53"/>
      <c r="E37" s="68"/>
      <c r="F37" s="77"/>
      <c r="G37" s="78"/>
      <c r="H37" s="53"/>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row>
    <row r="38" spans="1:33" x14ac:dyDescent="0.3">
      <c r="D38" s="4"/>
      <c r="G38" s="11"/>
      <c r="H38" s="3"/>
    </row>
    <row r="39" spans="1:33" x14ac:dyDescent="0.3">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AG37">
    <cfRule type="expression" dxfId="26" priority="1">
      <formula>AND(TODAY()&gt;=I$7,TODAY()&lt;J$7)</formula>
    </cfRule>
  </conditionalFormatting>
  <conditionalFormatting sqref="I6:AG6">
    <cfRule type="expression" dxfId="25" priority="4">
      <formula>I$7&lt;=EOMONTH($I$7,0)</formula>
    </cfRule>
  </conditionalFormatting>
  <conditionalFormatting sqref="J6:AG6">
    <cfRule type="expression" dxfId="24" priority="3">
      <formula>AND(J$7&lt;=EOMONTH($I$7,2),J$7&gt;EOMONTH($I$7,0),J$7&gt;EOMONTH($I$7,1))</formula>
    </cfRule>
  </conditionalFormatting>
  <conditionalFormatting sqref="I6:AG6">
    <cfRule type="expression" dxfId="23" priority="2">
      <formula>AND(I$7&lt;=EOMONTH($I$7,1),I$7&gt;EOMONTH($I$7,0))</formula>
    </cfRule>
  </conditionalFormatting>
  <conditionalFormatting sqref="I10:AG36">
    <cfRule type="expression" dxfId="22" priority="7" stopIfTrue="1">
      <formula>AND($C10="Riesgo bajo",I$7&gt;=$F10,I$7&lt;=$F10+$G10-1)</formula>
    </cfRule>
    <cfRule type="expression" dxfId="21" priority="8" stopIfTrue="1">
      <formula>AND($C10="Riesgo alto",I$7&gt;=$F10,I$7&lt;=$F10+$G10-1)</formula>
    </cfRule>
    <cfRule type="expression" dxfId="20" priority="9" stopIfTrue="1">
      <formula>AND($C10="Según lo previsto",I$7&gt;=$F10,I$7&lt;=$F10+$G10-1)</formula>
    </cfRule>
    <cfRule type="expression" dxfId="19" priority="10" stopIfTrue="1">
      <formula>AND($C10="Riesgo medio",I$7&gt;=$F10,I$7&lt;=$F10+$G10-1)</formula>
    </cfRule>
    <cfRule type="expression" dxfId="18"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6"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7" xr:uid="{659FD5CB-B62B-4854-B8A9-29F1F70930AC}"/>
    <dataValidation allowBlank="1" showInputMessage="1" showErrorMessage="1" prompt="Esta es una fila vacía" sqref="A36"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14</xdr:col>
                    <xdr:colOff>111318</xdr:colOff>
                    <xdr:row>9</xdr:row>
                    <xdr:rowOff>127221</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3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I37:AG37</xm:sqref>
        </x14:conditionalFormatting>
        <x14:conditionalFormatting xmlns:xm="http://schemas.microsoft.com/office/excel/2006/main">
          <x14:cfRule type="iconSet" priority="3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I10:AG36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C153-2A7F-419A-B5E9-0DFEAFCF7CCC}">
  <dimension ref="A1:D5"/>
  <sheetViews>
    <sheetView workbookViewId="0">
      <selection sqref="A1:XFD1048576"/>
    </sheetView>
  </sheetViews>
  <sheetFormatPr baseColWidth="10" defaultRowHeight="15.05" x14ac:dyDescent="0.3"/>
  <cols>
    <col min="1" max="1" width="8.88671875" style="2" bestFit="1" customWidth="1"/>
    <col min="2" max="2" width="10.5546875" style="2" bestFit="1" customWidth="1"/>
    <col min="3" max="3" width="8.33203125" style="2" bestFit="1" customWidth="1"/>
    <col min="4" max="4" width="9.5546875" style="2" bestFit="1" customWidth="1"/>
    <col min="5" max="16384" width="11.5546875" style="2"/>
  </cols>
  <sheetData>
    <row r="1" spans="1:4" x14ac:dyDescent="0.3">
      <c r="A1" s="2" t="s">
        <v>36</v>
      </c>
      <c r="B1" s="2" t="s">
        <v>37</v>
      </c>
      <c r="C1" s="2" t="s">
        <v>38</v>
      </c>
      <c r="D1" s="2" t="s">
        <v>39</v>
      </c>
    </row>
    <row r="2" spans="1:4" x14ac:dyDescent="0.3">
      <c r="A2" s="2" t="s">
        <v>33</v>
      </c>
      <c r="B2" s="140">
        <v>45076</v>
      </c>
      <c r="C2" s="2">
        <v>4</v>
      </c>
      <c r="D2" s="140">
        <v>45079</v>
      </c>
    </row>
    <row r="3" spans="1:4" x14ac:dyDescent="0.3">
      <c r="A3" s="2" t="s">
        <v>34</v>
      </c>
      <c r="B3" s="140">
        <v>45082</v>
      </c>
      <c r="C3" s="2">
        <v>5</v>
      </c>
      <c r="D3" s="140">
        <v>45086</v>
      </c>
    </row>
    <row r="4" spans="1:4" x14ac:dyDescent="0.3">
      <c r="A4" s="2" t="s">
        <v>40</v>
      </c>
      <c r="B4" s="140">
        <v>45089</v>
      </c>
      <c r="C4" s="2">
        <v>5</v>
      </c>
      <c r="D4" s="140">
        <v>45093</v>
      </c>
    </row>
    <row r="5" spans="1:4" x14ac:dyDescent="0.3">
      <c r="A5" s="2" t="s">
        <v>41</v>
      </c>
      <c r="B5" s="140">
        <v>45096</v>
      </c>
      <c r="C5" s="2">
        <v>5</v>
      </c>
      <c r="D5" s="140">
        <v>45100</v>
      </c>
    </row>
  </sheetData>
  <phoneticPr fontId="4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3" t="s">
        <v>3</v>
      </c>
      <c r="C2" s="133"/>
      <c r="D2" s="133"/>
      <c r="E2" s="133"/>
      <c r="F2" s="133"/>
      <c r="G2" s="133"/>
      <c r="H2" s="133"/>
      <c r="I2" s="134"/>
      <c r="J2" s="134"/>
      <c r="K2" s="134"/>
      <c r="L2" s="134"/>
      <c r="M2" s="134"/>
      <c r="N2" s="134"/>
      <c r="O2" s="135"/>
      <c r="P2" s="136"/>
      <c r="Q2" s="136"/>
      <c r="R2" s="136"/>
      <c r="S2" s="136"/>
      <c r="T2" s="13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05" customHeight="1" x14ac:dyDescent="0.3">
      <c r="A4" s="10"/>
      <c r="B4" s="48" t="s">
        <v>4</v>
      </c>
      <c r="C4" s="45"/>
      <c r="D4" s="46"/>
      <c r="E4" s="27"/>
      <c r="F4" s="28"/>
      <c r="G4" s="29" t="s">
        <v>30</v>
      </c>
      <c r="H4" s="27"/>
      <c r="I4" s="130" t="s">
        <v>25</v>
      </c>
      <c r="J4" s="130"/>
      <c r="K4" s="130"/>
      <c r="L4" s="130"/>
      <c r="M4" s="30"/>
      <c r="N4" s="131" t="s">
        <v>22</v>
      </c>
      <c r="O4" s="131"/>
      <c r="P4" s="131"/>
      <c r="Q4" s="131"/>
      <c r="R4" s="30"/>
      <c r="S4" s="132" t="s">
        <v>23</v>
      </c>
      <c r="T4" s="132"/>
      <c r="U4" s="132"/>
      <c r="V4" s="132"/>
      <c r="W4" s="30"/>
      <c r="X4" s="125" t="s">
        <v>24</v>
      </c>
      <c r="Y4" s="125"/>
      <c r="Z4" s="125"/>
      <c r="AA4" s="125"/>
      <c r="AB4" s="30"/>
      <c r="AC4" s="126" t="s">
        <v>32</v>
      </c>
      <c r="AD4" s="126"/>
      <c r="AE4" s="126"/>
      <c r="AF4" s="126"/>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05"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05" customHeight="1" x14ac:dyDescent="0.4">
      <c r="A6" s="10"/>
      <c r="B6" s="44" t="s">
        <v>6</v>
      </c>
      <c r="C6" s="32" cm="1">
        <f t="array" aca="1" ref="C6" ca="1">IFERROR(IF(MIN(Hitos435[Inicio])=0,TODAY(),B11(Hitos435[Inicio])),TODAY())</f>
        <v>45079</v>
      </c>
      <c r="D6" s="122"/>
      <c r="E6" s="30"/>
      <c r="F6" s="31"/>
      <c r="G6" s="30"/>
      <c r="H6" s="27"/>
      <c r="I6" s="86" t="str">
        <f ca="1">TEXT(I7,"mmmm")</f>
        <v>junio</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julio</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05" customHeight="1" x14ac:dyDescent="0.3">
      <c r="A7" s="10"/>
      <c r="B7" s="44" t="s">
        <v>7</v>
      </c>
      <c r="C7" s="33">
        <v>1</v>
      </c>
      <c r="D7" s="47"/>
      <c r="E7" s="27"/>
      <c r="F7" s="27"/>
      <c r="G7" s="27"/>
      <c r="H7" s="27"/>
      <c r="I7" s="115">
        <f ca="1">IFERROR(Inicio_del_proyecto+Incremento_de_desplazamiento,TODAY())</f>
        <v>45080</v>
      </c>
      <c r="J7" s="116">
        <f ca="1">I7+1</f>
        <v>45081</v>
      </c>
      <c r="K7" s="116">
        <f t="shared" ref="K7:AX7" ca="1" si="0">J7+1</f>
        <v>45082</v>
      </c>
      <c r="L7" s="116">
        <f t="shared" ca="1" si="0"/>
        <v>45083</v>
      </c>
      <c r="M7" s="116">
        <f t="shared" ca="1" si="0"/>
        <v>45084</v>
      </c>
      <c r="N7" s="116">
        <f t="shared" ca="1" si="0"/>
        <v>45085</v>
      </c>
      <c r="O7" s="117">
        <f t="shared" ca="1" si="0"/>
        <v>45086</v>
      </c>
      <c r="P7" s="116">
        <f ca="1">O7+1</f>
        <v>45087</v>
      </c>
      <c r="Q7" s="116">
        <f ca="1">P7+1</f>
        <v>45088</v>
      </c>
      <c r="R7" s="116">
        <f t="shared" ca="1" si="0"/>
        <v>45089</v>
      </c>
      <c r="S7" s="116">
        <f t="shared" ca="1" si="0"/>
        <v>45090</v>
      </c>
      <c r="T7" s="116">
        <f t="shared" ca="1" si="0"/>
        <v>45091</v>
      </c>
      <c r="U7" s="116">
        <f t="shared" ca="1" si="0"/>
        <v>45092</v>
      </c>
      <c r="V7" s="117">
        <f t="shared" ca="1" si="0"/>
        <v>45093</v>
      </c>
      <c r="W7" s="116">
        <f ca="1">V7+1</f>
        <v>45094</v>
      </c>
      <c r="X7" s="116">
        <f ca="1">W7+1</f>
        <v>45095</v>
      </c>
      <c r="Y7" s="116">
        <f t="shared" ca="1" si="0"/>
        <v>45096</v>
      </c>
      <c r="Z7" s="116">
        <f t="shared" ca="1" si="0"/>
        <v>45097</v>
      </c>
      <c r="AA7" s="116">
        <f t="shared" ca="1" si="0"/>
        <v>45098</v>
      </c>
      <c r="AB7" s="116">
        <f t="shared" ca="1" si="0"/>
        <v>45099</v>
      </c>
      <c r="AC7" s="117">
        <f t="shared" ca="1" si="0"/>
        <v>45100</v>
      </c>
      <c r="AD7" s="116">
        <f ca="1">AC7+1</f>
        <v>45101</v>
      </c>
      <c r="AE7" s="116">
        <f ca="1">AD7+1</f>
        <v>45102</v>
      </c>
      <c r="AF7" s="116">
        <f t="shared" ca="1" si="0"/>
        <v>45103</v>
      </c>
      <c r="AG7" s="116">
        <f t="shared" ca="1" si="0"/>
        <v>45104</v>
      </c>
      <c r="AH7" s="116">
        <f t="shared" ca="1" si="0"/>
        <v>45105</v>
      </c>
      <c r="AI7" s="116">
        <f t="shared" ca="1" si="0"/>
        <v>45106</v>
      </c>
      <c r="AJ7" s="117">
        <f t="shared" ca="1" si="0"/>
        <v>45107</v>
      </c>
      <c r="AK7" s="116">
        <f ca="1">AJ7+1</f>
        <v>45108</v>
      </c>
      <c r="AL7" s="116">
        <f ca="1">AK7+1</f>
        <v>45109</v>
      </c>
      <c r="AM7" s="116">
        <f t="shared" ca="1" si="0"/>
        <v>45110</v>
      </c>
      <c r="AN7" s="116">
        <f t="shared" ca="1" si="0"/>
        <v>45111</v>
      </c>
      <c r="AO7" s="116">
        <f t="shared" ca="1" si="0"/>
        <v>45112</v>
      </c>
      <c r="AP7" s="116">
        <f t="shared" ca="1" si="0"/>
        <v>45113</v>
      </c>
      <c r="AQ7" s="117">
        <f t="shared" ca="1" si="0"/>
        <v>45114</v>
      </c>
      <c r="AR7" s="116">
        <f ca="1">AQ7+1</f>
        <v>45115</v>
      </c>
      <c r="AS7" s="116">
        <f ca="1">AR7+1</f>
        <v>45116</v>
      </c>
      <c r="AT7" s="116">
        <f t="shared" ca="1" si="0"/>
        <v>45117</v>
      </c>
      <c r="AU7" s="116">
        <f t="shared" ca="1" si="0"/>
        <v>45118</v>
      </c>
      <c r="AV7" s="116">
        <f t="shared" ca="1" si="0"/>
        <v>45119</v>
      </c>
      <c r="AW7" s="116">
        <f t="shared" ca="1" si="0"/>
        <v>45120</v>
      </c>
      <c r="AX7" s="117">
        <f t="shared" ca="1" si="0"/>
        <v>45121</v>
      </c>
      <c r="AY7" s="116">
        <f ca="1">AX7+1</f>
        <v>45122</v>
      </c>
      <c r="AZ7" s="116">
        <f ca="1">AY7+1</f>
        <v>45123</v>
      </c>
      <c r="BA7" s="116">
        <f t="shared" ref="BA7:BE7" ca="1" si="1">AZ7+1</f>
        <v>45124</v>
      </c>
      <c r="BB7" s="116">
        <f t="shared" ca="1" si="1"/>
        <v>45125</v>
      </c>
      <c r="BC7" s="116">
        <f t="shared" ca="1" si="1"/>
        <v>45126</v>
      </c>
      <c r="BD7" s="116">
        <f t="shared" ca="1" si="1"/>
        <v>45127</v>
      </c>
      <c r="BE7" s="117">
        <f t="shared" ca="1" si="1"/>
        <v>45128</v>
      </c>
      <c r="BF7" s="116">
        <f ca="1">BE7+1</f>
        <v>45129</v>
      </c>
      <c r="BG7" s="116">
        <f ca="1">BF7+1</f>
        <v>45130</v>
      </c>
      <c r="BH7" s="116">
        <f t="shared" ref="BH7:BL7" ca="1" si="2">BG7+1</f>
        <v>45131</v>
      </c>
      <c r="BI7" s="116">
        <f t="shared" ca="1" si="2"/>
        <v>45132</v>
      </c>
      <c r="BJ7" s="116">
        <f t="shared" ca="1" si="2"/>
        <v>45133</v>
      </c>
      <c r="BK7" s="116">
        <f t="shared" ca="1" si="2"/>
        <v>45134</v>
      </c>
      <c r="BL7" s="118">
        <f t="shared" ca="1" si="2"/>
        <v>45135</v>
      </c>
      <c r="BM7" s="30"/>
    </row>
    <row r="8" spans="1:68" ht="19.899999999999999" customHeight="1" x14ac:dyDescent="0.3">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25" customHeight="1" x14ac:dyDescent="0.3">
      <c r="A9" s="10"/>
      <c r="B9" s="102" t="s">
        <v>8</v>
      </c>
      <c r="C9" s="103" t="s">
        <v>19</v>
      </c>
      <c r="D9" s="103" t="s">
        <v>26</v>
      </c>
      <c r="E9" s="103" t="s">
        <v>28</v>
      </c>
      <c r="F9" s="103" t="s">
        <v>29</v>
      </c>
      <c r="G9" s="103" t="s">
        <v>31</v>
      </c>
      <c r="H9" s="43"/>
      <c r="I9" s="35" t="str">
        <f t="shared" ref="I9:BL9" ca="1" si="3">LEFT(TEXT(I7,"ddd"),1)</f>
        <v>s</v>
      </c>
      <c r="J9" s="35" t="str">
        <f t="shared" ca="1" si="3"/>
        <v>d</v>
      </c>
      <c r="K9" s="35" t="str">
        <f t="shared" ca="1" si="3"/>
        <v>l</v>
      </c>
      <c r="L9" s="35" t="str">
        <f t="shared" ca="1" si="3"/>
        <v>m</v>
      </c>
      <c r="M9" s="35" t="str">
        <f t="shared" ca="1" si="3"/>
        <v>m</v>
      </c>
      <c r="N9" s="35" t="str">
        <f t="shared" ca="1" si="3"/>
        <v>j</v>
      </c>
      <c r="O9" s="35" t="str">
        <f t="shared" ca="1" si="3"/>
        <v>v</v>
      </c>
      <c r="P9" s="35" t="str">
        <f t="shared" ca="1" si="3"/>
        <v>s</v>
      </c>
      <c r="Q9" s="35" t="str">
        <f t="shared" ca="1" si="3"/>
        <v>d</v>
      </c>
      <c r="R9" s="35" t="str">
        <f t="shared" ca="1" si="3"/>
        <v>l</v>
      </c>
      <c r="S9" s="35" t="str">
        <f t="shared" ca="1" si="3"/>
        <v>m</v>
      </c>
      <c r="T9" s="35" t="str">
        <f t="shared" ca="1" si="3"/>
        <v>m</v>
      </c>
      <c r="U9" s="35" t="str">
        <f t="shared" ca="1" si="3"/>
        <v>j</v>
      </c>
      <c r="V9" s="35" t="str">
        <f t="shared" ca="1" si="3"/>
        <v>v</v>
      </c>
      <c r="W9" s="35" t="str">
        <f t="shared" ca="1" si="3"/>
        <v>s</v>
      </c>
      <c r="X9" s="35" t="str">
        <f t="shared" ca="1" si="3"/>
        <v>d</v>
      </c>
      <c r="Y9" s="35" t="str">
        <f t="shared" ca="1" si="3"/>
        <v>l</v>
      </c>
      <c r="Z9" s="35" t="str">
        <f t="shared" ca="1" si="3"/>
        <v>m</v>
      </c>
      <c r="AA9" s="35" t="str">
        <f t="shared" ca="1" si="3"/>
        <v>m</v>
      </c>
      <c r="AB9" s="35" t="str">
        <f t="shared" ca="1" si="3"/>
        <v>j</v>
      </c>
      <c r="AC9" s="35" t="str">
        <f t="shared" ca="1" si="3"/>
        <v>v</v>
      </c>
      <c r="AD9" s="35" t="str">
        <f t="shared" ca="1" si="3"/>
        <v>s</v>
      </c>
      <c r="AE9" s="35" t="str">
        <f t="shared" ca="1" si="3"/>
        <v>d</v>
      </c>
      <c r="AF9" s="35" t="str">
        <f t="shared" ca="1" si="3"/>
        <v>l</v>
      </c>
      <c r="AG9" s="35" t="str">
        <f t="shared" ca="1" si="3"/>
        <v>m</v>
      </c>
      <c r="AH9" s="35" t="str">
        <f t="shared" ca="1" si="3"/>
        <v>m</v>
      </c>
      <c r="AI9" s="35" t="str">
        <f t="shared" ca="1" si="3"/>
        <v>j</v>
      </c>
      <c r="AJ9" s="35" t="str">
        <f t="shared" ca="1" si="3"/>
        <v>v</v>
      </c>
      <c r="AK9" s="35" t="str">
        <f t="shared" ca="1" si="3"/>
        <v>s</v>
      </c>
      <c r="AL9" s="35" t="str">
        <f t="shared" ca="1" si="3"/>
        <v>d</v>
      </c>
      <c r="AM9" s="35" t="str">
        <f t="shared" ca="1" si="3"/>
        <v>l</v>
      </c>
      <c r="AN9" s="35" t="str">
        <f t="shared" ca="1" si="3"/>
        <v>m</v>
      </c>
      <c r="AO9" s="35" t="str">
        <f t="shared" ca="1" si="3"/>
        <v>m</v>
      </c>
      <c r="AP9" s="35" t="str">
        <f t="shared" ca="1" si="3"/>
        <v>j</v>
      </c>
      <c r="AQ9" s="35" t="str">
        <f t="shared" ca="1" si="3"/>
        <v>v</v>
      </c>
      <c r="AR9" s="35" t="str">
        <f t="shared" ca="1" si="3"/>
        <v>s</v>
      </c>
      <c r="AS9" s="35" t="str">
        <f t="shared" ca="1" si="3"/>
        <v>d</v>
      </c>
      <c r="AT9" s="35" t="str">
        <f t="shared" ca="1" si="3"/>
        <v>l</v>
      </c>
      <c r="AU9" s="35" t="str">
        <f t="shared" ca="1" si="3"/>
        <v>m</v>
      </c>
      <c r="AV9" s="35" t="str">
        <f t="shared" ca="1" si="3"/>
        <v>m</v>
      </c>
      <c r="AW9" s="35" t="str">
        <f t="shared" ca="1" si="3"/>
        <v>j</v>
      </c>
      <c r="AX9" s="35" t="str">
        <f t="shared" ca="1" si="3"/>
        <v>v</v>
      </c>
      <c r="AY9" s="35" t="str">
        <f t="shared" ca="1" si="3"/>
        <v>s</v>
      </c>
      <c r="AZ9" s="35" t="str">
        <f t="shared" ca="1" si="3"/>
        <v>d</v>
      </c>
      <c r="BA9" s="35" t="str">
        <f t="shared" ca="1" si="3"/>
        <v>l</v>
      </c>
      <c r="BB9" s="35" t="str">
        <f t="shared" ca="1" si="3"/>
        <v>m</v>
      </c>
      <c r="BC9" s="35" t="str">
        <f t="shared" ca="1" si="3"/>
        <v>m</v>
      </c>
      <c r="BD9" s="35" t="str">
        <f t="shared" ca="1" si="3"/>
        <v>j</v>
      </c>
      <c r="BE9" s="35" t="str">
        <f t="shared" ca="1" si="3"/>
        <v>v</v>
      </c>
      <c r="BF9" s="35" t="str">
        <f t="shared" ca="1" si="3"/>
        <v>s</v>
      </c>
      <c r="BG9" s="35" t="str">
        <f t="shared" ca="1" si="3"/>
        <v>d</v>
      </c>
      <c r="BH9" s="35" t="str">
        <f t="shared" ca="1" si="3"/>
        <v>l</v>
      </c>
      <c r="BI9" s="35" t="str">
        <f t="shared" ca="1" si="3"/>
        <v>m</v>
      </c>
      <c r="BJ9" s="35" t="str">
        <f t="shared" ca="1" si="3"/>
        <v>m</v>
      </c>
      <c r="BK9" s="35" t="str">
        <f t="shared" ca="1" si="3"/>
        <v>j</v>
      </c>
      <c r="BL9" s="35" t="str">
        <f t="shared" ca="1" si="3"/>
        <v>v</v>
      </c>
      <c r="BM9" s="30"/>
    </row>
    <row r="10" spans="1:68" ht="30.05"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5"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5" customHeight="1" x14ac:dyDescent="0.3">
      <c r="A12" s="10"/>
      <c r="B12" s="23" t="s">
        <v>10</v>
      </c>
      <c r="C12" s="19" t="s">
        <v>20</v>
      </c>
      <c r="D12" s="19" t="s">
        <v>27</v>
      </c>
      <c r="E12" s="20">
        <v>0.25</v>
      </c>
      <c r="F12" s="21">
        <f ca="1">TODAY()</f>
        <v>45079</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5" customHeight="1" x14ac:dyDescent="0.3">
      <c r="A13" s="10"/>
      <c r="B13" s="23" t="s">
        <v>11</v>
      </c>
      <c r="C13" s="19" t="s">
        <v>21</v>
      </c>
      <c r="D13" s="19"/>
      <c r="E13" s="20"/>
      <c r="F13" s="21">
        <f ca="1">TODAY()+5</f>
        <v>45084</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5" customHeight="1" x14ac:dyDescent="0.3">
      <c r="A14" s="9"/>
      <c r="B14" s="23" t="s">
        <v>12</v>
      </c>
      <c r="C14" s="19" t="s">
        <v>22</v>
      </c>
      <c r="D14" s="19"/>
      <c r="E14" s="20">
        <v>0.5</v>
      </c>
      <c r="F14" s="21">
        <f ca="1">F12-3</f>
        <v>45076</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5" customHeight="1" x14ac:dyDescent="0.3">
      <c r="A15" s="9"/>
      <c r="B15" s="23" t="s">
        <v>13</v>
      </c>
      <c r="C15" s="19" t="s">
        <v>21</v>
      </c>
      <c r="D15" s="19"/>
      <c r="E15" s="20"/>
      <c r="F15" s="21">
        <f ca="1">F12+20</f>
        <v>45099</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5" customHeight="1" x14ac:dyDescent="0.3">
      <c r="A16" s="9"/>
      <c r="B16" s="23" t="s">
        <v>14</v>
      </c>
      <c r="C16" s="19" t="s">
        <v>23</v>
      </c>
      <c r="D16" s="19"/>
      <c r="E16" s="20">
        <v>0.1</v>
      </c>
      <c r="F16" s="21">
        <f ca="1">F12+6</f>
        <v>45085</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5"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5" customHeight="1" x14ac:dyDescent="0.3">
      <c r="A18" s="10"/>
      <c r="B18" s="23" t="s">
        <v>10</v>
      </c>
      <c r="C18" s="19" t="s">
        <v>24</v>
      </c>
      <c r="D18" s="19"/>
      <c r="E18" s="20">
        <v>0.6</v>
      </c>
      <c r="F18" s="21">
        <f ca="1">F12+6</f>
        <v>45085</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5" customHeight="1" x14ac:dyDescent="0.3">
      <c r="A19" s="9"/>
      <c r="B19" s="23" t="s">
        <v>11</v>
      </c>
      <c r="C19" s="19" t="s">
        <v>25</v>
      </c>
      <c r="D19" s="19"/>
      <c r="E19" s="20">
        <v>0.5</v>
      </c>
      <c r="F19" s="21">
        <f ca="1">F18+2</f>
        <v>45087</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5" customHeight="1" x14ac:dyDescent="0.3">
      <c r="A20" s="9"/>
      <c r="B20" s="23" t="s">
        <v>12</v>
      </c>
      <c r="C20" s="19" t="s">
        <v>22</v>
      </c>
      <c r="D20" s="19"/>
      <c r="E20" s="20">
        <v>0.33</v>
      </c>
      <c r="F20" s="21">
        <f ca="1">F19+5</f>
        <v>45092</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5" customHeight="1" x14ac:dyDescent="0.3">
      <c r="A21" s="9"/>
      <c r="B21" s="23" t="s">
        <v>13</v>
      </c>
      <c r="C21" s="19" t="s">
        <v>21</v>
      </c>
      <c r="D21" s="19"/>
      <c r="E21" s="20"/>
      <c r="F21" s="21">
        <f ca="1">F20+2</f>
        <v>45094</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5" customHeight="1" x14ac:dyDescent="0.3">
      <c r="A22" s="9"/>
      <c r="B22" s="23" t="s">
        <v>14</v>
      </c>
      <c r="C22" s="19"/>
      <c r="D22" s="19"/>
      <c r="E22" s="20"/>
      <c r="F22" s="21">
        <f ca="1">F21+1</f>
        <v>45095</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5"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5" customHeight="1" x14ac:dyDescent="0.3">
      <c r="A24" s="9"/>
      <c r="B24" s="23" t="s">
        <v>10</v>
      </c>
      <c r="C24" s="19" t="s">
        <v>25</v>
      </c>
      <c r="D24" s="19"/>
      <c r="E24" s="20"/>
      <c r="F24" s="21">
        <f ca="1">F12+15</f>
        <v>45094</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5" customHeight="1" x14ac:dyDescent="0.3">
      <c r="A25" s="9"/>
      <c r="B25" s="23" t="s">
        <v>11</v>
      </c>
      <c r="C25" s="19" t="s">
        <v>23</v>
      </c>
      <c r="D25" s="19"/>
      <c r="E25" s="20"/>
      <c r="F25" s="21">
        <f ca="1">F24+3</f>
        <v>45097</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5" customHeight="1" x14ac:dyDescent="0.3">
      <c r="A26" s="9"/>
      <c r="B26" s="23" t="s">
        <v>12</v>
      </c>
      <c r="C26" s="19" t="s">
        <v>25</v>
      </c>
      <c r="D26" s="19"/>
      <c r="E26" s="20"/>
      <c r="F26" s="21">
        <f ca="1">F25+15</f>
        <v>45112</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5" customHeight="1" x14ac:dyDescent="0.3">
      <c r="A27" s="9"/>
      <c r="B27" s="23" t="s">
        <v>13</v>
      </c>
      <c r="C27" s="19" t="s">
        <v>20</v>
      </c>
      <c r="D27" s="19"/>
      <c r="E27" s="20"/>
      <c r="F27" s="21">
        <f ca="1">F21+22</f>
        <v>45116</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5" customHeight="1" x14ac:dyDescent="0.3">
      <c r="A28" s="9"/>
      <c r="B28" s="23" t="s">
        <v>14</v>
      </c>
      <c r="C28" s="19" t="s">
        <v>22</v>
      </c>
      <c r="D28" s="19"/>
      <c r="E28" s="20"/>
      <c r="F28" s="21">
        <f ca="1">F16</f>
        <v>45085</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5"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5" customHeight="1" x14ac:dyDescent="0.3">
      <c r="A30" s="9"/>
      <c r="B30" s="23" t="s">
        <v>10</v>
      </c>
      <c r="C30" s="19"/>
      <c r="D30" s="19"/>
      <c r="E30" s="20"/>
      <c r="F30" s="21">
        <f ca="1">F27+3</f>
        <v>45119</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5" customHeight="1" x14ac:dyDescent="0.3">
      <c r="A31" s="9"/>
      <c r="B31" s="23" t="s">
        <v>11</v>
      </c>
      <c r="C31" s="19"/>
      <c r="D31" s="19"/>
      <c r="E31" s="20"/>
      <c r="F31" s="21">
        <f ca="1">F30+14</f>
        <v>45133</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5" customHeight="1" x14ac:dyDescent="0.3">
      <c r="A32" s="9"/>
      <c r="B32" s="23" t="s">
        <v>12</v>
      </c>
      <c r="C32" s="19" t="s">
        <v>21</v>
      </c>
      <c r="D32" s="19"/>
      <c r="E32" s="20"/>
      <c r="F32" s="21">
        <f ca="1">F31+42</f>
        <v>45175</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5"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5"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5"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5"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AND($C10="Riesgo bajo",I$7&gt;=$F10,I$7&lt;=$F10+$G10-1)</formula>
    </cfRule>
    <cfRule type="expression" dxfId="12" priority="8" stopIfTrue="1">
      <formula>AND($C10="Riesgo alto",I$7&gt;=$F10,I$7&lt;=$F10+$G10-1)</formula>
    </cfRule>
    <cfRule type="expression" dxfId="11" priority="9" stopIfTrue="1">
      <formula>AND($C10="Según lo previsto",I$7&gt;=$F10,I$7&lt;=$F10+$G10-1)</formula>
    </cfRule>
    <cfRule type="expression" dxfId="10" priority="10" stopIfTrue="1">
      <formula>AND($C10="Riesgo medio",I$7&gt;=$F10,I$7&lt;=$F10+$G10-1)</formula>
    </cfRule>
    <cfRule type="expression" dxfId="9"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64</xdr:col>
                    <xdr:colOff>0</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7" t="s">
        <v>3</v>
      </c>
      <c r="C2" s="137"/>
      <c r="D2" s="137"/>
      <c r="E2" s="137"/>
      <c r="F2" s="137"/>
      <c r="G2" s="137"/>
      <c r="H2" s="137"/>
      <c r="I2" s="138"/>
      <c r="J2" s="138"/>
      <c r="K2" s="138"/>
      <c r="L2" s="138"/>
      <c r="M2" s="138"/>
      <c r="N2" s="138"/>
      <c r="O2" s="139"/>
      <c r="P2" s="139"/>
      <c r="Q2" s="139"/>
      <c r="R2" s="139"/>
      <c r="S2" s="139"/>
      <c r="T2" s="139"/>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3">
      <c r="A3" s="10"/>
      <c r="B3" s="61"/>
      <c r="C3" s="62"/>
      <c r="D3" s="63"/>
      <c r="E3" s="63"/>
      <c r="F3" s="64"/>
      <c r="G3" s="63"/>
      <c r="H3" s="63"/>
      <c r="I3" s="76"/>
      <c r="J3" s="1"/>
      <c r="K3" s="1"/>
      <c r="L3" s="1"/>
    </row>
    <row r="4" spans="1:68" ht="30.05" customHeight="1" x14ac:dyDescent="0.3">
      <c r="A4" s="10"/>
      <c r="B4" s="65" t="s">
        <v>4</v>
      </c>
      <c r="C4" s="66"/>
      <c r="D4" s="67"/>
      <c r="E4" s="68"/>
      <c r="F4" s="69"/>
      <c r="G4" s="70" t="s">
        <v>30</v>
      </c>
      <c r="H4" s="68"/>
      <c r="I4" s="130" t="s">
        <v>25</v>
      </c>
      <c r="J4" s="130"/>
      <c r="K4" s="130"/>
      <c r="L4" s="130"/>
      <c r="N4" s="131" t="s">
        <v>22</v>
      </c>
      <c r="O4" s="131"/>
      <c r="P4" s="131"/>
      <c r="Q4" s="131"/>
      <c r="S4" s="132" t="s">
        <v>23</v>
      </c>
      <c r="T4" s="132"/>
      <c r="U4" s="132"/>
      <c r="V4" s="132"/>
      <c r="X4" s="125" t="s">
        <v>24</v>
      </c>
      <c r="Y4" s="125"/>
      <c r="Z4" s="125"/>
      <c r="AA4" s="125"/>
      <c r="AC4" s="126" t="s">
        <v>32</v>
      </c>
      <c r="AD4" s="126"/>
      <c r="AE4" s="126"/>
      <c r="AF4" s="126"/>
    </row>
    <row r="5" spans="1:68" ht="30.05" customHeight="1" x14ac:dyDescent="0.3">
      <c r="A5" s="10"/>
      <c r="B5" s="71" t="s">
        <v>5</v>
      </c>
      <c r="C5" s="67"/>
      <c r="D5" s="67"/>
      <c r="E5" s="68"/>
      <c r="F5" s="69"/>
      <c r="G5" s="68"/>
      <c r="H5" s="68"/>
    </row>
    <row r="6" spans="1:68" ht="30.05" customHeight="1" x14ac:dyDescent="0.4">
      <c r="A6" s="10"/>
      <c r="B6" s="72" t="s">
        <v>6</v>
      </c>
      <c r="C6" s="73" cm="1">
        <f t="array" aca="1" ref="C6" ca="1">IFERROR(IF(MIN(Hitos43524[Inicio])=0,TODAY(),B11(Hitos43524[Inicio])),TODAY())</f>
        <v>45079</v>
      </c>
      <c r="D6" s="73"/>
      <c r="E6" s="68"/>
      <c r="F6" s="69"/>
      <c r="G6" s="68"/>
      <c r="H6" s="68"/>
      <c r="I6" s="83" t="str">
        <f ca="1">TEXT(I7,"mmmm")</f>
        <v>junio</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julio</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05" customHeight="1" x14ac:dyDescent="0.3">
      <c r="A7" s="10"/>
      <c r="B7" s="72" t="s">
        <v>7</v>
      </c>
      <c r="C7" s="74">
        <v>1</v>
      </c>
      <c r="D7" s="67"/>
      <c r="E7" s="68"/>
      <c r="F7" s="68"/>
      <c r="G7" s="68"/>
      <c r="H7" s="75"/>
      <c r="I7" s="107">
        <f ca="1">IFERROR(Inicio_del_proyecto+Incremento_de_desplazamiento,TODAY())</f>
        <v>45080</v>
      </c>
      <c r="J7" s="108">
        <f ca="1">I7+1</f>
        <v>45081</v>
      </c>
      <c r="K7" s="108">
        <f t="shared" ref="K7:AX7" ca="1" si="0">J7+1</f>
        <v>45082</v>
      </c>
      <c r="L7" s="108">
        <f t="shared" ca="1" si="0"/>
        <v>45083</v>
      </c>
      <c r="M7" s="108">
        <f t="shared" ca="1" si="0"/>
        <v>45084</v>
      </c>
      <c r="N7" s="108">
        <f t="shared" ca="1" si="0"/>
        <v>45085</v>
      </c>
      <c r="O7" s="109">
        <f t="shared" ca="1" si="0"/>
        <v>45086</v>
      </c>
      <c r="P7" s="108">
        <f ca="1">O7+1</f>
        <v>45087</v>
      </c>
      <c r="Q7" s="108">
        <f ca="1">P7+1</f>
        <v>45088</v>
      </c>
      <c r="R7" s="108">
        <f t="shared" ca="1" si="0"/>
        <v>45089</v>
      </c>
      <c r="S7" s="108">
        <f t="shared" ca="1" si="0"/>
        <v>45090</v>
      </c>
      <c r="T7" s="108">
        <f t="shared" ca="1" si="0"/>
        <v>45091</v>
      </c>
      <c r="U7" s="108">
        <f t="shared" ca="1" si="0"/>
        <v>45092</v>
      </c>
      <c r="V7" s="109">
        <f t="shared" ca="1" si="0"/>
        <v>45093</v>
      </c>
      <c r="W7" s="108">
        <f ca="1">V7+1</f>
        <v>45094</v>
      </c>
      <c r="X7" s="108">
        <f ca="1">W7+1</f>
        <v>45095</v>
      </c>
      <c r="Y7" s="108">
        <f t="shared" ca="1" si="0"/>
        <v>45096</v>
      </c>
      <c r="Z7" s="108">
        <f t="shared" ca="1" si="0"/>
        <v>45097</v>
      </c>
      <c r="AA7" s="108">
        <f t="shared" ca="1" si="0"/>
        <v>45098</v>
      </c>
      <c r="AB7" s="108">
        <f t="shared" ca="1" si="0"/>
        <v>45099</v>
      </c>
      <c r="AC7" s="109">
        <f t="shared" ca="1" si="0"/>
        <v>45100</v>
      </c>
      <c r="AD7" s="108">
        <f ca="1">AC7+1</f>
        <v>45101</v>
      </c>
      <c r="AE7" s="108">
        <f ca="1">AD7+1</f>
        <v>45102</v>
      </c>
      <c r="AF7" s="108">
        <f t="shared" ca="1" si="0"/>
        <v>45103</v>
      </c>
      <c r="AG7" s="108">
        <f t="shared" ca="1" si="0"/>
        <v>45104</v>
      </c>
      <c r="AH7" s="108">
        <f t="shared" ca="1" si="0"/>
        <v>45105</v>
      </c>
      <c r="AI7" s="108">
        <f t="shared" ca="1" si="0"/>
        <v>45106</v>
      </c>
      <c r="AJ7" s="109">
        <f t="shared" ca="1" si="0"/>
        <v>45107</v>
      </c>
      <c r="AK7" s="108">
        <f ca="1">AJ7+1</f>
        <v>45108</v>
      </c>
      <c r="AL7" s="108">
        <f ca="1">AK7+1</f>
        <v>45109</v>
      </c>
      <c r="AM7" s="108">
        <f t="shared" ca="1" si="0"/>
        <v>45110</v>
      </c>
      <c r="AN7" s="108">
        <f t="shared" ca="1" si="0"/>
        <v>45111</v>
      </c>
      <c r="AO7" s="108">
        <f t="shared" ca="1" si="0"/>
        <v>45112</v>
      </c>
      <c r="AP7" s="108">
        <f t="shared" ca="1" si="0"/>
        <v>45113</v>
      </c>
      <c r="AQ7" s="109">
        <f t="shared" ca="1" si="0"/>
        <v>45114</v>
      </c>
      <c r="AR7" s="108">
        <f ca="1">AQ7+1</f>
        <v>45115</v>
      </c>
      <c r="AS7" s="108">
        <f ca="1">AR7+1</f>
        <v>45116</v>
      </c>
      <c r="AT7" s="108">
        <f t="shared" ca="1" si="0"/>
        <v>45117</v>
      </c>
      <c r="AU7" s="108">
        <f t="shared" ca="1" si="0"/>
        <v>45118</v>
      </c>
      <c r="AV7" s="108">
        <f t="shared" ca="1" si="0"/>
        <v>45119</v>
      </c>
      <c r="AW7" s="108">
        <f t="shared" ca="1" si="0"/>
        <v>45120</v>
      </c>
      <c r="AX7" s="109">
        <f t="shared" ca="1" si="0"/>
        <v>45121</v>
      </c>
      <c r="AY7" s="108">
        <f ca="1">AX7+1</f>
        <v>45122</v>
      </c>
      <c r="AZ7" s="108">
        <f ca="1">AY7+1</f>
        <v>45123</v>
      </c>
      <c r="BA7" s="108">
        <f t="shared" ref="BA7:BE7" ca="1" si="1">AZ7+1</f>
        <v>45124</v>
      </c>
      <c r="BB7" s="108">
        <f t="shared" ca="1" si="1"/>
        <v>45125</v>
      </c>
      <c r="BC7" s="108">
        <f t="shared" ca="1" si="1"/>
        <v>45126</v>
      </c>
      <c r="BD7" s="108">
        <f t="shared" ca="1" si="1"/>
        <v>45127</v>
      </c>
      <c r="BE7" s="109">
        <f t="shared" ca="1" si="1"/>
        <v>45128</v>
      </c>
      <c r="BF7" s="108">
        <f ca="1">BE7+1</f>
        <v>45129</v>
      </c>
      <c r="BG7" s="108">
        <f ca="1">BF7+1</f>
        <v>45130</v>
      </c>
      <c r="BH7" s="108">
        <f t="shared" ref="BH7:BL7" ca="1" si="2">BG7+1</f>
        <v>45131</v>
      </c>
      <c r="BI7" s="108">
        <f t="shared" ca="1" si="2"/>
        <v>45132</v>
      </c>
      <c r="BJ7" s="108">
        <f t="shared" ca="1" si="2"/>
        <v>45133</v>
      </c>
      <c r="BK7" s="108">
        <f t="shared" ca="1" si="2"/>
        <v>45134</v>
      </c>
      <c r="BL7" s="109">
        <f t="shared" ca="1" si="2"/>
        <v>45135</v>
      </c>
    </row>
    <row r="8" spans="1:68" ht="19.899999999999999"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5" customHeight="1" x14ac:dyDescent="0.3">
      <c r="A9" s="10"/>
      <c r="B9" s="105" t="s">
        <v>8</v>
      </c>
      <c r="C9" s="106" t="s">
        <v>19</v>
      </c>
      <c r="D9" s="106" t="s">
        <v>26</v>
      </c>
      <c r="E9" s="106" t="s">
        <v>28</v>
      </c>
      <c r="F9" s="106" t="s">
        <v>29</v>
      </c>
      <c r="G9" s="106" t="s">
        <v>31</v>
      </c>
      <c r="H9" s="80"/>
      <c r="I9" s="89" t="str">
        <f t="shared" ref="I9:BL9" ca="1" si="3">LEFT(TEXT(I7,"ddd"),1)</f>
        <v>s</v>
      </c>
      <c r="J9" s="89" t="str">
        <f t="shared" ca="1" si="3"/>
        <v>d</v>
      </c>
      <c r="K9" s="89" t="str">
        <f t="shared" ca="1" si="3"/>
        <v>l</v>
      </c>
      <c r="L9" s="89" t="str">
        <f t="shared" ca="1" si="3"/>
        <v>m</v>
      </c>
      <c r="M9" s="89" t="str">
        <f t="shared" ca="1" si="3"/>
        <v>m</v>
      </c>
      <c r="N9" s="89" t="str">
        <f t="shared" ca="1" si="3"/>
        <v>j</v>
      </c>
      <c r="O9" s="89" t="str">
        <f t="shared" ca="1" si="3"/>
        <v>v</v>
      </c>
      <c r="P9" s="89" t="str">
        <f t="shared" ca="1" si="3"/>
        <v>s</v>
      </c>
      <c r="Q9" s="89" t="str">
        <f t="shared" ca="1" si="3"/>
        <v>d</v>
      </c>
      <c r="R9" s="89" t="str">
        <f t="shared" ca="1" si="3"/>
        <v>l</v>
      </c>
      <c r="S9" s="89" t="str">
        <f t="shared" ca="1" si="3"/>
        <v>m</v>
      </c>
      <c r="T9" s="89" t="str">
        <f t="shared" ca="1" si="3"/>
        <v>m</v>
      </c>
      <c r="U9" s="89" t="str">
        <f t="shared" ca="1" si="3"/>
        <v>j</v>
      </c>
      <c r="V9" s="89" t="str">
        <f t="shared" ca="1" si="3"/>
        <v>v</v>
      </c>
      <c r="W9" s="89" t="str">
        <f t="shared" ca="1" si="3"/>
        <v>s</v>
      </c>
      <c r="X9" s="89" t="str">
        <f t="shared" ca="1" si="3"/>
        <v>d</v>
      </c>
      <c r="Y9" s="89" t="str">
        <f t="shared" ca="1" si="3"/>
        <v>l</v>
      </c>
      <c r="Z9" s="89" t="str">
        <f t="shared" ca="1" si="3"/>
        <v>m</v>
      </c>
      <c r="AA9" s="89" t="str">
        <f t="shared" ca="1" si="3"/>
        <v>m</v>
      </c>
      <c r="AB9" s="89" t="str">
        <f t="shared" ca="1" si="3"/>
        <v>j</v>
      </c>
      <c r="AC9" s="89" t="str">
        <f t="shared" ca="1" si="3"/>
        <v>v</v>
      </c>
      <c r="AD9" s="89" t="str">
        <f t="shared" ca="1" si="3"/>
        <v>s</v>
      </c>
      <c r="AE9" s="89" t="str">
        <f t="shared" ca="1" si="3"/>
        <v>d</v>
      </c>
      <c r="AF9" s="89" t="str">
        <f t="shared" ca="1" si="3"/>
        <v>l</v>
      </c>
      <c r="AG9" s="89" t="str">
        <f t="shared" ca="1" si="3"/>
        <v>m</v>
      </c>
      <c r="AH9" s="89" t="str">
        <f t="shared" ca="1" si="3"/>
        <v>m</v>
      </c>
      <c r="AI9" s="89" t="str">
        <f t="shared" ca="1" si="3"/>
        <v>j</v>
      </c>
      <c r="AJ9" s="89" t="str">
        <f t="shared" ca="1" si="3"/>
        <v>v</v>
      </c>
      <c r="AK9" s="89" t="str">
        <f t="shared" ca="1" si="3"/>
        <v>s</v>
      </c>
      <c r="AL9" s="89" t="str">
        <f t="shared" ca="1" si="3"/>
        <v>d</v>
      </c>
      <c r="AM9" s="89" t="str">
        <f t="shared" ca="1" si="3"/>
        <v>l</v>
      </c>
      <c r="AN9" s="89" t="str">
        <f t="shared" ca="1" si="3"/>
        <v>m</v>
      </c>
      <c r="AO9" s="89" t="str">
        <f t="shared" ca="1" si="3"/>
        <v>m</v>
      </c>
      <c r="AP9" s="89" t="str">
        <f t="shared" ca="1" si="3"/>
        <v>j</v>
      </c>
      <c r="AQ9" s="89" t="str">
        <f t="shared" ca="1" si="3"/>
        <v>v</v>
      </c>
      <c r="AR9" s="89" t="str">
        <f t="shared" ca="1" si="3"/>
        <v>s</v>
      </c>
      <c r="AS9" s="89" t="str">
        <f t="shared" ca="1" si="3"/>
        <v>d</v>
      </c>
      <c r="AT9" s="89" t="str">
        <f t="shared" ca="1" si="3"/>
        <v>l</v>
      </c>
      <c r="AU9" s="89" t="str">
        <f t="shared" ca="1" si="3"/>
        <v>m</v>
      </c>
      <c r="AV9" s="89" t="str">
        <f t="shared" ca="1" si="3"/>
        <v>m</v>
      </c>
      <c r="AW9" s="89" t="str">
        <f t="shared" ca="1" si="3"/>
        <v>j</v>
      </c>
      <c r="AX9" s="89" t="str">
        <f t="shared" ca="1" si="3"/>
        <v>v</v>
      </c>
      <c r="AY9" s="89" t="str">
        <f t="shared" ca="1" si="3"/>
        <v>s</v>
      </c>
      <c r="AZ9" s="89" t="str">
        <f t="shared" ca="1" si="3"/>
        <v>d</v>
      </c>
      <c r="BA9" s="89" t="str">
        <f t="shared" ca="1" si="3"/>
        <v>l</v>
      </c>
      <c r="BB9" s="89" t="str">
        <f t="shared" ca="1" si="3"/>
        <v>m</v>
      </c>
      <c r="BC9" s="89" t="str">
        <f t="shared" ca="1" si="3"/>
        <v>m</v>
      </c>
      <c r="BD9" s="89" t="str">
        <f t="shared" ca="1" si="3"/>
        <v>j</v>
      </c>
      <c r="BE9" s="89" t="str">
        <f t="shared" ca="1" si="3"/>
        <v>v</v>
      </c>
      <c r="BF9" s="89" t="str">
        <f t="shared" ca="1" si="3"/>
        <v>s</v>
      </c>
      <c r="BG9" s="89" t="str">
        <f t="shared" ca="1" si="3"/>
        <v>d</v>
      </c>
      <c r="BH9" s="89" t="str">
        <f t="shared" ca="1" si="3"/>
        <v>l</v>
      </c>
      <c r="BI9" s="89" t="str">
        <f t="shared" ca="1" si="3"/>
        <v>m</v>
      </c>
      <c r="BJ9" s="89" t="str">
        <f t="shared" ca="1" si="3"/>
        <v>m</v>
      </c>
      <c r="BK9" s="89" t="str">
        <f t="shared" ca="1" si="3"/>
        <v>j</v>
      </c>
      <c r="BL9" s="89" t="str">
        <f t="shared" ca="1" si="3"/>
        <v>v</v>
      </c>
    </row>
    <row r="10" spans="1:68" ht="30.05"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5" customHeight="1" x14ac:dyDescent="0.3">
      <c r="A12" s="10"/>
      <c r="B12" s="57" t="s">
        <v>10</v>
      </c>
      <c r="C12" s="53" t="s">
        <v>20</v>
      </c>
      <c r="D12" s="53" t="s">
        <v>27</v>
      </c>
      <c r="E12" s="54">
        <v>0.25</v>
      </c>
      <c r="F12" s="55">
        <f ca="1">TODAY()</f>
        <v>45079</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3">
      <c r="A13" s="10"/>
      <c r="B13" s="57" t="s">
        <v>11</v>
      </c>
      <c r="C13" s="53" t="s">
        <v>21</v>
      </c>
      <c r="D13" s="53"/>
      <c r="E13" s="54"/>
      <c r="F13" s="55">
        <f ca="1">TODAY()+5</f>
        <v>45084</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3">
      <c r="A14" s="9"/>
      <c r="B14" s="57" t="s">
        <v>12</v>
      </c>
      <c r="C14" s="53" t="s">
        <v>22</v>
      </c>
      <c r="D14" s="53"/>
      <c r="E14" s="54">
        <v>0.5</v>
      </c>
      <c r="F14" s="55">
        <f ca="1">F12-3</f>
        <v>45076</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3">
      <c r="A15" s="9"/>
      <c r="B15" s="57" t="s">
        <v>13</v>
      </c>
      <c r="C15" s="53" t="s">
        <v>21</v>
      </c>
      <c r="D15" s="53"/>
      <c r="E15" s="54"/>
      <c r="F15" s="55">
        <f ca="1">F12+20</f>
        <v>45099</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3">
      <c r="A16" s="9"/>
      <c r="B16" s="57" t="s">
        <v>14</v>
      </c>
      <c r="C16" s="53" t="s">
        <v>23</v>
      </c>
      <c r="D16" s="53"/>
      <c r="E16" s="54">
        <v>0.1</v>
      </c>
      <c r="F16" s="55">
        <f ca="1">F12+6</f>
        <v>45085</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3">
      <c r="A18" s="10"/>
      <c r="B18" s="57" t="s">
        <v>10</v>
      </c>
      <c r="C18" s="53" t="s">
        <v>24</v>
      </c>
      <c r="D18" s="53"/>
      <c r="E18" s="54">
        <v>0.6</v>
      </c>
      <c r="F18" s="55">
        <f ca="1">F12+6</f>
        <v>45085</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3">
      <c r="A19" s="9"/>
      <c r="B19" s="57" t="s">
        <v>11</v>
      </c>
      <c r="C19" s="53" t="s">
        <v>25</v>
      </c>
      <c r="D19" s="53"/>
      <c r="E19" s="54">
        <v>0.5</v>
      </c>
      <c r="F19" s="55">
        <f ca="1">F18+2</f>
        <v>45087</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3">
      <c r="A20" s="9"/>
      <c r="B20" s="57" t="s">
        <v>12</v>
      </c>
      <c r="C20" s="53" t="s">
        <v>22</v>
      </c>
      <c r="D20" s="53"/>
      <c r="E20" s="54">
        <v>0.33</v>
      </c>
      <c r="F20" s="55">
        <f ca="1">F19+5</f>
        <v>45092</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3">
      <c r="A21" s="9"/>
      <c r="B21" s="57" t="s">
        <v>13</v>
      </c>
      <c r="C21" s="53" t="s">
        <v>21</v>
      </c>
      <c r="D21" s="53"/>
      <c r="E21" s="54"/>
      <c r="F21" s="55">
        <f ca="1">F20+2</f>
        <v>45094</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3">
      <c r="A22" s="9"/>
      <c r="B22" s="57" t="s">
        <v>14</v>
      </c>
      <c r="C22" s="53"/>
      <c r="D22" s="53"/>
      <c r="E22" s="54"/>
      <c r="F22" s="55">
        <f ca="1">F21+1</f>
        <v>45095</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3">
      <c r="A24" s="9"/>
      <c r="B24" s="57" t="s">
        <v>10</v>
      </c>
      <c r="C24" s="53" t="s">
        <v>25</v>
      </c>
      <c r="D24" s="53"/>
      <c r="E24" s="54"/>
      <c r="F24" s="55">
        <f ca="1">F12+15</f>
        <v>45094</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3">
      <c r="A25" s="9"/>
      <c r="B25" s="57" t="s">
        <v>11</v>
      </c>
      <c r="C25" s="53" t="s">
        <v>23</v>
      </c>
      <c r="D25" s="53"/>
      <c r="E25" s="54"/>
      <c r="F25" s="55">
        <f ca="1">F24+3</f>
        <v>45097</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3">
      <c r="A26" s="9"/>
      <c r="B26" s="57" t="s">
        <v>12</v>
      </c>
      <c r="C26" s="53" t="s">
        <v>25</v>
      </c>
      <c r="D26" s="53"/>
      <c r="E26" s="54"/>
      <c r="F26" s="55">
        <f ca="1">F25+15</f>
        <v>45112</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3">
      <c r="A27" s="9"/>
      <c r="B27" s="57" t="s">
        <v>13</v>
      </c>
      <c r="C27" s="53" t="s">
        <v>20</v>
      </c>
      <c r="D27" s="53"/>
      <c r="E27" s="54"/>
      <c r="F27" s="55">
        <f ca="1">F21+22</f>
        <v>45116</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3">
      <c r="A28" s="9"/>
      <c r="B28" s="57" t="s">
        <v>14</v>
      </c>
      <c r="C28" s="53" t="s">
        <v>22</v>
      </c>
      <c r="D28" s="53"/>
      <c r="E28" s="54"/>
      <c r="F28" s="55">
        <f ca="1">F16</f>
        <v>45085</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3">
      <c r="A30" s="9"/>
      <c r="B30" s="57" t="s">
        <v>10</v>
      </c>
      <c r="C30" s="53"/>
      <c r="D30" s="53"/>
      <c r="E30" s="54"/>
      <c r="F30" s="55">
        <f ca="1">F27+3</f>
        <v>45119</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3">
      <c r="A31" s="9"/>
      <c r="B31" s="57" t="s">
        <v>11</v>
      </c>
      <c r="C31" s="53"/>
      <c r="D31" s="53"/>
      <c r="E31" s="54"/>
      <c r="F31" s="55">
        <f ca="1">F30+14</f>
        <v>45133</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3">
      <c r="A32" s="9"/>
      <c r="B32" s="57" t="s">
        <v>12</v>
      </c>
      <c r="C32" s="53" t="s">
        <v>21</v>
      </c>
      <c r="D32" s="53"/>
      <c r="E32" s="54"/>
      <c r="F32" s="55">
        <f ca="1">F31+42</f>
        <v>45175</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5"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5">
    <cfRule type="expression" dxfId="4" priority="7" stopIfTrue="1">
      <formula>AND($C10="Riesgo bajo",I$7&gt;=$F10,I$7&lt;=$F10+$G10-1)</formula>
    </cfRule>
    <cfRule type="expression" dxfId="3" priority="8" stopIfTrue="1">
      <formula>AND($C10="Riesgo alto",I$7&gt;=$F10,I$7&lt;=$F10+$G10-1)</formula>
    </cfRule>
    <cfRule type="expression" dxfId="2" priority="9" stopIfTrue="1">
      <formula>AND($C10="Según lo previsto",I$7&gt;=$F10,I$7&lt;=$F10+$G10-1)</formula>
    </cfRule>
    <cfRule type="expression" dxfId="1" priority="10" stopIfTrue="1">
      <formula>AND($C10="Riesgo medio",I$7&gt;=$F10,I$7&lt;=$F10+$G10-1)</formula>
    </cfRule>
    <cfRule type="expression" dxfId="0"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63</xdr:col>
                    <xdr:colOff>381663</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9</vt:i4>
      </vt:variant>
    </vt:vector>
  </HeadingPairs>
  <TitlesOfParts>
    <vt:vector size="14" baseType="lpstr">
      <vt:lpstr>Acerca de</vt:lpstr>
      <vt:lpstr>Ligero</vt:lpstr>
      <vt:lpstr>Hoja1</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2023-06-02T12:32:30Z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