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o_dm89zlm\OneDrive\Desktop\"/>
    </mc:Choice>
  </mc:AlternateContent>
  <xr:revisionPtr revIDLastSave="0" documentId="8_{B8947EF6-43C5-4BD7-9D9C-9E2917EB19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23" i="3" l="1"/>
  <c r="CH24" i="3"/>
  <c r="CH25" i="3"/>
  <c r="CH26" i="3"/>
  <c r="CH27" i="3"/>
  <c r="CH28" i="3"/>
  <c r="CH29" i="3"/>
  <c r="CH30" i="3"/>
  <c r="CH31" i="3"/>
  <c r="CH32" i="3"/>
  <c r="BZ23" i="3" l="1"/>
  <c r="BZ24" i="3"/>
  <c r="BZ25" i="3"/>
  <c r="BZ26" i="3"/>
  <c r="BZ27" i="3"/>
  <c r="BZ28" i="3"/>
  <c r="BZ29" i="3"/>
  <c r="BZ30" i="3"/>
  <c r="BZ31" i="3"/>
  <c r="BZ32" i="3"/>
  <c r="L26" i="3" l="1"/>
  <c r="T26" i="3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CA26" i="3"/>
  <c r="CB26" i="3"/>
  <c r="CC26" i="3"/>
  <c r="CD26" i="3"/>
  <c r="CE26" i="3"/>
  <c r="CF26" i="3"/>
  <c r="CG26" i="3"/>
  <c r="L27" i="3"/>
  <c r="T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CA27" i="3"/>
  <c r="CB27" i="3"/>
  <c r="CC27" i="3"/>
  <c r="CD27" i="3"/>
  <c r="CE27" i="3"/>
  <c r="CF27" i="3"/>
  <c r="CG27" i="3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BJ17" i="3" s="1"/>
  <c r="AL17" i="3"/>
  <c r="BK17" i="3" s="1"/>
  <c r="AM17" i="3"/>
  <c r="BL17" i="3" s="1"/>
  <c r="AN17" i="3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CH18" i="3" s="1"/>
  <c r="V18" i="3"/>
  <c r="W18" i="3"/>
  <c r="X18" i="3"/>
  <c r="Y18" i="3"/>
  <c r="AA18" i="3"/>
  <c r="AZ18" i="3" s="1"/>
  <c r="AB18" i="3"/>
  <c r="BA18" i="3" s="1"/>
  <c r="AC18" i="3"/>
  <c r="AD18" i="3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AM18" i="3"/>
  <c r="BL18" i="3" s="1"/>
  <c r="AN18" i="3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BX18" i="3" s="1"/>
  <c r="L19" i="3"/>
  <c r="V19" i="3"/>
  <c r="W19" i="3"/>
  <c r="X19" i="3"/>
  <c r="Y19" i="3"/>
  <c r="AA19" i="3"/>
  <c r="AZ19" i="3" s="1"/>
  <c r="AB19" i="3"/>
  <c r="BA19" i="3" s="1"/>
  <c r="AC19" i="3"/>
  <c r="AD19" i="3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BI19" i="3" s="1"/>
  <c r="AK19" i="3"/>
  <c r="BJ19" i="3" s="1"/>
  <c r="AL19" i="3"/>
  <c r="AM19" i="3"/>
  <c r="BL19" i="3" s="1"/>
  <c r="AN19" i="3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AN20" i="3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BL22" i="3" s="1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BL24" i="3" s="1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BL25" i="3" s="1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M31" i="3" l="1"/>
  <c r="N31" i="3" s="1"/>
  <c r="M26" i="3"/>
  <c r="N26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M27" i="3"/>
  <c r="N27" i="3" s="1"/>
  <c r="P30" i="3"/>
  <c r="P29" i="3"/>
  <c r="P32" i="3"/>
  <c r="P27" i="3"/>
  <c r="P26" i="3"/>
  <c r="P24" i="3"/>
  <c r="P23" i="3"/>
  <c r="P25" i="3"/>
  <c r="P22" i="3"/>
  <c r="Q2" i="3"/>
  <c r="B6" i="9"/>
  <c r="Q31" i="3" l="1"/>
  <c r="Q28" i="3"/>
  <c r="Q27" i="3"/>
  <c r="O27" i="3"/>
  <c r="O32" i="3"/>
  <c r="Q32" i="3"/>
  <c r="Q29" i="3"/>
  <c r="O29" i="3"/>
  <c r="O26" i="3"/>
  <c r="Q26" i="3"/>
  <c r="Q30" i="3"/>
  <c r="O30" i="3"/>
  <c r="O22" i="3"/>
  <c r="BM17" i="3" s="1"/>
  <c r="O25" i="3"/>
  <c r="O23" i="3"/>
  <c r="O24" i="3"/>
  <c r="L9" i="3"/>
  <c r="U10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V33" i="3"/>
  <c r="W33" i="3"/>
  <c r="X33" i="3"/>
  <c r="Y33" i="3"/>
  <c r="L33" i="3"/>
  <c r="A34" i="3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AL15" i="3"/>
  <c r="BK15" i="3" s="1"/>
  <c r="AM15" i="3"/>
  <c r="AN15" i="3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BD14" i="3" s="1"/>
  <c r="AF14" i="3"/>
  <c r="BE14" i="3" s="1"/>
  <c r="AG14" i="3"/>
  <c r="BF14" i="3" s="1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AK14" i="3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BJ10" i="3" s="1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BC11" i="3" s="1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BE9" i="3" s="1"/>
  <c r="AG9" i="3"/>
  <c r="BF9" i="3" s="1"/>
  <c r="AH9" i="3"/>
  <c r="BG9" i="3" s="1"/>
  <c r="AI9" i="3"/>
  <c r="BH9" i="3" s="1"/>
  <c r="AJ9" i="3"/>
  <c r="BI9" i="3" s="1"/>
  <c r="AK9" i="3"/>
  <c r="BJ9" i="3" s="1"/>
  <c r="AL9" i="3"/>
  <c r="BK9" i="3" s="1"/>
  <c r="AM9" i="3"/>
  <c r="BL9" i="3" s="1"/>
  <c r="AN9" i="3"/>
  <c r="BM9" i="3" s="1"/>
  <c r="AO9" i="3"/>
  <c r="BN9" i="3" s="1"/>
  <c r="AP9" i="3"/>
  <c r="BO9" i="3" s="1"/>
  <c r="AQ9" i="3"/>
  <c r="BP9" i="3" s="1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M15" i="3" l="1"/>
  <c r="BM19" i="3"/>
  <c r="BM18" i="3"/>
  <c r="BM21" i="3"/>
  <c r="P21" i="3" s="1"/>
  <c r="O21" i="3" s="1"/>
  <c r="BL20" i="3" s="1"/>
  <c r="BM20" i="3"/>
  <c r="BZ9" i="3"/>
  <c r="N9" i="3"/>
  <c r="CD33" i="3"/>
  <c r="CF33" i="3" s="1"/>
  <c r="CA33" i="3"/>
  <c r="CC33" i="3" s="1"/>
  <c r="CE9" i="3"/>
  <c r="CG33" i="3"/>
  <c r="CB9" i="3"/>
  <c r="BL11" i="3" l="1"/>
  <c r="BL13" i="3"/>
  <c r="BL12" i="3"/>
  <c r="BL15" i="3"/>
  <c r="P20" i="3"/>
  <c r="O20" i="3" s="1"/>
  <c r="CE33" i="3"/>
  <c r="CB33" i="3"/>
  <c r="BK19" i="3" l="1"/>
  <c r="BK18" i="3"/>
  <c r="T13" i="3"/>
  <c r="M13" i="3" s="1"/>
  <c r="BZ13" i="3" s="1"/>
  <c r="N13" i="3" l="1"/>
  <c r="V21" i="3" s="1"/>
  <c r="U16" i="3" l="1"/>
  <c r="T16" i="3" l="1"/>
  <c r="M16" i="3" s="1"/>
  <c r="T23" i="3"/>
  <c r="M23" i="3" s="1"/>
  <c r="T24" i="3"/>
  <c r="M24" i="3" s="1"/>
  <c r="T17" i="3"/>
  <c r="M17" i="3" s="1"/>
  <c r="BZ17" i="3" s="1"/>
  <c r="T25" i="3"/>
  <c r="M25" i="3" s="1"/>
  <c r="N16" i="3" l="1"/>
  <c r="T18" i="3" s="1"/>
  <c r="BZ16" i="3"/>
  <c r="N23" i="3"/>
  <c r="Q23" i="3" s="1"/>
  <c r="N25" i="3"/>
  <c r="Q25" i="3" s="1"/>
  <c r="N17" i="3"/>
  <c r="X22" i="3" s="1"/>
  <c r="N24" i="3"/>
  <c r="Q24" i="3" s="1"/>
  <c r="T15" i="3" l="1"/>
  <c r="BX16" i="3"/>
  <c r="CA25" i="3"/>
  <c r="CD25" i="3"/>
  <c r="CG25" i="3"/>
  <c r="CD23" i="3"/>
  <c r="CG23" i="3"/>
  <c r="CA23" i="3"/>
  <c r="CG24" i="3"/>
  <c r="CA24" i="3"/>
  <c r="CD24" i="3"/>
  <c r="BS15" i="3"/>
  <c r="BS16" i="3"/>
  <c r="BH15" i="3"/>
  <c r="BH16" i="3"/>
  <c r="U15" i="3" l="1"/>
  <c r="M15" i="3" s="1"/>
  <c r="BZ15" i="3" s="1"/>
  <c r="T11" i="3"/>
  <c r="M11" i="3" s="1"/>
  <c r="T12" i="3"/>
  <c r="M12" i="3" s="1"/>
  <c r="CE25" i="3"/>
  <c r="CF25" i="3"/>
  <c r="CE24" i="3"/>
  <c r="CF24" i="3"/>
  <c r="CB25" i="3"/>
  <c r="CC25" i="3"/>
  <c r="CC23" i="3"/>
  <c r="CB23" i="3"/>
  <c r="CE23" i="3"/>
  <c r="CF23" i="3"/>
  <c r="CC24" i="3"/>
  <c r="CB24" i="3"/>
  <c r="BZ12" i="3" l="1"/>
  <c r="N12" i="3"/>
  <c r="BZ11" i="3"/>
  <c r="N11" i="3"/>
  <c r="T14" i="3" s="1"/>
  <c r="N15" i="3"/>
  <c r="Y22" i="3" s="1"/>
  <c r="T33" i="3"/>
  <c r="BF13" i="3"/>
  <c r="U33" i="3" l="1"/>
  <c r="U19" i="3"/>
  <c r="U14" i="3"/>
  <c r="M14" i="3" s="1"/>
  <c r="U21" i="3"/>
  <c r="T21" i="3"/>
  <c r="M33" i="3"/>
  <c r="BE12" i="3"/>
  <c r="M21" i="3" l="1"/>
  <c r="N21" i="3" s="1"/>
  <c r="Q21" i="3" s="1"/>
  <c r="CH22" i="3"/>
  <c r="CH21" i="3"/>
  <c r="CH20" i="3"/>
  <c r="CH19" i="3"/>
  <c r="BZ14" i="3"/>
  <c r="N14" i="3"/>
  <c r="U18" i="3" s="1"/>
  <c r="M18" i="3" s="1"/>
  <c r="CH33" i="3"/>
  <c r="CH9" i="3"/>
  <c r="CH15" i="3"/>
  <c r="CH10" i="3"/>
  <c r="N33" i="3"/>
  <c r="P33" i="3" s="1"/>
  <c r="O33" i="3" s="1"/>
  <c r="BX10" i="3" s="1"/>
  <c r="BZ33" i="3"/>
  <c r="N18" i="3" l="1"/>
  <c r="BZ18" i="3"/>
  <c r="T22" i="3"/>
  <c r="T10" i="3"/>
  <c r="M10" i="3" s="1"/>
  <c r="BZ10" i="3" s="1"/>
  <c r="T19" i="3"/>
  <c r="M19" i="3" s="1"/>
  <c r="BZ21" i="3"/>
  <c r="CD21" i="3"/>
  <c r="CG21" i="3"/>
  <c r="CA21" i="3"/>
  <c r="BX15" i="3"/>
  <c r="Q33" i="3"/>
  <c r="J4" i="3"/>
  <c r="B6" i="3" s="1"/>
  <c r="BG14" i="3"/>
  <c r="U20" i="3" l="1"/>
  <c r="W22" i="3"/>
  <c r="N10" i="3"/>
  <c r="BZ19" i="3"/>
  <c r="N19" i="3"/>
  <c r="CF21" i="3"/>
  <c r="CE21" i="3"/>
  <c r="CB21" i="3"/>
  <c r="CC21" i="3"/>
  <c r="BF18" i="3"/>
  <c r="T20" i="3" l="1"/>
  <c r="M20" i="3" s="1"/>
  <c r="V22" i="3"/>
  <c r="BD10" i="3"/>
  <c r="BC10" i="3"/>
  <c r="BZ20" i="3" l="1"/>
  <c r="N20" i="3"/>
  <c r="P10" i="3"/>
  <c r="BG12" i="3"/>
  <c r="P12" i="3" s="1"/>
  <c r="Q20" i="3" l="1"/>
  <c r="U22" i="3"/>
  <c r="M22" i="3" s="1"/>
  <c r="O10" i="3"/>
  <c r="BA14" i="3" s="1"/>
  <c r="Q10" i="3"/>
  <c r="CA10" i="3" s="1"/>
  <c r="Q12" i="3"/>
  <c r="O12" i="3"/>
  <c r="BC19" i="3" s="1"/>
  <c r="BA9" i="3"/>
  <c r="CA20" i="3" l="1"/>
  <c r="CG20" i="3"/>
  <c r="CD20" i="3"/>
  <c r="N22" i="3"/>
  <c r="Q22" i="3" s="1"/>
  <c r="BZ22" i="3"/>
  <c r="CD10" i="3"/>
  <c r="CE10" i="3" s="1"/>
  <c r="CG10" i="3"/>
  <c r="BC9" i="3"/>
  <c r="BC18" i="3"/>
  <c r="CD12" i="3"/>
  <c r="CA12" i="3"/>
  <c r="CG12" i="3"/>
  <c r="CB10" i="3"/>
  <c r="CC10" i="3"/>
  <c r="CC20" i="3" l="1"/>
  <c r="CB20" i="3"/>
  <c r="CA22" i="3"/>
  <c r="CD22" i="3"/>
  <c r="CG22" i="3"/>
  <c r="CF20" i="3"/>
  <c r="CE20" i="3"/>
  <c r="CF10" i="3"/>
  <c r="CC12" i="3"/>
  <c r="CB12" i="3"/>
  <c r="CE12" i="3"/>
  <c r="CF12" i="3"/>
  <c r="CE22" i="3" l="1"/>
  <c r="CF22" i="3"/>
  <c r="CB22" i="3"/>
  <c r="CC22" i="3"/>
  <c r="BD11" i="3" l="1"/>
  <c r="BB9" i="3"/>
  <c r="P9" i="3" s="1"/>
  <c r="BG13" i="3"/>
  <c r="P13" i="3" s="1"/>
  <c r="Q9" i="3" l="1"/>
  <c r="O9" i="3"/>
  <c r="Q13" i="3"/>
  <c r="O13" i="3"/>
  <c r="BB18" i="3" l="1"/>
  <c r="P18" i="3" s="1"/>
  <c r="O18" i="3" s="1"/>
  <c r="BB19" i="3"/>
  <c r="P19" i="3" s="1"/>
  <c r="CA13" i="3"/>
  <c r="CG13" i="3"/>
  <c r="CD13" i="3"/>
  <c r="BI16" i="3" l="1"/>
  <c r="P16" i="3" s="1"/>
  <c r="Q16" i="3" s="1"/>
  <c r="BI14" i="3"/>
  <c r="Q18" i="3"/>
  <c r="CG18" i="3" s="1"/>
  <c r="O19" i="3"/>
  <c r="Q19" i="3"/>
  <c r="CE13" i="3"/>
  <c r="CF13" i="3"/>
  <c r="CC13" i="3"/>
  <c r="CB13" i="3"/>
  <c r="O16" i="3" l="1"/>
  <c r="CD16" i="3"/>
  <c r="CA16" i="3"/>
  <c r="CG16" i="3"/>
  <c r="BJ14" i="3"/>
  <c r="BJ15" i="3"/>
  <c r="P15" i="3" s="1"/>
  <c r="CA18" i="3"/>
  <c r="CB18" i="3" s="1"/>
  <c r="CD18" i="3"/>
  <c r="CF18" i="3" s="1"/>
  <c r="CA19" i="3"/>
  <c r="CD19" i="3"/>
  <c r="CG19" i="3"/>
  <c r="CB16" i="3" l="1"/>
  <c r="CC16" i="3"/>
  <c r="CE16" i="3"/>
  <c r="CF16" i="3"/>
  <c r="O15" i="3"/>
  <c r="BF17" i="3" s="1"/>
  <c r="P17" i="3" s="1"/>
  <c r="Q15" i="3"/>
  <c r="CC18" i="3"/>
  <c r="CE18" i="3"/>
  <c r="CF19" i="3"/>
  <c r="CE19" i="3"/>
  <c r="CB19" i="3"/>
  <c r="CC19" i="3"/>
  <c r="CD15" i="3" l="1"/>
  <c r="CA15" i="3"/>
  <c r="CG15" i="3"/>
  <c r="Q17" i="3"/>
  <c r="O17" i="3"/>
  <c r="BH14" i="3" s="1"/>
  <c r="P14" i="3" s="1"/>
  <c r="Q14" i="3" l="1"/>
  <c r="O14" i="3"/>
  <c r="BE11" i="3" s="1"/>
  <c r="P11" i="3" s="1"/>
  <c r="CC15" i="3"/>
  <c r="CB15" i="3"/>
  <c r="CA17" i="3"/>
  <c r="CD17" i="3"/>
  <c r="CG17" i="3"/>
  <c r="CE15" i="3"/>
  <c r="CF15" i="3"/>
  <c r="CC17" i="3" l="1"/>
  <c r="CB17" i="3"/>
  <c r="Q11" i="3"/>
  <c r="O11" i="3"/>
  <c r="CF17" i="3"/>
  <c r="CE17" i="3"/>
  <c r="CD14" i="3"/>
  <c r="CG14" i="3"/>
  <c r="CA14" i="3"/>
  <c r="CF14" i="3" l="1"/>
  <c r="CE14" i="3"/>
  <c r="CG11" i="3"/>
  <c r="CD11" i="3"/>
  <c r="CA11" i="3"/>
  <c r="CB14" i="3"/>
  <c r="CC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<sst xmlns="http://schemas.openxmlformats.org/spreadsheetml/2006/main" count="69" uniqueCount="64">
  <si>
    <t>Critical Path Method</t>
  </si>
  <si>
    <t>HELP</t>
  </si>
  <si>
    <t>Start Date</t>
  </si>
  <si>
    <t>Days to Completion</t>
  </si>
  <si>
    <t>Get the Pro version</t>
  </si>
  <si>
    <t>Critical tasks</t>
  </si>
  <si>
    <t>• more predecessors (up to 10)</t>
  </si>
  <si>
    <t>No successor defined yet</t>
  </si>
  <si>
    <t>• more tasks (up to 500)</t>
  </si>
  <si>
    <t>Times (in Days)</t>
  </si>
  <si>
    <t>Time Distribution:</t>
  </si>
  <si>
    <t>Triangular</t>
  </si>
  <si>
    <t>[42]</t>
  </si>
  <si>
    <t>Series Used in the Gantt Chart</t>
  </si>
  <si>
    <t>ID</t>
  </si>
  <si>
    <t>Task Name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</si>
  <si>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</si>
  <si>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</si>
  <si>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</si>
  <si>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</si>
  <si>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</si>
  <si>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ES</t>
  </si>
  <si>
    <t>EF</t>
  </si>
  <si>
    <t>LS</t>
  </si>
  <si>
    <t>LF</t>
  </si>
  <si>
    <t>Slack</t>
  </si>
  <si>
    <t>EF of Predecessors</t>
  </si>
  <si>
    <t>Successors</t>
  </si>
  <si>
    <t>LS of Successors</t>
  </si>
  <si>
    <t>Critical</t>
  </si>
  <si>
    <t>+T</t>
  </si>
  <si>
    <t>-T</t>
  </si>
  <si>
    <t>Duration</t>
  </si>
  <si>
    <t>Milestone</t>
  </si>
  <si>
    <t>Start</t>
  </si>
  <si>
    <t>Online Search</t>
  </si>
  <si>
    <t>Literature Review</t>
  </si>
  <si>
    <t>Project Brief</t>
  </si>
  <si>
    <t>Project Specs</t>
  </si>
  <si>
    <t>Paper Demo</t>
  </si>
  <si>
    <t>Charts &amp; Networks</t>
  </si>
  <si>
    <t>Implementation</t>
  </si>
  <si>
    <t>Career Consulting</t>
  </si>
  <si>
    <t>Midterm PPT and Presentation</t>
  </si>
  <si>
    <t>Testing</t>
  </si>
  <si>
    <t>Revise, Redo</t>
  </si>
  <si>
    <t>Results, Conclusions, Future Work</t>
  </si>
  <si>
    <t>Written Report + PPT + Presentation</t>
  </si>
  <si>
    <t>Finish</t>
  </si>
  <si>
    <t>Holidays to Exclude from Working Days</t>
  </si>
  <si>
    <t>See help (F1) on the WORKDAY() function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</si>
  <si>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</si>
  <si>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Date</t>
  </si>
  <si>
    <t>Non-Working Days</t>
  </si>
  <si>
    <t>New Year's Day</t>
  </si>
  <si>
    <t>Christmas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</si>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</sst>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Online Search</c:v>
                </c:pt>
                <c:pt idx="2">
                  <c:v>Literature Review</c:v>
                </c:pt>
                <c:pt idx="3">
                  <c:v>Project Brief</c:v>
                </c:pt>
                <c:pt idx="4">
                  <c:v>Project Specs</c:v>
                </c:pt>
                <c:pt idx="5">
                  <c:v>Paper Demo</c:v>
                </c:pt>
                <c:pt idx="6">
                  <c:v>Charts &amp; Networks</c:v>
                </c:pt>
                <c:pt idx="7">
                  <c:v>Implementation</c:v>
                </c:pt>
                <c:pt idx="8">
                  <c:v>Career Consulting</c:v>
                </c:pt>
                <c:pt idx="9">
                  <c:v>Midterm PPT and Presentation</c:v>
                </c:pt>
                <c:pt idx="10">
                  <c:v>Testing</c:v>
                </c:pt>
                <c:pt idx="11">
                  <c:v>Revise, Redo</c:v>
                </c:pt>
                <c:pt idx="12">
                  <c:v>Results, Conclusions, Future Work</c:v>
                </c:pt>
                <c:pt idx="13">
                  <c:v>Written Report + PPT + Presentation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7.666666666666667</c:v>
                </c:pt>
                <c:pt idx="10">
                  <c:v>4.666666666666667</c:v>
                </c:pt>
                <c:pt idx="11">
                  <c:v>20.333333333333332</c:v>
                </c:pt>
                <c:pt idx="12">
                  <c:v>7</c:v>
                </c:pt>
                <c:pt idx="13">
                  <c:v>36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Online Search</c:v>
                </c:pt>
                <c:pt idx="2">
                  <c:v>Literature Review</c:v>
                </c:pt>
                <c:pt idx="3">
                  <c:v>Project Brief</c:v>
                </c:pt>
                <c:pt idx="4">
                  <c:v>Project Specs</c:v>
                </c:pt>
                <c:pt idx="5">
                  <c:v>Paper Demo</c:v>
                </c:pt>
                <c:pt idx="6">
                  <c:v>Charts &amp; Networks</c:v>
                </c:pt>
                <c:pt idx="7">
                  <c:v>Implementation</c:v>
                </c:pt>
                <c:pt idx="8">
                  <c:v>Career Consulting</c:v>
                </c:pt>
                <c:pt idx="9">
                  <c:v>Midterm PPT and Presentation</c:v>
                </c:pt>
                <c:pt idx="10">
                  <c:v>Testing</c:v>
                </c:pt>
                <c:pt idx="11">
                  <c:v>Revise, Redo</c:v>
                </c:pt>
                <c:pt idx="12">
                  <c:v>Results, Conclusions, Future Work</c:v>
                </c:pt>
                <c:pt idx="13">
                  <c:v>Written Report + PPT + Presentation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6</c:v>
                </c:pt>
                <c:pt idx="2">
                  <c:v>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3</c:v>
                </c:pt>
                <c:pt idx="7">
                  <c:v>7.666666666666667</c:v>
                </c:pt>
                <c:pt idx="8">
                  <c:v>6.666666666666667</c:v>
                </c:pt>
                <c:pt idx="9">
                  <c:v>9.3333333333333339</c:v>
                </c:pt>
                <c:pt idx="10">
                  <c:v>15.666666666666666</c:v>
                </c:pt>
                <c:pt idx="11">
                  <c:v>15.666666666666666</c:v>
                </c:pt>
                <c:pt idx="12">
                  <c:v>10.666666666666666</c:v>
                </c:pt>
                <c:pt idx="13">
                  <c:v>10.666666666666666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Online Search</c:v>
                </c:pt>
                <c:pt idx="2">
                  <c:v>Literature Review</c:v>
                </c:pt>
                <c:pt idx="3">
                  <c:v>Project Brief</c:v>
                </c:pt>
                <c:pt idx="4">
                  <c:v>Project Specs</c:v>
                </c:pt>
                <c:pt idx="5">
                  <c:v>Paper Demo</c:v>
                </c:pt>
                <c:pt idx="6">
                  <c:v>Charts &amp; Networks</c:v>
                </c:pt>
                <c:pt idx="7">
                  <c:v>Implementation</c:v>
                </c:pt>
                <c:pt idx="8">
                  <c:v>Career Consulting</c:v>
                </c:pt>
                <c:pt idx="9">
                  <c:v>Midterm PPT and Presentation</c:v>
                </c:pt>
                <c:pt idx="10">
                  <c:v>Testing</c:v>
                </c:pt>
                <c:pt idx="11">
                  <c:v>Revise, Redo</c:v>
                </c:pt>
                <c:pt idx="12">
                  <c:v>Results, Conclusions, Future Work</c:v>
                </c:pt>
                <c:pt idx="13">
                  <c:v>Written Report + PPT + Presentation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Online Search</c:v>
                </c:pt>
                <c:pt idx="2">
                  <c:v>Literature Review</c:v>
                </c:pt>
                <c:pt idx="3">
                  <c:v>Project Brief</c:v>
                </c:pt>
                <c:pt idx="4">
                  <c:v>Project Specs</c:v>
                </c:pt>
                <c:pt idx="5">
                  <c:v>Paper Demo</c:v>
                </c:pt>
                <c:pt idx="6">
                  <c:v>Charts &amp; Networks</c:v>
                </c:pt>
                <c:pt idx="7">
                  <c:v>Implementation</c:v>
                </c:pt>
                <c:pt idx="8">
                  <c:v>Career Consulting</c:v>
                </c:pt>
                <c:pt idx="9">
                  <c:v>Midterm PPT and Presentation</c:v>
                </c:pt>
                <c:pt idx="10">
                  <c:v>Testing</c:v>
                </c:pt>
                <c:pt idx="11">
                  <c:v>Revise, Redo</c:v>
                </c:pt>
                <c:pt idx="12">
                  <c:v>Results, Conclusions, Future Work</c:v>
                </c:pt>
                <c:pt idx="13">
                  <c:v>Written Report + PPT + Presentation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Online Search</c:v>
                </c:pt>
                <c:pt idx="2">
                  <c:v>Literature Review</c:v>
                </c:pt>
                <c:pt idx="3">
                  <c:v>Project Brief</c:v>
                </c:pt>
                <c:pt idx="4">
                  <c:v>Project Specs</c:v>
                </c:pt>
                <c:pt idx="5">
                  <c:v>Paper Demo</c:v>
                </c:pt>
                <c:pt idx="6">
                  <c:v>Charts &amp; Networks</c:v>
                </c:pt>
                <c:pt idx="7">
                  <c:v>Implementation</c:v>
                </c:pt>
                <c:pt idx="8">
                  <c:v>Career Consulting</c:v>
                </c:pt>
                <c:pt idx="9">
                  <c:v>Midterm PPT and Presentation</c:v>
                </c:pt>
                <c:pt idx="10">
                  <c:v>Testing</c:v>
                </c:pt>
                <c:pt idx="11">
                  <c:v>Revise, Redo</c:v>
                </c:pt>
                <c:pt idx="12">
                  <c:v>Results, Conclusions, Future Work</c:v>
                </c:pt>
                <c:pt idx="13">
                  <c:v>Written Report + PPT + Presentation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workbookViewId="0">
      <selection activeCell="B11" sqref="B11"/>
    </sheetView>
  </sheetViews>
  <sheetFormatPr defaultRowHeight="12.75"/>
  <cols>
    <col min="1" max="1" width="6.5703125" customWidth="1"/>
    <col min="2" max="2" width="18.7109375" customWidth="1"/>
    <col min="3" max="8" width="4.7109375" customWidth="1"/>
    <col min="9" max="9" width="9.140625" style="2"/>
    <col min="12" max="12" width="8.7109375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77" width="4.140625" hidden="1" customWidth="1"/>
    <col min="78" max="78" width="8.140625" hidden="1" customWidth="1"/>
    <col min="79" max="79" width="6.7109375" hidden="1" customWidth="1"/>
    <col min="80" max="81" width="4.42578125" hidden="1" customWidth="1"/>
    <col min="82" max="82" width="9.140625" hidden="1" customWidth="1"/>
    <col min="83" max="84" width="4.42578125" hidden="1" customWidth="1"/>
    <col min="85" max="85" width="7" hidden="1" customWidth="1"/>
    <col min="86" max="86" width="8.42578125" hidden="1" customWidth="1"/>
  </cols>
  <sheetData>
    <row r="1" spans="1:87" ht="30" customHeight="1">
      <c r="A1" s="49" t="s">
        <v>0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>
      <c r="A2" s="3" t="s">
        <v>1</v>
      </c>
      <c r="D2" s="63"/>
      <c r="I2" s="1"/>
      <c r="Q2" s="65" t="str">
        <f ca="1">"© 2010-" &amp; YEAR(TODAY()) &amp; " Vertex42 LLC"</f>
        <v>© 2010-2022 Vertex42 LLC</v>
      </c>
    </row>
    <row r="3" spans="1:87">
      <c r="B3" s="22" t="s">
        <v>2</v>
      </c>
      <c r="J3" s="24" t="s">
        <v>3</v>
      </c>
      <c r="S3" s="3" t="s">
        <v>4</v>
      </c>
    </row>
    <row r="4" spans="1:87">
      <c r="B4" s="20">
        <v>44697</v>
      </c>
      <c r="J4" s="21" t="e">
        <f>P33</f>
        <v>#N/A</v>
      </c>
      <c r="M4" s="61"/>
      <c r="N4" t="s">
        <v>5</v>
      </c>
      <c r="S4" s="64" t="s">
        <v>6</v>
      </c>
      <c r="CI4" s="2"/>
    </row>
    <row r="5" spans="1:87">
      <c r="B5" s="24">
        <v>44779</v>
      </c>
      <c r="M5" s="62"/>
      <c r="N5" s="2" t="s">
        <v>7</v>
      </c>
      <c r="S5" s="64" t="s">
        <v>8</v>
      </c>
    </row>
    <row r="6" spans="1:87">
      <c r="B6" s="23" t="e">
        <f ca="1">WORKDAY(B4,ROUNDUP(J4,0),holidays)</f>
        <v>#N/A</v>
      </c>
      <c r="I6" s="67" t="s">
        <v>9</v>
      </c>
      <c r="J6" s="67"/>
      <c r="K6" s="67"/>
      <c r="S6" s="64"/>
    </row>
    <row r="7" spans="1:87">
      <c r="J7" s="13" t="s">
        <v>10</v>
      </c>
      <c r="K7" s="12" t="s">
        <v>11</v>
      </c>
      <c r="M7" s="63"/>
      <c r="Q7" s="25" t="s">
        <v>12</v>
      </c>
      <c r="S7" s="64"/>
      <c r="BZ7" s="1" t="s">
        <v>13</v>
      </c>
    </row>
    <row r="8" spans="1:87" ht="24">
      <c r="A8" s="50" t="s">
        <v>14</v>
      </c>
      <c r="B8" s="51" t="s">
        <v>15</v>
      </c>
      <c r="C8" s="66" t="s">
        <v>16</v>
      </c>
      <c r="D8" s="66"/>
      <c r="E8" s="66"/>
      <c r="F8" s="66"/>
      <c r="G8" s="66"/>
      <c r="H8" s="66"/>
      <c r="I8" s="52" t="s">
        <v>17</v>
      </c>
      <c r="J8" s="52" t="s">
        <v>18</v>
      </c>
      <c r="K8" s="52" t="s">
        <v>19</v>
      </c>
      <c r="L8" s="53" t="s">
        <v>20</v>
      </c>
      <c r="M8" s="54" t="s">
        <v>21</v>
      </c>
      <c r="N8" s="54" t="s">
        <v>22</v>
      </c>
      <c r="O8" s="54" t="s">
        <v>23</v>
      </c>
      <c r="P8" s="54" t="s">
        <v>24</v>
      </c>
      <c r="Q8" s="54" t="s">
        <v>25</v>
      </c>
      <c r="T8" s="16" t="s">
        <v>26</v>
      </c>
      <c r="U8" s="16"/>
      <c r="V8" s="16"/>
      <c r="W8" s="16"/>
      <c r="X8" s="16"/>
      <c r="Y8" s="16"/>
      <c r="AA8" s="16" t="s">
        <v>27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28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21</v>
      </c>
      <c r="CA8" t="s">
        <v>29</v>
      </c>
      <c r="CB8" s="8" t="s">
        <v>30</v>
      </c>
      <c r="CC8" s="8" t="s">
        <v>31</v>
      </c>
      <c r="CD8" t="s">
        <v>32</v>
      </c>
      <c r="CE8" s="8" t="s">
        <v>30</v>
      </c>
      <c r="CF8" s="8" t="s">
        <v>31</v>
      </c>
      <c r="CG8" t="s">
        <v>25</v>
      </c>
      <c r="CH8" s="60" t="s">
        <v>33</v>
      </c>
    </row>
    <row r="9" spans="1:87">
      <c r="A9" s="19">
        <v>0</v>
      </c>
      <c r="B9" s="14" t="s">
        <v>34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4" t="str">
        <f t="shared" ref="AA9:AJ18" ca="1" si="9">IF(ISERROR(MATCH($A9,OFFSET($C$8,COLUMN(AA$8)-COLUMN($AA$8)+1,0,1,COLUMNS($C$8:$H$8)),0)),"",INDEX($A$9:$A$33,COLUMN(AA$8)-COLUMN($AA$8)+1))</f>
        <v/>
      </c>
      <c r="AB9" s="4" t="str">
        <f t="shared" ca="1" si="9"/>
        <v/>
      </c>
      <c r="AC9" s="4" t="str">
        <f t="shared" ca="1" si="9"/>
        <v/>
      </c>
      <c r="AD9" s="4" t="str">
        <f t="shared" ca="1" si="9"/>
        <v/>
      </c>
      <c r="AE9" s="4" t="str">
        <f t="shared" ca="1" si="9"/>
        <v/>
      </c>
      <c r="AF9" s="4" t="str">
        <f t="shared" ca="1" si="9"/>
        <v/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IF(ISERROR(MATCH($A9,OFFSET($C$8,COLUMN(AK$8)-COLUMN($AA$8)+1,0,1,COLUMNS($C$8:$H$8)),0)),"",INDEX($A$9:$A$33,COLUMN(AK$8)-COLUMN($AA$8)+1))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 t="str">
        <f t="shared" ref="BB9:BB33" ca="1" si="13">IF(AC9="","",INDEX($O$9:$O$33,MATCH(AC9,$A$9:$A$33,0)))</f>
        <v/>
      </c>
      <c r="BC9" s="4" t="str">
        <f t="shared" ref="BC9:BC33" ca="1" si="14">IF(AD9="","",INDEX($O$9:$O$33,MATCH(AD9,$A$9:$A$33,0)))</f>
        <v/>
      </c>
      <c r="BD9" s="4" t="str">
        <f t="shared" ref="BD9:BD33" ca="1" si="15">IF(AE9="","",INDEX($O$9:$O$33,MATCH(AE9,$A$9:$A$33,0)))</f>
        <v/>
      </c>
      <c r="BE9" s="4" t="str">
        <f t="shared" ref="BE9:BE33" ca="1" si="16">IF(AF9="","",INDEX($O$9:$O$33,MATCH(AF9,$A$9:$A$33,0)))</f>
        <v/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 t="str">
        <f t="shared" ref="BK9:BK33" ca="1" si="22">IF(AL9="","",INDEX($O$9:$O$33,MATCH(AL9,$A$9:$A$33,0)))</f>
        <v/>
      </c>
      <c r="BL9" s="4" t="str">
        <f t="shared" ref="BL9:BL33" ca="1" si="23">IF(AM9="","",INDEX($O$9:$O$33,MATCH(AM9,$A$9:$A$33,0)))</f>
        <v/>
      </c>
      <c r="BM9" s="4" t="str">
        <f t="shared" ref="BM9:BM33" ca="1" si="24">IF(AN9="","",INDEX($O$9:$O$33,MATCH(AN9,$A$9:$A$33,0)))</f>
        <v/>
      </c>
      <c r="BN9" s="4" t="str">
        <f t="shared" ref="BN9:BN33" ca="1" si="25">IF(AO9="","",INDEX($O$9:$O$33,MATCH(AO9,$A$9:$A$33,0)))</f>
        <v/>
      </c>
      <c r="BO9" s="4" t="str">
        <f t="shared" ref="BO9:BO33" ca="1" si="26">IF(AP9="","",INDEX($O$9:$O$33,MATCH(AP9,$A$9:$A$33,0)))</f>
        <v/>
      </c>
      <c r="BP9" s="4" t="str">
        <f t="shared" ref="BP9:BP33" ca="1" si="27">IF(AQ9="","",INDEX($O$9:$O$33,MATCH(AQ9,$A$9:$A$33,0)))</f>
        <v/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ca="1" si="36">IF(B9="",NA(),IF(L9=0,NA(),IF(Q9&lt;=0.01,L9,NA())))</f>
        <v>#N/A</v>
      </c>
      <c r="CB9" s="7" t="e">
        <f t="shared" ref="CB9:CB33" ca="1" si="37">IF(B9="",NA(),IF(ISERROR(CA9),NA(),K9-L9))</f>
        <v>#N/A</v>
      </c>
      <c r="CC9" s="7" t="e">
        <f t="shared" ref="CC9:CC33" ca="1" si="38">IF(B9="",NA(),IF(ISERROR(CA9),NA(),L9-I9))</f>
        <v>#N/A</v>
      </c>
      <c r="CD9" s="7" t="e">
        <f t="shared" ref="CD9:CD33" ca="1" si="39">IF(B9="",NA(),IF(L9=0,NA(),IF(Q9&gt;0,L9,NA())))</f>
        <v>#N/A</v>
      </c>
      <c r="CE9" s="7" t="e">
        <f t="shared" ref="CE9:CE33" ca="1" si="40">IF(B9="",NA(),IF(ISERROR(CD9),NA(),K9-L9))</f>
        <v>#N/A</v>
      </c>
      <c r="CF9" s="7" t="e">
        <f t="shared" ref="CF9:CF33" ca="1" si="41">IF(B9="",NA(),IF(ISERROR(CD9),NA(),L9-I9))</f>
        <v>#N/A</v>
      </c>
      <c r="CG9" s="6" t="e">
        <f t="shared" ref="CG9:CG33" ca="1" si="42">IF(B9="",NA(),IF(L9=0,NA(),Q9))</f>
        <v>#N/A</v>
      </c>
      <c r="CH9" s="6" t="e">
        <f>IF(B9="",NA(),IF(L9=0,$M$33/40,NA()))</f>
        <v>#N/A</v>
      </c>
    </row>
    <row r="10" spans="1:87">
      <c r="A10" s="19">
        <v>1</v>
      </c>
      <c r="B10" s="59" t="s">
        <v>35</v>
      </c>
      <c r="C10" s="19"/>
      <c r="D10" s="19"/>
      <c r="E10" s="19"/>
      <c r="F10" s="19"/>
      <c r="G10" s="19"/>
      <c r="H10" s="19"/>
      <c r="I10" s="28">
        <v>3</v>
      </c>
      <c r="J10" s="18">
        <v>6</v>
      </c>
      <c r="K10" s="18">
        <v>9</v>
      </c>
      <c r="L10" s="10">
        <f t="shared" si="0"/>
        <v>6</v>
      </c>
      <c r="M10" s="10">
        <f t="shared" ref="M10:M33" si="43">MAX(T10:Y10)</f>
        <v>0</v>
      </c>
      <c r="N10" s="10">
        <f>M10+L10</f>
        <v>6</v>
      </c>
      <c r="O10" s="10">
        <f t="shared" ref="O10:O33" ca="1" si="44">IF(P10-L10&lt;0,0,P10-L10)</f>
        <v>0</v>
      </c>
      <c r="P10" s="10">
        <f t="shared" ca="1" si="2"/>
        <v>0</v>
      </c>
      <c r="Q10" s="10">
        <f t="shared" ref="Q10:Q33" ca="1" si="45">IF(ROUND(P10-N10,5)&lt;0,0,ROUND(P10-N10,5))</f>
        <v>0</v>
      </c>
      <c r="T10" s="4">
        <f t="shared" si="3"/>
        <v>0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 t="str">
        <f t="shared" ca="1" si="21"/>
        <v/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 t="str">
        <f t="shared" ca="1" si="29"/>
        <v/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 t="str">
        <f t="shared" ca="1" si="35"/>
        <v/>
      </c>
      <c r="BZ10" s="6">
        <f t="shared" ref="BZ10:BZ33" si="46">IF(B10="",NA(),IF(L10=0,M10-0.25,M10))</f>
        <v>0</v>
      </c>
      <c r="CA10" s="7">
        <f t="shared" ca="1" si="36"/>
        <v>6</v>
      </c>
      <c r="CB10" s="7">
        <f t="shared" ca="1" si="37"/>
        <v>3</v>
      </c>
      <c r="CC10" s="7">
        <f t="shared" ca="1" si="38"/>
        <v>3</v>
      </c>
      <c r="CD10" s="7" t="e">
        <f t="shared" ca="1" si="39"/>
        <v>#N/A</v>
      </c>
      <c r="CE10" s="7" t="e">
        <f t="shared" ca="1" si="40"/>
        <v>#N/A</v>
      </c>
      <c r="CF10" s="7" t="e">
        <f t="shared" ca="1" si="41"/>
        <v>#N/A</v>
      </c>
      <c r="CG10" s="6">
        <f t="shared" ca="1" si="42"/>
        <v>0</v>
      </c>
      <c r="CH10" s="6" t="e">
        <f t="shared" ref="CH10:CH33" si="47">IF(B10="",NA(),IF(L10=0,$M$33/40,NA()))</f>
        <v>#N/A</v>
      </c>
    </row>
    <row r="11" spans="1:87">
      <c r="A11" s="19">
        <v>2</v>
      </c>
      <c r="B11" s="59" t="s">
        <v>36</v>
      </c>
      <c r="C11" s="19"/>
      <c r="D11" s="19"/>
      <c r="E11" s="19"/>
      <c r="F11" s="19"/>
      <c r="G11" s="19"/>
      <c r="H11" s="19"/>
      <c r="I11" s="28">
        <v>4</v>
      </c>
      <c r="J11" s="18">
        <v>7</v>
      </c>
      <c r="K11" s="18">
        <v>10</v>
      </c>
      <c r="L11" s="10">
        <f t="shared" si="0"/>
        <v>7</v>
      </c>
      <c r="M11" s="10">
        <f t="shared" si="43"/>
        <v>0</v>
      </c>
      <c r="N11" s="10">
        <f t="shared" si="1"/>
        <v>7</v>
      </c>
      <c r="O11" s="10">
        <f t="shared" ca="1" si="44"/>
        <v>0</v>
      </c>
      <c r="P11" s="10">
        <f t="shared" ca="1" si="2"/>
        <v>0</v>
      </c>
      <c r="Q11" s="10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 t="str">
        <f t="shared" ca="1" si="9"/>
        <v/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>
        <f t="shared" ca="1" si="10"/>
        <v>12</v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 t="str">
        <f t="shared" ca="1" si="14"/>
        <v/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>
        <f t="shared" ca="1" si="23"/>
        <v>0</v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7</v>
      </c>
      <c r="CB11" s="7">
        <f t="shared" ca="1" si="37"/>
        <v>3</v>
      </c>
      <c r="CC11" s="7">
        <f t="shared" ca="1" si="38"/>
        <v>3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>
      <c r="A12" s="19">
        <v>3</v>
      </c>
      <c r="B12" s="59" t="s">
        <v>37</v>
      </c>
      <c r="C12" s="19"/>
      <c r="D12" s="19"/>
      <c r="E12" s="19"/>
      <c r="F12" s="19"/>
      <c r="G12" s="19"/>
      <c r="H12" s="19"/>
      <c r="I12" s="28">
        <v>3</v>
      </c>
      <c r="J12" s="18">
        <v>4</v>
      </c>
      <c r="K12" s="18">
        <v>7</v>
      </c>
      <c r="L12" s="10">
        <f t="shared" si="0"/>
        <v>4.666666666666667</v>
      </c>
      <c r="M12" s="10">
        <f t="shared" si="43"/>
        <v>0</v>
      </c>
      <c r="N12" s="10">
        <f t="shared" si="1"/>
        <v>4.666666666666667</v>
      </c>
      <c r="O12" s="10">
        <f t="shared" ca="1" si="44"/>
        <v>0</v>
      </c>
      <c r="P12" s="10">
        <f t="shared" ca="1" si="2"/>
        <v>0</v>
      </c>
      <c r="Q12" s="10">
        <f t="shared" ca="1" si="45"/>
        <v>0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>
        <f t="shared" ca="1" si="10"/>
        <v>12</v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>
        <f t="shared" ca="1" si="23"/>
        <v>0</v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0</v>
      </c>
      <c r="CA12" s="7">
        <f t="shared" ca="1" si="36"/>
        <v>4.666666666666667</v>
      </c>
      <c r="CB12" s="7">
        <f t="shared" ca="1" si="37"/>
        <v>2.333333333333333</v>
      </c>
      <c r="CC12" s="7">
        <f t="shared" ca="1" si="38"/>
        <v>1.666666666666667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7"/>
        <v>#N/A</v>
      </c>
    </row>
    <row r="13" spans="1:87">
      <c r="A13" s="19">
        <v>4</v>
      </c>
      <c r="B13" s="59" t="s">
        <v>38</v>
      </c>
      <c r="C13" s="19"/>
      <c r="D13" s="19"/>
      <c r="E13" s="19"/>
      <c r="F13" s="19"/>
      <c r="G13" s="19"/>
      <c r="H13" s="19"/>
      <c r="I13" s="28">
        <v>3</v>
      </c>
      <c r="J13" s="18">
        <v>4</v>
      </c>
      <c r="K13" s="18">
        <v>7</v>
      </c>
      <c r="L13" s="10">
        <f t="shared" si="0"/>
        <v>4.666666666666667</v>
      </c>
      <c r="M13" s="10">
        <f t="shared" si="43"/>
        <v>0</v>
      </c>
      <c r="N13" s="10">
        <f>M13+L13</f>
        <v>4.666666666666667</v>
      </c>
      <c r="O13" s="10">
        <f t="shared" ca="1" si="44"/>
        <v>0</v>
      </c>
      <c r="P13" s="10">
        <f t="shared" ca="1" si="2"/>
        <v>0</v>
      </c>
      <c r="Q13" s="10">
        <f t="shared" ca="1" si="45"/>
        <v>0</v>
      </c>
      <c r="T13" s="4">
        <f t="shared" si="3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>
        <f t="shared" ca="1" si="10"/>
        <v>12</v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>
        <f t="shared" ca="1" si="23"/>
        <v>0</v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0</v>
      </c>
      <c r="CA13" s="7">
        <f t="shared" ca="1" si="36"/>
        <v>4.666666666666667</v>
      </c>
      <c r="CB13" s="7">
        <f t="shared" ca="1" si="37"/>
        <v>2.333333333333333</v>
      </c>
      <c r="CC13" s="7">
        <f t="shared" ca="1" si="38"/>
        <v>1.666666666666667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>
      <c r="A14" s="19">
        <v>5</v>
      </c>
      <c r="B14" s="59" t="s">
        <v>39</v>
      </c>
      <c r="C14" s="19"/>
      <c r="D14" s="19"/>
      <c r="E14" s="19"/>
      <c r="F14" s="19"/>
      <c r="G14" s="19"/>
      <c r="H14" s="19"/>
      <c r="I14" s="28">
        <v>3</v>
      </c>
      <c r="J14" s="18">
        <v>4</v>
      </c>
      <c r="K14" s="18">
        <v>7</v>
      </c>
      <c r="L14" s="10">
        <f t="shared" si="0"/>
        <v>4.666666666666667</v>
      </c>
      <c r="M14" s="10">
        <f t="shared" si="43"/>
        <v>0</v>
      </c>
      <c r="N14" s="10">
        <f t="shared" si="1"/>
        <v>4.666666666666667</v>
      </c>
      <c r="O14" s="10">
        <f t="shared" ca="1" si="44"/>
        <v>0</v>
      </c>
      <c r="P14" s="10">
        <f t="shared" ca="1" si="2"/>
        <v>0</v>
      </c>
      <c r="Q14" s="10">
        <f t="shared" ca="1" si="45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 t="str">
        <f t="shared" ca="1" si="9"/>
        <v/>
      </c>
      <c r="AI14" s="4" t="str">
        <f t="shared" ca="1" si="9"/>
        <v/>
      </c>
      <c r="AJ14" s="4">
        <f t="shared" ca="1" si="9"/>
        <v>9</v>
      </c>
      <c r="AK14" s="4">
        <f t="shared" ca="1" si="10"/>
        <v>10</v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 t="str">
        <f t="shared" ca="1" si="15"/>
        <v/>
      </c>
      <c r="BE14" s="4" t="str">
        <f t="shared" ca="1" si="16"/>
        <v/>
      </c>
      <c r="BF14" s="4" t="str">
        <f t="shared" ca="1" si="17"/>
        <v/>
      </c>
      <c r="BG14" s="4" t="str">
        <f t="shared" ca="1" si="18"/>
        <v/>
      </c>
      <c r="BH14" s="4" t="str">
        <f t="shared" ca="1" si="19"/>
        <v/>
      </c>
      <c r="BI14" s="4">
        <f t="shared" ca="1" si="20"/>
        <v>0</v>
      </c>
      <c r="BJ14" s="4">
        <f t="shared" ca="1" si="21"/>
        <v>0</v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0</v>
      </c>
      <c r="CA14" s="7">
        <f t="shared" ca="1" si="36"/>
        <v>4.666666666666667</v>
      </c>
      <c r="CB14" s="7">
        <f t="shared" ca="1" si="37"/>
        <v>2.333333333333333</v>
      </c>
      <c r="CC14" s="7">
        <f t="shared" ca="1" si="38"/>
        <v>1.666666666666667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7"/>
        <v>#N/A</v>
      </c>
    </row>
    <row r="15" spans="1:87">
      <c r="A15" s="19">
        <v>6</v>
      </c>
      <c r="B15" s="59" t="s">
        <v>40</v>
      </c>
      <c r="C15" s="19"/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43"/>
        <v>0</v>
      </c>
      <c r="N15" s="10">
        <f t="shared" si="1"/>
        <v>3</v>
      </c>
      <c r="O15" s="10">
        <f t="shared" ca="1" si="44"/>
        <v>0</v>
      </c>
      <c r="P15" s="10">
        <f t="shared" ca="1" si="2"/>
        <v>0</v>
      </c>
      <c r="Q15" s="10">
        <f t="shared" ca="1" si="45"/>
        <v>0</v>
      </c>
      <c r="T15" s="4">
        <f t="shared" si="3"/>
        <v>0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>
        <f t="shared" ca="1" si="10"/>
        <v>10</v>
      </c>
      <c r="AL15" s="4" t="str">
        <f t="shared" ca="1" si="10"/>
        <v/>
      </c>
      <c r="AM15" s="4" t="str">
        <f t="shared" ca="1" si="10"/>
        <v/>
      </c>
      <c r="AN15" s="4">
        <f t="shared" ca="1" si="10"/>
        <v>13</v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>
        <f t="shared" ca="1" si="21"/>
        <v>0</v>
      </c>
      <c r="BK15" s="4" t="str">
        <f t="shared" ca="1" si="22"/>
        <v/>
      </c>
      <c r="BL15" s="4" t="str">
        <f t="shared" ca="1" si="23"/>
        <v/>
      </c>
      <c r="BM15" s="4">
        <f t="shared" ca="1" si="24"/>
        <v>0</v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 t="str">
        <f t="shared" ca="1" si="35"/>
        <v/>
      </c>
      <c r="BZ15" s="6">
        <f t="shared" si="46"/>
        <v>0</v>
      </c>
      <c r="CA15" s="7">
        <f t="shared" ca="1" si="36"/>
        <v>3</v>
      </c>
      <c r="CB15" s="7">
        <f t="shared" ca="1" si="37"/>
        <v>2</v>
      </c>
      <c r="CC15" s="7">
        <f t="shared" ca="1" si="38"/>
        <v>2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7"/>
        <v>#N/A</v>
      </c>
    </row>
    <row r="16" spans="1:87">
      <c r="A16" s="19">
        <v>7</v>
      </c>
      <c r="B16" s="59" t="s">
        <v>41</v>
      </c>
      <c r="C16" s="19"/>
      <c r="D16" s="19"/>
      <c r="E16" s="19"/>
      <c r="F16" s="19"/>
      <c r="G16" s="19"/>
      <c r="H16" s="19"/>
      <c r="I16" s="28">
        <v>4</v>
      </c>
      <c r="J16" s="18">
        <v>8</v>
      </c>
      <c r="K16" s="18">
        <v>11</v>
      </c>
      <c r="L16" s="10">
        <f t="shared" si="0"/>
        <v>7.666666666666667</v>
      </c>
      <c r="M16" s="10">
        <f t="shared" si="43"/>
        <v>0</v>
      </c>
      <c r="N16" s="10">
        <f t="shared" si="1"/>
        <v>7.666666666666667</v>
      </c>
      <c r="O16" s="10">
        <f t="shared" ca="1" si="44"/>
        <v>0</v>
      </c>
      <c r="P16" s="10">
        <f t="shared" ca="1" si="2"/>
        <v>0</v>
      </c>
      <c r="Q16" s="10">
        <f t="shared" ca="1" si="45"/>
        <v>0</v>
      </c>
      <c r="T16" s="4">
        <f t="shared" si="3"/>
        <v>0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>
        <f t="shared" ca="1" si="9"/>
        <v>9</v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>
        <f t="shared" ca="1" si="20"/>
        <v>0</v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0</v>
      </c>
      <c r="CA16" s="7">
        <f t="shared" ca="1" si="36"/>
        <v>7.666666666666667</v>
      </c>
      <c r="CB16" s="7">
        <f t="shared" ca="1" si="37"/>
        <v>3.333333333333333</v>
      </c>
      <c r="CC16" s="7">
        <f t="shared" ca="1" si="38"/>
        <v>3.666666666666667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>
      <c r="A17" s="19">
        <v>8</v>
      </c>
      <c r="B17" s="59" t="s">
        <v>42</v>
      </c>
      <c r="C17" s="19"/>
      <c r="D17" s="19"/>
      <c r="E17" s="19"/>
      <c r="F17" s="19"/>
      <c r="G17" s="19"/>
      <c r="H17" s="19"/>
      <c r="I17" s="28">
        <v>5</v>
      </c>
      <c r="J17" s="18">
        <v>7</v>
      </c>
      <c r="K17" s="18">
        <v>8</v>
      </c>
      <c r="L17" s="10">
        <f t="shared" ref="L17:L25" si="48">IF($K$7="Beta",(I17+4*J17+K17)/6,(I17+J17+K17)/3)</f>
        <v>6.666666666666667</v>
      </c>
      <c r="M17" s="10">
        <f t="shared" ref="M17:M25" si="49">MAX(T17:Y17)</f>
        <v>0</v>
      </c>
      <c r="N17" s="10">
        <f t="shared" ref="N17:N25" si="50">M17+L17</f>
        <v>6.666666666666667</v>
      </c>
      <c r="O17" s="10">
        <f t="shared" ref="O17:O25" ca="1" si="51">IF(P17-L17&lt;0,0,P17-L17)</f>
        <v>0</v>
      </c>
      <c r="P17" s="10">
        <f t="shared" ref="P17:P25" ca="1" si="52">MIN(AZ17:BX17)</f>
        <v>0</v>
      </c>
      <c r="Q17" s="10">
        <f t="shared" ref="Q17:Q25" ca="1" si="53">IF(ROUND(P17-N17,5)&lt;0,0,ROUND(P17-N17,5))</f>
        <v>0</v>
      </c>
      <c r="T17" s="4">
        <f t="shared" ref="T17:T25" si="54">IF(C17="",0,INDEX($N$9:$N$33,MATCH(C17,$A$9:$A$33,0)))</f>
        <v>0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>
        <f t="shared" ca="1" si="10"/>
        <v>13</v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ref="AZ17:AZ25" ca="1" si="55">IF(AA17="","",INDEX($O$9:$O$33,MATCH(AA17,$A$9:$A$33,0)))</f>
        <v/>
      </c>
      <c r="BA17" s="4" t="str">
        <f t="shared" ca="1" si="12"/>
        <v/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>
        <f t="shared" ca="1" si="24"/>
        <v>0</v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0</v>
      </c>
      <c r="CA17" s="7">
        <f t="shared" ref="CA17:CA25" ca="1" si="56">IF(B17="",NA(),IF(L17=0,NA(),IF(Q17&lt;=0.01,L17,NA())))</f>
        <v>6.666666666666667</v>
      </c>
      <c r="CB17" s="7">
        <f t="shared" ref="CB17:CB25" ca="1" si="57">IF(B17="",NA(),IF(ISERROR(CA17),NA(),K17-L17))</f>
        <v>1.333333333333333</v>
      </c>
      <c r="CC17" s="7">
        <f t="shared" ref="CC17:CC25" ca="1" si="58">IF(B17="",NA(),IF(ISERROR(CA17),NA(),L17-I17))</f>
        <v>1.666666666666667</v>
      </c>
      <c r="CD17" s="7" t="e">
        <f t="shared" ref="CD17:CD25" ca="1" si="59">IF(B17="",NA(),IF(L17=0,NA(),IF(Q17&gt;0,L17,NA())))</f>
        <v>#N/A</v>
      </c>
      <c r="CE17" s="7" t="e">
        <f t="shared" ref="CE17:CE25" ca="1" si="60">IF(B17="",NA(),IF(ISERROR(CD17),NA(),K17-L17))</f>
        <v>#N/A</v>
      </c>
      <c r="CF17" s="7" t="e">
        <f t="shared" ref="CF17:CF25" ca="1" si="61">IF(B17="",NA(),IF(ISERROR(CD17),NA(),L17-I17))</f>
        <v>#N/A</v>
      </c>
      <c r="CG17" s="6">
        <f t="shared" ref="CG17:CG25" ca="1" si="62">IF(B17="",NA(),IF(L17=0,NA(),Q17))</f>
        <v>0</v>
      </c>
      <c r="CH17" s="6" t="e">
        <f t="shared" si="47"/>
        <v>#N/A</v>
      </c>
    </row>
    <row r="18" spans="1:86">
      <c r="A18" s="19">
        <v>9</v>
      </c>
      <c r="B18" s="59" t="s">
        <v>43</v>
      </c>
      <c r="C18" s="19">
        <v>7</v>
      </c>
      <c r="D18" s="19">
        <v>5</v>
      </c>
      <c r="E18" s="19"/>
      <c r="F18" s="19"/>
      <c r="G18" s="19"/>
      <c r="H18" s="19"/>
      <c r="I18" s="28">
        <v>7</v>
      </c>
      <c r="J18" s="18">
        <v>10</v>
      </c>
      <c r="K18" s="18">
        <v>11</v>
      </c>
      <c r="L18" s="10">
        <f t="shared" si="48"/>
        <v>9.3333333333333339</v>
      </c>
      <c r="M18" s="10">
        <f t="shared" si="49"/>
        <v>7.666666666666667</v>
      </c>
      <c r="N18" s="10">
        <f t="shared" si="50"/>
        <v>17</v>
      </c>
      <c r="O18" s="10">
        <f t="shared" ca="1" si="51"/>
        <v>0</v>
      </c>
      <c r="P18" s="10">
        <f t="shared" ca="1" si="52"/>
        <v>0</v>
      </c>
      <c r="Q18" s="10">
        <f t="shared" ca="1" si="53"/>
        <v>0</v>
      </c>
      <c r="T18" s="4">
        <f t="shared" si="54"/>
        <v>7.666666666666667</v>
      </c>
      <c r="U18" s="4">
        <f t="shared" si="4"/>
        <v>4.666666666666667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>
        <f t="shared" ca="1" si="10"/>
        <v>11</v>
      </c>
      <c r="AM18" s="4" t="str">
        <f t="shared" ca="1" si="10"/>
        <v/>
      </c>
      <c r="AN18" s="4">
        <f t="shared" ca="1" si="10"/>
        <v>13</v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>
        <f t="shared" ca="1" si="22"/>
        <v>0</v>
      </c>
      <c r="BL18" s="4" t="str">
        <f t="shared" ca="1" si="23"/>
        <v/>
      </c>
      <c r="BM18" s="4">
        <f t="shared" ca="1" si="24"/>
        <v>0</v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 t="str">
        <f t="shared" ca="1" si="29"/>
        <v/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6"/>
        <v>7.666666666666667</v>
      </c>
      <c r="CA18" s="7">
        <f t="shared" ca="1" si="56"/>
        <v>9.3333333333333339</v>
      </c>
      <c r="CB18" s="7">
        <f t="shared" ca="1" si="57"/>
        <v>1.6666666666666661</v>
      </c>
      <c r="CC18" s="7">
        <f t="shared" ca="1" si="58"/>
        <v>2.3333333333333339</v>
      </c>
      <c r="CD18" s="7" t="e">
        <f t="shared" ca="1" si="59"/>
        <v>#N/A</v>
      </c>
      <c r="CE18" s="7" t="e">
        <f t="shared" ca="1" si="60"/>
        <v>#N/A</v>
      </c>
      <c r="CF18" s="7" t="e">
        <f t="shared" ca="1" si="61"/>
        <v>#N/A</v>
      </c>
      <c r="CG18" s="6">
        <f t="shared" ca="1" si="62"/>
        <v>0</v>
      </c>
      <c r="CH18" s="6" t="e">
        <f t="shared" si="47"/>
        <v>#N/A</v>
      </c>
    </row>
    <row r="19" spans="1:86">
      <c r="A19" s="19">
        <v>10</v>
      </c>
      <c r="B19" s="27" t="s">
        <v>44</v>
      </c>
      <c r="C19" s="19">
        <v>5</v>
      </c>
      <c r="D19" s="19">
        <v>6</v>
      </c>
      <c r="E19" s="19"/>
      <c r="F19" s="19"/>
      <c r="G19" s="19"/>
      <c r="H19" s="19"/>
      <c r="I19" s="28">
        <v>11</v>
      </c>
      <c r="J19" s="18">
        <v>17</v>
      </c>
      <c r="K19" s="18">
        <v>19</v>
      </c>
      <c r="L19" s="10">
        <f t="shared" si="48"/>
        <v>15.666666666666666</v>
      </c>
      <c r="M19" s="10">
        <f t="shared" si="49"/>
        <v>4.666666666666667</v>
      </c>
      <c r="N19" s="10">
        <f t="shared" si="50"/>
        <v>20.333333333333332</v>
      </c>
      <c r="O19" s="10">
        <f t="shared" ca="1" si="51"/>
        <v>0</v>
      </c>
      <c r="P19" s="10">
        <f t="shared" ca="1" si="52"/>
        <v>0</v>
      </c>
      <c r="Q19" s="10">
        <f t="shared" ca="1" si="53"/>
        <v>0</v>
      </c>
      <c r="T19" s="4">
        <f t="shared" si="54"/>
        <v>4.666666666666667</v>
      </c>
      <c r="U19" s="4">
        <f t="shared" si="4"/>
        <v>3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33" ca="1" si="63">IF(ISERROR(MATCH($A19,OFFSET($C$8,COLUMN(AA$8)-COLUMN($AA$8)+1,0,1,COLUMNS($C$8:$H$8)),0)),"",INDEX($A$9:$A$33,COLUMN(AA$8)-COLUMN($AA$8)+1))</f>
        <v/>
      </c>
      <c r="AB19" s="4" t="str">
        <f t="shared" ca="1" si="63"/>
        <v/>
      </c>
      <c r="AC19" s="4" t="str">
        <f t="shared" ca="1" si="63"/>
        <v/>
      </c>
      <c r="AD19" s="4" t="str">
        <f t="shared" ca="1" si="63"/>
        <v/>
      </c>
      <c r="AE19" s="4" t="str">
        <f t="shared" ca="1" si="63"/>
        <v/>
      </c>
      <c r="AF19" s="4" t="str">
        <f t="shared" ca="1" si="63"/>
        <v/>
      </c>
      <c r="AG19" s="4" t="str">
        <f t="shared" ca="1" si="63"/>
        <v/>
      </c>
      <c r="AH19" s="4" t="str">
        <f t="shared" ca="1" si="63"/>
        <v/>
      </c>
      <c r="AI19" s="4" t="str">
        <f t="shared" ca="1" si="63"/>
        <v/>
      </c>
      <c r="AJ19" s="4" t="str">
        <f t="shared" ca="1" si="63"/>
        <v/>
      </c>
      <c r="AK19" s="4" t="str">
        <f t="shared" ref="AK19:AY33" ca="1" si="64">IF(ISERROR(MATCH($A19,OFFSET($C$8,COLUMN(AK$8)-COLUMN($AA$8)+1,0,1,COLUMNS($C$8:$H$8)),0)),"",INDEX($A$9:$A$33,COLUMN(AK$8)-COLUMN($AA$8)+1))</f>
        <v/>
      </c>
      <c r="AL19" s="4">
        <f t="shared" ca="1" si="64"/>
        <v>11</v>
      </c>
      <c r="AM19" s="4" t="str">
        <f t="shared" ca="1" si="64"/>
        <v/>
      </c>
      <c r="AN19" s="4">
        <f t="shared" ca="1" si="64"/>
        <v>13</v>
      </c>
      <c r="AO19" s="4" t="str">
        <f t="shared" ca="1" si="64"/>
        <v/>
      </c>
      <c r="AP19" s="4" t="str">
        <f t="shared" ca="1" si="64"/>
        <v/>
      </c>
      <c r="AQ19" s="4" t="str">
        <f t="shared" ca="1" si="64"/>
        <v/>
      </c>
      <c r="AR19" s="4" t="str">
        <f t="shared" ca="1" si="64"/>
        <v/>
      </c>
      <c r="AS19" s="4" t="str">
        <f t="shared" ca="1" si="64"/>
        <v/>
      </c>
      <c r="AT19" s="4" t="str">
        <f t="shared" ca="1" si="64"/>
        <v/>
      </c>
      <c r="AU19" s="4" t="str">
        <f t="shared" ca="1" si="64"/>
        <v/>
      </c>
      <c r="AV19" s="4" t="str">
        <f t="shared" ca="1" si="64"/>
        <v/>
      </c>
      <c r="AW19" s="4" t="str">
        <f t="shared" ca="1" si="64"/>
        <v/>
      </c>
      <c r="AX19" s="4" t="str">
        <f t="shared" ca="1" si="64"/>
        <v/>
      </c>
      <c r="AY19" s="4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 t="str">
        <f t="shared" ca="1" si="20"/>
        <v/>
      </c>
      <c r="BJ19" s="4" t="str">
        <f t="shared" ca="1" si="21"/>
        <v/>
      </c>
      <c r="BK19" s="4">
        <f t="shared" ca="1" si="22"/>
        <v>0</v>
      </c>
      <c r="BL19" s="4" t="str">
        <f t="shared" ca="1" si="23"/>
        <v/>
      </c>
      <c r="BM19" s="4">
        <f t="shared" ca="1" si="24"/>
        <v>0</v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6"/>
        <v>4.666666666666667</v>
      </c>
      <c r="CA19" s="7">
        <f t="shared" ca="1" si="56"/>
        <v>15.666666666666666</v>
      </c>
      <c r="CB19" s="7">
        <f t="shared" ca="1" si="57"/>
        <v>3.3333333333333339</v>
      </c>
      <c r="CC19" s="7">
        <f t="shared" ca="1" si="58"/>
        <v>4.6666666666666661</v>
      </c>
      <c r="CD19" s="7" t="e">
        <f t="shared" ca="1" si="59"/>
        <v>#N/A</v>
      </c>
      <c r="CE19" s="7" t="e">
        <f t="shared" ca="1" si="60"/>
        <v>#N/A</v>
      </c>
      <c r="CF19" s="7" t="e">
        <f t="shared" ca="1" si="61"/>
        <v>#N/A</v>
      </c>
      <c r="CG19" s="6">
        <f t="shared" ca="1" si="62"/>
        <v>0</v>
      </c>
      <c r="CH19" s="6" t="e">
        <f t="shared" si="47"/>
        <v>#N/A</v>
      </c>
    </row>
    <row r="20" spans="1:86">
      <c r="A20" s="19">
        <v>11</v>
      </c>
      <c r="B20" s="27" t="s">
        <v>45</v>
      </c>
      <c r="C20" s="19">
        <v>10</v>
      </c>
      <c r="D20" s="19">
        <v>9</v>
      </c>
      <c r="E20" s="19"/>
      <c r="F20" s="19"/>
      <c r="G20" s="19"/>
      <c r="H20" s="19"/>
      <c r="I20" s="28">
        <v>11</v>
      </c>
      <c r="J20" s="18">
        <v>17</v>
      </c>
      <c r="K20" s="18">
        <v>19</v>
      </c>
      <c r="L20" s="10">
        <f t="shared" si="48"/>
        <v>15.666666666666666</v>
      </c>
      <c r="M20" s="10">
        <f t="shared" si="49"/>
        <v>20.333333333333332</v>
      </c>
      <c r="N20" s="10">
        <f t="shared" si="50"/>
        <v>36</v>
      </c>
      <c r="O20" s="10">
        <f t="shared" ca="1" si="51"/>
        <v>0</v>
      </c>
      <c r="P20" s="10">
        <f t="shared" ca="1" si="52"/>
        <v>0</v>
      </c>
      <c r="Q20" s="10">
        <f t="shared" ca="1" si="53"/>
        <v>0</v>
      </c>
      <c r="T20" s="4">
        <f t="shared" si="54"/>
        <v>20.333333333333332</v>
      </c>
      <c r="U20" s="4">
        <f t="shared" si="4"/>
        <v>17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63"/>
        <v/>
      </c>
      <c r="AB20" s="4" t="str">
        <f t="shared" ca="1" si="63"/>
        <v/>
      </c>
      <c r="AC20" s="4" t="str">
        <f t="shared" ca="1" si="63"/>
        <v/>
      </c>
      <c r="AD20" s="4" t="str">
        <f t="shared" ca="1" si="63"/>
        <v/>
      </c>
      <c r="AE20" s="4" t="str">
        <f t="shared" ca="1" si="63"/>
        <v/>
      </c>
      <c r="AF20" s="4" t="str">
        <f t="shared" ca="1" si="63"/>
        <v/>
      </c>
      <c r="AG20" s="4" t="str">
        <f t="shared" ca="1" si="63"/>
        <v/>
      </c>
      <c r="AH20" s="4" t="str">
        <f t="shared" ca="1" si="63"/>
        <v/>
      </c>
      <c r="AI20" s="4" t="str">
        <f t="shared" ca="1" si="63"/>
        <v/>
      </c>
      <c r="AJ20" s="4" t="str">
        <f t="shared" ca="1" si="63"/>
        <v/>
      </c>
      <c r="AK20" s="4" t="str">
        <f t="shared" ca="1" si="64"/>
        <v/>
      </c>
      <c r="AL20" s="4" t="str">
        <f t="shared" ca="1" si="64"/>
        <v/>
      </c>
      <c r="AM20" s="4" t="str">
        <f t="shared" ca="1" si="64"/>
        <v/>
      </c>
      <c r="AN20" s="4">
        <f t="shared" ca="1" si="64"/>
        <v>13</v>
      </c>
      <c r="AO20" s="4" t="str">
        <f t="shared" ca="1" si="64"/>
        <v/>
      </c>
      <c r="AP20" s="4" t="str">
        <f t="shared" ca="1" si="64"/>
        <v/>
      </c>
      <c r="AQ20" s="4" t="str">
        <f t="shared" ca="1" si="64"/>
        <v/>
      </c>
      <c r="AR20" s="4" t="str">
        <f t="shared" ca="1" si="64"/>
        <v/>
      </c>
      <c r="AS20" s="4" t="str">
        <f t="shared" ca="1" si="64"/>
        <v/>
      </c>
      <c r="AT20" s="4" t="str">
        <f t="shared" ca="1" si="64"/>
        <v/>
      </c>
      <c r="AU20" s="4" t="str">
        <f t="shared" ca="1" si="64"/>
        <v/>
      </c>
      <c r="AV20" s="4" t="str">
        <f t="shared" ca="1" si="64"/>
        <v/>
      </c>
      <c r="AW20" s="4" t="str">
        <f t="shared" ca="1" si="64"/>
        <v/>
      </c>
      <c r="AX20" s="4" t="str">
        <f t="shared" ca="1" si="64"/>
        <v/>
      </c>
      <c r="AY20" s="4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 t="str">
        <f t="shared" ca="1" si="20"/>
        <v/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>
        <f t="shared" ca="1" si="24"/>
        <v>0</v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6"/>
        <v>20.333333333333332</v>
      </c>
      <c r="CA20" s="7">
        <f t="shared" ca="1" si="56"/>
        <v>15.666666666666666</v>
      </c>
      <c r="CB20" s="7">
        <f t="shared" ca="1" si="57"/>
        <v>3.3333333333333339</v>
      </c>
      <c r="CC20" s="7">
        <f t="shared" ca="1" si="58"/>
        <v>4.6666666666666661</v>
      </c>
      <c r="CD20" s="7" t="e">
        <f t="shared" ca="1" si="59"/>
        <v>#N/A</v>
      </c>
      <c r="CE20" s="7" t="e">
        <f t="shared" ca="1" si="60"/>
        <v>#N/A</v>
      </c>
      <c r="CF20" s="7" t="e">
        <f t="shared" ca="1" si="61"/>
        <v>#N/A</v>
      </c>
      <c r="CG20" s="6">
        <f t="shared" ca="1" si="62"/>
        <v>0</v>
      </c>
      <c r="CH20" s="6" t="e">
        <f t="shared" si="47"/>
        <v>#N/A</v>
      </c>
    </row>
    <row r="21" spans="1:86">
      <c r="A21" s="19">
        <v>12</v>
      </c>
      <c r="B21" s="27" t="s">
        <v>46</v>
      </c>
      <c r="C21" s="19">
        <v>2</v>
      </c>
      <c r="D21" s="19">
        <v>3</v>
      </c>
      <c r="E21" s="19">
        <v>4</v>
      </c>
      <c r="F21" s="19"/>
      <c r="G21" s="19"/>
      <c r="H21" s="19"/>
      <c r="I21" s="28">
        <v>7</v>
      </c>
      <c r="J21" s="18">
        <v>12</v>
      </c>
      <c r="K21" s="18">
        <v>13</v>
      </c>
      <c r="L21" s="10">
        <f t="shared" si="48"/>
        <v>10.666666666666666</v>
      </c>
      <c r="M21" s="10">
        <f t="shared" si="49"/>
        <v>7</v>
      </c>
      <c r="N21" s="10">
        <f t="shared" si="50"/>
        <v>17.666666666666664</v>
      </c>
      <c r="O21" s="10">
        <f t="shared" ca="1" si="51"/>
        <v>0</v>
      </c>
      <c r="P21" s="10">
        <f t="shared" ca="1" si="52"/>
        <v>0</v>
      </c>
      <c r="Q21" s="10">
        <f t="shared" ca="1" si="53"/>
        <v>0</v>
      </c>
      <c r="T21" s="4">
        <f t="shared" si="54"/>
        <v>7</v>
      </c>
      <c r="U21" s="4">
        <f t="shared" si="4"/>
        <v>4.666666666666667</v>
      </c>
      <c r="V21" s="4">
        <f t="shared" si="5"/>
        <v>4.666666666666667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63"/>
        <v/>
      </c>
      <c r="AB21" s="4" t="str">
        <f t="shared" ca="1" si="63"/>
        <v/>
      </c>
      <c r="AC21" s="4" t="str">
        <f t="shared" ca="1" si="63"/>
        <v/>
      </c>
      <c r="AD21" s="4" t="str">
        <f t="shared" ca="1" si="63"/>
        <v/>
      </c>
      <c r="AE21" s="4" t="str">
        <f t="shared" ca="1" si="63"/>
        <v/>
      </c>
      <c r="AF21" s="4" t="str">
        <f t="shared" ca="1" si="63"/>
        <v/>
      </c>
      <c r="AG21" s="4" t="str">
        <f t="shared" ca="1" si="63"/>
        <v/>
      </c>
      <c r="AH21" s="4" t="str">
        <f t="shared" ca="1" si="63"/>
        <v/>
      </c>
      <c r="AI21" s="4" t="str">
        <f t="shared" ca="1" si="63"/>
        <v/>
      </c>
      <c r="AJ21" s="4" t="str">
        <f t="shared" ca="1" si="63"/>
        <v/>
      </c>
      <c r="AK21" s="4" t="str">
        <f t="shared" ca="1" si="64"/>
        <v/>
      </c>
      <c r="AL21" s="4" t="str">
        <f t="shared" ca="1" si="64"/>
        <v/>
      </c>
      <c r="AM21" s="4" t="str">
        <f t="shared" ca="1" si="64"/>
        <v/>
      </c>
      <c r="AN21" s="4">
        <f t="shared" ca="1" si="64"/>
        <v>13</v>
      </c>
      <c r="AO21" s="4" t="str">
        <f t="shared" ca="1" si="64"/>
        <v/>
      </c>
      <c r="AP21" s="4" t="str">
        <f t="shared" ca="1" si="64"/>
        <v/>
      </c>
      <c r="AQ21" s="4" t="str">
        <f t="shared" ca="1" si="64"/>
        <v/>
      </c>
      <c r="AR21" s="4" t="str">
        <f t="shared" ca="1" si="64"/>
        <v/>
      </c>
      <c r="AS21" s="4" t="str">
        <f t="shared" ca="1" si="64"/>
        <v/>
      </c>
      <c r="AT21" s="4" t="str">
        <f t="shared" ca="1" si="64"/>
        <v/>
      </c>
      <c r="AU21" s="4" t="str">
        <f t="shared" ca="1" si="64"/>
        <v/>
      </c>
      <c r="AV21" s="4" t="str">
        <f t="shared" ca="1" si="64"/>
        <v/>
      </c>
      <c r="AW21" s="4" t="str">
        <f t="shared" ca="1" si="64"/>
        <v/>
      </c>
      <c r="AX21" s="4" t="str">
        <f t="shared" ca="1" si="64"/>
        <v/>
      </c>
      <c r="AY21" s="4" t="str">
        <f t="shared" ca="1" si="64"/>
        <v/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>
        <f t="shared" ca="1" si="24"/>
        <v>0</v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 t="str">
        <f t="shared" ca="1" si="29"/>
        <v/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>
        <f t="shared" si="46"/>
        <v>7</v>
      </c>
      <c r="CA21" s="7">
        <f t="shared" ca="1" si="56"/>
        <v>10.666666666666666</v>
      </c>
      <c r="CB21" s="7">
        <f t="shared" ca="1" si="57"/>
        <v>2.3333333333333339</v>
      </c>
      <c r="CC21" s="7">
        <f t="shared" ca="1" si="58"/>
        <v>3.6666666666666661</v>
      </c>
      <c r="CD21" s="7" t="e">
        <f t="shared" ca="1" si="59"/>
        <v>#N/A</v>
      </c>
      <c r="CE21" s="7" t="e">
        <f t="shared" ca="1" si="60"/>
        <v>#N/A</v>
      </c>
      <c r="CF21" s="7" t="e">
        <f t="shared" ca="1" si="61"/>
        <v>#N/A</v>
      </c>
      <c r="CG21" s="6">
        <f t="shared" ca="1" si="62"/>
        <v>0</v>
      </c>
      <c r="CH21" s="6" t="e">
        <f t="shared" si="47"/>
        <v>#N/A</v>
      </c>
    </row>
    <row r="22" spans="1:86">
      <c r="A22" s="19">
        <v>13</v>
      </c>
      <c r="B22" s="27" t="s">
        <v>47</v>
      </c>
      <c r="C22" s="19">
        <v>12</v>
      </c>
      <c r="D22" s="19">
        <v>11</v>
      </c>
      <c r="E22" s="19">
        <v>10</v>
      </c>
      <c r="F22" s="19">
        <v>9</v>
      </c>
      <c r="G22" s="19">
        <v>8</v>
      </c>
      <c r="H22" s="19">
        <v>6</v>
      </c>
      <c r="I22" s="28">
        <v>5</v>
      </c>
      <c r="J22" s="18">
        <v>13</v>
      </c>
      <c r="K22" s="18">
        <v>14</v>
      </c>
      <c r="L22" s="10">
        <f t="shared" si="48"/>
        <v>10.666666666666666</v>
      </c>
      <c r="M22" s="10">
        <f t="shared" si="49"/>
        <v>36</v>
      </c>
      <c r="N22" s="10">
        <f t="shared" si="50"/>
        <v>46.666666666666664</v>
      </c>
      <c r="O22" s="10">
        <f t="shared" ca="1" si="51"/>
        <v>0</v>
      </c>
      <c r="P22" s="10">
        <f t="shared" ca="1" si="52"/>
        <v>0</v>
      </c>
      <c r="Q22" s="10">
        <f t="shared" ca="1" si="53"/>
        <v>0</v>
      </c>
      <c r="T22" s="4">
        <f t="shared" si="54"/>
        <v>17.666666666666664</v>
      </c>
      <c r="U22" s="4">
        <f t="shared" si="4"/>
        <v>36</v>
      </c>
      <c r="V22" s="4">
        <f t="shared" si="5"/>
        <v>20.333333333333332</v>
      </c>
      <c r="W22" s="4">
        <f t="shared" si="6"/>
        <v>17</v>
      </c>
      <c r="X22" s="4">
        <f t="shared" si="7"/>
        <v>6.666666666666667</v>
      </c>
      <c r="Y22" s="4">
        <f t="shared" si="8"/>
        <v>3</v>
      </c>
      <c r="AA22" s="4" t="str">
        <f t="shared" ca="1" si="63"/>
        <v/>
      </c>
      <c r="AB22" s="4" t="str">
        <f t="shared" ca="1" si="63"/>
        <v/>
      </c>
      <c r="AC22" s="4" t="str">
        <f t="shared" ca="1" si="63"/>
        <v/>
      </c>
      <c r="AD22" s="4" t="str">
        <f t="shared" ca="1" si="63"/>
        <v/>
      </c>
      <c r="AE22" s="4" t="str">
        <f t="shared" ca="1" si="63"/>
        <v/>
      </c>
      <c r="AF22" s="4" t="str">
        <f t="shared" ca="1" si="63"/>
        <v/>
      </c>
      <c r="AG22" s="4" t="str">
        <f t="shared" ca="1" si="63"/>
        <v/>
      </c>
      <c r="AH22" s="4" t="str">
        <f t="shared" ca="1" si="63"/>
        <v/>
      </c>
      <c r="AI22" s="4" t="str">
        <f t="shared" ca="1" si="63"/>
        <v/>
      </c>
      <c r="AJ22" s="4" t="str">
        <f t="shared" ca="1" si="63"/>
        <v/>
      </c>
      <c r="AK22" s="4" t="str">
        <f t="shared" ca="1" si="64"/>
        <v/>
      </c>
      <c r="AL22" s="4" t="str">
        <f t="shared" ca="1" si="64"/>
        <v/>
      </c>
      <c r="AM22" s="4" t="str">
        <f t="shared" ca="1" si="64"/>
        <v/>
      </c>
      <c r="AN22" s="4" t="str">
        <f t="shared" ca="1" si="64"/>
        <v/>
      </c>
      <c r="AO22" s="4" t="str">
        <f t="shared" ca="1" si="64"/>
        <v/>
      </c>
      <c r="AP22" s="4" t="str">
        <f t="shared" ca="1" si="64"/>
        <v/>
      </c>
      <c r="AQ22" s="4" t="str">
        <f t="shared" ca="1" si="64"/>
        <v/>
      </c>
      <c r="AR22" s="4" t="str">
        <f t="shared" ca="1" si="64"/>
        <v/>
      </c>
      <c r="AS22" s="4" t="str">
        <f t="shared" ca="1" si="64"/>
        <v/>
      </c>
      <c r="AT22" s="4" t="str">
        <f t="shared" ca="1" si="64"/>
        <v/>
      </c>
      <c r="AU22" s="4" t="str">
        <f t="shared" ca="1" si="64"/>
        <v/>
      </c>
      <c r="AV22" s="4" t="str">
        <f t="shared" ca="1" si="64"/>
        <v/>
      </c>
      <c r="AW22" s="4" t="str">
        <f t="shared" ca="1" si="64"/>
        <v/>
      </c>
      <c r="AX22" s="4" t="str">
        <f t="shared" ca="1" si="64"/>
        <v/>
      </c>
      <c r="AY22" s="4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 t="str">
        <f t="shared" ca="1" si="23"/>
        <v/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6"/>
        <v>36</v>
      </c>
      <c r="CA22" s="7">
        <f t="shared" ca="1" si="56"/>
        <v>10.666666666666666</v>
      </c>
      <c r="CB22" s="7">
        <f t="shared" ca="1" si="57"/>
        <v>3.3333333333333339</v>
      </c>
      <c r="CC22" s="7">
        <f t="shared" ca="1" si="58"/>
        <v>5.6666666666666661</v>
      </c>
      <c r="CD22" s="7" t="e">
        <f t="shared" ca="1" si="59"/>
        <v>#N/A</v>
      </c>
      <c r="CE22" s="7" t="e">
        <f t="shared" ca="1" si="60"/>
        <v>#N/A</v>
      </c>
      <c r="CF22" s="7" t="e">
        <f t="shared" ca="1" si="61"/>
        <v>#N/A</v>
      </c>
      <c r="CG22" s="6">
        <f t="shared" ca="1" si="62"/>
        <v>0</v>
      </c>
      <c r="CH22" s="6" t="e">
        <f t="shared" si="47"/>
        <v>#N/A</v>
      </c>
    </row>
    <row r="23" spans="1:86">
      <c r="A23" s="19"/>
      <c r="B23" s="27"/>
      <c r="C23" s="19"/>
      <c r="D23" s="19"/>
      <c r="E23" s="19"/>
      <c r="F23" s="19"/>
      <c r="G23" s="19"/>
      <c r="H23" s="19"/>
      <c r="I23" s="28"/>
      <c r="J23" s="18"/>
      <c r="K23" s="18"/>
      <c r="L23" s="10">
        <f t="shared" si="48"/>
        <v>0</v>
      </c>
      <c r="M23" s="10">
        <f t="shared" si="49"/>
        <v>0</v>
      </c>
      <c r="N23" s="10">
        <f t="shared" si="50"/>
        <v>0</v>
      </c>
      <c r="O23" s="10">
        <f t="shared" ca="1" si="51"/>
        <v>0</v>
      </c>
      <c r="P23" s="10">
        <f t="shared" ca="1" si="52"/>
        <v>0</v>
      </c>
      <c r="Q23" s="10">
        <f t="shared" ca="1" si="53"/>
        <v>0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63"/>
        <v/>
      </c>
      <c r="AB23" s="4" t="str">
        <f t="shared" ca="1" si="63"/>
        <v/>
      </c>
      <c r="AC23" s="4" t="str">
        <f t="shared" ca="1" si="63"/>
        <v/>
      </c>
      <c r="AD23" s="4" t="str">
        <f t="shared" ca="1" si="63"/>
        <v/>
      </c>
      <c r="AE23" s="4" t="str">
        <f t="shared" ca="1" si="63"/>
        <v/>
      </c>
      <c r="AF23" s="4" t="str">
        <f t="shared" ca="1" si="63"/>
        <v/>
      </c>
      <c r="AG23" s="4" t="str">
        <f t="shared" ca="1" si="63"/>
        <v/>
      </c>
      <c r="AH23" s="4" t="str">
        <f t="shared" ca="1" si="63"/>
        <v/>
      </c>
      <c r="AI23" s="4" t="str">
        <f t="shared" ca="1" si="63"/>
        <v/>
      </c>
      <c r="AJ23" s="4" t="str">
        <f t="shared" ca="1" si="63"/>
        <v/>
      </c>
      <c r="AK23" s="4" t="str">
        <f t="shared" ca="1" si="64"/>
        <v/>
      </c>
      <c r="AL23" s="4" t="str">
        <f t="shared" ca="1" si="64"/>
        <v/>
      </c>
      <c r="AM23" s="4" t="str">
        <f t="shared" ca="1" si="64"/>
        <v/>
      </c>
      <c r="AN23" s="4" t="str">
        <f t="shared" ca="1" si="64"/>
        <v/>
      </c>
      <c r="AO23" s="4" t="str">
        <f t="shared" ca="1" si="64"/>
        <v/>
      </c>
      <c r="AP23" s="4" t="str">
        <f t="shared" ca="1" si="64"/>
        <v/>
      </c>
      <c r="AQ23" s="4" t="str">
        <f t="shared" ca="1" si="64"/>
        <v/>
      </c>
      <c r="AR23" s="4" t="str">
        <f t="shared" ca="1" si="64"/>
        <v/>
      </c>
      <c r="AS23" s="4" t="str">
        <f t="shared" ca="1" si="64"/>
        <v/>
      </c>
      <c r="AT23" s="4" t="str">
        <f t="shared" ca="1" si="64"/>
        <v/>
      </c>
      <c r="AU23" s="4" t="str">
        <f t="shared" ca="1" si="64"/>
        <v/>
      </c>
      <c r="AV23" s="4" t="str">
        <f t="shared" ca="1" si="64"/>
        <v/>
      </c>
      <c r="AW23" s="4" t="str">
        <f t="shared" ca="1" si="64"/>
        <v/>
      </c>
      <c r="AX23" s="4" t="str">
        <f t="shared" ca="1" si="64"/>
        <v/>
      </c>
      <c r="AY23" s="4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 t="str">
        <f t="shared" ca="1" si="23"/>
        <v/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 t="e">
        <f t="shared" si="46"/>
        <v>#N/A</v>
      </c>
      <c r="CA23" s="7" t="e">
        <f t="shared" ca="1" si="56"/>
        <v>#N/A</v>
      </c>
      <c r="CB23" s="7" t="e">
        <f t="shared" ca="1" si="57"/>
        <v>#N/A</v>
      </c>
      <c r="CC23" s="7" t="e">
        <f t="shared" ca="1" si="58"/>
        <v>#N/A</v>
      </c>
      <c r="CD23" s="7" t="e">
        <f t="shared" ca="1" si="59"/>
        <v>#N/A</v>
      </c>
      <c r="CE23" s="7" t="e">
        <f t="shared" ca="1" si="60"/>
        <v>#N/A</v>
      </c>
      <c r="CF23" s="7" t="e">
        <f t="shared" ca="1" si="61"/>
        <v>#N/A</v>
      </c>
      <c r="CG23" s="6" t="e">
        <f t="shared" ca="1" si="62"/>
        <v>#N/A</v>
      </c>
      <c r="CH23" s="6" t="e">
        <f t="shared" si="47"/>
        <v>#N/A</v>
      </c>
    </row>
    <row r="24" spans="1:86">
      <c r="A24" s="19"/>
      <c r="B24" s="27"/>
      <c r="C24" s="19"/>
      <c r="D24" s="19"/>
      <c r="E24" s="19"/>
      <c r="F24" s="19"/>
      <c r="G24" s="19"/>
      <c r="H24" s="19"/>
      <c r="I24" s="28"/>
      <c r="J24" s="18"/>
      <c r="K24" s="18"/>
      <c r="L24" s="10">
        <f t="shared" si="48"/>
        <v>0</v>
      </c>
      <c r="M24" s="10">
        <f t="shared" si="49"/>
        <v>0</v>
      </c>
      <c r="N24" s="10">
        <f t="shared" si="50"/>
        <v>0</v>
      </c>
      <c r="O24" s="10">
        <f t="shared" ca="1" si="51"/>
        <v>0</v>
      </c>
      <c r="P24" s="10">
        <f t="shared" ca="1" si="52"/>
        <v>0</v>
      </c>
      <c r="Q24" s="10">
        <f t="shared" ca="1" si="53"/>
        <v>0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63"/>
        <v/>
      </c>
      <c r="AB24" s="4" t="str">
        <f t="shared" ca="1" si="63"/>
        <v/>
      </c>
      <c r="AC24" s="4" t="str">
        <f t="shared" ca="1" si="63"/>
        <v/>
      </c>
      <c r="AD24" s="4" t="str">
        <f t="shared" ca="1" si="63"/>
        <v/>
      </c>
      <c r="AE24" s="4" t="str">
        <f t="shared" ca="1" si="63"/>
        <v/>
      </c>
      <c r="AF24" s="4" t="str">
        <f t="shared" ca="1" si="63"/>
        <v/>
      </c>
      <c r="AG24" s="4" t="str">
        <f t="shared" ca="1" si="63"/>
        <v/>
      </c>
      <c r="AH24" s="4" t="str">
        <f t="shared" ca="1" si="63"/>
        <v/>
      </c>
      <c r="AI24" s="4" t="str">
        <f t="shared" ca="1" si="63"/>
        <v/>
      </c>
      <c r="AJ24" s="4" t="str">
        <f t="shared" ca="1" si="63"/>
        <v/>
      </c>
      <c r="AK24" s="4" t="str">
        <f t="shared" ca="1" si="64"/>
        <v/>
      </c>
      <c r="AL24" s="4" t="str">
        <f t="shared" ca="1" si="64"/>
        <v/>
      </c>
      <c r="AM24" s="4" t="str">
        <f t="shared" ca="1" si="64"/>
        <v/>
      </c>
      <c r="AN24" s="4" t="str">
        <f t="shared" ca="1" si="64"/>
        <v/>
      </c>
      <c r="AO24" s="4" t="str">
        <f t="shared" ca="1" si="64"/>
        <v/>
      </c>
      <c r="AP24" s="4" t="str">
        <f t="shared" ca="1" si="64"/>
        <v/>
      </c>
      <c r="AQ24" s="4" t="str">
        <f t="shared" ca="1" si="64"/>
        <v/>
      </c>
      <c r="AR24" s="4" t="str">
        <f t="shared" ca="1" si="64"/>
        <v/>
      </c>
      <c r="AS24" s="4" t="str">
        <f t="shared" ca="1" si="64"/>
        <v/>
      </c>
      <c r="AT24" s="4" t="str">
        <f t="shared" ca="1" si="64"/>
        <v/>
      </c>
      <c r="AU24" s="4" t="str">
        <f t="shared" ca="1" si="64"/>
        <v/>
      </c>
      <c r="AV24" s="4" t="str">
        <f t="shared" ca="1" si="64"/>
        <v/>
      </c>
      <c r="AW24" s="4" t="str">
        <f t="shared" ca="1" si="64"/>
        <v/>
      </c>
      <c r="AX24" s="4" t="str">
        <f t="shared" ca="1" si="64"/>
        <v/>
      </c>
      <c r="AY24" s="4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 t="str">
        <f t="shared" ca="1" si="23"/>
        <v/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 t="e">
        <f t="shared" si="46"/>
        <v>#N/A</v>
      </c>
      <c r="CA24" s="7" t="e">
        <f t="shared" ca="1" si="56"/>
        <v>#N/A</v>
      </c>
      <c r="CB24" s="7" t="e">
        <f t="shared" ca="1" si="57"/>
        <v>#N/A</v>
      </c>
      <c r="CC24" s="7" t="e">
        <f t="shared" ca="1" si="58"/>
        <v>#N/A</v>
      </c>
      <c r="CD24" s="7" t="e">
        <f t="shared" ca="1" si="59"/>
        <v>#N/A</v>
      </c>
      <c r="CE24" s="7" t="e">
        <f t="shared" ca="1" si="60"/>
        <v>#N/A</v>
      </c>
      <c r="CF24" s="7" t="e">
        <f t="shared" ca="1" si="61"/>
        <v>#N/A</v>
      </c>
      <c r="CG24" s="6" t="e">
        <f t="shared" ca="1" si="62"/>
        <v>#N/A</v>
      </c>
      <c r="CH24" s="6" t="e">
        <f t="shared" si="47"/>
        <v>#N/A</v>
      </c>
    </row>
    <row r="25" spans="1:86">
      <c r="A25" s="19"/>
      <c r="B25" s="27"/>
      <c r="C25" s="19"/>
      <c r="D25" s="19"/>
      <c r="E25" s="19"/>
      <c r="F25" s="19"/>
      <c r="G25" s="19"/>
      <c r="H25" s="19"/>
      <c r="I25" s="28"/>
      <c r="J25" s="18"/>
      <c r="K25" s="18"/>
      <c r="L25" s="10">
        <f t="shared" si="48"/>
        <v>0</v>
      </c>
      <c r="M25" s="10">
        <f t="shared" si="49"/>
        <v>0</v>
      </c>
      <c r="N25" s="10">
        <f t="shared" si="50"/>
        <v>0</v>
      </c>
      <c r="O25" s="10">
        <f t="shared" ca="1" si="51"/>
        <v>0</v>
      </c>
      <c r="P25" s="10">
        <f t="shared" ca="1" si="52"/>
        <v>0</v>
      </c>
      <c r="Q25" s="10">
        <f t="shared" ca="1" si="53"/>
        <v>0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63"/>
        <v/>
      </c>
      <c r="AB25" s="4" t="str">
        <f t="shared" ca="1" si="63"/>
        <v/>
      </c>
      <c r="AC25" s="4" t="str">
        <f t="shared" ca="1" si="63"/>
        <v/>
      </c>
      <c r="AD25" s="4" t="str">
        <f t="shared" ca="1" si="63"/>
        <v/>
      </c>
      <c r="AE25" s="4" t="str">
        <f t="shared" ca="1" si="63"/>
        <v/>
      </c>
      <c r="AF25" s="4" t="str">
        <f t="shared" ca="1" si="63"/>
        <v/>
      </c>
      <c r="AG25" s="4" t="str">
        <f t="shared" ca="1" si="63"/>
        <v/>
      </c>
      <c r="AH25" s="4" t="str">
        <f t="shared" ca="1" si="63"/>
        <v/>
      </c>
      <c r="AI25" s="4" t="str">
        <f t="shared" ca="1" si="63"/>
        <v/>
      </c>
      <c r="AJ25" s="4" t="str">
        <f t="shared" ca="1" si="63"/>
        <v/>
      </c>
      <c r="AK25" s="4" t="str">
        <f t="shared" ca="1" si="64"/>
        <v/>
      </c>
      <c r="AL25" s="4" t="str">
        <f t="shared" ca="1" si="64"/>
        <v/>
      </c>
      <c r="AM25" s="4" t="str">
        <f t="shared" ca="1" si="64"/>
        <v/>
      </c>
      <c r="AN25" s="4" t="str">
        <f t="shared" ca="1" si="64"/>
        <v/>
      </c>
      <c r="AO25" s="4" t="str">
        <f t="shared" ca="1" si="64"/>
        <v/>
      </c>
      <c r="AP25" s="4" t="str">
        <f t="shared" ca="1" si="64"/>
        <v/>
      </c>
      <c r="AQ25" s="4" t="str">
        <f t="shared" ca="1" si="64"/>
        <v/>
      </c>
      <c r="AR25" s="4" t="str">
        <f t="shared" ca="1" si="64"/>
        <v/>
      </c>
      <c r="AS25" s="4" t="str">
        <f t="shared" ca="1" si="64"/>
        <v/>
      </c>
      <c r="AT25" s="4" t="str">
        <f t="shared" ca="1" si="64"/>
        <v/>
      </c>
      <c r="AU25" s="4" t="str">
        <f t="shared" ca="1" si="64"/>
        <v/>
      </c>
      <c r="AV25" s="4" t="str">
        <f t="shared" ca="1" si="64"/>
        <v/>
      </c>
      <c r="AW25" s="4" t="str">
        <f t="shared" ca="1" si="64"/>
        <v/>
      </c>
      <c r="AX25" s="4" t="str">
        <f t="shared" ca="1" si="64"/>
        <v/>
      </c>
      <c r="AY25" s="4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 t="str">
        <f t="shared" ca="1" si="23"/>
        <v/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 t="e">
        <f t="shared" si="46"/>
        <v>#N/A</v>
      </c>
      <c r="CA25" s="7" t="e">
        <f t="shared" ca="1" si="56"/>
        <v>#N/A</v>
      </c>
      <c r="CB25" s="7" t="e">
        <f t="shared" ca="1" si="57"/>
        <v>#N/A</v>
      </c>
      <c r="CC25" s="7" t="e">
        <f t="shared" ca="1" si="58"/>
        <v>#N/A</v>
      </c>
      <c r="CD25" s="7" t="e">
        <f t="shared" ca="1" si="59"/>
        <v>#N/A</v>
      </c>
      <c r="CE25" s="7" t="e">
        <f t="shared" ca="1" si="60"/>
        <v>#N/A</v>
      </c>
      <c r="CF25" s="7" t="e">
        <f t="shared" ca="1" si="61"/>
        <v>#N/A</v>
      </c>
      <c r="CG25" s="6" t="e">
        <f t="shared" ca="1" si="62"/>
        <v>#N/A</v>
      </c>
      <c r="CH25" s="6" t="e">
        <f t="shared" si="47"/>
        <v>#N/A</v>
      </c>
    </row>
    <row r="26" spans="1:86">
      <c r="A26" s="19"/>
      <c r="B26" s="27"/>
      <c r="C26" s="19"/>
      <c r="D26" s="19"/>
      <c r="E26" s="19"/>
      <c r="F26" s="19"/>
      <c r="G26" s="19"/>
      <c r="H26" s="19"/>
      <c r="I26" s="28"/>
      <c r="J26" s="18"/>
      <c r="K26" s="18"/>
      <c r="L26" s="10">
        <f t="shared" ref="L26:L32" si="65">IF($K$7="Beta",(I26+4*J26+K26)/6,(I26+J26+K26)/3)</f>
        <v>0</v>
      </c>
      <c r="M26" s="10">
        <f t="shared" ref="M26:M32" si="66">MAX(T26:Y26)</f>
        <v>0</v>
      </c>
      <c r="N26" s="10">
        <f t="shared" ref="N26:N32" si="67">M26+L26</f>
        <v>0</v>
      </c>
      <c r="O26" s="10">
        <f t="shared" ref="O26:O32" ca="1" si="68">IF(P26-L26&lt;0,0,P26-L26)</f>
        <v>0</v>
      </c>
      <c r="P26" s="10">
        <f t="shared" ref="P26:P32" ca="1" si="69">MIN(AZ26:BX26)</f>
        <v>0</v>
      </c>
      <c r="Q26" s="10">
        <f t="shared" ref="Q26:Q32" ca="1" si="70">IF(ROUND(P26-N26,5)&lt;0,0,ROUND(P26-N26,5))</f>
        <v>0</v>
      </c>
      <c r="T26" s="4">
        <f t="shared" ref="T26:T32" si="71">IF(C26="",0,INDEX($N$9:$N$33,MATCH(C26,$A$9:$A$33,0)))</f>
        <v>0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4" t="str">
        <f t="shared" ca="1" si="63"/>
        <v/>
      </c>
      <c r="AB26" s="4" t="str">
        <f t="shared" ca="1" si="63"/>
        <v/>
      </c>
      <c r="AC26" s="4" t="str">
        <f t="shared" ca="1" si="63"/>
        <v/>
      </c>
      <c r="AD26" s="4" t="str">
        <f t="shared" ca="1" si="63"/>
        <v/>
      </c>
      <c r="AE26" s="4" t="str">
        <f t="shared" ca="1" si="63"/>
        <v/>
      </c>
      <c r="AF26" s="4" t="str">
        <f t="shared" ca="1" si="63"/>
        <v/>
      </c>
      <c r="AG26" s="4" t="str">
        <f t="shared" ca="1" si="63"/>
        <v/>
      </c>
      <c r="AH26" s="4" t="str">
        <f t="shared" ca="1" si="63"/>
        <v/>
      </c>
      <c r="AI26" s="4" t="str">
        <f t="shared" ca="1" si="63"/>
        <v/>
      </c>
      <c r="AJ26" s="4" t="str">
        <f t="shared" ca="1" si="63"/>
        <v/>
      </c>
      <c r="AK26" s="4" t="str">
        <f t="shared" ca="1" si="64"/>
        <v/>
      </c>
      <c r="AL26" s="4" t="str">
        <f t="shared" ca="1" si="64"/>
        <v/>
      </c>
      <c r="AM26" s="4" t="str">
        <f t="shared" ca="1" si="64"/>
        <v/>
      </c>
      <c r="AN26" s="4" t="str">
        <f t="shared" ca="1" si="64"/>
        <v/>
      </c>
      <c r="AO26" s="4" t="str">
        <f t="shared" ca="1" si="64"/>
        <v/>
      </c>
      <c r="AP26" s="4" t="str">
        <f t="shared" ca="1" si="64"/>
        <v/>
      </c>
      <c r="AQ26" s="4" t="str">
        <f t="shared" ca="1" si="64"/>
        <v/>
      </c>
      <c r="AR26" s="4" t="str">
        <f t="shared" ca="1" si="64"/>
        <v/>
      </c>
      <c r="AS26" s="4" t="str">
        <f t="shared" ca="1" si="64"/>
        <v/>
      </c>
      <c r="AT26" s="4" t="str">
        <f t="shared" ca="1" si="64"/>
        <v/>
      </c>
      <c r="AU26" s="4" t="str">
        <f t="shared" ca="1" si="64"/>
        <v/>
      </c>
      <c r="AV26" s="4" t="str">
        <f t="shared" ca="1" si="64"/>
        <v/>
      </c>
      <c r="AW26" s="4" t="str">
        <f t="shared" ca="1" si="64"/>
        <v/>
      </c>
      <c r="AX26" s="4" t="str">
        <f t="shared" ca="1" si="64"/>
        <v/>
      </c>
      <c r="AY26" s="4" t="str">
        <f t="shared" ca="1" si="64"/>
        <v/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 t="str">
        <f t="shared" ref="BX26:BX32" ca="1" si="101">IF(AY26="","",INDEX($O$9:$O$33,MATCH(AY26,$A$9:$A$33,0)))</f>
        <v/>
      </c>
      <c r="BZ26" s="6" t="e">
        <f t="shared" si="46"/>
        <v>#N/A</v>
      </c>
      <c r="CA26" s="7" t="e">
        <f t="shared" ref="CA26:CA32" ca="1" si="102">IF(B26="",NA(),IF(L26=0,NA(),IF(Q26&lt;=0.01,L26,NA())))</f>
        <v>#N/A</v>
      </c>
      <c r="CB26" s="7" t="e">
        <f t="shared" ref="CB26:CB32" ca="1" si="103">IF(B26="",NA(),IF(ISERROR(CA26),NA(),K26-L26))</f>
        <v>#N/A</v>
      </c>
      <c r="CC26" s="7" t="e">
        <f t="shared" ref="CC26:CC32" ca="1" si="104">IF(B26="",NA(),IF(ISERROR(CA26),NA(),L26-I26))</f>
        <v>#N/A</v>
      </c>
      <c r="CD26" s="7" t="e">
        <f t="shared" ref="CD26:CD32" ca="1" si="105">IF(B26="",NA(),IF(L26=0,NA(),IF(Q26&gt;0,L26,NA())))</f>
        <v>#N/A</v>
      </c>
      <c r="CE26" s="7" t="e">
        <f t="shared" ref="CE26:CE32" ca="1" si="106">IF(B26="",NA(),IF(ISERROR(CD26),NA(),K26-L26))</f>
        <v>#N/A</v>
      </c>
      <c r="CF26" s="7" t="e">
        <f t="shared" ref="CF26:CF32" ca="1" si="107">IF(B26="",NA(),IF(ISERROR(CD26),NA(),L26-I26))</f>
        <v>#N/A</v>
      </c>
      <c r="CG26" s="6" t="e">
        <f t="shared" ref="CG26:CG32" ca="1" si="108">IF(B26="",NA(),IF(L26=0,NA(),Q26))</f>
        <v>#N/A</v>
      </c>
      <c r="CH26" s="6" t="e">
        <f t="shared" si="47"/>
        <v>#N/A</v>
      </c>
    </row>
    <row r="27" spans="1:86">
      <c r="A27" s="19"/>
      <c r="B27" s="27"/>
      <c r="C27" s="19"/>
      <c r="D27" s="19"/>
      <c r="E27" s="19"/>
      <c r="F27" s="19"/>
      <c r="G27" s="19"/>
      <c r="H27" s="19"/>
      <c r="I27" s="28"/>
      <c r="J27" s="18"/>
      <c r="K27" s="18"/>
      <c r="L27" s="10">
        <f t="shared" si="65"/>
        <v>0</v>
      </c>
      <c r="M27" s="10">
        <f t="shared" si="66"/>
        <v>0</v>
      </c>
      <c r="N27" s="10">
        <f t="shared" si="67"/>
        <v>0</v>
      </c>
      <c r="O27" s="10">
        <f t="shared" ca="1" si="68"/>
        <v>0</v>
      </c>
      <c r="P27" s="10">
        <f t="shared" ca="1" si="69"/>
        <v>0</v>
      </c>
      <c r="Q27" s="10">
        <f t="shared" ca="1" si="70"/>
        <v>0</v>
      </c>
      <c r="T27" s="4">
        <f t="shared" si="71"/>
        <v>0</v>
      </c>
      <c r="U27" s="4">
        <f t="shared" si="72"/>
        <v>0</v>
      </c>
      <c r="V27" s="4">
        <f t="shared" si="73"/>
        <v>0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4" t="str">
        <f t="shared" ca="1" si="63"/>
        <v/>
      </c>
      <c r="AB27" s="4" t="str">
        <f t="shared" ca="1" si="63"/>
        <v/>
      </c>
      <c r="AC27" s="4" t="str">
        <f t="shared" ca="1" si="63"/>
        <v/>
      </c>
      <c r="AD27" s="4" t="str">
        <f t="shared" ca="1" si="63"/>
        <v/>
      </c>
      <c r="AE27" s="4" t="str">
        <f t="shared" ca="1" si="63"/>
        <v/>
      </c>
      <c r="AF27" s="4" t="str">
        <f t="shared" ca="1" si="63"/>
        <v/>
      </c>
      <c r="AG27" s="4" t="str">
        <f t="shared" ca="1" si="63"/>
        <v/>
      </c>
      <c r="AH27" s="4" t="str">
        <f t="shared" ca="1" si="63"/>
        <v/>
      </c>
      <c r="AI27" s="4" t="str">
        <f t="shared" ca="1" si="63"/>
        <v/>
      </c>
      <c r="AJ27" s="4" t="str">
        <f t="shared" ca="1" si="63"/>
        <v/>
      </c>
      <c r="AK27" s="4" t="str">
        <f t="shared" ca="1" si="64"/>
        <v/>
      </c>
      <c r="AL27" s="4" t="str">
        <f t="shared" ca="1" si="64"/>
        <v/>
      </c>
      <c r="AM27" s="4" t="str">
        <f t="shared" ca="1" si="64"/>
        <v/>
      </c>
      <c r="AN27" s="4" t="str">
        <f t="shared" ca="1" si="64"/>
        <v/>
      </c>
      <c r="AO27" s="4" t="str">
        <f t="shared" ca="1" si="64"/>
        <v/>
      </c>
      <c r="AP27" s="4" t="str">
        <f t="shared" ca="1" si="64"/>
        <v/>
      </c>
      <c r="AQ27" s="4" t="str">
        <f t="shared" ca="1" si="64"/>
        <v/>
      </c>
      <c r="AR27" s="4" t="str">
        <f t="shared" ca="1" si="64"/>
        <v/>
      </c>
      <c r="AS27" s="4" t="str">
        <f t="shared" ca="1" si="64"/>
        <v/>
      </c>
      <c r="AT27" s="4" t="str">
        <f t="shared" ca="1" si="64"/>
        <v/>
      </c>
      <c r="AU27" s="4" t="str">
        <f t="shared" ca="1" si="64"/>
        <v/>
      </c>
      <c r="AV27" s="4" t="str">
        <f t="shared" ca="1" si="64"/>
        <v/>
      </c>
      <c r="AW27" s="4" t="str">
        <f t="shared" ca="1" si="64"/>
        <v/>
      </c>
      <c r="AX27" s="4" t="str">
        <f t="shared" ca="1" si="64"/>
        <v/>
      </c>
      <c r="AY27" s="4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 t="str">
        <f t="shared" ca="1" si="94"/>
        <v/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 t="e">
        <f t="shared" si="46"/>
        <v>#N/A</v>
      </c>
      <c r="CA27" s="7" t="e">
        <f t="shared" ca="1" si="102"/>
        <v>#N/A</v>
      </c>
      <c r="CB27" s="7" t="e">
        <f t="shared" ca="1" si="103"/>
        <v>#N/A</v>
      </c>
      <c r="CC27" s="7" t="e">
        <f t="shared" ca="1" si="104"/>
        <v>#N/A</v>
      </c>
      <c r="CD27" s="7" t="e">
        <f t="shared" ca="1" si="105"/>
        <v>#N/A</v>
      </c>
      <c r="CE27" s="7" t="e">
        <f t="shared" ca="1" si="106"/>
        <v>#N/A</v>
      </c>
      <c r="CF27" s="7" t="e">
        <f t="shared" ca="1" si="107"/>
        <v>#N/A</v>
      </c>
      <c r="CG27" s="6" t="e">
        <f t="shared" ca="1" si="108"/>
        <v>#N/A</v>
      </c>
      <c r="CH27" s="6" t="e">
        <f t="shared" si="47"/>
        <v>#N/A</v>
      </c>
    </row>
    <row r="28" spans="1:86">
      <c r="A28" s="19"/>
      <c r="B28" s="27"/>
      <c r="C28" s="19"/>
      <c r="D28" s="19"/>
      <c r="E28" s="19"/>
      <c r="F28" s="19"/>
      <c r="G28" s="19"/>
      <c r="H28" s="19"/>
      <c r="I28" s="28"/>
      <c r="J28" s="18"/>
      <c r="K28" s="18"/>
      <c r="L28" s="10">
        <f t="shared" si="65"/>
        <v>0</v>
      </c>
      <c r="M28" s="10">
        <f t="shared" si="66"/>
        <v>0</v>
      </c>
      <c r="N28" s="10">
        <f t="shared" si="67"/>
        <v>0</v>
      </c>
      <c r="O28" s="10">
        <f t="shared" ca="1" si="68"/>
        <v>0</v>
      </c>
      <c r="P28" s="10">
        <f t="shared" ca="1" si="69"/>
        <v>0</v>
      </c>
      <c r="Q28" s="10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4" t="str">
        <f t="shared" ca="1" si="63"/>
        <v/>
      </c>
      <c r="AB28" s="4" t="str">
        <f t="shared" ca="1" si="63"/>
        <v/>
      </c>
      <c r="AC28" s="4" t="str">
        <f t="shared" ca="1" si="63"/>
        <v/>
      </c>
      <c r="AD28" s="4" t="str">
        <f t="shared" ca="1" si="63"/>
        <v/>
      </c>
      <c r="AE28" s="4" t="str">
        <f t="shared" ca="1" si="63"/>
        <v/>
      </c>
      <c r="AF28" s="4" t="str">
        <f t="shared" ca="1" si="63"/>
        <v/>
      </c>
      <c r="AG28" s="4" t="str">
        <f t="shared" ca="1" si="63"/>
        <v/>
      </c>
      <c r="AH28" s="4" t="str">
        <f t="shared" ca="1" si="63"/>
        <v/>
      </c>
      <c r="AI28" s="4" t="str">
        <f t="shared" ca="1" si="63"/>
        <v/>
      </c>
      <c r="AJ28" s="4" t="str">
        <f t="shared" ca="1" si="63"/>
        <v/>
      </c>
      <c r="AK28" s="4" t="str">
        <f t="shared" ca="1" si="64"/>
        <v/>
      </c>
      <c r="AL28" s="4" t="str">
        <f t="shared" ca="1" si="64"/>
        <v/>
      </c>
      <c r="AM28" s="4" t="str">
        <f t="shared" ca="1" si="64"/>
        <v/>
      </c>
      <c r="AN28" s="4" t="str">
        <f t="shared" ca="1" si="64"/>
        <v/>
      </c>
      <c r="AO28" s="4" t="str">
        <f t="shared" ca="1" si="64"/>
        <v/>
      </c>
      <c r="AP28" s="4" t="str">
        <f t="shared" ca="1" si="64"/>
        <v/>
      </c>
      <c r="AQ28" s="4" t="str">
        <f t="shared" ca="1" si="64"/>
        <v/>
      </c>
      <c r="AR28" s="4" t="str">
        <f t="shared" ca="1" si="64"/>
        <v/>
      </c>
      <c r="AS28" s="4" t="str">
        <f t="shared" ca="1" si="64"/>
        <v/>
      </c>
      <c r="AT28" s="4" t="str">
        <f t="shared" ca="1" si="64"/>
        <v/>
      </c>
      <c r="AU28" s="4" t="str">
        <f t="shared" ca="1" si="64"/>
        <v/>
      </c>
      <c r="AV28" s="4" t="str">
        <f t="shared" ca="1" si="64"/>
        <v/>
      </c>
      <c r="AW28" s="4" t="str">
        <f t="shared" ca="1" si="64"/>
        <v/>
      </c>
      <c r="AX28" s="4" t="str">
        <f t="shared" ca="1" si="64"/>
        <v/>
      </c>
      <c r="AY28" s="4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ca="1" si="102"/>
        <v>#N/A</v>
      </c>
      <c r="CB28" s="7" t="e">
        <f t="shared" ca="1" si="103"/>
        <v>#N/A</v>
      </c>
      <c r="CC28" s="7" t="e">
        <f t="shared" ca="1" si="104"/>
        <v>#N/A</v>
      </c>
      <c r="CD28" s="7" t="e">
        <f t="shared" ca="1" si="105"/>
        <v>#N/A</v>
      </c>
      <c r="CE28" s="7" t="e">
        <f t="shared" ca="1" si="106"/>
        <v>#N/A</v>
      </c>
      <c r="CF28" s="7" t="e">
        <f t="shared" ca="1" si="107"/>
        <v>#N/A</v>
      </c>
      <c r="CG28" s="6" t="e">
        <f t="shared" ca="1" si="108"/>
        <v>#N/A</v>
      </c>
      <c r="CH28" s="6" t="e">
        <f t="shared" si="47"/>
        <v>#N/A</v>
      </c>
    </row>
    <row r="29" spans="1:86">
      <c r="A29" s="19"/>
      <c r="B29" s="27"/>
      <c r="C29" s="19"/>
      <c r="D29" s="19"/>
      <c r="E29" s="19"/>
      <c r="F29" s="19"/>
      <c r="G29" s="19"/>
      <c r="H29" s="19"/>
      <c r="I29" s="28"/>
      <c r="J29" s="18"/>
      <c r="K29" s="18"/>
      <c r="L29" s="10">
        <f t="shared" si="65"/>
        <v>0</v>
      </c>
      <c r="M29" s="10">
        <f t="shared" si="66"/>
        <v>0</v>
      </c>
      <c r="N29" s="10">
        <f t="shared" si="67"/>
        <v>0</v>
      </c>
      <c r="O29" s="10">
        <f t="shared" ca="1" si="68"/>
        <v>0</v>
      </c>
      <c r="P29" s="10">
        <f t="shared" ca="1" si="69"/>
        <v>0</v>
      </c>
      <c r="Q29" s="10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4" t="str">
        <f t="shared" ca="1" si="63"/>
        <v/>
      </c>
      <c r="AB29" s="4" t="str">
        <f t="shared" ca="1" si="63"/>
        <v/>
      </c>
      <c r="AC29" s="4" t="str">
        <f t="shared" ca="1" si="63"/>
        <v/>
      </c>
      <c r="AD29" s="4" t="str">
        <f t="shared" ca="1" si="63"/>
        <v/>
      </c>
      <c r="AE29" s="4" t="str">
        <f t="shared" ca="1" si="63"/>
        <v/>
      </c>
      <c r="AF29" s="4" t="str">
        <f t="shared" ca="1" si="63"/>
        <v/>
      </c>
      <c r="AG29" s="4" t="str">
        <f t="shared" ca="1" si="63"/>
        <v/>
      </c>
      <c r="AH29" s="4" t="str">
        <f t="shared" ca="1" si="63"/>
        <v/>
      </c>
      <c r="AI29" s="4" t="str">
        <f t="shared" ca="1" si="63"/>
        <v/>
      </c>
      <c r="AJ29" s="4" t="str">
        <f t="shared" ca="1" si="63"/>
        <v/>
      </c>
      <c r="AK29" s="4" t="str">
        <f t="shared" ca="1" si="64"/>
        <v/>
      </c>
      <c r="AL29" s="4" t="str">
        <f t="shared" ca="1" si="64"/>
        <v/>
      </c>
      <c r="AM29" s="4" t="str">
        <f t="shared" ca="1" si="64"/>
        <v/>
      </c>
      <c r="AN29" s="4" t="str">
        <f t="shared" ca="1" si="64"/>
        <v/>
      </c>
      <c r="AO29" s="4" t="str">
        <f t="shared" ca="1" si="64"/>
        <v/>
      </c>
      <c r="AP29" s="4" t="str">
        <f t="shared" ca="1" si="64"/>
        <v/>
      </c>
      <c r="AQ29" s="4" t="str">
        <f t="shared" ca="1" si="64"/>
        <v/>
      </c>
      <c r="AR29" s="4" t="str">
        <f t="shared" ca="1" si="64"/>
        <v/>
      </c>
      <c r="AS29" s="4" t="str">
        <f t="shared" ca="1" si="64"/>
        <v/>
      </c>
      <c r="AT29" s="4" t="str">
        <f t="shared" ca="1" si="64"/>
        <v/>
      </c>
      <c r="AU29" s="4" t="str">
        <f t="shared" ca="1" si="64"/>
        <v/>
      </c>
      <c r="AV29" s="4" t="str">
        <f t="shared" ca="1" si="64"/>
        <v/>
      </c>
      <c r="AW29" s="4" t="str">
        <f t="shared" ca="1" si="64"/>
        <v/>
      </c>
      <c r="AX29" s="4" t="str">
        <f t="shared" ca="1" si="64"/>
        <v/>
      </c>
      <c r="AY29" s="4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ca="1" si="102"/>
        <v>#N/A</v>
      </c>
      <c r="CB29" s="7" t="e">
        <f t="shared" ca="1" si="103"/>
        <v>#N/A</v>
      </c>
      <c r="CC29" s="7" t="e">
        <f t="shared" ca="1" si="104"/>
        <v>#N/A</v>
      </c>
      <c r="CD29" s="7" t="e">
        <f t="shared" ca="1" si="105"/>
        <v>#N/A</v>
      </c>
      <c r="CE29" s="7" t="e">
        <f t="shared" ca="1" si="106"/>
        <v>#N/A</v>
      </c>
      <c r="CF29" s="7" t="e">
        <f t="shared" ca="1" si="107"/>
        <v>#N/A</v>
      </c>
      <c r="CG29" s="6" t="e">
        <f t="shared" ca="1" si="108"/>
        <v>#N/A</v>
      </c>
      <c r="CH29" s="6" t="e">
        <f t="shared" si="47"/>
        <v>#N/A</v>
      </c>
    </row>
    <row r="30" spans="1:86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65"/>
        <v>0</v>
      </c>
      <c r="M30" s="10">
        <f t="shared" si="66"/>
        <v>0</v>
      </c>
      <c r="N30" s="10">
        <f t="shared" si="67"/>
        <v>0</v>
      </c>
      <c r="O30" s="10">
        <f t="shared" ca="1" si="68"/>
        <v>0</v>
      </c>
      <c r="P30" s="10">
        <f t="shared" ca="1" si="69"/>
        <v>0</v>
      </c>
      <c r="Q30" s="10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4" t="str">
        <f t="shared" ca="1" si="63"/>
        <v/>
      </c>
      <c r="AB30" s="4" t="str">
        <f t="shared" ca="1" si="63"/>
        <v/>
      </c>
      <c r="AC30" s="4" t="str">
        <f t="shared" ca="1" si="63"/>
        <v/>
      </c>
      <c r="AD30" s="4" t="str">
        <f t="shared" ca="1" si="63"/>
        <v/>
      </c>
      <c r="AE30" s="4" t="str">
        <f t="shared" ca="1" si="63"/>
        <v/>
      </c>
      <c r="AF30" s="4" t="str">
        <f t="shared" ca="1" si="63"/>
        <v/>
      </c>
      <c r="AG30" s="4" t="str">
        <f t="shared" ca="1" si="63"/>
        <v/>
      </c>
      <c r="AH30" s="4" t="str">
        <f t="shared" ca="1" si="63"/>
        <v/>
      </c>
      <c r="AI30" s="4" t="str">
        <f t="shared" ca="1" si="63"/>
        <v/>
      </c>
      <c r="AJ30" s="4" t="str">
        <f t="shared" ca="1" si="63"/>
        <v/>
      </c>
      <c r="AK30" s="4" t="str">
        <f t="shared" ca="1" si="64"/>
        <v/>
      </c>
      <c r="AL30" s="4" t="str">
        <f t="shared" ca="1" si="64"/>
        <v/>
      </c>
      <c r="AM30" s="4" t="str">
        <f t="shared" ca="1" si="64"/>
        <v/>
      </c>
      <c r="AN30" s="4" t="str">
        <f t="shared" ca="1" si="64"/>
        <v/>
      </c>
      <c r="AO30" s="4" t="str">
        <f t="shared" ca="1" si="64"/>
        <v/>
      </c>
      <c r="AP30" s="4" t="str">
        <f t="shared" ca="1" si="64"/>
        <v/>
      </c>
      <c r="AQ30" s="4" t="str">
        <f t="shared" ca="1" si="64"/>
        <v/>
      </c>
      <c r="AR30" s="4" t="str">
        <f t="shared" ca="1" si="64"/>
        <v/>
      </c>
      <c r="AS30" s="4" t="str">
        <f t="shared" ca="1" si="64"/>
        <v/>
      </c>
      <c r="AT30" s="4" t="str">
        <f t="shared" ca="1" si="64"/>
        <v/>
      </c>
      <c r="AU30" s="4" t="str">
        <f t="shared" ca="1" si="64"/>
        <v/>
      </c>
      <c r="AV30" s="4" t="str">
        <f t="shared" ca="1" si="64"/>
        <v/>
      </c>
      <c r="AW30" s="4" t="str">
        <f t="shared" ca="1" si="64"/>
        <v/>
      </c>
      <c r="AX30" s="4" t="str">
        <f t="shared" ca="1" si="64"/>
        <v/>
      </c>
      <c r="AY30" s="4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ca="1" si="102"/>
        <v>#N/A</v>
      </c>
      <c r="CB30" s="7" t="e">
        <f t="shared" ca="1" si="103"/>
        <v>#N/A</v>
      </c>
      <c r="CC30" s="7" t="e">
        <f t="shared" ca="1" si="104"/>
        <v>#N/A</v>
      </c>
      <c r="CD30" s="7" t="e">
        <f t="shared" ca="1" si="105"/>
        <v>#N/A</v>
      </c>
      <c r="CE30" s="7" t="e">
        <f t="shared" ca="1" si="106"/>
        <v>#N/A</v>
      </c>
      <c r="CF30" s="7" t="e">
        <f t="shared" ca="1" si="107"/>
        <v>#N/A</v>
      </c>
      <c r="CG30" s="6" t="e">
        <f t="shared" ca="1" si="108"/>
        <v>#N/A</v>
      </c>
      <c r="CH30" s="6" t="e">
        <f t="shared" si="47"/>
        <v>#N/A</v>
      </c>
    </row>
    <row r="31" spans="1:86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65"/>
        <v>0</v>
      </c>
      <c r="M31" s="10">
        <f t="shared" si="66"/>
        <v>0</v>
      </c>
      <c r="N31" s="10">
        <f t="shared" si="67"/>
        <v>0</v>
      </c>
      <c r="O31" s="10">
        <f t="shared" ca="1" si="68"/>
        <v>0</v>
      </c>
      <c r="P31" s="10">
        <f t="shared" ca="1" si="69"/>
        <v>0</v>
      </c>
      <c r="Q31" s="10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4" t="str">
        <f t="shared" ca="1" si="63"/>
        <v/>
      </c>
      <c r="AB31" s="4" t="str">
        <f t="shared" ca="1" si="63"/>
        <v/>
      </c>
      <c r="AC31" s="4" t="str">
        <f t="shared" ca="1" si="63"/>
        <v/>
      </c>
      <c r="AD31" s="4" t="str">
        <f t="shared" ca="1" si="63"/>
        <v/>
      </c>
      <c r="AE31" s="4" t="str">
        <f t="shared" ca="1" si="63"/>
        <v/>
      </c>
      <c r="AF31" s="4" t="str">
        <f t="shared" ca="1" si="63"/>
        <v/>
      </c>
      <c r="AG31" s="4" t="str">
        <f t="shared" ca="1" si="63"/>
        <v/>
      </c>
      <c r="AH31" s="4" t="str">
        <f t="shared" ca="1" si="63"/>
        <v/>
      </c>
      <c r="AI31" s="4" t="str">
        <f t="shared" ca="1" si="63"/>
        <v/>
      </c>
      <c r="AJ31" s="4" t="str">
        <f t="shared" ca="1" si="63"/>
        <v/>
      </c>
      <c r="AK31" s="4" t="str">
        <f t="shared" ca="1" si="64"/>
        <v/>
      </c>
      <c r="AL31" s="4" t="str">
        <f t="shared" ca="1" si="64"/>
        <v/>
      </c>
      <c r="AM31" s="4" t="str">
        <f t="shared" ca="1" si="64"/>
        <v/>
      </c>
      <c r="AN31" s="4" t="str">
        <f t="shared" ca="1" si="64"/>
        <v/>
      </c>
      <c r="AO31" s="4" t="str">
        <f t="shared" ca="1" si="64"/>
        <v/>
      </c>
      <c r="AP31" s="4" t="str">
        <f t="shared" ca="1" si="64"/>
        <v/>
      </c>
      <c r="AQ31" s="4" t="str">
        <f t="shared" ca="1" si="64"/>
        <v/>
      </c>
      <c r="AR31" s="4" t="str">
        <f t="shared" ca="1" si="64"/>
        <v/>
      </c>
      <c r="AS31" s="4" t="str">
        <f t="shared" ca="1" si="64"/>
        <v/>
      </c>
      <c r="AT31" s="4" t="str">
        <f t="shared" ca="1" si="64"/>
        <v/>
      </c>
      <c r="AU31" s="4" t="str">
        <f t="shared" ca="1" si="64"/>
        <v/>
      </c>
      <c r="AV31" s="4" t="str">
        <f t="shared" ca="1" si="64"/>
        <v/>
      </c>
      <c r="AW31" s="4" t="str">
        <f t="shared" ca="1" si="64"/>
        <v/>
      </c>
      <c r="AX31" s="4" t="str">
        <f t="shared" ca="1" si="64"/>
        <v/>
      </c>
      <c r="AY31" s="4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ca="1" si="102"/>
        <v>#N/A</v>
      </c>
      <c r="CB31" s="7" t="e">
        <f t="shared" ca="1" si="103"/>
        <v>#N/A</v>
      </c>
      <c r="CC31" s="7" t="e">
        <f t="shared" ca="1" si="104"/>
        <v>#N/A</v>
      </c>
      <c r="CD31" s="7" t="e">
        <f t="shared" ca="1" si="105"/>
        <v>#N/A</v>
      </c>
      <c r="CE31" s="7" t="e">
        <f t="shared" ca="1" si="106"/>
        <v>#N/A</v>
      </c>
      <c r="CF31" s="7" t="e">
        <f t="shared" ca="1" si="107"/>
        <v>#N/A</v>
      </c>
      <c r="CG31" s="6" t="e">
        <f t="shared" ca="1" si="108"/>
        <v>#N/A</v>
      </c>
      <c r="CH31" s="6" t="e">
        <f t="shared" si="47"/>
        <v>#N/A</v>
      </c>
    </row>
    <row r="32" spans="1:86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65"/>
        <v>0</v>
      </c>
      <c r="M32" s="10">
        <f t="shared" si="66"/>
        <v>0</v>
      </c>
      <c r="N32" s="10">
        <f t="shared" si="67"/>
        <v>0</v>
      </c>
      <c r="O32" s="10">
        <f t="shared" ca="1" si="68"/>
        <v>0</v>
      </c>
      <c r="P32" s="10">
        <f t="shared" ca="1" si="69"/>
        <v>0</v>
      </c>
      <c r="Q32" s="10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4" t="str">
        <f t="shared" ca="1" si="63"/>
        <v/>
      </c>
      <c r="AB32" s="4" t="str">
        <f t="shared" ca="1" si="63"/>
        <v/>
      </c>
      <c r="AC32" s="4" t="str">
        <f t="shared" ca="1" si="63"/>
        <v/>
      </c>
      <c r="AD32" s="4" t="str">
        <f t="shared" ca="1" si="63"/>
        <v/>
      </c>
      <c r="AE32" s="4" t="str">
        <f t="shared" ca="1" si="63"/>
        <v/>
      </c>
      <c r="AF32" s="4" t="str">
        <f t="shared" ca="1" si="63"/>
        <v/>
      </c>
      <c r="AG32" s="4" t="str">
        <f t="shared" ca="1" si="63"/>
        <v/>
      </c>
      <c r="AH32" s="4" t="str">
        <f t="shared" ca="1" si="63"/>
        <v/>
      </c>
      <c r="AI32" s="4" t="str">
        <f t="shared" ca="1" si="63"/>
        <v/>
      </c>
      <c r="AJ32" s="4" t="str">
        <f t="shared" ca="1" si="63"/>
        <v/>
      </c>
      <c r="AK32" s="4" t="str">
        <f t="shared" ca="1" si="64"/>
        <v/>
      </c>
      <c r="AL32" s="4" t="str">
        <f t="shared" ca="1" si="64"/>
        <v/>
      </c>
      <c r="AM32" s="4" t="str">
        <f t="shared" ca="1" si="64"/>
        <v/>
      </c>
      <c r="AN32" s="4" t="str">
        <f t="shared" ca="1" si="64"/>
        <v/>
      </c>
      <c r="AO32" s="4" t="str">
        <f t="shared" ca="1" si="64"/>
        <v/>
      </c>
      <c r="AP32" s="4" t="str">
        <f t="shared" ca="1" si="64"/>
        <v/>
      </c>
      <c r="AQ32" s="4" t="str">
        <f t="shared" ca="1" si="64"/>
        <v/>
      </c>
      <c r="AR32" s="4" t="str">
        <f t="shared" ca="1" si="64"/>
        <v/>
      </c>
      <c r="AS32" s="4" t="str">
        <f t="shared" ca="1" si="64"/>
        <v/>
      </c>
      <c r="AT32" s="4" t="str">
        <f t="shared" ca="1" si="64"/>
        <v/>
      </c>
      <c r="AU32" s="4" t="str">
        <f t="shared" ca="1" si="64"/>
        <v/>
      </c>
      <c r="AV32" s="4" t="str">
        <f t="shared" ca="1" si="64"/>
        <v/>
      </c>
      <c r="AW32" s="4" t="str">
        <f t="shared" ca="1" si="64"/>
        <v/>
      </c>
      <c r="AX32" s="4" t="str">
        <f t="shared" ca="1" si="64"/>
        <v/>
      </c>
      <c r="AY32" s="4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ca="1" si="102"/>
        <v>#N/A</v>
      </c>
      <c r="CB32" s="7" t="e">
        <f t="shared" ca="1" si="103"/>
        <v>#N/A</v>
      </c>
      <c r="CC32" s="7" t="e">
        <f t="shared" ca="1" si="104"/>
        <v>#N/A</v>
      </c>
      <c r="CD32" s="7" t="e">
        <f t="shared" ca="1" si="105"/>
        <v>#N/A</v>
      </c>
      <c r="CE32" s="7" t="e">
        <f t="shared" ca="1" si="106"/>
        <v>#N/A</v>
      </c>
      <c r="CF32" s="7" t="e">
        <f t="shared" ca="1" si="107"/>
        <v>#N/A</v>
      </c>
      <c r="CG32" s="6" t="e">
        <f t="shared" ca="1" si="108"/>
        <v>#N/A</v>
      </c>
      <c r="CH32" s="6" t="e">
        <f t="shared" si="47"/>
        <v>#N/A</v>
      </c>
    </row>
    <row r="33" spans="1:86">
      <c r="A33" s="19">
        <v>1000</v>
      </c>
      <c r="B33" s="14" t="s">
        <v>48</v>
      </c>
      <c r="C33" s="19">
        <v>100</v>
      </c>
      <c r="D33" s="19">
        <v>200</v>
      </c>
      <c r="E33" s="19"/>
      <c r="F33" s="19"/>
      <c r="G33" s="19"/>
      <c r="H33" s="19"/>
      <c r="I33" s="4"/>
      <c r="J33" s="4"/>
      <c r="K33" s="4"/>
      <c r="L33" s="10">
        <f t="shared" si="0"/>
        <v>0</v>
      </c>
      <c r="M33" s="10" t="e">
        <f t="shared" si="43"/>
        <v>#N/A</v>
      </c>
      <c r="N33" s="10" t="e">
        <f t="shared" si="1"/>
        <v>#N/A</v>
      </c>
      <c r="O33" s="10" t="e">
        <f t="shared" si="44"/>
        <v>#N/A</v>
      </c>
      <c r="P33" s="11" t="e">
        <f>N33</f>
        <v>#N/A</v>
      </c>
      <c r="Q33" s="10" t="e">
        <f t="shared" si="45"/>
        <v>#N/A</v>
      </c>
      <c r="T33" s="4" t="e">
        <f t="shared" si="3"/>
        <v>#N/A</v>
      </c>
      <c r="U33" s="4" t="e">
        <f t="shared" si="4"/>
        <v>#N/A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63"/>
        <v/>
      </c>
      <c r="AB33" s="4" t="str">
        <f t="shared" ca="1" si="63"/>
        <v/>
      </c>
      <c r="AC33" s="4" t="str">
        <f t="shared" ca="1" si="63"/>
        <v/>
      </c>
      <c r="AD33" s="4" t="str">
        <f t="shared" ca="1" si="63"/>
        <v/>
      </c>
      <c r="AE33" s="4" t="str">
        <f t="shared" ca="1" si="63"/>
        <v/>
      </c>
      <c r="AF33" s="4" t="str">
        <f t="shared" ca="1" si="63"/>
        <v/>
      </c>
      <c r="AG33" s="4" t="str">
        <f t="shared" ca="1" si="63"/>
        <v/>
      </c>
      <c r="AH33" s="4" t="str">
        <f t="shared" ca="1" si="63"/>
        <v/>
      </c>
      <c r="AI33" s="4" t="str">
        <f t="shared" ca="1" si="63"/>
        <v/>
      </c>
      <c r="AJ33" s="4" t="str">
        <f t="shared" ca="1" si="63"/>
        <v/>
      </c>
      <c r="AK33" s="4" t="str">
        <f t="shared" ca="1" si="64"/>
        <v/>
      </c>
      <c r="AL33" s="4" t="str">
        <f t="shared" ca="1" si="64"/>
        <v/>
      </c>
      <c r="AM33" s="4" t="str">
        <f t="shared" ca="1" si="64"/>
        <v/>
      </c>
      <c r="AN33" s="4" t="str">
        <f t="shared" ca="1" si="64"/>
        <v/>
      </c>
      <c r="AO33" s="4" t="str">
        <f t="shared" ca="1" si="64"/>
        <v/>
      </c>
      <c r="AP33" s="4" t="str">
        <f t="shared" ca="1" si="64"/>
        <v/>
      </c>
      <c r="AQ33" s="4" t="str">
        <f t="shared" ca="1" si="64"/>
        <v/>
      </c>
      <c r="AR33" s="4" t="str">
        <f t="shared" ca="1" si="64"/>
        <v/>
      </c>
      <c r="AS33" s="4" t="str">
        <f t="shared" ca="1" si="64"/>
        <v/>
      </c>
      <c r="AT33" s="4" t="str">
        <f t="shared" ca="1" si="64"/>
        <v/>
      </c>
      <c r="AU33" s="4" t="str">
        <f t="shared" ca="1" si="64"/>
        <v/>
      </c>
      <c r="AV33" s="4" t="str">
        <f t="shared" ca="1" si="64"/>
        <v/>
      </c>
      <c r="AW33" s="4" t="str">
        <f t="shared" ca="1" si="64"/>
        <v/>
      </c>
      <c r="AX33" s="4" t="str">
        <f t="shared" ca="1" si="64"/>
        <v/>
      </c>
      <c r="AY33" s="4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 t="e">
        <f t="shared" si="46"/>
        <v>#N/A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 t="e">
        <f t="shared" si="47"/>
        <v>#N/A</v>
      </c>
    </row>
    <row r="34" spans="1:86" ht="15">
      <c r="A34" s="26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RowHeight="12.75"/>
  <cols>
    <col min="1" max="1" width="12" customWidth="1"/>
    <col min="2" max="2" width="22" customWidth="1"/>
  </cols>
  <sheetData>
    <row r="1" spans="1:4" ht="30" customHeight="1">
      <c r="A1" s="56" t="s">
        <v>49</v>
      </c>
      <c r="B1" s="55"/>
      <c r="C1" s="55"/>
      <c r="D1" s="55"/>
    </row>
    <row r="2" spans="1:4">
      <c r="A2" s="6" t="s">
        <v>50</v>
      </c>
    </row>
    <row r="3" spans="1:4">
      <c r="A3" s="6"/>
    </row>
    <row r="4" spans="1:4" ht="110.25" customHeight="1">
      <c r="A4" s="68" t="s">
        <v>51</v>
      </c>
      <c r="B4" s="68"/>
      <c r="C4" s="68"/>
      <c r="D4" s="68"/>
    </row>
    <row r="5" spans="1:4">
      <c r="A5" s="6"/>
    </row>
    <row r="10" spans="1:4">
      <c r="A10" s="9" t="s">
        <v>52</v>
      </c>
      <c r="B10" s="9" t="s">
        <v>53</v>
      </c>
    </row>
    <row r="11" spans="1:4">
      <c r="A11" s="5">
        <v>43466</v>
      </c>
      <c r="B11" t="s">
        <v>54</v>
      </c>
    </row>
    <row r="12" spans="1:4">
      <c r="A12" s="5">
        <v>43831</v>
      </c>
    </row>
    <row r="13" spans="1:4">
      <c r="A13" s="5">
        <v>43824</v>
      </c>
      <c r="B13" t="s">
        <v>55</v>
      </c>
    </row>
    <row r="14" spans="1:4">
      <c r="A14" s="5">
        <v>40537</v>
      </c>
    </row>
    <row r="15" spans="1:4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40625" defaultRowHeight="12.75"/>
  <cols>
    <col min="1" max="1" width="4.5703125" customWidth="1"/>
    <col min="2" max="2" width="78.5703125" customWidth="1"/>
    <col min="3" max="3" width="5.28515625" customWidth="1"/>
    <col min="4" max="4" width="10.28515625" customWidth="1"/>
  </cols>
  <sheetData>
    <row r="1" spans="1:3" ht="30" customHeight="1">
      <c r="A1" s="29" t="s">
        <v>0</v>
      </c>
      <c r="B1" s="29"/>
      <c r="C1" s="29"/>
    </row>
    <row r="2" spans="1:3" ht="16.5">
      <c r="A2" s="2"/>
      <c r="B2" s="30"/>
      <c r="C2" s="2"/>
    </row>
    <row r="3" spans="1:3" s="33" customFormat="1" ht="14.25">
      <c r="A3" s="31"/>
      <c r="B3" s="32" t="s">
        <v>56</v>
      </c>
      <c r="C3" s="31"/>
    </row>
    <row r="4" spans="1:3" s="33" customFormat="1">
      <c r="A4" s="31"/>
      <c r="B4" s="34" t="s">
        <v>57</v>
      </c>
      <c r="C4" s="31"/>
    </row>
    <row r="5" spans="1:3" s="33" customFormat="1" ht="15">
      <c r="A5" s="31"/>
      <c r="B5" s="35"/>
      <c r="C5" s="31"/>
    </row>
    <row r="6" spans="1:3" s="33" customFormat="1" ht="15.75">
      <c r="A6" s="31"/>
      <c r="B6" s="36" t="str">
        <f ca="1">"© 2010-" &amp; YEAR(TODAY()) &amp; " Vertex42 LLC"</f>
        <v>© 2010-2022 Vertex42 LLC</v>
      </c>
      <c r="C6" s="31"/>
    </row>
    <row r="7" spans="1:3" s="33" customFormat="1" ht="15.75">
      <c r="A7" s="37"/>
      <c r="B7" s="35"/>
      <c r="C7" s="38"/>
    </row>
    <row r="8" spans="1:3" s="33" customFormat="1" ht="30">
      <c r="A8" s="39"/>
      <c r="B8" s="35" t="s">
        <v>58</v>
      </c>
      <c r="C8" s="31"/>
    </row>
    <row r="9" spans="1:3" s="33" customFormat="1" ht="15">
      <c r="A9" s="39"/>
      <c r="B9" s="35"/>
      <c r="C9" s="31"/>
    </row>
    <row r="10" spans="1:3" s="33" customFormat="1" ht="30">
      <c r="A10" s="39"/>
      <c r="B10" s="35" t="s">
        <v>59</v>
      </c>
      <c r="C10" s="31"/>
    </row>
    <row r="11" spans="1:3" s="33" customFormat="1" ht="15">
      <c r="A11" s="39"/>
      <c r="B11" s="35"/>
      <c r="C11" s="31"/>
    </row>
    <row r="12" spans="1:3" s="33" customFormat="1" ht="30">
      <c r="A12" s="39"/>
      <c r="B12" s="35" t="s">
        <v>60</v>
      </c>
      <c r="C12" s="31"/>
    </row>
    <row r="13" spans="1:3" s="33" customFormat="1" ht="15">
      <c r="A13" s="39"/>
      <c r="B13" s="35"/>
      <c r="C13" s="31"/>
    </row>
    <row r="14" spans="1:3" s="33" customFormat="1" ht="15.75">
      <c r="A14" s="39"/>
      <c r="B14" s="36" t="s">
        <v>61</v>
      </c>
      <c r="C14" s="31"/>
    </row>
    <row r="15" spans="1:3" s="33" customFormat="1" ht="15">
      <c r="A15" s="39"/>
      <c r="B15" s="57" t="s">
        <v>62</v>
      </c>
      <c r="C15" s="31"/>
    </row>
    <row r="16" spans="1:3" s="33" customFormat="1" ht="15">
      <c r="A16" s="39"/>
      <c r="B16" s="35"/>
      <c r="C16" s="31"/>
    </row>
    <row r="17" spans="1:3" s="33" customFormat="1" ht="15">
      <c r="A17" s="39"/>
      <c r="B17" s="58" t="s">
        <v>63</v>
      </c>
      <c r="C17" s="31"/>
    </row>
    <row r="18" spans="1:3" s="33" customFormat="1" ht="16.5">
      <c r="A18" s="39"/>
      <c r="B18" s="40"/>
      <c r="C18" s="31"/>
    </row>
    <row r="19" spans="1:3" s="33" customFormat="1" ht="16.5">
      <c r="A19" s="39"/>
      <c r="B19" s="40"/>
      <c r="C19" s="31"/>
    </row>
    <row r="20" spans="1:3" s="33" customFormat="1" ht="14.25">
      <c r="A20" s="39"/>
      <c r="B20" s="41"/>
      <c r="C20" s="31"/>
    </row>
    <row r="21" spans="1:3" s="33" customFormat="1" ht="15">
      <c r="A21" s="37"/>
      <c r="B21" s="41"/>
      <c r="C21" s="38"/>
    </row>
    <row r="22" spans="1:3" s="33" customFormat="1" ht="14.25">
      <c r="A22" s="31"/>
      <c r="B22" s="42"/>
      <c r="C22" s="31"/>
    </row>
    <row r="23" spans="1:3" s="33" customFormat="1" ht="14.25">
      <c r="A23" s="31"/>
      <c r="B23" s="42"/>
      <c r="C23" s="31"/>
    </row>
    <row r="24" spans="1:3" s="33" customFormat="1" ht="15.75">
      <c r="A24" s="43"/>
      <c r="B24" s="44"/>
    </row>
    <row r="25" spans="1:3" s="33" customFormat="1"/>
    <row r="26" spans="1:3" s="33" customFormat="1" ht="15">
      <c r="A26" s="45"/>
      <c r="B26" s="46"/>
    </row>
    <row r="27" spans="1:3" s="33" customFormat="1"/>
    <row r="28" spans="1:3" s="33" customFormat="1" ht="15">
      <c r="A28" s="45"/>
      <c r="B28" s="46"/>
    </row>
    <row r="29" spans="1:3" s="33" customFormat="1"/>
    <row r="30" spans="1:3" s="33" customFormat="1" ht="15">
      <c r="A30" s="45"/>
      <c r="B30" s="47"/>
    </row>
    <row r="31" spans="1:3" s="33" customFormat="1" ht="14.25">
      <c r="B31" s="48"/>
    </row>
    <row r="32" spans="1:3" s="33" customFormat="1"/>
    <row r="33" s="33" customFormat="1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4019f2-a6ad-44d0-ab15-0d23046aa594">
      <Terms xmlns="http://schemas.microsoft.com/office/infopath/2007/PartnerControls"/>
    </lcf76f155ced4ddcb4097134ff3c332f>
    <TaxCatchAll xmlns="c70abf5b-762e-4a82-bef8-6bd3a35b57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B3C1F42F43774694195A3D8AA05329" ma:contentTypeVersion="12" ma:contentTypeDescription="Create a new document." ma:contentTypeScope="" ma:versionID="eaff44aeb5c8f50364b50b2be00dff7b">
  <xsd:schema xmlns:xsd="http://www.w3.org/2001/XMLSchema" xmlns:xs="http://www.w3.org/2001/XMLSchema" xmlns:p="http://schemas.microsoft.com/office/2006/metadata/properties" xmlns:ns2="f14019f2-a6ad-44d0-ab15-0d23046aa594" xmlns:ns3="c70abf5b-762e-4a82-bef8-6bd3a35b574c" targetNamespace="http://schemas.microsoft.com/office/2006/metadata/properties" ma:root="true" ma:fieldsID="6448cb9680d518f9efd2e0e4e9682862" ns2:_="" ns3:_="">
    <xsd:import namespace="f14019f2-a6ad-44d0-ab15-0d23046aa594"/>
    <xsd:import namespace="c70abf5b-762e-4a82-bef8-6bd3a35b57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019f2-a6ad-44d0-ab15-0d23046aa5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abf5b-762e-4a82-bef8-6bd3a35b57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74ddd-5432-47b8-a837-c6581350121b}" ma:internalName="TaxCatchAll" ma:showField="CatchAllData" ma:web="c70abf5b-762e-4a82-bef8-6bd3a35b57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5701A-EF95-4DB4-B145-EBB026FFA0E7}"/>
</file>

<file path=customXml/itemProps2.xml><?xml version="1.0" encoding="utf-8"?>
<ds:datastoreItem xmlns:ds="http://schemas.openxmlformats.org/officeDocument/2006/customXml" ds:itemID="{F851B33C-BCD8-4CC2-882C-D5B0B4B81018}"/>
</file>

<file path=customXml/itemProps3.xml><?xml version="1.0" encoding="utf-8"?>
<ds:datastoreItem xmlns:ds="http://schemas.openxmlformats.org/officeDocument/2006/customXml" ds:itemID="{94DB7D57-2205-4416-9C83-BE97CF5F4A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cp:keywords/>
  <dc:description>(c) 2010-2019 Vertex42 LLC. All Rights Reserved.</dc:description>
  <cp:lastModifiedBy>Amaro, Mario A</cp:lastModifiedBy>
  <cp:revision/>
  <dcterms:created xsi:type="dcterms:W3CDTF">2010-01-09T00:01:03Z</dcterms:created>
  <dcterms:modified xsi:type="dcterms:W3CDTF">2022-06-22T03:21:51Z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  <property fmtid="{D5CDD505-2E9C-101B-9397-08002B2CF9AE}" pid="4" name="ContentTypeId">
    <vt:lpwstr>0x010100B6B3C1F42F43774694195A3D8AA05329</vt:lpwstr>
  </property>
  <property fmtid="{D5CDD505-2E9C-101B-9397-08002B2CF9AE}" pid="5" name="MediaServiceImageTags">
    <vt:lpwstr/>
  </property>
</Properties>
</file>