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hin Lada\Downloads\FEB 2023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1" l="1"/>
  <c r="F20" i="1"/>
  <c r="J21" i="1"/>
  <c r="F21" i="1"/>
  <c r="I34" i="1" l="1"/>
  <c r="I33" i="1"/>
  <c r="I30" i="1"/>
  <c r="I29" i="1"/>
  <c r="J17" i="1"/>
  <c r="J13" i="1"/>
  <c r="J10" i="1" l="1"/>
  <c r="J9" i="1"/>
  <c r="J8" i="1"/>
  <c r="J7" i="1"/>
  <c r="J4" i="1"/>
  <c r="J5" i="1"/>
  <c r="J6" i="1"/>
  <c r="J11" i="1"/>
  <c r="J12" i="1"/>
  <c r="J14" i="1"/>
  <c r="J15" i="1"/>
  <c r="J16" i="1"/>
  <c r="J18" i="1"/>
  <c r="J19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9" i="1"/>
  <c r="J40" i="1"/>
  <c r="J3" i="1"/>
  <c r="F3" i="1"/>
  <c r="F41" i="1"/>
  <c r="I41" i="1" s="1"/>
  <c r="J41" i="1" s="1"/>
  <c r="F40" i="1"/>
  <c r="I40" i="1" s="1"/>
  <c r="F39" i="1"/>
  <c r="I39" i="1" s="1"/>
  <c r="F38" i="1"/>
  <c r="I38" i="1" s="1"/>
  <c r="J38" i="1" s="1"/>
  <c r="F37" i="1"/>
  <c r="I37" i="1" s="1"/>
  <c r="J37" i="1" s="1"/>
  <c r="F36" i="1"/>
  <c r="I36" i="1" s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<sst xmlns="http://schemas.openxmlformats.org/spreadsheetml/2006/main" count="121" uniqueCount="81">
  <si>
    <t>Pricelist</t>
  </si>
  <si>
    <t>Category</t>
  </si>
  <si>
    <t>Pack</t>
  </si>
  <si>
    <t>Brand</t>
  </si>
  <si>
    <t>MRP</t>
  </si>
  <si>
    <t>Case Qty</t>
  </si>
  <si>
    <t>Case MRP</t>
  </si>
  <si>
    <t>Trade Price</t>
  </si>
  <si>
    <t>250ml</t>
  </si>
  <si>
    <t>Slice</t>
  </si>
  <si>
    <t>300ml</t>
  </si>
  <si>
    <t>Lehar Evervess Soda</t>
  </si>
  <si>
    <t>PET</t>
  </si>
  <si>
    <t>200ml</t>
  </si>
  <si>
    <t>VAD (Mango, Choco, Coffee)</t>
  </si>
  <si>
    <t>Pepsi, Mirinda, 7Up, Mountain Dew</t>
  </si>
  <si>
    <t>Sting</t>
  </si>
  <si>
    <t>Aquafina Water</t>
  </si>
  <si>
    <t>7up Nimbooz</t>
  </si>
  <si>
    <t>Tropicana Gauva</t>
  </si>
  <si>
    <t>Gatorade</t>
  </si>
  <si>
    <t>500ml</t>
  </si>
  <si>
    <t>Tropicana Flavours</t>
  </si>
  <si>
    <t>600ml</t>
  </si>
  <si>
    <t>750ml</t>
  </si>
  <si>
    <t>Aquavess Water</t>
  </si>
  <si>
    <t>Gatorade Blue/ Orange / Lemon</t>
  </si>
  <si>
    <t>1 ltr</t>
  </si>
  <si>
    <t>Pepsi, Mirinda, 7Up</t>
  </si>
  <si>
    <t>2 ltrs</t>
  </si>
  <si>
    <t>2.25 Ltrs</t>
  </si>
  <si>
    <t>Pepsi, Mirinda, 7Up, Mountain Dew, Black, Diet</t>
  </si>
  <si>
    <t>330ml</t>
  </si>
  <si>
    <t>Black Pepsi</t>
  </si>
  <si>
    <t>Tetra Pack</t>
  </si>
  <si>
    <t>Slice Tetra</t>
  </si>
  <si>
    <t>Nimbooz</t>
  </si>
  <si>
    <t>GLASS BOTTLE DEPOSIT</t>
  </si>
  <si>
    <t>PER CASE RS. 300/</t>
  </si>
  <si>
    <t>Glass Bottle (RGB)</t>
  </si>
  <si>
    <t>Scheme</t>
  </si>
  <si>
    <t>15 Rs Off/ Case</t>
  </si>
  <si>
    <t>Landing after Scheme</t>
  </si>
  <si>
    <t>70 Rs Off/ Case</t>
  </si>
  <si>
    <t>Pepsi, 7Up, Mountain Dew, Mirinda</t>
  </si>
  <si>
    <t>No Scheme</t>
  </si>
  <si>
    <t>Buy 1/2 get 1/3 Pcs</t>
  </si>
  <si>
    <t>532 or 523</t>
  </si>
  <si>
    <t>Landing/ Pc</t>
  </si>
  <si>
    <t>525 or 531 or 512</t>
  </si>
  <si>
    <t>Buy 1/2/4 Get 2/3/12 Pcs 1 Ltr Aquafina</t>
  </si>
  <si>
    <t>Buy 1 cs Get 1 pc Same</t>
  </si>
  <si>
    <t>Buy 1 cs Get 3 pc Slice Tetra free</t>
  </si>
  <si>
    <t>Buy 1 cs Get 10 pc 1 Ltr Aquafina Free</t>
  </si>
  <si>
    <t>Buy 1 cs Get 1 Case1 Ltr Aquafina Free</t>
  </si>
  <si>
    <t>Buy 1/2 get Rs10/Rs20 Off</t>
  </si>
  <si>
    <t>360 or 350</t>
  </si>
  <si>
    <t>50% OFF on MRP</t>
  </si>
  <si>
    <t>Rs 10 Off/ Case</t>
  </si>
  <si>
    <t>Buy 1cs Get 2 pc 1 Ltr Aquafina Free</t>
  </si>
  <si>
    <t>CANs</t>
  </si>
  <si>
    <t>Buy 1 cs Get 1 pc Pepsi CAN Free</t>
  </si>
  <si>
    <t>Buy 1 cs Get 2pc Same Free</t>
  </si>
  <si>
    <t>Apple/ Mango</t>
  </si>
  <si>
    <t>Tropicana PineApple</t>
  </si>
  <si>
    <t>Tropicana Litchee</t>
  </si>
  <si>
    <t>Tropicana Cranberry/ Mixed fruit/ Orange</t>
  </si>
  <si>
    <t>Pomogranate</t>
  </si>
  <si>
    <t>Tropicana Mixed Fruit/ Apple/ Orange</t>
  </si>
  <si>
    <t>10000/ Security Purpose Cheque</t>
  </si>
  <si>
    <t>Refurbished Cooler</t>
  </si>
  <si>
    <t>5000/ Security Purpose Cheque</t>
  </si>
  <si>
    <t>100/ Cheque deposit purpose (Bank account verification)</t>
  </si>
  <si>
    <t>New Cooler Dispatch</t>
  </si>
  <si>
    <t>1 Ltr</t>
  </si>
  <si>
    <t>125ml</t>
  </si>
  <si>
    <t>Trop Orange/Leechi/Pomogranate/ Apple/Mixed Fruit</t>
  </si>
  <si>
    <t>20% Off On MRP</t>
  </si>
  <si>
    <t>Buy 1/2/5  Get 1/3/6 Pcs Dew Free</t>
  </si>
  <si>
    <t>Buy 1 cs Get 2pc 1.25 Dew Free</t>
  </si>
  <si>
    <t xml:space="preserve">474 or 465 or 470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</si>
</sst>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9" fontId="0" fillId="0" borderId="1" xfId="0" applyNumberFormat="1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sqref="A1:J1"/>
    </sheetView>
  </sheetViews>
  <sheetFormatPr defaultRowHeight="14.4" x14ac:dyDescent="0.3"/>
  <cols>
    <col min="1" max="1" width="9.6640625" customWidth="1"/>
    <col min="2" max="2" width="12.109375" customWidth="1"/>
    <col min="3" max="3" width="44.88671875" customWidth="1"/>
    <col min="4" max="4" width="5" bestFit="1" customWidth="1"/>
    <col min="5" max="5" width="8.33203125" bestFit="1" customWidth="1"/>
    <col min="6" max="6" width="9.33203125" bestFit="1" customWidth="1"/>
    <col min="7" max="7" width="10.33203125" bestFit="1" customWidth="1"/>
    <col min="8" max="8" width="36.109375" customWidth="1"/>
    <col min="9" max="9" width="19.44140625" bestFit="1" customWidth="1"/>
    <col min="10" max="10" width="11.21875" customWidth="1"/>
  </cols>
  <sheetData>
    <row r="1" spans="1:11" ht="17.399999999999999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8"/>
    </row>
    <row r="2" spans="1:1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2" t="s">
        <v>40</v>
      </c>
      <c r="I2" s="2" t="s">
        <v>42</v>
      </c>
      <c r="J2" s="2" t="s">
        <v>48</v>
      </c>
    </row>
    <row r="3" spans="1:11" x14ac:dyDescent="0.3">
      <c r="A3" s="22" t="s">
        <v>39</v>
      </c>
      <c r="B3" s="2" t="s">
        <v>13</v>
      </c>
      <c r="C3" s="5" t="s">
        <v>44</v>
      </c>
      <c r="D3" s="6">
        <v>12</v>
      </c>
      <c r="E3" s="6">
        <v>24</v>
      </c>
      <c r="F3" s="6">
        <f t="shared" ref="F3:F41" si="0">D3*E3</f>
        <v>288</v>
      </c>
      <c r="G3" s="4">
        <v>250</v>
      </c>
      <c r="H3" s="4" t="s">
        <v>45</v>
      </c>
      <c r="I3" s="4">
        <v>250</v>
      </c>
      <c r="J3" s="13">
        <f>I3/E3</f>
        <v>10.416666666666666</v>
      </c>
    </row>
    <row r="4" spans="1:11" x14ac:dyDescent="0.3">
      <c r="A4" s="23"/>
      <c r="B4" s="19" t="s">
        <v>10</v>
      </c>
      <c r="C4" s="5" t="s">
        <v>44</v>
      </c>
      <c r="D4" s="6">
        <v>25</v>
      </c>
      <c r="E4" s="6">
        <v>24</v>
      </c>
      <c r="F4" s="6">
        <f t="shared" si="0"/>
        <v>600</v>
      </c>
      <c r="G4" s="4">
        <v>400</v>
      </c>
      <c r="H4" s="4" t="s">
        <v>43</v>
      </c>
      <c r="I4" s="4">
        <v>330</v>
      </c>
      <c r="J4" s="13">
        <f t="shared" ref="J4:J41" si="1">I4/E4</f>
        <v>13.75</v>
      </c>
    </row>
    <row r="5" spans="1:11" x14ac:dyDescent="0.3">
      <c r="A5" s="24"/>
      <c r="B5" s="19"/>
      <c r="C5" s="5" t="s">
        <v>11</v>
      </c>
      <c r="D5" s="6">
        <v>12</v>
      </c>
      <c r="E5" s="6">
        <v>24</v>
      </c>
      <c r="F5" s="6">
        <f t="shared" si="0"/>
        <v>288</v>
      </c>
      <c r="G5" s="7">
        <v>206</v>
      </c>
      <c r="H5" s="7" t="s">
        <v>41</v>
      </c>
      <c r="I5" s="7">
        <v>191</v>
      </c>
      <c r="J5" s="13">
        <f t="shared" si="1"/>
        <v>7.958333333333333</v>
      </c>
    </row>
    <row r="6" spans="1:11" x14ac:dyDescent="0.3">
      <c r="A6" s="20" t="s">
        <v>12</v>
      </c>
      <c r="B6" s="20" t="s">
        <v>13</v>
      </c>
      <c r="C6" s="5" t="s">
        <v>14</v>
      </c>
      <c r="D6" s="6">
        <v>30</v>
      </c>
      <c r="E6" s="6">
        <v>24</v>
      </c>
      <c r="F6" s="6">
        <f t="shared" si="0"/>
        <v>720</v>
      </c>
      <c r="G6" s="7">
        <v>644</v>
      </c>
      <c r="H6" s="7" t="s">
        <v>41</v>
      </c>
      <c r="I6" s="7">
        <v>629</v>
      </c>
      <c r="J6" s="13">
        <f t="shared" si="1"/>
        <v>26.208333333333332</v>
      </c>
    </row>
    <row r="7" spans="1:11" x14ac:dyDescent="0.3">
      <c r="A7" s="25"/>
      <c r="B7" s="21"/>
      <c r="C7" s="5" t="s">
        <v>76</v>
      </c>
      <c r="D7" s="6">
        <v>20</v>
      </c>
      <c r="E7" s="6">
        <v>30</v>
      </c>
      <c r="F7" s="6">
        <f t="shared" si="0"/>
        <v>600</v>
      </c>
      <c r="G7" s="7">
        <v>550</v>
      </c>
      <c r="H7" s="7" t="s">
        <v>46</v>
      </c>
      <c r="I7" s="7" t="s">
        <v>47</v>
      </c>
      <c r="J7" s="13">
        <f>523/E7</f>
        <v>17.433333333333334</v>
      </c>
    </row>
    <row r="8" spans="1:11" x14ac:dyDescent="0.3">
      <c r="A8" s="25"/>
      <c r="B8" s="20" t="s">
        <v>8</v>
      </c>
      <c r="C8" s="5" t="s">
        <v>15</v>
      </c>
      <c r="D8" s="6">
        <v>18</v>
      </c>
      <c r="E8" s="6">
        <v>30</v>
      </c>
      <c r="F8" s="6">
        <f t="shared" si="0"/>
        <v>540</v>
      </c>
      <c r="G8" s="7">
        <v>490</v>
      </c>
      <c r="H8" s="7" t="s">
        <v>78</v>
      </c>
      <c r="I8" s="7" t="s">
        <v>80</v>
      </c>
      <c r="J8" s="13">
        <f>461/30</f>
        <v>15.366666666666667</v>
      </c>
      <c r="K8" s="26"/>
    </row>
    <row r="9" spans="1:11" x14ac:dyDescent="0.3">
      <c r="A9" s="25"/>
      <c r="B9" s="25"/>
      <c r="C9" s="5" t="s">
        <v>9</v>
      </c>
      <c r="D9" s="6">
        <v>20</v>
      </c>
      <c r="E9" s="6">
        <v>30</v>
      </c>
      <c r="F9" s="6">
        <f t="shared" si="0"/>
        <v>600</v>
      </c>
      <c r="G9" s="7">
        <v>540</v>
      </c>
      <c r="H9" s="7" t="s">
        <v>52</v>
      </c>
      <c r="I9" s="7">
        <v>514</v>
      </c>
      <c r="J9" s="13">
        <f t="shared" si="1"/>
        <v>17.133333333333333</v>
      </c>
    </row>
    <row r="10" spans="1:11" x14ac:dyDescent="0.3">
      <c r="A10" s="25"/>
      <c r="B10" s="25"/>
      <c r="C10" s="5" t="s">
        <v>16</v>
      </c>
      <c r="D10" s="6">
        <v>20</v>
      </c>
      <c r="E10" s="6">
        <v>30</v>
      </c>
      <c r="F10" s="6">
        <f t="shared" si="0"/>
        <v>600</v>
      </c>
      <c r="G10" s="7">
        <v>550</v>
      </c>
      <c r="H10" s="7" t="s">
        <v>50</v>
      </c>
      <c r="I10" s="7" t="s">
        <v>49</v>
      </c>
      <c r="J10" s="13">
        <f>512/30</f>
        <v>17.066666666666666</v>
      </c>
    </row>
    <row r="11" spans="1:11" x14ac:dyDescent="0.3">
      <c r="A11" s="25"/>
      <c r="B11" s="25"/>
      <c r="C11" s="5" t="s">
        <v>11</v>
      </c>
      <c r="D11" s="6">
        <v>12</v>
      </c>
      <c r="E11" s="6">
        <v>30</v>
      </c>
      <c r="F11" s="6">
        <f t="shared" si="0"/>
        <v>360</v>
      </c>
      <c r="G11" s="7">
        <v>300</v>
      </c>
      <c r="H11" s="7" t="s">
        <v>51</v>
      </c>
      <c r="I11" s="7">
        <v>290</v>
      </c>
      <c r="J11" s="13">
        <f t="shared" si="1"/>
        <v>9.6666666666666661</v>
      </c>
    </row>
    <row r="12" spans="1:11" x14ac:dyDescent="0.3">
      <c r="A12" s="25"/>
      <c r="B12" s="25"/>
      <c r="C12" s="5" t="s">
        <v>18</v>
      </c>
      <c r="D12" s="6">
        <v>20</v>
      </c>
      <c r="E12" s="6">
        <v>30</v>
      </c>
      <c r="F12" s="6">
        <f t="shared" si="0"/>
        <v>600</v>
      </c>
      <c r="G12" s="7">
        <v>525</v>
      </c>
      <c r="H12" s="4" t="s">
        <v>45</v>
      </c>
      <c r="I12" s="7">
        <v>525</v>
      </c>
      <c r="J12" s="13">
        <f t="shared" si="1"/>
        <v>17.5</v>
      </c>
    </row>
    <row r="13" spans="1:11" x14ac:dyDescent="0.3">
      <c r="A13" s="25"/>
      <c r="B13" s="19" t="s">
        <v>8</v>
      </c>
      <c r="C13" s="5" t="s">
        <v>19</v>
      </c>
      <c r="D13" s="6">
        <v>20</v>
      </c>
      <c r="E13" s="6">
        <v>30</v>
      </c>
      <c r="F13" s="6">
        <f t="shared" si="0"/>
        <v>600</v>
      </c>
      <c r="G13" s="7">
        <v>550</v>
      </c>
      <c r="H13" s="7" t="s">
        <v>46</v>
      </c>
      <c r="I13" s="7" t="s">
        <v>47</v>
      </c>
      <c r="J13" s="13">
        <f>523/E13</f>
        <v>17.433333333333334</v>
      </c>
    </row>
    <row r="14" spans="1:11" x14ac:dyDescent="0.3">
      <c r="A14" s="25"/>
      <c r="B14" s="19"/>
      <c r="C14" s="5" t="s">
        <v>20</v>
      </c>
      <c r="D14" s="6">
        <v>20</v>
      </c>
      <c r="E14" s="6">
        <v>30</v>
      </c>
      <c r="F14" s="6">
        <f t="shared" si="0"/>
        <v>600</v>
      </c>
      <c r="G14" s="7">
        <v>540</v>
      </c>
      <c r="H14" s="7" t="s">
        <v>51</v>
      </c>
      <c r="I14" s="7">
        <v>522</v>
      </c>
      <c r="J14" s="13">
        <f t="shared" si="1"/>
        <v>17.399999999999999</v>
      </c>
    </row>
    <row r="15" spans="1:11" x14ac:dyDescent="0.3">
      <c r="A15" s="25"/>
      <c r="B15" s="3" t="s">
        <v>23</v>
      </c>
      <c r="C15" s="5" t="s">
        <v>9</v>
      </c>
      <c r="D15" s="6">
        <v>40</v>
      </c>
      <c r="E15" s="6">
        <v>24</v>
      </c>
      <c r="F15" s="6">
        <f t="shared" si="0"/>
        <v>960</v>
      </c>
      <c r="G15" s="7">
        <v>910</v>
      </c>
      <c r="H15" s="7" t="s">
        <v>53</v>
      </c>
      <c r="I15" s="7">
        <v>785</v>
      </c>
      <c r="J15" s="13">
        <f t="shared" si="1"/>
        <v>32.708333333333336</v>
      </c>
    </row>
    <row r="16" spans="1:11" x14ac:dyDescent="0.3">
      <c r="A16" s="25"/>
      <c r="B16" s="19" t="s">
        <v>24</v>
      </c>
      <c r="C16" s="5" t="s">
        <v>15</v>
      </c>
      <c r="D16" s="6">
        <v>40</v>
      </c>
      <c r="E16" s="6">
        <v>24</v>
      </c>
      <c r="F16" s="6">
        <f t="shared" si="0"/>
        <v>960</v>
      </c>
      <c r="G16" s="7">
        <v>910</v>
      </c>
      <c r="H16" s="7" t="s">
        <v>54</v>
      </c>
      <c r="I16" s="7">
        <v>760</v>
      </c>
      <c r="J16" s="13">
        <f t="shared" si="1"/>
        <v>31.666666666666668</v>
      </c>
    </row>
    <row r="17" spans="1:10" x14ac:dyDescent="0.3">
      <c r="A17" s="25"/>
      <c r="B17" s="19"/>
      <c r="C17" s="5" t="s">
        <v>11</v>
      </c>
      <c r="D17" s="6">
        <v>20</v>
      </c>
      <c r="E17" s="6">
        <v>24</v>
      </c>
      <c r="F17" s="6">
        <f t="shared" si="0"/>
        <v>480</v>
      </c>
      <c r="G17" s="7">
        <v>370</v>
      </c>
      <c r="H17" s="7" t="s">
        <v>55</v>
      </c>
      <c r="I17" s="7" t="s">
        <v>56</v>
      </c>
      <c r="J17" s="13">
        <f>350/24</f>
        <v>14.583333333333334</v>
      </c>
    </row>
    <row r="18" spans="1:10" x14ac:dyDescent="0.3">
      <c r="A18" s="25"/>
      <c r="B18" s="19" t="s">
        <v>21</v>
      </c>
      <c r="C18" s="5" t="s">
        <v>25</v>
      </c>
      <c r="D18" s="6">
        <v>30</v>
      </c>
      <c r="E18" s="6">
        <v>24</v>
      </c>
      <c r="F18" s="6">
        <f t="shared" si="0"/>
        <v>720</v>
      </c>
      <c r="G18" s="7"/>
      <c r="H18" s="7" t="s">
        <v>57</v>
      </c>
      <c r="I18" s="7">
        <v>360</v>
      </c>
      <c r="J18" s="13">
        <f t="shared" si="1"/>
        <v>15</v>
      </c>
    </row>
    <row r="19" spans="1:10" x14ac:dyDescent="0.3">
      <c r="A19" s="25"/>
      <c r="B19" s="19"/>
      <c r="C19" s="5" t="s">
        <v>17</v>
      </c>
      <c r="D19" s="6">
        <v>10</v>
      </c>
      <c r="E19" s="6">
        <v>24</v>
      </c>
      <c r="F19" s="6">
        <f>D19*E19</f>
        <v>240</v>
      </c>
      <c r="G19" s="7">
        <v>190</v>
      </c>
      <c r="H19" s="7" t="s">
        <v>45</v>
      </c>
      <c r="I19" s="7">
        <v>190</v>
      </c>
      <c r="J19" s="13">
        <f t="shared" si="1"/>
        <v>7.916666666666667</v>
      </c>
    </row>
    <row r="20" spans="1:10" x14ac:dyDescent="0.3">
      <c r="A20" s="25"/>
      <c r="B20" s="19"/>
      <c r="C20" s="5" t="s">
        <v>36</v>
      </c>
      <c r="D20" s="6">
        <v>30</v>
      </c>
      <c r="E20" s="6">
        <v>24</v>
      </c>
      <c r="F20" s="6">
        <f>D20*E20</f>
        <v>720</v>
      </c>
      <c r="G20" s="7">
        <v>660</v>
      </c>
      <c r="H20" s="7" t="s">
        <v>51</v>
      </c>
      <c r="I20" s="7">
        <v>624</v>
      </c>
      <c r="J20" s="13">
        <f t="shared" si="1"/>
        <v>26</v>
      </c>
    </row>
    <row r="21" spans="1:10" x14ac:dyDescent="0.3">
      <c r="A21" s="25"/>
      <c r="B21" s="19"/>
      <c r="C21" s="5" t="s">
        <v>33</v>
      </c>
      <c r="D21" s="6">
        <v>20</v>
      </c>
      <c r="E21" s="6">
        <v>30</v>
      </c>
      <c r="F21" s="6">
        <f>D21*E21</f>
        <v>600</v>
      </c>
      <c r="G21" s="7">
        <v>550</v>
      </c>
      <c r="H21" s="7" t="s">
        <v>51</v>
      </c>
      <c r="I21" s="7">
        <v>558</v>
      </c>
      <c r="J21" s="13">
        <f t="shared" ref="J21" si="2">I21/E21</f>
        <v>18.600000000000001</v>
      </c>
    </row>
    <row r="22" spans="1:10" x14ac:dyDescent="0.3">
      <c r="A22" s="25"/>
      <c r="B22" s="19"/>
      <c r="C22" s="5" t="s">
        <v>26</v>
      </c>
      <c r="D22" s="6">
        <v>50</v>
      </c>
      <c r="E22" s="6">
        <v>24</v>
      </c>
      <c r="F22" s="6">
        <f t="shared" ref="F22" si="3">D22*E22</f>
        <v>1200</v>
      </c>
      <c r="G22" s="7">
        <v>1040</v>
      </c>
      <c r="H22" s="7" t="s">
        <v>45</v>
      </c>
      <c r="I22" s="7">
        <v>1040</v>
      </c>
      <c r="J22" s="13">
        <f t="shared" si="1"/>
        <v>43.333333333333336</v>
      </c>
    </row>
    <row r="23" spans="1:10" x14ac:dyDescent="0.3">
      <c r="A23" s="25"/>
      <c r="B23" s="19" t="s">
        <v>27</v>
      </c>
      <c r="C23" s="5" t="s">
        <v>25</v>
      </c>
      <c r="D23" s="6">
        <v>50</v>
      </c>
      <c r="E23" s="6">
        <v>12</v>
      </c>
      <c r="F23" s="6">
        <f t="shared" si="0"/>
        <v>600</v>
      </c>
      <c r="G23" s="7"/>
      <c r="H23" s="7" t="s">
        <v>57</v>
      </c>
      <c r="I23" s="7">
        <v>300</v>
      </c>
      <c r="J23" s="13">
        <f t="shared" si="1"/>
        <v>25</v>
      </c>
    </row>
    <row r="24" spans="1:10" x14ac:dyDescent="0.3">
      <c r="A24" s="25"/>
      <c r="B24" s="19"/>
      <c r="C24" s="5" t="s">
        <v>17</v>
      </c>
      <c r="D24" s="6">
        <v>20</v>
      </c>
      <c r="E24" s="6">
        <v>12</v>
      </c>
      <c r="F24" s="6">
        <f t="shared" si="0"/>
        <v>240</v>
      </c>
      <c r="G24" s="7">
        <v>160</v>
      </c>
      <c r="H24" s="7" t="s">
        <v>58</v>
      </c>
      <c r="I24" s="7">
        <v>150</v>
      </c>
      <c r="J24" s="13">
        <f t="shared" si="1"/>
        <v>12.5</v>
      </c>
    </row>
    <row r="25" spans="1:10" x14ac:dyDescent="0.3">
      <c r="A25" s="25"/>
      <c r="B25" s="14">
        <v>1.25</v>
      </c>
      <c r="C25" s="5" t="s">
        <v>28</v>
      </c>
      <c r="D25" s="6">
        <v>50</v>
      </c>
      <c r="E25" s="6">
        <v>12</v>
      </c>
      <c r="F25" s="6">
        <f t="shared" si="0"/>
        <v>600</v>
      </c>
      <c r="G25" s="7">
        <v>550</v>
      </c>
      <c r="H25" s="7" t="s">
        <v>59</v>
      </c>
      <c r="I25" s="7">
        <v>525</v>
      </c>
      <c r="J25" s="13">
        <f t="shared" si="1"/>
        <v>43.75</v>
      </c>
    </row>
    <row r="26" spans="1:10" x14ac:dyDescent="0.3">
      <c r="A26" s="25"/>
      <c r="B26" s="3">
        <v>1.2</v>
      </c>
      <c r="C26" s="5" t="s">
        <v>9</v>
      </c>
      <c r="D26" s="6">
        <v>70</v>
      </c>
      <c r="E26" s="6">
        <v>12</v>
      </c>
      <c r="F26" s="6">
        <f t="shared" si="0"/>
        <v>840</v>
      </c>
      <c r="G26" s="7">
        <v>740</v>
      </c>
      <c r="H26" s="7" t="s">
        <v>45</v>
      </c>
      <c r="I26" s="7">
        <v>740</v>
      </c>
      <c r="J26" s="13">
        <f t="shared" si="1"/>
        <v>61.666666666666664</v>
      </c>
    </row>
    <row r="27" spans="1:10" x14ac:dyDescent="0.3">
      <c r="A27" s="25"/>
      <c r="B27" s="3" t="s">
        <v>29</v>
      </c>
      <c r="C27" s="5" t="s">
        <v>17</v>
      </c>
      <c r="D27" s="6">
        <v>35</v>
      </c>
      <c r="E27" s="6">
        <v>9</v>
      </c>
      <c r="F27" s="6">
        <f t="shared" si="0"/>
        <v>315</v>
      </c>
      <c r="G27" s="7">
        <v>235</v>
      </c>
      <c r="H27" s="7" t="s">
        <v>45</v>
      </c>
      <c r="I27" s="7">
        <v>235</v>
      </c>
      <c r="J27" s="13">
        <f t="shared" si="1"/>
        <v>26.111111111111111</v>
      </c>
    </row>
    <row r="28" spans="1:10" x14ac:dyDescent="0.3">
      <c r="A28" s="21"/>
      <c r="B28" s="3" t="s">
        <v>30</v>
      </c>
      <c r="C28" s="5" t="s">
        <v>15</v>
      </c>
      <c r="D28" s="6">
        <v>99</v>
      </c>
      <c r="E28" s="6">
        <v>9</v>
      </c>
      <c r="F28" s="6">
        <f t="shared" si="0"/>
        <v>891</v>
      </c>
      <c r="G28" s="7">
        <v>831</v>
      </c>
      <c r="H28" s="7" t="s">
        <v>79</v>
      </c>
      <c r="I28" s="7">
        <v>743.5</v>
      </c>
      <c r="J28" s="13">
        <f t="shared" si="1"/>
        <v>82.611111111111114</v>
      </c>
    </row>
    <row r="29" spans="1:10" x14ac:dyDescent="0.3">
      <c r="A29" s="19" t="s">
        <v>60</v>
      </c>
      <c r="B29" s="20" t="s">
        <v>8</v>
      </c>
      <c r="C29" s="5" t="s">
        <v>31</v>
      </c>
      <c r="D29" s="6">
        <v>35</v>
      </c>
      <c r="E29" s="6">
        <v>24</v>
      </c>
      <c r="F29" s="6">
        <f t="shared" si="0"/>
        <v>840</v>
      </c>
      <c r="G29" s="7">
        <v>720</v>
      </c>
      <c r="H29" s="7" t="s">
        <v>61</v>
      </c>
      <c r="I29" s="7">
        <f>690</f>
        <v>690</v>
      </c>
      <c r="J29" s="13">
        <f t="shared" si="1"/>
        <v>28.75</v>
      </c>
    </row>
    <row r="30" spans="1:10" x14ac:dyDescent="0.3">
      <c r="A30" s="19"/>
      <c r="B30" s="21"/>
      <c r="C30" s="5" t="s">
        <v>16</v>
      </c>
      <c r="D30" s="6">
        <v>35</v>
      </c>
      <c r="E30" s="6">
        <v>24</v>
      </c>
      <c r="F30" s="6">
        <f t="shared" si="0"/>
        <v>840</v>
      </c>
      <c r="G30" s="7">
        <v>770</v>
      </c>
      <c r="H30" s="7" t="s">
        <v>62</v>
      </c>
      <c r="I30" s="7">
        <f>770-64</f>
        <v>706</v>
      </c>
      <c r="J30" s="13">
        <f t="shared" si="1"/>
        <v>29.416666666666668</v>
      </c>
    </row>
    <row r="31" spans="1:10" x14ac:dyDescent="0.3">
      <c r="A31" s="19"/>
      <c r="B31" s="19" t="s">
        <v>32</v>
      </c>
      <c r="C31" s="5" t="s">
        <v>28</v>
      </c>
      <c r="D31" s="6">
        <v>60</v>
      </c>
      <c r="E31" s="6">
        <v>24</v>
      </c>
      <c r="F31" s="6">
        <f t="shared" si="0"/>
        <v>1440</v>
      </c>
      <c r="G31" s="7"/>
      <c r="H31" s="7" t="s">
        <v>57</v>
      </c>
      <c r="I31" s="7">
        <v>720</v>
      </c>
      <c r="J31" s="13">
        <f t="shared" si="1"/>
        <v>30</v>
      </c>
    </row>
    <row r="32" spans="1:10" x14ac:dyDescent="0.3">
      <c r="A32" s="19"/>
      <c r="B32" s="19"/>
      <c r="C32" s="5" t="s">
        <v>33</v>
      </c>
      <c r="D32" s="6">
        <v>60</v>
      </c>
      <c r="E32" s="6">
        <v>24</v>
      </c>
      <c r="F32" s="6">
        <f t="shared" si="0"/>
        <v>1440</v>
      </c>
      <c r="G32" s="7"/>
      <c r="H32" s="7" t="s">
        <v>57</v>
      </c>
      <c r="I32" s="7">
        <v>720</v>
      </c>
      <c r="J32" s="13">
        <f t="shared" si="1"/>
        <v>30</v>
      </c>
    </row>
    <row r="33" spans="1:10" x14ac:dyDescent="0.3">
      <c r="A33" s="19" t="s">
        <v>34</v>
      </c>
      <c r="B33" s="20" t="s">
        <v>75</v>
      </c>
      <c r="C33" s="5" t="s">
        <v>35</v>
      </c>
      <c r="D33" s="6">
        <v>10</v>
      </c>
      <c r="E33" s="6">
        <v>40</v>
      </c>
      <c r="F33" s="6">
        <f t="shared" si="0"/>
        <v>400</v>
      </c>
      <c r="G33" s="7">
        <v>350</v>
      </c>
      <c r="H33" s="7" t="s">
        <v>62</v>
      </c>
      <c r="I33" s="7">
        <f>350-18</f>
        <v>332</v>
      </c>
      <c r="J33" s="13">
        <f t="shared" si="1"/>
        <v>8.3000000000000007</v>
      </c>
    </row>
    <row r="34" spans="1:10" x14ac:dyDescent="0.3">
      <c r="A34" s="19"/>
      <c r="B34" s="21"/>
      <c r="C34" s="5" t="s">
        <v>36</v>
      </c>
      <c r="D34" s="6">
        <v>10</v>
      </c>
      <c r="E34" s="6">
        <v>40</v>
      </c>
      <c r="F34" s="6">
        <f t="shared" si="0"/>
        <v>400</v>
      </c>
      <c r="G34" s="7">
        <v>350</v>
      </c>
      <c r="H34" s="7" t="s">
        <v>62</v>
      </c>
      <c r="I34" s="7">
        <f>350-27</f>
        <v>323</v>
      </c>
      <c r="J34" s="13">
        <f t="shared" si="1"/>
        <v>8.0749999999999993</v>
      </c>
    </row>
    <row r="35" spans="1:10" x14ac:dyDescent="0.3">
      <c r="A35" s="19"/>
      <c r="B35" s="3" t="s">
        <v>13</v>
      </c>
      <c r="C35" s="5" t="s">
        <v>22</v>
      </c>
      <c r="D35" s="6">
        <v>20</v>
      </c>
      <c r="E35" s="6">
        <v>30</v>
      </c>
      <c r="F35" s="6">
        <f t="shared" si="0"/>
        <v>600</v>
      </c>
      <c r="G35" s="7">
        <v>510</v>
      </c>
      <c r="H35" s="7" t="s">
        <v>45</v>
      </c>
      <c r="I35" s="7">
        <v>510</v>
      </c>
      <c r="J35" s="13">
        <f t="shared" si="1"/>
        <v>17</v>
      </c>
    </row>
    <row r="36" spans="1:10" x14ac:dyDescent="0.3">
      <c r="A36" s="19"/>
      <c r="B36" s="19" t="s">
        <v>74</v>
      </c>
      <c r="C36" s="8" t="s">
        <v>63</v>
      </c>
      <c r="D36" s="6">
        <v>105</v>
      </c>
      <c r="E36" s="6">
        <v>12</v>
      </c>
      <c r="F36" s="6">
        <f t="shared" si="0"/>
        <v>1260</v>
      </c>
      <c r="G36" s="7">
        <v>1071</v>
      </c>
      <c r="H36" s="7" t="s">
        <v>77</v>
      </c>
      <c r="I36" s="7">
        <f>F36*80%</f>
        <v>1008</v>
      </c>
      <c r="J36" s="13">
        <f t="shared" si="1"/>
        <v>84</v>
      </c>
    </row>
    <row r="37" spans="1:10" x14ac:dyDescent="0.3">
      <c r="A37" s="19"/>
      <c r="B37" s="19"/>
      <c r="C37" s="9" t="s">
        <v>64</v>
      </c>
      <c r="D37" s="6">
        <v>110</v>
      </c>
      <c r="E37" s="6">
        <v>12</v>
      </c>
      <c r="F37" s="6">
        <f t="shared" si="0"/>
        <v>1320</v>
      </c>
      <c r="G37" s="7">
        <v>1122</v>
      </c>
      <c r="H37" s="7" t="s">
        <v>77</v>
      </c>
      <c r="I37" s="7">
        <f t="shared" ref="I37:I41" si="4">F37*80%</f>
        <v>1056</v>
      </c>
      <c r="J37" s="13">
        <f t="shared" si="1"/>
        <v>88</v>
      </c>
    </row>
    <row r="38" spans="1:10" x14ac:dyDescent="0.3">
      <c r="A38" s="19"/>
      <c r="B38" s="19"/>
      <c r="C38" s="9" t="s">
        <v>65</v>
      </c>
      <c r="D38" s="6">
        <v>115</v>
      </c>
      <c r="E38" s="6">
        <v>12</v>
      </c>
      <c r="F38" s="6">
        <f t="shared" si="0"/>
        <v>1380</v>
      </c>
      <c r="G38" s="7">
        <v>1173</v>
      </c>
      <c r="H38" s="7" t="s">
        <v>77</v>
      </c>
      <c r="I38" s="7">
        <f t="shared" si="4"/>
        <v>1104</v>
      </c>
      <c r="J38" s="13">
        <f t="shared" si="1"/>
        <v>92</v>
      </c>
    </row>
    <row r="39" spans="1:10" x14ac:dyDescent="0.3">
      <c r="A39" s="19"/>
      <c r="B39" s="19"/>
      <c r="C39" s="9" t="s">
        <v>66</v>
      </c>
      <c r="D39" s="6">
        <v>118</v>
      </c>
      <c r="E39" s="6">
        <v>12</v>
      </c>
      <c r="F39" s="6">
        <f t="shared" si="0"/>
        <v>1416</v>
      </c>
      <c r="G39" s="7">
        <v>1204</v>
      </c>
      <c r="H39" s="7" t="s">
        <v>77</v>
      </c>
      <c r="I39" s="7">
        <f t="shared" si="4"/>
        <v>1132.8</v>
      </c>
      <c r="J39" s="13">
        <f t="shared" si="1"/>
        <v>94.399999999999991</v>
      </c>
    </row>
    <row r="40" spans="1:10" x14ac:dyDescent="0.3">
      <c r="A40" s="19"/>
      <c r="B40" s="19"/>
      <c r="C40" s="8" t="s">
        <v>67</v>
      </c>
      <c r="D40" s="6">
        <v>123</v>
      </c>
      <c r="E40" s="6">
        <v>12</v>
      </c>
      <c r="F40" s="6">
        <f t="shared" si="0"/>
        <v>1476</v>
      </c>
      <c r="G40" s="7">
        <v>1255</v>
      </c>
      <c r="H40" s="7" t="s">
        <v>77</v>
      </c>
      <c r="I40" s="7">
        <f t="shared" si="4"/>
        <v>1180.8</v>
      </c>
      <c r="J40" s="13">
        <f t="shared" si="1"/>
        <v>98.399999999999991</v>
      </c>
    </row>
    <row r="41" spans="1:10" x14ac:dyDescent="0.3">
      <c r="A41" s="19"/>
      <c r="B41" s="19"/>
      <c r="C41" s="9" t="s">
        <v>68</v>
      </c>
      <c r="D41" s="6">
        <v>140</v>
      </c>
      <c r="E41" s="6">
        <v>12</v>
      </c>
      <c r="F41" s="6">
        <f t="shared" si="0"/>
        <v>1680</v>
      </c>
      <c r="G41" s="7">
        <v>1428</v>
      </c>
      <c r="H41" s="7" t="s">
        <v>77</v>
      </c>
      <c r="I41" s="7">
        <f t="shared" si="4"/>
        <v>1344</v>
      </c>
      <c r="J41" s="13">
        <f t="shared" si="1"/>
        <v>112</v>
      </c>
    </row>
    <row r="42" spans="1:10" x14ac:dyDescent="0.3">
      <c r="A42" s="10" t="s">
        <v>73</v>
      </c>
      <c r="B42" s="11" t="s">
        <v>69</v>
      </c>
      <c r="C42" s="12"/>
      <c r="D42" s="12"/>
      <c r="E42" s="12"/>
      <c r="F42" s="12"/>
      <c r="G42" s="12"/>
      <c r="H42" s="12"/>
      <c r="I42" s="12"/>
      <c r="J42" s="15"/>
    </row>
    <row r="43" spans="1:10" x14ac:dyDescent="0.3">
      <c r="A43" s="10" t="s">
        <v>70</v>
      </c>
      <c r="B43" s="11" t="s">
        <v>71</v>
      </c>
      <c r="C43" s="12"/>
      <c r="D43" s="12"/>
      <c r="E43" s="12"/>
      <c r="F43" s="12"/>
      <c r="G43" s="12"/>
      <c r="H43" s="12"/>
      <c r="I43" s="12"/>
      <c r="J43" s="15"/>
    </row>
    <row r="44" spans="1:10" x14ac:dyDescent="0.3">
      <c r="A44" s="11"/>
      <c r="B44" s="11" t="s">
        <v>72</v>
      </c>
      <c r="C44" s="12"/>
      <c r="D44" s="12"/>
      <c r="E44" s="12"/>
      <c r="F44" s="12"/>
      <c r="G44" s="12"/>
      <c r="H44" s="12"/>
      <c r="I44" s="12"/>
      <c r="J44" s="15"/>
    </row>
    <row r="45" spans="1:10" x14ac:dyDescent="0.3">
      <c r="A45" s="10" t="s">
        <v>37</v>
      </c>
      <c r="B45" s="11" t="s">
        <v>38</v>
      </c>
      <c r="C45" s="12"/>
      <c r="D45" s="12"/>
      <c r="E45" s="12"/>
      <c r="F45" s="12"/>
      <c r="G45" s="12"/>
      <c r="H45" s="12"/>
      <c r="I45" s="12"/>
      <c r="J45" s="15"/>
    </row>
  </sheetData>
  <mergeCells count="16">
    <mergeCell ref="A1:J1"/>
    <mergeCell ref="A33:A41"/>
    <mergeCell ref="B33:B34"/>
    <mergeCell ref="B36:B41"/>
    <mergeCell ref="A3:A5"/>
    <mergeCell ref="B16:B17"/>
    <mergeCell ref="B18:B22"/>
    <mergeCell ref="B23:B24"/>
    <mergeCell ref="A29:A32"/>
    <mergeCell ref="B29:B30"/>
    <mergeCell ref="B31:B32"/>
    <mergeCell ref="B4:B5"/>
    <mergeCell ref="A6:A28"/>
    <mergeCell ref="B6:B7"/>
    <mergeCell ref="B8:B12"/>
    <mergeCell ref="B13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Lada</dc:creator>
  <cp:lastModifiedBy>Nithin Lada</cp:lastModifiedBy>
  <dcterms:created xsi:type="dcterms:W3CDTF">2023-01-27T06:07:01Z</dcterms:created>
  <dcterms:modified xsi:type="dcterms:W3CDTF">2023-02-14T04:01:51Z</dcterms:modified>
</cp:coreProperties>
</file>