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Maah\MaahUniversiyt\Politecnico di Milano\Semester\1\Computer System Performance Evaluation\Exercises\A01\"/>
    </mc:Choice>
  </mc:AlternateContent>
  <xr:revisionPtr revIDLastSave="0" documentId="13_ncr:1_{A71714A1-1F0E-4C7C-A273-C7D8DF041E63}" xr6:coauthVersionLast="45" xr6:coauthVersionMax="45" xr10:uidLastSave="{00000000-0000-0000-0000-000000000000}"/>
  <bookViews>
    <workbookView xWindow="390" yWindow="390" windowWidth="21600" windowHeight="11505" activeTab="1" xr2:uid="{9512203D-D33A-624C-A353-928C45FEB173}"/>
  </bookViews>
  <sheets>
    <sheet name="Data" sheetId="1" r:id="rId1"/>
    <sheet name="Sheet1" sheetId="2" r:id="rId2"/>
    <sheet name="Sheet2" sheetId="3" r:id="rId3"/>
  </sheets>
  <definedNames>
    <definedName name="_xlnm.Print_Area" localSheetId="0">Data!$A$1:$S$24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27" i="2"/>
  <c r="C27" i="2"/>
  <c r="D27" i="2"/>
  <c r="E27" i="2"/>
  <c r="F27" i="2"/>
  <c r="G27" i="2"/>
  <c r="B27" i="2"/>
  <c r="K26" i="2"/>
  <c r="L26" i="2"/>
  <c r="M26" i="2"/>
  <c r="N26" i="2"/>
  <c r="O26" i="2"/>
  <c r="J26" i="2"/>
  <c r="A13" i="3"/>
  <c r="A14" i="3" s="1"/>
  <c r="G8" i="3"/>
  <c r="G13" i="3" s="1"/>
  <c r="F8" i="3"/>
  <c r="E8" i="3"/>
  <c r="D8" i="3"/>
  <c r="C8" i="3"/>
  <c r="C13" i="3" s="1"/>
  <c r="B8" i="3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15" i="3" l="1"/>
  <c r="E13" i="3"/>
  <c r="B13" i="3"/>
  <c r="F13" i="3"/>
  <c r="D13" i="3"/>
  <c r="C8" i="2"/>
  <c r="D8" i="2"/>
  <c r="E8" i="2"/>
  <c r="F8" i="2"/>
  <c r="G8" i="2"/>
  <c r="B8" i="2"/>
  <c r="H27" i="2" s="1"/>
  <c r="K27" i="2" l="1"/>
  <c r="C28" i="2" s="1"/>
  <c r="O27" i="2"/>
  <c r="G28" i="2" s="1"/>
  <c r="N27" i="2"/>
  <c r="F28" i="2" s="1"/>
  <c r="L27" i="2"/>
  <c r="D28" i="2" s="1"/>
  <c r="J27" i="2"/>
  <c r="B28" i="2" s="1"/>
  <c r="M27" i="2"/>
  <c r="E28" i="2" s="1"/>
  <c r="H13" i="3"/>
  <c r="I13" i="3" s="1"/>
  <c r="A16" i="3"/>
  <c r="AB4" i="1"/>
  <c r="W9" i="1"/>
  <c r="W13" i="1"/>
  <c r="W17" i="1"/>
  <c r="W5" i="1"/>
  <c r="W14" i="1"/>
  <c r="W16" i="1"/>
  <c r="W18" i="1"/>
  <c r="W8" i="1"/>
  <c r="W15" i="1"/>
  <c r="W7" i="1"/>
  <c r="W12" i="1"/>
  <c r="W6" i="1"/>
  <c r="W11" i="1"/>
  <c r="W10" i="1"/>
  <c r="H28" i="2" l="1"/>
  <c r="Q27" i="2"/>
  <c r="A17" i="3"/>
  <c r="L13" i="3"/>
  <c r="D14" i="3" s="1"/>
  <c r="O13" i="3"/>
  <c r="G14" i="3" s="1"/>
  <c r="K13" i="3"/>
  <c r="C14" i="3" s="1"/>
  <c r="N13" i="3"/>
  <c r="F14" i="3" s="1"/>
  <c r="J13" i="3"/>
  <c r="M13" i="3"/>
  <c r="E14" i="3" s="1"/>
  <c r="K28" i="2" l="1"/>
  <c r="C29" i="2" s="1"/>
  <c r="J28" i="2"/>
  <c r="B29" i="2" s="1"/>
  <c r="N28" i="2"/>
  <c r="F29" i="2" s="1"/>
  <c r="O28" i="2"/>
  <c r="G29" i="2" s="1"/>
  <c r="L28" i="2"/>
  <c r="D29" i="2" s="1"/>
  <c r="M28" i="2"/>
  <c r="E29" i="2" s="1"/>
  <c r="Q13" i="3"/>
  <c r="B14" i="3"/>
  <c r="H14" i="3" s="1"/>
  <c r="I14" i="3" s="1"/>
  <c r="A18" i="3"/>
  <c r="H29" i="2" l="1"/>
  <c r="I29" i="2" s="1"/>
  <c r="Q28" i="2"/>
  <c r="A19" i="3"/>
  <c r="L14" i="3"/>
  <c r="D15" i="3" s="1"/>
  <c r="O14" i="3"/>
  <c r="G15" i="3" s="1"/>
  <c r="K14" i="3"/>
  <c r="C15" i="3" s="1"/>
  <c r="N14" i="3"/>
  <c r="F15" i="3" s="1"/>
  <c r="J14" i="3"/>
  <c r="M14" i="3"/>
  <c r="E15" i="3" s="1"/>
  <c r="K29" i="2" l="1"/>
  <c r="C30" i="2" s="1"/>
  <c r="L29" i="2"/>
  <c r="D30" i="2" s="1"/>
  <c r="N29" i="2"/>
  <c r="F30" i="2" s="1"/>
  <c r="M29" i="2"/>
  <c r="E30" i="2" s="1"/>
  <c r="O29" i="2"/>
  <c r="G30" i="2" s="1"/>
  <c r="J29" i="2"/>
  <c r="B30" i="2" s="1"/>
  <c r="Q14" i="3"/>
  <c r="B15" i="3"/>
  <c r="H15" i="3" s="1"/>
  <c r="I15" i="3" s="1"/>
  <c r="A20" i="3"/>
  <c r="H30" i="2" l="1"/>
  <c r="I30" i="2" s="1"/>
  <c r="Q29" i="2"/>
  <c r="A21" i="3"/>
  <c r="L15" i="3"/>
  <c r="D16" i="3" s="1"/>
  <c r="O15" i="3"/>
  <c r="G16" i="3" s="1"/>
  <c r="K15" i="3"/>
  <c r="C16" i="3" s="1"/>
  <c r="N15" i="3"/>
  <c r="F16" i="3" s="1"/>
  <c r="J15" i="3"/>
  <c r="M15" i="3"/>
  <c r="E16" i="3" s="1"/>
  <c r="K30" i="2" l="1"/>
  <c r="C31" i="2" s="1"/>
  <c r="L30" i="2"/>
  <c r="D31" i="2" s="1"/>
  <c r="M30" i="2"/>
  <c r="E31" i="2" s="1"/>
  <c r="O30" i="2"/>
  <c r="G31" i="2" s="1"/>
  <c r="J30" i="2"/>
  <c r="B31" i="2" s="1"/>
  <c r="N30" i="2"/>
  <c r="F31" i="2" s="1"/>
  <c r="Q15" i="3"/>
  <c r="B16" i="3"/>
  <c r="H16" i="3" s="1"/>
  <c r="I16" i="3" s="1"/>
  <c r="A22" i="3"/>
  <c r="H31" i="2" l="1"/>
  <c r="I31" i="2" s="1"/>
  <c r="Q30" i="2"/>
  <c r="M16" i="3"/>
  <c r="E17" i="3" s="1"/>
  <c r="L16" i="3"/>
  <c r="D17" i="3" s="1"/>
  <c r="K16" i="3"/>
  <c r="C17" i="3" s="1"/>
  <c r="O16" i="3"/>
  <c r="G17" i="3" s="1"/>
  <c r="J16" i="3"/>
  <c r="N16" i="3"/>
  <c r="F17" i="3" s="1"/>
  <c r="A23" i="3"/>
  <c r="K31" i="2" l="1"/>
  <c r="C32" i="2" s="1"/>
  <c r="L31" i="2"/>
  <c r="D32" i="2" s="1"/>
  <c r="M31" i="2"/>
  <c r="E32" i="2" s="1"/>
  <c r="O31" i="2"/>
  <c r="G32" i="2" s="1"/>
  <c r="J31" i="2"/>
  <c r="B32" i="2" s="1"/>
  <c r="N31" i="2"/>
  <c r="F32" i="2" s="1"/>
  <c r="A24" i="3"/>
  <c r="Q16" i="3"/>
  <c r="B17" i="3"/>
  <c r="H17" i="3" s="1"/>
  <c r="I17" i="3" s="1"/>
  <c r="H32" i="2" l="1"/>
  <c r="I32" i="2" s="1"/>
  <c r="Q31" i="2"/>
  <c r="A25" i="3"/>
  <c r="M17" i="3"/>
  <c r="E18" i="3" s="1"/>
  <c r="L17" i="3"/>
  <c r="D18" i="3" s="1"/>
  <c r="K17" i="3"/>
  <c r="C18" i="3" s="1"/>
  <c r="O17" i="3"/>
  <c r="G18" i="3" s="1"/>
  <c r="J17" i="3"/>
  <c r="N17" i="3"/>
  <c r="F18" i="3" s="1"/>
  <c r="K32" i="2" l="1"/>
  <c r="C33" i="2" s="1"/>
  <c r="M32" i="2"/>
  <c r="E33" i="2" s="1"/>
  <c r="O32" i="2"/>
  <c r="G33" i="2" s="1"/>
  <c r="J32" i="2"/>
  <c r="B33" i="2" s="1"/>
  <c r="L32" i="2"/>
  <c r="D33" i="2" s="1"/>
  <c r="N32" i="2"/>
  <c r="F33" i="2" s="1"/>
  <c r="Q17" i="3"/>
  <c r="B18" i="3"/>
  <c r="H18" i="3" s="1"/>
  <c r="I18" i="3" s="1"/>
  <c r="A26" i="3"/>
  <c r="H33" i="2" l="1"/>
  <c r="I33" i="2" s="1"/>
  <c r="Q32" i="2"/>
  <c r="A27" i="3"/>
  <c r="M18" i="3"/>
  <c r="E19" i="3" s="1"/>
  <c r="L18" i="3"/>
  <c r="D19" i="3" s="1"/>
  <c r="K18" i="3"/>
  <c r="C19" i="3" s="1"/>
  <c r="O18" i="3"/>
  <c r="G19" i="3" s="1"/>
  <c r="J18" i="3"/>
  <c r="N18" i="3"/>
  <c r="F19" i="3" s="1"/>
  <c r="K33" i="2" l="1"/>
  <c r="C34" i="2" s="1"/>
  <c r="O33" i="2"/>
  <c r="G34" i="2" s="1"/>
  <c r="M33" i="2"/>
  <c r="E34" i="2" s="1"/>
  <c r="J33" i="2"/>
  <c r="B34" i="2" s="1"/>
  <c r="L33" i="2"/>
  <c r="D34" i="2" s="1"/>
  <c r="N33" i="2"/>
  <c r="F34" i="2" s="1"/>
  <c r="Q18" i="3"/>
  <c r="B19" i="3"/>
  <c r="H19" i="3" s="1"/>
  <c r="I19" i="3" s="1"/>
  <c r="A28" i="3"/>
  <c r="H34" i="2" l="1"/>
  <c r="I34" i="2" s="1"/>
  <c r="Q33" i="2"/>
  <c r="M19" i="3"/>
  <c r="E20" i="3" s="1"/>
  <c r="L19" i="3"/>
  <c r="D20" i="3" s="1"/>
  <c r="K19" i="3"/>
  <c r="C20" i="3" s="1"/>
  <c r="O19" i="3"/>
  <c r="G20" i="3" s="1"/>
  <c r="J19" i="3"/>
  <c r="N19" i="3"/>
  <c r="F20" i="3" s="1"/>
  <c r="A29" i="3"/>
  <c r="K34" i="2" l="1"/>
  <c r="C35" i="2" s="1"/>
  <c r="O34" i="2"/>
  <c r="G35" i="2" s="1"/>
  <c r="M34" i="2"/>
  <c r="E35" i="2" s="1"/>
  <c r="J34" i="2"/>
  <c r="B35" i="2" s="1"/>
  <c r="L34" i="2"/>
  <c r="D35" i="2" s="1"/>
  <c r="N34" i="2"/>
  <c r="F35" i="2" s="1"/>
  <c r="A30" i="3"/>
  <c r="Q19" i="3"/>
  <c r="B20" i="3"/>
  <c r="H20" i="3" s="1"/>
  <c r="I20" i="3" s="1"/>
  <c r="H35" i="2" l="1"/>
  <c r="I35" i="2" s="1"/>
  <c r="Q34" i="2"/>
  <c r="N20" i="3"/>
  <c r="F21" i="3" s="1"/>
  <c r="J20" i="3"/>
  <c r="M20" i="3"/>
  <c r="E21" i="3" s="1"/>
  <c r="K20" i="3"/>
  <c r="C21" i="3" s="1"/>
  <c r="O20" i="3"/>
  <c r="G21" i="3" s="1"/>
  <c r="L20" i="3"/>
  <c r="D21" i="3" s="1"/>
  <c r="A31" i="3"/>
  <c r="K35" i="2" l="1"/>
  <c r="C36" i="2" s="1"/>
  <c r="O35" i="2"/>
  <c r="G36" i="2" s="1"/>
  <c r="N35" i="2"/>
  <c r="F36" i="2" s="1"/>
  <c r="M35" i="2"/>
  <c r="E36" i="2" s="1"/>
  <c r="J35" i="2"/>
  <c r="B36" i="2" s="1"/>
  <c r="L35" i="2"/>
  <c r="D36" i="2" s="1"/>
  <c r="Q20" i="3"/>
  <c r="B21" i="3"/>
  <c r="H21" i="3" s="1"/>
  <c r="I21" i="3" s="1"/>
  <c r="A32" i="3"/>
  <c r="H36" i="2" l="1"/>
  <c r="I36" i="2" s="1"/>
  <c r="Q35" i="2"/>
  <c r="A33" i="3"/>
  <c r="N21" i="3"/>
  <c r="F22" i="3" s="1"/>
  <c r="J21" i="3"/>
  <c r="M21" i="3"/>
  <c r="E22" i="3" s="1"/>
  <c r="K21" i="3"/>
  <c r="C22" i="3" s="1"/>
  <c r="O21" i="3"/>
  <c r="G22" i="3" s="1"/>
  <c r="L21" i="3"/>
  <c r="D22" i="3" s="1"/>
  <c r="K36" i="2" l="1"/>
  <c r="C37" i="2" s="1"/>
  <c r="O36" i="2"/>
  <c r="G37" i="2" s="1"/>
  <c r="N36" i="2"/>
  <c r="F37" i="2" s="1"/>
  <c r="M36" i="2"/>
  <c r="E37" i="2" s="1"/>
  <c r="J36" i="2"/>
  <c r="B37" i="2" s="1"/>
  <c r="L36" i="2"/>
  <c r="D37" i="2" s="1"/>
  <c r="Q21" i="3"/>
  <c r="B22" i="3"/>
  <c r="H22" i="3" s="1"/>
  <c r="I22" i="3" s="1"/>
  <c r="A34" i="3"/>
  <c r="H37" i="2" l="1"/>
  <c r="I37" i="2" s="1"/>
  <c r="Q36" i="2"/>
  <c r="A35" i="3"/>
  <c r="N22" i="3"/>
  <c r="F23" i="3" s="1"/>
  <c r="J22" i="3"/>
  <c r="M22" i="3"/>
  <c r="E23" i="3" s="1"/>
  <c r="K22" i="3"/>
  <c r="C23" i="3" s="1"/>
  <c r="O22" i="3"/>
  <c r="G23" i="3" s="1"/>
  <c r="L22" i="3"/>
  <c r="D23" i="3" s="1"/>
  <c r="K37" i="2" l="1"/>
  <c r="C38" i="2" s="1"/>
  <c r="O37" i="2"/>
  <c r="G38" i="2" s="1"/>
  <c r="M37" i="2"/>
  <c r="E38" i="2" s="1"/>
  <c r="J37" i="2"/>
  <c r="B38" i="2" s="1"/>
  <c r="L37" i="2"/>
  <c r="D38" i="2" s="1"/>
  <c r="N37" i="2"/>
  <c r="F38" i="2" s="1"/>
  <c r="Q22" i="3"/>
  <c r="B23" i="3"/>
  <c r="H23" i="3" s="1"/>
  <c r="I23" i="3" s="1"/>
  <c r="A36" i="3"/>
  <c r="H38" i="2" l="1"/>
  <c r="I38" i="2" s="1"/>
  <c r="Q37" i="2"/>
  <c r="A37" i="3"/>
  <c r="N23" i="3"/>
  <c r="F24" i="3" s="1"/>
  <c r="J23" i="3"/>
  <c r="M23" i="3"/>
  <c r="E24" i="3" s="1"/>
  <c r="K23" i="3"/>
  <c r="C24" i="3" s="1"/>
  <c r="O23" i="3"/>
  <c r="G24" i="3" s="1"/>
  <c r="L23" i="3"/>
  <c r="D24" i="3" s="1"/>
  <c r="K38" i="2" l="1"/>
  <c r="C39" i="2" s="1"/>
  <c r="O38" i="2"/>
  <c r="G39" i="2" s="1"/>
  <c r="M38" i="2"/>
  <c r="E39" i="2" s="1"/>
  <c r="J38" i="2"/>
  <c r="B39" i="2" s="1"/>
  <c r="L38" i="2"/>
  <c r="D39" i="2" s="1"/>
  <c r="N38" i="2"/>
  <c r="F39" i="2" s="1"/>
  <c r="Q23" i="3"/>
  <c r="B24" i="3"/>
  <c r="H24" i="3" s="1"/>
  <c r="I24" i="3" s="1"/>
  <c r="Q38" i="2" l="1"/>
  <c r="H39" i="2"/>
  <c r="I39" i="2" s="1"/>
  <c r="N24" i="3"/>
  <c r="F25" i="3" s="1"/>
  <c r="J24" i="3"/>
  <c r="M24" i="3"/>
  <c r="E25" i="3" s="1"/>
  <c r="K24" i="3"/>
  <c r="C25" i="3" s="1"/>
  <c r="O24" i="3"/>
  <c r="G25" i="3" s="1"/>
  <c r="L24" i="3"/>
  <c r="D25" i="3" s="1"/>
  <c r="K39" i="2" l="1"/>
  <c r="C40" i="2" s="1"/>
  <c r="L39" i="2"/>
  <c r="D40" i="2" s="1"/>
  <c r="N39" i="2"/>
  <c r="F40" i="2" s="1"/>
  <c r="M39" i="2"/>
  <c r="E40" i="2" s="1"/>
  <c r="O39" i="2"/>
  <c r="G40" i="2" s="1"/>
  <c r="J39" i="2"/>
  <c r="B40" i="2" s="1"/>
  <c r="Q24" i="3"/>
  <c r="B25" i="3"/>
  <c r="H25" i="3" s="1"/>
  <c r="I25" i="3" s="1"/>
  <c r="H40" i="2" l="1"/>
  <c r="I40" i="2" s="1"/>
  <c r="Q39" i="2"/>
  <c r="N25" i="3"/>
  <c r="F26" i="3" s="1"/>
  <c r="J25" i="3"/>
  <c r="M25" i="3"/>
  <c r="E26" i="3" s="1"/>
  <c r="K25" i="3"/>
  <c r="C26" i="3" s="1"/>
  <c r="O25" i="3"/>
  <c r="G26" i="3" s="1"/>
  <c r="L25" i="3"/>
  <c r="D26" i="3" s="1"/>
  <c r="M40" i="2" l="1"/>
  <c r="E41" i="2" s="1"/>
  <c r="O40" i="2"/>
  <c r="G41" i="2" s="1"/>
  <c r="J40" i="2"/>
  <c r="B41" i="2" s="1"/>
  <c r="L40" i="2"/>
  <c r="D41" i="2" s="1"/>
  <c r="K40" i="2"/>
  <c r="C41" i="2" s="1"/>
  <c r="N40" i="2"/>
  <c r="F41" i="2" s="1"/>
  <c r="Q25" i="3"/>
  <c r="B26" i="3"/>
  <c r="H26" i="3" s="1"/>
  <c r="I26" i="3" s="1"/>
  <c r="H41" i="2" l="1"/>
  <c r="I41" i="2" s="1"/>
  <c r="Q40" i="2"/>
  <c r="N26" i="3"/>
  <c r="F27" i="3" s="1"/>
  <c r="J26" i="3"/>
  <c r="M26" i="3"/>
  <c r="E27" i="3" s="1"/>
  <c r="K26" i="3"/>
  <c r="C27" i="3" s="1"/>
  <c r="O26" i="3"/>
  <c r="G27" i="3" s="1"/>
  <c r="L26" i="3"/>
  <c r="D27" i="3" s="1"/>
  <c r="M41" i="2" l="1"/>
  <c r="E42" i="2" s="1"/>
  <c r="O41" i="2"/>
  <c r="G42" i="2" s="1"/>
  <c r="J41" i="2"/>
  <c r="B42" i="2" s="1"/>
  <c r="L41" i="2"/>
  <c r="D42" i="2" s="1"/>
  <c r="K41" i="2"/>
  <c r="C42" i="2" s="1"/>
  <c r="N41" i="2"/>
  <c r="F42" i="2" s="1"/>
  <c r="Q26" i="3"/>
  <c r="B27" i="3"/>
  <c r="H27" i="3" s="1"/>
  <c r="I27" i="3" s="1"/>
  <c r="H42" i="2" l="1"/>
  <c r="I42" i="2" s="1"/>
  <c r="Q41" i="2"/>
  <c r="N27" i="3"/>
  <c r="F28" i="3" s="1"/>
  <c r="J27" i="3"/>
  <c r="M27" i="3"/>
  <c r="E28" i="3" s="1"/>
  <c r="K27" i="3"/>
  <c r="C28" i="3" s="1"/>
  <c r="O27" i="3"/>
  <c r="G28" i="3" s="1"/>
  <c r="L27" i="3"/>
  <c r="D28" i="3" s="1"/>
  <c r="M42" i="2" l="1"/>
  <c r="E43" i="2" s="1"/>
  <c r="O42" i="2"/>
  <c r="G43" i="2" s="1"/>
  <c r="J42" i="2"/>
  <c r="B43" i="2" s="1"/>
  <c r="L42" i="2"/>
  <c r="D43" i="2" s="1"/>
  <c r="K42" i="2"/>
  <c r="C43" i="2" s="1"/>
  <c r="N42" i="2"/>
  <c r="F43" i="2" s="1"/>
  <c r="Q27" i="3"/>
  <c r="B28" i="3"/>
  <c r="H28" i="3" s="1"/>
  <c r="I28" i="3" s="1"/>
  <c r="H43" i="2" l="1"/>
  <c r="I43" i="2" s="1"/>
  <c r="Q42" i="2"/>
  <c r="N28" i="3"/>
  <c r="F29" i="3" s="1"/>
  <c r="J28" i="3"/>
  <c r="M28" i="3"/>
  <c r="E29" i="3" s="1"/>
  <c r="K28" i="3"/>
  <c r="C29" i="3" s="1"/>
  <c r="O28" i="3"/>
  <c r="G29" i="3" s="1"/>
  <c r="L28" i="3"/>
  <c r="D29" i="3" s="1"/>
  <c r="M43" i="2" l="1"/>
  <c r="E44" i="2" s="1"/>
  <c r="O43" i="2"/>
  <c r="G44" i="2" s="1"/>
  <c r="K43" i="2"/>
  <c r="C44" i="2" s="1"/>
  <c r="J43" i="2"/>
  <c r="B44" i="2" s="1"/>
  <c r="L43" i="2"/>
  <c r="D44" i="2" s="1"/>
  <c r="N43" i="2"/>
  <c r="F44" i="2" s="1"/>
  <c r="Q28" i="3"/>
  <c r="B29" i="3"/>
  <c r="H29" i="3" s="1"/>
  <c r="I29" i="3" s="1"/>
  <c r="H44" i="2" l="1"/>
  <c r="I44" i="2" s="1"/>
  <c r="Q43" i="2"/>
  <c r="N29" i="3"/>
  <c r="F30" i="3" s="1"/>
  <c r="J29" i="3"/>
  <c r="M29" i="3"/>
  <c r="E30" i="3" s="1"/>
  <c r="K29" i="3"/>
  <c r="C30" i="3" s="1"/>
  <c r="O29" i="3"/>
  <c r="G30" i="3" s="1"/>
  <c r="L29" i="3"/>
  <c r="D30" i="3" s="1"/>
  <c r="M44" i="2" l="1"/>
  <c r="E45" i="2" s="1"/>
  <c r="O44" i="2"/>
  <c r="G45" i="2" s="1"/>
  <c r="J44" i="2"/>
  <c r="B45" i="2" s="1"/>
  <c r="K44" i="2"/>
  <c r="C45" i="2" s="1"/>
  <c r="L44" i="2"/>
  <c r="D45" i="2" s="1"/>
  <c r="N44" i="2"/>
  <c r="F45" i="2" s="1"/>
  <c r="Q29" i="3"/>
  <c r="B30" i="3"/>
  <c r="H30" i="3" s="1"/>
  <c r="I30" i="3" s="1"/>
  <c r="H45" i="2" l="1"/>
  <c r="I45" i="2" s="1"/>
  <c r="Q44" i="2"/>
  <c r="N30" i="3"/>
  <c r="F31" i="3" s="1"/>
  <c r="J30" i="3"/>
  <c r="M30" i="3"/>
  <c r="E31" i="3" s="1"/>
  <c r="K30" i="3"/>
  <c r="C31" i="3" s="1"/>
  <c r="O30" i="3"/>
  <c r="G31" i="3" s="1"/>
  <c r="L30" i="3"/>
  <c r="D31" i="3" s="1"/>
  <c r="M45" i="2" l="1"/>
  <c r="E46" i="2" s="1"/>
  <c r="L45" i="2"/>
  <c r="D46" i="2" s="1"/>
  <c r="J45" i="2"/>
  <c r="B46" i="2" s="1"/>
  <c r="O45" i="2"/>
  <c r="G46" i="2" s="1"/>
  <c r="K45" i="2"/>
  <c r="C46" i="2" s="1"/>
  <c r="N45" i="2"/>
  <c r="F46" i="2" s="1"/>
  <c r="Q30" i="3"/>
  <c r="B31" i="3"/>
  <c r="H31" i="3" s="1"/>
  <c r="I31" i="3" s="1"/>
  <c r="H46" i="2" l="1"/>
  <c r="I46" i="2" s="1"/>
  <c r="Q45" i="2"/>
  <c r="N31" i="3"/>
  <c r="F32" i="3" s="1"/>
  <c r="J31" i="3"/>
  <c r="M31" i="3"/>
  <c r="E32" i="3" s="1"/>
  <c r="K31" i="3"/>
  <c r="C32" i="3" s="1"/>
  <c r="O31" i="3"/>
  <c r="G32" i="3" s="1"/>
  <c r="L31" i="3"/>
  <c r="D32" i="3" s="1"/>
  <c r="M46" i="2" l="1"/>
  <c r="E47" i="2" s="1"/>
  <c r="O46" i="2"/>
  <c r="G47" i="2" s="1"/>
  <c r="K46" i="2"/>
  <c r="C47" i="2" s="1"/>
  <c r="J46" i="2"/>
  <c r="B47" i="2" s="1"/>
  <c r="L46" i="2"/>
  <c r="D47" i="2" s="1"/>
  <c r="N46" i="2"/>
  <c r="F47" i="2" s="1"/>
  <c r="Q31" i="3"/>
  <c r="B32" i="3"/>
  <c r="H32" i="3" s="1"/>
  <c r="I32" i="3" s="1"/>
  <c r="H47" i="2" l="1"/>
  <c r="I47" i="2" s="1"/>
  <c r="Q46" i="2"/>
  <c r="N32" i="3"/>
  <c r="F33" i="3" s="1"/>
  <c r="J32" i="3"/>
  <c r="M32" i="3"/>
  <c r="E33" i="3" s="1"/>
  <c r="K32" i="3"/>
  <c r="C33" i="3" s="1"/>
  <c r="O32" i="3"/>
  <c r="G33" i="3" s="1"/>
  <c r="L32" i="3"/>
  <c r="D33" i="3" s="1"/>
  <c r="M47" i="2" l="1"/>
  <c r="E48" i="2" s="1"/>
  <c r="L47" i="2"/>
  <c r="D48" i="2" s="1"/>
  <c r="J47" i="2"/>
  <c r="B48" i="2" s="1"/>
  <c r="N47" i="2"/>
  <c r="F48" i="2" s="1"/>
  <c r="O47" i="2"/>
  <c r="G48" i="2" s="1"/>
  <c r="K47" i="2"/>
  <c r="C48" i="2" s="1"/>
  <c r="Q32" i="3"/>
  <c r="B33" i="3"/>
  <c r="H33" i="3" s="1"/>
  <c r="I33" i="3" s="1"/>
  <c r="H48" i="2" l="1"/>
  <c r="I48" i="2" s="1"/>
  <c r="Q47" i="2"/>
  <c r="N33" i="3"/>
  <c r="F34" i="3" s="1"/>
  <c r="J33" i="3"/>
  <c r="M33" i="3"/>
  <c r="E34" i="3" s="1"/>
  <c r="K33" i="3"/>
  <c r="C34" i="3" s="1"/>
  <c r="O33" i="3"/>
  <c r="G34" i="3" s="1"/>
  <c r="L33" i="3"/>
  <c r="D34" i="3" s="1"/>
  <c r="M48" i="2" l="1"/>
  <c r="E49" i="2" s="1"/>
  <c r="O48" i="2"/>
  <c r="G49" i="2" s="1"/>
  <c r="J48" i="2"/>
  <c r="B49" i="2" s="1"/>
  <c r="N48" i="2"/>
  <c r="F49" i="2" s="1"/>
  <c r="L48" i="2"/>
  <c r="D49" i="2" s="1"/>
  <c r="K48" i="2"/>
  <c r="C49" i="2" s="1"/>
  <c r="Q33" i="3"/>
  <c r="B34" i="3"/>
  <c r="H34" i="3" s="1"/>
  <c r="I34" i="3" s="1"/>
  <c r="H49" i="2" l="1"/>
  <c r="I49" i="2" s="1"/>
  <c r="Q48" i="2"/>
  <c r="N34" i="3"/>
  <c r="F35" i="3" s="1"/>
  <c r="J34" i="3"/>
  <c r="M34" i="3"/>
  <c r="E35" i="3" s="1"/>
  <c r="K34" i="3"/>
  <c r="C35" i="3" s="1"/>
  <c r="O34" i="3"/>
  <c r="G35" i="3" s="1"/>
  <c r="L34" i="3"/>
  <c r="D35" i="3" s="1"/>
  <c r="J49" i="2" l="1"/>
  <c r="B50" i="2" s="1"/>
  <c r="M49" i="2"/>
  <c r="E50" i="2" s="1"/>
  <c r="K49" i="2"/>
  <c r="C50" i="2" s="1"/>
  <c r="N49" i="2"/>
  <c r="F50" i="2" s="1"/>
  <c r="O49" i="2"/>
  <c r="G50" i="2" s="1"/>
  <c r="L49" i="2"/>
  <c r="D50" i="2" s="1"/>
  <c r="Q34" i="3"/>
  <c r="B35" i="3"/>
  <c r="H35" i="3" s="1"/>
  <c r="I35" i="3" s="1"/>
  <c r="Q49" i="2" l="1"/>
  <c r="H50" i="2"/>
  <c r="I50" i="2" s="1"/>
  <c r="N35" i="3"/>
  <c r="F36" i="3" s="1"/>
  <c r="J35" i="3"/>
  <c r="M35" i="3"/>
  <c r="E36" i="3" s="1"/>
  <c r="K35" i="3"/>
  <c r="C36" i="3" s="1"/>
  <c r="O35" i="3"/>
  <c r="G36" i="3" s="1"/>
  <c r="L35" i="3"/>
  <c r="D36" i="3" s="1"/>
  <c r="K50" i="2" l="1"/>
  <c r="M50" i="2"/>
  <c r="O50" i="2"/>
  <c r="N50" i="2"/>
  <c r="L50" i="2"/>
  <c r="J50" i="2"/>
  <c r="B51" i="2" s="1"/>
  <c r="Q35" i="3"/>
  <c r="B36" i="3"/>
  <c r="H36" i="3" s="1"/>
  <c r="I36" i="3" s="1"/>
  <c r="F51" i="2" l="1"/>
  <c r="F20" i="2" s="1"/>
  <c r="F23" i="2" s="1"/>
  <c r="G51" i="2"/>
  <c r="G20" i="2" s="1"/>
  <c r="G23" i="2" s="1"/>
  <c r="E51" i="2"/>
  <c r="E20" i="2" s="1"/>
  <c r="E23" i="2" s="1"/>
  <c r="D51" i="2"/>
  <c r="D20" i="2" s="1"/>
  <c r="D23" i="2" s="1"/>
  <c r="C51" i="2"/>
  <c r="C20" i="2" s="1"/>
  <c r="C23" i="2" s="1"/>
  <c r="Q50" i="2"/>
  <c r="N36" i="3"/>
  <c r="F37" i="3" s="1"/>
  <c r="J36" i="3"/>
  <c r="M36" i="3"/>
  <c r="E37" i="3" s="1"/>
  <c r="K36" i="3"/>
  <c r="C37" i="3" s="1"/>
  <c r="O36" i="3"/>
  <c r="G37" i="3" s="1"/>
  <c r="L36" i="3"/>
  <c r="D37" i="3" s="1"/>
  <c r="H51" i="2" l="1"/>
  <c r="B20" i="2"/>
  <c r="B23" i="2" s="1"/>
  <c r="Q36" i="3"/>
  <c r="B37" i="3"/>
  <c r="H37" i="3" s="1"/>
  <c r="I37" i="3" s="1"/>
  <c r="I51" i="2" l="1"/>
  <c r="E11" i="2"/>
  <c r="D17" i="2"/>
  <c r="N51" i="2"/>
  <c r="O51" i="2"/>
  <c r="G14" i="2" s="1"/>
  <c r="F11" i="2"/>
  <c r="C17" i="2"/>
  <c r="J51" i="2"/>
  <c r="G11" i="2"/>
  <c r="C11" i="2"/>
  <c r="E17" i="2"/>
  <c r="M51" i="2"/>
  <c r="E14" i="2" s="1"/>
  <c r="K51" i="2"/>
  <c r="C14" i="2" s="1"/>
  <c r="B11" i="2"/>
  <c r="F17" i="2"/>
  <c r="O37" i="3"/>
  <c r="K37" i="3"/>
  <c r="N37" i="3"/>
  <c r="J37" i="3"/>
  <c r="Q37" i="3" s="1"/>
  <c r="M37" i="3"/>
  <c r="L37" i="3"/>
  <c r="F14" i="2" l="1"/>
  <c r="D11" i="2"/>
  <c r="L51" i="2"/>
  <c r="D14" i="2" s="1"/>
  <c r="B17" i="2"/>
  <c r="G17" i="2"/>
  <c r="B14" i="2"/>
  <c r="Q51" i="2" l="1"/>
</calcChain>
</file>

<file path=xl/sharedStrings.xml><?xml version="1.0" encoding="utf-8"?>
<sst xmlns="http://schemas.openxmlformats.org/spreadsheetml/2006/main" count="187" uniqueCount="104">
  <si>
    <t>Last digitis of "Codice Persona"</t>
  </si>
  <si>
    <t>v1</t>
  </si>
  <si>
    <t>v2</t>
  </si>
  <si>
    <t>v3</t>
  </si>
  <si>
    <t>v4</t>
  </si>
  <si>
    <t>v5</t>
  </si>
  <si>
    <t>v6</t>
  </si>
  <si>
    <t>S1</t>
  </si>
  <si>
    <t>S2</t>
  </si>
  <si>
    <t>S3</t>
  </si>
  <si>
    <t>S4</t>
  </si>
  <si>
    <t>S5</t>
  </si>
  <si>
    <t>S6</t>
  </si>
  <si>
    <t>N</t>
  </si>
  <si>
    <t>Which</t>
  </si>
  <si>
    <t>Think Time</t>
  </si>
  <si>
    <t>Visits</t>
  </si>
  <si>
    <t>Population</t>
  </si>
  <si>
    <t>Z [sec.]</t>
  </si>
  <si>
    <t>Average Service Time [sec.]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</si>
  <si>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</si>
  <si>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</si>
  <si>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</si>
  <si>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</si>
  <si>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</si>
  <si>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</si>
  <si>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</si>
  <si>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</si>
  <si>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</si>
  <si>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</si>
  <si>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</si>
  <si>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Friday class</t>
  </si>
  <si>
    <t>Monday</t>
  </si>
  <si>
    <t>Codice Persona:</t>
  </si>
  <si>
    <t>&lt;- Put your code here</t>
  </si>
  <si>
    <t>R</t>
  </si>
  <si>
    <t>S</t>
  </si>
  <si>
    <t>T</t>
  </si>
  <si>
    <t>D1</t>
  </si>
  <si>
    <t>D2</t>
  </si>
  <si>
    <t>D3</t>
  </si>
  <si>
    <t>D4</t>
  </si>
  <si>
    <t>D5</t>
  </si>
  <si>
    <t>D6</t>
  </si>
  <si>
    <t>Demands</t>
  </si>
  <si>
    <t>R1</t>
  </si>
  <si>
    <t>R2</t>
  </si>
  <si>
    <t>R3</t>
  </si>
  <si>
    <t>R4</t>
  </si>
  <si>
    <t>R5</t>
  </si>
  <si>
    <t>R6</t>
  </si>
  <si>
    <t>X</t>
  </si>
  <si>
    <t>N1</t>
  </si>
  <si>
    <t>N2</t>
  </si>
  <si>
    <t>N3</t>
  </si>
  <si>
    <t>N4</t>
  </si>
  <si>
    <t>N5</t>
  </si>
  <si>
    <t>N6</t>
  </si>
  <si>
    <t>Vk*Sk</t>
  </si>
  <si>
    <t>Rk(N = Dk(1+Ak(N))) = Dk*(1+Nk*(N-1))</t>
  </si>
  <si>
    <t xml:space="preserve">in the first iteration the residence time is equal to demands </t>
  </si>
  <si>
    <t>R = Sum(R1, ...,Rk)</t>
  </si>
  <si>
    <t>X = N/(R+Z)</t>
  </si>
  <si>
    <t>Nk = X*Rk</t>
  </si>
  <si>
    <t>if it is less than one its ok</t>
  </si>
  <si>
    <t>Job not Thinking</t>
  </si>
  <si>
    <t>Job not thinking = sum(N1, ... , Nk)</t>
  </si>
  <si>
    <t>Uk = X*Dk</t>
  </si>
  <si>
    <t>U1</t>
  </si>
  <si>
    <t>U2</t>
  </si>
  <si>
    <t>U3</t>
  </si>
  <si>
    <t>U4</t>
  </si>
  <si>
    <t>U5</t>
  </si>
  <si>
    <t>U6</t>
  </si>
  <si>
    <t>Q1</t>
  </si>
  <si>
    <t>Q2</t>
  </si>
  <si>
    <t>Q3</t>
  </si>
  <si>
    <t>Q4</t>
  </si>
  <si>
    <t>Q5</t>
  </si>
  <si>
    <t>Q6</t>
  </si>
  <si>
    <t>Qk = Nk-Uk</t>
  </si>
  <si>
    <t>Dk = Vk*Sk</t>
  </si>
  <si>
    <t>X1</t>
  </si>
  <si>
    <t>X2</t>
  </si>
  <si>
    <t>X3</t>
  </si>
  <si>
    <t>X4</t>
  </si>
  <si>
    <t>X5</t>
  </si>
  <si>
    <t>X6</t>
  </si>
  <si>
    <t>Xk = Vk*X</t>
  </si>
  <si>
    <t>Phik = Rk/Vk</t>
  </si>
  <si>
    <t>Phi1</t>
  </si>
  <si>
    <t>Phi3</t>
  </si>
  <si>
    <t>Phi4</t>
  </si>
  <si>
    <t>Phi5</t>
  </si>
  <si>
    <t>Phi6</t>
  </si>
  <si>
    <t>Phi2</t>
  </si>
  <si>
    <t>W = Phik - Sk</t>
  </si>
  <si>
    <t>WaitTime1</t>
  </si>
  <si>
    <t>WT2</t>
  </si>
  <si>
    <t>WT3</t>
  </si>
  <si>
    <t>WT4</t>
  </si>
  <si>
    <t>WT5</t>
  </si>
  <si>
    <t>WT6</t>
  </si>
  <si>
    <t>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</si>
</sst>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0" fontId="0" fillId="0" borderId="10" xfId="0" applyBorder="1"/>
    <xf numFmtId="0" fontId="0" fillId="0" borderId="24" xfId="0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2" xfId="0" applyBorder="1"/>
    <xf numFmtId="0" fontId="0" fillId="0" borderId="40" xfId="0" applyBorder="1"/>
    <xf numFmtId="0" fontId="0" fillId="0" borderId="35" xfId="0" applyFill="1" applyBorder="1"/>
    <xf numFmtId="0" fontId="0" fillId="0" borderId="36" xfId="0" applyFill="1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AB24"/>
  <sheetViews>
    <sheetView topLeftCell="H1" zoomScale="110" zoomScaleNormal="110" workbookViewId="0">
      <selection activeCell="F23" sqref="F23:S23"/>
    </sheetView>
  </sheetViews>
  <sheetFormatPr defaultColWidth="11" defaultRowHeight="15.75" x14ac:dyDescent="0.25"/>
  <cols>
    <col min="1" max="5" width="6.125" style="1" customWidth="1"/>
    <col min="7" max="18" width="6.5" customWidth="1"/>
    <col min="21" max="21" width="14" customWidth="1"/>
  </cols>
  <sheetData>
    <row r="1" spans="1:28" ht="16.5" thickBot="1" x14ac:dyDescent="0.3">
      <c r="A1" s="63" t="s">
        <v>14</v>
      </c>
      <c r="B1" s="64"/>
      <c r="C1" s="64"/>
      <c r="D1" s="64"/>
      <c r="E1" s="65"/>
      <c r="F1" s="12" t="s">
        <v>15</v>
      </c>
      <c r="G1" s="63" t="s">
        <v>16</v>
      </c>
      <c r="H1" s="64"/>
      <c r="I1" s="64"/>
      <c r="J1" s="64"/>
      <c r="K1" s="64"/>
      <c r="L1" s="65"/>
      <c r="M1" s="63" t="s">
        <v>19</v>
      </c>
      <c r="N1" s="64"/>
      <c r="O1" s="64"/>
      <c r="P1" s="64"/>
      <c r="Q1" s="64"/>
      <c r="R1" s="65"/>
      <c r="S1" s="13" t="s">
        <v>17</v>
      </c>
    </row>
    <row r="2" spans="1:28" ht="19.5" thickBot="1" x14ac:dyDescent="0.35">
      <c r="A2" s="60" t="s">
        <v>0</v>
      </c>
      <c r="B2" s="61"/>
      <c r="C2" s="61"/>
      <c r="D2" s="61"/>
      <c r="E2" s="62"/>
      <c r="F2" s="14" t="s">
        <v>18</v>
      </c>
      <c r="G2" s="15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7" t="s">
        <v>6</v>
      </c>
      <c r="M2" s="15" t="s">
        <v>7</v>
      </c>
      <c r="N2" s="16" t="s">
        <v>8</v>
      </c>
      <c r="O2" s="16" t="s">
        <v>9</v>
      </c>
      <c r="P2" s="16" t="s">
        <v>10</v>
      </c>
      <c r="Q2" s="16" t="s">
        <v>11</v>
      </c>
      <c r="R2" s="17" t="s">
        <v>12</v>
      </c>
      <c r="S2" s="18" t="s">
        <v>13</v>
      </c>
    </row>
    <row r="3" spans="1:28" x14ac:dyDescent="0.25">
      <c r="A3" s="8">
        <v>0</v>
      </c>
      <c r="B3" s="9">
        <v>20</v>
      </c>
      <c r="C3" s="9">
        <v>40</v>
      </c>
      <c r="D3" s="9">
        <v>60</v>
      </c>
      <c r="E3" s="10">
        <v>80</v>
      </c>
      <c r="F3" s="19">
        <v>10</v>
      </c>
      <c r="G3" s="20">
        <v>1</v>
      </c>
      <c r="H3" s="21">
        <v>1</v>
      </c>
      <c r="I3" s="21">
        <v>1</v>
      </c>
      <c r="J3" s="21">
        <v>0.2</v>
      </c>
      <c r="K3" s="21">
        <v>0.2</v>
      </c>
      <c r="L3" s="22">
        <v>0.4</v>
      </c>
      <c r="M3" s="20">
        <v>1</v>
      </c>
      <c r="N3" s="21">
        <v>0.25</v>
      </c>
      <c r="O3" s="21">
        <v>10</v>
      </c>
      <c r="P3" s="21">
        <v>6</v>
      </c>
      <c r="Q3" s="21">
        <v>5</v>
      </c>
      <c r="R3" s="22">
        <v>10</v>
      </c>
      <c r="S3" s="23">
        <v>30</v>
      </c>
      <c r="U3" t="s">
        <v>33</v>
      </c>
      <c r="V3" s="39">
        <v>10772192</v>
      </c>
      <c r="W3" t="s">
        <v>34</v>
      </c>
      <c r="AB3">
        <v>3</v>
      </c>
    </row>
    <row r="4" spans="1:28" x14ac:dyDescent="0.25">
      <c r="A4" s="4">
        <v>1</v>
      </c>
      <c r="B4" s="2">
        <v>21</v>
      </c>
      <c r="C4" s="2">
        <v>41</v>
      </c>
      <c r="D4" s="2">
        <v>61</v>
      </c>
      <c r="E4" s="3">
        <v>81</v>
      </c>
      <c r="F4" s="24">
        <v>20</v>
      </c>
      <c r="G4" s="25">
        <v>2</v>
      </c>
      <c r="H4" s="26">
        <v>1</v>
      </c>
      <c r="I4" s="26">
        <v>0.5</v>
      </c>
      <c r="J4" s="26">
        <v>1.25</v>
      </c>
      <c r="K4" s="26">
        <v>0.2</v>
      </c>
      <c r="L4" s="27">
        <v>0.2</v>
      </c>
      <c r="M4" s="25">
        <v>0.2</v>
      </c>
      <c r="N4" s="26">
        <v>0.25</v>
      </c>
      <c r="O4" s="26">
        <v>6</v>
      </c>
      <c r="P4" s="26">
        <v>3</v>
      </c>
      <c r="Q4" s="26">
        <v>10</v>
      </c>
      <c r="R4" s="27">
        <v>10</v>
      </c>
      <c r="S4" s="28">
        <v>25</v>
      </c>
      <c r="AB4">
        <f>MOD(V3,20)+AB3</f>
        <v>15</v>
      </c>
    </row>
    <row r="5" spans="1:28" x14ac:dyDescent="0.25">
      <c r="A5" s="4">
        <v>2</v>
      </c>
      <c r="B5" s="2">
        <v>22</v>
      </c>
      <c r="C5" s="2">
        <v>42</v>
      </c>
      <c r="D5" s="2">
        <v>62</v>
      </c>
      <c r="E5" s="3">
        <v>82</v>
      </c>
      <c r="F5" s="24">
        <v>5</v>
      </c>
      <c r="G5" s="25">
        <v>3</v>
      </c>
      <c r="H5" s="26">
        <v>0.5</v>
      </c>
      <c r="I5" s="26">
        <v>0.5</v>
      </c>
      <c r="J5" s="26">
        <v>1</v>
      </c>
      <c r="K5" s="26">
        <v>1.5</v>
      </c>
      <c r="L5" s="27">
        <v>0.4</v>
      </c>
      <c r="M5" s="25">
        <v>1</v>
      </c>
      <c r="N5" s="26">
        <v>2</v>
      </c>
      <c r="O5" s="26">
        <v>15</v>
      </c>
      <c r="P5" s="26">
        <v>6</v>
      </c>
      <c r="Q5" s="26">
        <v>2</v>
      </c>
      <c r="R5" s="27">
        <v>20</v>
      </c>
      <c r="S5" s="28">
        <v>30</v>
      </c>
      <c r="U5" t="s">
        <v>15</v>
      </c>
      <c r="V5" t="s">
        <v>18</v>
      </c>
      <c r="W5" s="40">
        <f ca="1">INDIRECT($AB5&amp;AB$4)</f>
        <v>1</v>
      </c>
      <c r="AB5" t="s">
        <v>20</v>
      </c>
    </row>
    <row r="6" spans="1:28" x14ac:dyDescent="0.25">
      <c r="A6" s="4">
        <v>3</v>
      </c>
      <c r="B6" s="2">
        <v>23</v>
      </c>
      <c r="C6" s="2">
        <v>43</v>
      </c>
      <c r="D6" s="2">
        <v>63</v>
      </c>
      <c r="E6" s="3">
        <v>83</v>
      </c>
      <c r="F6" s="24">
        <v>20</v>
      </c>
      <c r="G6" s="25">
        <v>3</v>
      </c>
      <c r="H6" s="26">
        <v>3</v>
      </c>
      <c r="I6" s="26">
        <v>1</v>
      </c>
      <c r="J6" s="26">
        <v>1</v>
      </c>
      <c r="K6" s="26">
        <v>1.5</v>
      </c>
      <c r="L6" s="27">
        <v>1.5</v>
      </c>
      <c r="M6" s="25">
        <v>1.5</v>
      </c>
      <c r="N6" s="26">
        <v>0.2</v>
      </c>
      <c r="O6" s="26">
        <v>15</v>
      </c>
      <c r="P6" s="26">
        <v>10</v>
      </c>
      <c r="Q6" s="26">
        <v>10</v>
      </c>
      <c r="R6" s="27">
        <v>25</v>
      </c>
      <c r="S6" s="28">
        <v>40</v>
      </c>
      <c r="U6" t="s">
        <v>16</v>
      </c>
      <c r="V6" t="s">
        <v>1</v>
      </c>
      <c r="W6" s="40">
        <f t="shared" ref="W6:W18" ca="1" si="0">INDIRECT($AB6&amp;AB$4)</f>
        <v>0.5</v>
      </c>
      <c r="AB6" t="s">
        <v>21</v>
      </c>
    </row>
    <row r="7" spans="1:28" x14ac:dyDescent="0.25">
      <c r="A7" s="4">
        <v>4</v>
      </c>
      <c r="B7" s="2">
        <v>24</v>
      </c>
      <c r="C7" s="2">
        <v>44</v>
      </c>
      <c r="D7" s="2">
        <v>64</v>
      </c>
      <c r="E7" s="3">
        <v>84</v>
      </c>
      <c r="F7" s="24">
        <v>10</v>
      </c>
      <c r="G7" s="25">
        <v>1</v>
      </c>
      <c r="H7" s="26">
        <v>10</v>
      </c>
      <c r="I7" s="26">
        <v>3</v>
      </c>
      <c r="J7" s="26">
        <v>0.2</v>
      </c>
      <c r="K7" s="26">
        <v>0.2</v>
      </c>
      <c r="L7" s="27">
        <v>1.5</v>
      </c>
      <c r="M7" s="25">
        <v>1.5</v>
      </c>
      <c r="N7" s="26">
        <v>0.4</v>
      </c>
      <c r="O7" s="26">
        <v>6</v>
      </c>
      <c r="P7" s="26">
        <v>15</v>
      </c>
      <c r="Q7" s="26">
        <v>2</v>
      </c>
      <c r="R7" s="27">
        <v>25</v>
      </c>
      <c r="S7" s="28">
        <v>30</v>
      </c>
      <c r="V7" t="s">
        <v>2</v>
      </c>
      <c r="W7" s="40">
        <f t="shared" ca="1" si="0"/>
        <v>3</v>
      </c>
      <c r="AB7" t="s">
        <v>22</v>
      </c>
    </row>
    <row r="8" spans="1:28" x14ac:dyDescent="0.25">
      <c r="A8" s="4">
        <v>5</v>
      </c>
      <c r="B8" s="2">
        <v>25</v>
      </c>
      <c r="C8" s="2">
        <v>45</v>
      </c>
      <c r="D8" s="2">
        <v>65</v>
      </c>
      <c r="E8" s="3">
        <v>85</v>
      </c>
      <c r="F8" s="24">
        <v>1</v>
      </c>
      <c r="G8" s="25">
        <v>2</v>
      </c>
      <c r="H8" s="26">
        <v>10</v>
      </c>
      <c r="I8" s="26">
        <v>0.5</v>
      </c>
      <c r="J8" s="26">
        <v>0.1</v>
      </c>
      <c r="K8" s="26">
        <v>1.25</v>
      </c>
      <c r="L8" s="27">
        <v>0.2</v>
      </c>
      <c r="M8" s="25">
        <v>1.5</v>
      </c>
      <c r="N8" s="26">
        <v>2</v>
      </c>
      <c r="O8" s="26">
        <v>10</v>
      </c>
      <c r="P8" s="26">
        <v>10</v>
      </c>
      <c r="Q8" s="26">
        <v>2</v>
      </c>
      <c r="R8" s="27">
        <v>20</v>
      </c>
      <c r="S8" s="28">
        <v>30</v>
      </c>
      <c r="V8" t="s">
        <v>3</v>
      </c>
      <c r="W8" s="40">
        <f t="shared" ca="1" si="0"/>
        <v>10</v>
      </c>
      <c r="AB8" t="s">
        <v>23</v>
      </c>
    </row>
    <row r="9" spans="1:28" x14ac:dyDescent="0.25">
      <c r="A9" s="4">
        <v>6</v>
      </c>
      <c r="B9" s="2">
        <v>26</v>
      </c>
      <c r="C9" s="2">
        <v>46</v>
      </c>
      <c r="D9" s="2">
        <v>66</v>
      </c>
      <c r="E9" s="3">
        <v>86</v>
      </c>
      <c r="F9" s="24">
        <v>10</v>
      </c>
      <c r="G9" s="25">
        <v>3</v>
      </c>
      <c r="H9" s="26">
        <v>4</v>
      </c>
      <c r="I9" s="26">
        <v>2</v>
      </c>
      <c r="J9" s="26">
        <v>1.5</v>
      </c>
      <c r="K9" s="26">
        <v>1</v>
      </c>
      <c r="L9" s="27">
        <v>0.4</v>
      </c>
      <c r="M9" s="25">
        <v>0.25</v>
      </c>
      <c r="N9" s="26">
        <v>0.25</v>
      </c>
      <c r="O9" s="26">
        <v>15</v>
      </c>
      <c r="P9" s="26">
        <v>6</v>
      </c>
      <c r="Q9" s="26">
        <v>2</v>
      </c>
      <c r="R9" s="27">
        <v>25</v>
      </c>
      <c r="S9" s="28">
        <v>25</v>
      </c>
      <c r="V9" t="s">
        <v>4</v>
      </c>
      <c r="W9" s="40">
        <f t="shared" ca="1" si="0"/>
        <v>1</v>
      </c>
      <c r="AB9" t="s">
        <v>24</v>
      </c>
    </row>
    <row r="10" spans="1:28" x14ac:dyDescent="0.25">
      <c r="A10" s="4">
        <v>7</v>
      </c>
      <c r="B10" s="2">
        <v>27</v>
      </c>
      <c r="C10" s="2">
        <v>47</v>
      </c>
      <c r="D10" s="2">
        <v>67</v>
      </c>
      <c r="E10" s="3">
        <v>87</v>
      </c>
      <c r="F10" s="24">
        <v>10</v>
      </c>
      <c r="G10" s="25">
        <v>2</v>
      </c>
      <c r="H10" s="26">
        <v>2</v>
      </c>
      <c r="I10" s="26">
        <v>10</v>
      </c>
      <c r="J10" s="26">
        <v>1.5</v>
      </c>
      <c r="K10" s="26">
        <v>0.2</v>
      </c>
      <c r="L10" s="27">
        <v>1</v>
      </c>
      <c r="M10" s="25">
        <v>0.2</v>
      </c>
      <c r="N10" s="26">
        <v>1</v>
      </c>
      <c r="O10" s="26">
        <v>12</v>
      </c>
      <c r="P10" s="26">
        <v>6</v>
      </c>
      <c r="Q10" s="26">
        <v>2</v>
      </c>
      <c r="R10" s="27">
        <v>25</v>
      </c>
      <c r="S10" s="28">
        <v>30</v>
      </c>
      <c r="V10" t="s">
        <v>5</v>
      </c>
      <c r="W10" s="40">
        <f t="shared" ca="1" si="0"/>
        <v>0.2</v>
      </c>
      <c r="AB10" t="s">
        <v>25</v>
      </c>
    </row>
    <row r="11" spans="1:28" x14ac:dyDescent="0.25">
      <c r="A11" s="4">
        <v>8</v>
      </c>
      <c r="B11" s="2">
        <v>28</v>
      </c>
      <c r="C11" s="2">
        <v>48</v>
      </c>
      <c r="D11" s="2">
        <v>68</v>
      </c>
      <c r="E11" s="3">
        <v>88</v>
      </c>
      <c r="F11" s="24">
        <v>10</v>
      </c>
      <c r="G11" s="25">
        <v>3</v>
      </c>
      <c r="H11" s="26">
        <v>1</v>
      </c>
      <c r="I11" s="26">
        <v>1</v>
      </c>
      <c r="J11" s="26">
        <v>1.5</v>
      </c>
      <c r="K11" s="26">
        <v>1</v>
      </c>
      <c r="L11" s="27">
        <v>0.4</v>
      </c>
      <c r="M11" s="25">
        <v>0.25</v>
      </c>
      <c r="N11" s="26">
        <v>0.2</v>
      </c>
      <c r="O11" s="26">
        <v>15</v>
      </c>
      <c r="P11" s="26">
        <v>10</v>
      </c>
      <c r="Q11" s="26">
        <v>5</v>
      </c>
      <c r="R11" s="27">
        <v>2</v>
      </c>
      <c r="S11" s="28">
        <v>25</v>
      </c>
      <c r="V11" t="s">
        <v>6</v>
      </c>
      <c r="W11" s="40">
        <f t="shared" ca="1" si="0"/>
        <v>1.25</v>
      </c>
      <c r="AB11" t="s">
        <v>26</v>
      </c>
    </row>
    <row r="12" spans="1:28" x14ac:dyDescent="0.25">
      <c r="A12" s="4">
        <v>9</v>
      </c>
      <c r="B12" s="2">
        <v>29</v>
      </c>
      <c r="C12" s="2">
        <v>49</v>
      </c>
      <c r="D12" s="2">
        <v>69</v>
      </c>
      <c r="E12" s="3">
        <v>89</v>
      </c>
      <c r="F12" s="24">
        <v>20</v>
      </c>
      <c r="G12" s="25">
        <v>0.5</v>
      </c>
      <c r="H12" s="26">
        <v>4</v>
      </c>
      <c r="I12" s="26">
        <v>0.5</v>
      </c>
      <c r="J12" s="26">
        <v>0.1</v>
      </c>
      <c r="K12" s="26">
        <v>0.4</v>
      </c>
      <c r="L12" s="27">
        <v>0.4</v>
      </c>
      <c r="M12" s="25">
        <v>2</v>
      </c>
      <c r="N12" s="26">
        <v>0.25</v>
      </c>
      <c r="O12" s="26">
        <v>6</v>
      </c>
      <c r="P12" s="26">
        <v>15</v>
      </c>
      <c r="Q12" s="26">
        <v>5</v>
      </c>
      <c r="R12" s="27">
        <v>5</v>
      </c>
      <c r="S12" s="28">
        <v>25</v>
      </c>
      <c r="U12" t="s">
        <v>19</v>
      </c>
      <c r="V12" t="s">
        <v>7</v>
      </c>
      <c r="W12" s="40">
        <f t="shared" ca="1" si="0"/>
        <v>0.4</v>
      </c>
      <c r="AB12" t="s">
        <v>27</v>
      </c>
    </row>
    <row r="13" spans="1:28" x14ac:dyDescent="0.25">
      <c r="A13" s="5">
        <v>10</v>
      </c>
      <c r="B13" s="2">
        <v>30</v>
      </c>
      <c r="C13" s="2">
        <v>50</v>
      </c>
      <c r="D13" s="2">
        <v>70</v>
      </c>
      <c r="E13" s="3">
        <v>90</v>
      </c>
      <c r="F13" s="24">
        <v>20</v>
      </c>
      <c r="G13" s="25">
        <v>0.5</v>
      </c>
      <c r="H13" s="26">
        <v>0.5</v>
      </c>
      <c r="I13" s="26">
        <v>4</v>
      </c>
      <c r="J13" s="26">
        <v>0.4</v>
      </c>
      <c r="K13" s="26">
        <v>0.2</v>
      </c>
      <c r="L13" s="27">
        <v>1.25</v>
      </c>
      <c r="M13" s="25">
        <v>2</v>
      </c>
      <c r="N13" s="26">
        <v>0.25</v>
      </c>
      <c r="O13" s="26">
        <v>3</v>
      </c>
      <c r="P13" s="26">
        <v>15</v>
      </c>
      <c r="Q13" s="26">
        <v>10</v>
      </c>
      <c r="R13" s="27">
        <v>25</v>
      </c>
      <c r="S13" s="28">
        <v>30</v>
      </c>
      <c r="V13" t="s">
        <v>8</v>
      </c>
      <c r="W13" s="40">
        <f t="shared" ca="1" si="0"/>
        <v>0.4</v>
      </c>
      <c r="AB13" t="s">
        <v>13</v>
      </c>
    </row>
    <row r="14" spans="1:28" x14ac:dyDescent="0.25">
      <c r="A14" s="5">
        <v>11</v>
      </c>
      <c r="B14" s="2">
        <v>31</v>
      </c>
      <c r="C14" s="2">
        <v>51</v>
      </c>
      <c r="D14" s="2">
        <v>71</v>
      </c>
      <c r="E14" s="3">
        <v>91</v>
      </c>
      <c r="F14" s="24">
        <v>20</v>
      </c>
      <c r="G14" s="25">
        <v>10</v>
      </c>
      <c r="H14" s="26">
        <v>1</v>
      </c>
      <c r="I14" s="26">
        <v>4</v>
      </c>
      <c r="J14" s="26">
        <v>0.4</v>
      </c>
      <c r="K14" s="26">
        <v>0.2</v>
      </c>
      <c r="L14" s="27">
        <v>1</v>
      </c>
      <c r="M14" s="25">
        <v>1</v>
      </c>
      <c r="N14" s="26">
        <v>0.25</v>
      </c>
      <c r="O14" s="26">
        <v>15</v>
      </c>
      <c r="P14" s="26">
        <v>6</v>
      </c>
      <c r="Q14" s="26">
        <v>10</v>
      </c>
      <c r="R14" s="27">
        <v>5</v>
      </c>
      <c r="S14" s="28">
        <v>25</v>
      </c>
      <c r="V14" t="s">
        <v>9</v>
      </c>
      <c r="W14" s="40">
        <f t="shared" ca="1" si="0"/>
        <v>10</v>
      </c>
      <c r="AB14" t="s">
        <v>28</v>
      </c>
    </row>
    <row r="15" spans="1:28" x14ac:dyDescent="0.25">
      <c r="A15" s="5">
        <v>12</v>
      </c>
      <c r="B15" s="2">
        <v>32</v>
      </c>
      <c r="C15" s="2">
        <v>52</v>
      </c>
      <c r="D15" s="2">
        <v>72</v>
      </c>
      <c r="E15" s="3">
        <v>92</v>
      </c>
      <c r="F15" s="24">
        <v>1</v>
      </c>
      <c r="G15" s="25">
        <v>0.5</v>
      </c>
      <c r="H15" s="26">
        <v>3</v>
      </c>
      <c r="I15" s="26">
        <v>10</v>
      </c>
      <c r="J15" s="26">
        <v>1</v>
      </c>
      <c r="K15" s="26">
        <v>0.2</v>
      </c>
      <c r="L15" s="27">
        <v>1.25</v>
      </c>
      <c r="M15" s="25">
        <v>0.4</v>
      </c>
      <c r="N15" s="26">
        <v>0.4</v>
      </c>
      <c r="O15" s="26">
        <v>10</v>
      </c>
      <c r="P15" s="26">
        <v>3</v>
      </c>
      <c r="Q15" s="26">
        <v>10</v>
      </c>
      <c r="R15" s="27">
        <v>10</v>
      </c>
      <c r="S15" s="28">
        <v>30</v>
      </c>
      <c r="V15" t="s">
        <v>10</v>
      </c>
      <c r="W15" s="40">
        <f t="shared" ca="1" si="0"/>
        <v>3</v>
      </c>
      <c r="AB15" t="s">
        <v>29</v>
      </c>
    </row>
    <row r="16" spans="1:28" x14ac:dyDescent="0.25">
      <c r="A16" s="5">
        <v>13</v>
      </c>
      <c r="B16" s="2">
        <v>33</v>
      </c>
      <c r="C16" s="2">
        <v>53</v>
      </c>
      <c r="D16" s="2">
        <v>73</v>
      </c>
      <c r="E16" s="3">
        <v>93</v>
      </c>
      <c r="F16" s="24">
        <v>1</v>
      </c>
      <c r="G16" s="25">
        <v>3</v>
      </c>
      <c r="H16" s="26">
        <v>3</v>
      </c>
      <c r="I16" s="26">
        <v>1</v>
      </c>
      <c r="J16" s="26">
        <v>0.2</v>
      </c>
      <c r="K16" s="26">
        <v>1</v>
      </c>
      <c r="L16" s="27">
        <v>1</v>
      </c>
      <c r="M16" s="25">
        <v>0.25</v>
      </c>
      <c r="N16" s="26">
        <v>0.4</v>
      </c>
      <c r="O16" s="26">
        <v>3</v>
      </c>
      <c r="P16" s="26">
        <v>10</v>
      </c>
      <c r="Q16" s="26">
        <v>5</v>
      </c>
      <c r="R16" s="27">
        <v>5</v>
      </c>
      <c r="S16" s="28">
        <v>25</v>
      </c>
      <c r="V16" t="s">
        <v>11</v>
      </c>
      <c r="W16" s="40">
        <f t="shared" ca="1" si="0"/>
        <v>10</v>
      </c>
      <c r="AB16" t="s">
        <v>30</v>
      </c>
    </row>
    <row r="17" spans="1:28" x14ac:dyDescent="0.25">
      <c r="A17" s="5">
        <v>14</v>
      </c>
      <c r="B17" s="2">
        <v>34</v>
      </c>
      <c r="C17" s="2">
        <v>54</v>
      </c>
      <c r="D17" s="2">
        <v>74</v>
      </c>
      <c r="E17" s="3">
        <v>94</v>
      </c>
      <c r="F17" s="24">
        <v>10</v>
      </c>
      <c r="G17" s="25">
        <v>0.5</v>
      </c>
      <c r="H17" s="26">
        <v>1</v>
      </c>
      <c r="I17" s="26">
        <v>4</v>
      </c>
      <c r="J17" s="26">
        <v>1</v>
      </c>
      <c r="K17" s="26">
        <v>1.5</v>
      </c>
      <c r="L17" s="27">
        <v>1</v>
      </c>
      <c r="M17" s="25">
        <v>0.2</v>
      </c>
      <c r="N17" s="26">
        <v>1</v>
      </c>
      <c r="O17" s="26">
        <v>6</v>
      </c>
      <c r="P17" s="26">
        <v>10</v>
      </c>
      <c r="Q17" s="26">
        <v>10</v>
      </c>
      <c r="R17" s="27">
        <v>10</v>
      </c>
      <c r="S17" s="28">
        <v>30</v>
      </c>
      <c r="V17" t="s">
        <v>12</v>
      </c>
      <c r="W17" s="40">
        <f t="shared" ca="1" si="0"/>
        <v>10</v>
      </c>
      <c r="AB17" t="s">
        <v>35</v>
      </c>
    </row>
    <row r="18" spans="1:28" x14ac:dyDescent="0.25">
      <c r="A18" s="5">
        <v>15</v>
      </c>
      <c r="B18" s="2">
        <v>35</v>
      </c>
      <c r="C18" s="2">
        <v>55</v>
      </c>
      <c r="D18" s="2">
        <v>75</v>
      </c>
      <c r="E18" s="3">
        <v>95</v>
      </c>
      <c r="F18" s="24">
        <v>10</v>
      </c>
      <c r="G18" s="25">
        <v>3</v>
      </c>
      <c r="H18" s="26">
        <v>1</v>
      </c>
      <c r="I18" s="26">
        <v>10</v>
      </c>
      <c r="J18" s="26">
        <v>0.4</v>
      </c>
      <c r="K18" s="26">
        <v>1</v>
      </c>
      <c r="L18" s="27">
        <v>0.1</v>
      </c>
      <c r="M18" s="25">
        <v>1</v>
      </c>
      <c r="N18" s="26">
        <v>0.25</v>
      </c>
      <c r="O18" s="26">
        <v>12</v>
      </c>
      <c r="P18" s="26">
        <v>12</v>
      </c>
      <c r="Q18" s="26">
        <v>10</v>
      </c>
      <c r="R18" s="27">
        <v>10</v>
      </c>
      <c r="S18" s="28">
        <v>30</v>
      </c>
      <c r="U18" t="s">
        <v>17</v>
      </c>
      <c r="V18" t="s">
        <v>13</v>
      </c>
      <c r="W18" s="40">
        <f t="shared" ca="1" si="0"/>
        <v>30</v>
      </c>
      <c r="AB18" t="s">
        <v>36</v>
      </c>
    </row>
    <row r="19" spans="1:28" x14ac:dyDescent="0.25">
      <c r="A19" s="5">
        <v>16</v>
      </c>
      <c r="B19" s="2">
        <v>36</v>
      </c>
      <c r="C19" s="2">
        <v>56</v>
      </c>
      <c r="D19" s="2">
        <v>76</v>
      </c>
      <c r="E19" s="3">
        <v>96</v>
      </c>
      <c r="F19" s="24">
        <v>10</v>
      </c>
      <c r="G19" s="25">
        <v>4</v>
      </c>
      <c r="H19" s="26">
        <v>3</v>
      </c>
      <c r="I19" s="26">
        <v>10</v>
      </c>
      <c r="J19" s="26">
        <v>1</v>
      </c>
      <c r="K19" s="26">
        <v>1.5</v>
      </c>
      <c r="L19" s="27">
        <v>0.2</v>
      </c>
      <c r="M19" s="25">
        <v>0.4</v>
      </c>
      <c r="N19" s="26">
        <v>1</v>
      </c>
      <c r="O19" s="26">
        <v>6</v>
      </c>
      <c r="P19" s="26">
        <v>12</v>
      </c>
      <c r="Q19" s="26">
        <v>10</v>
      </c>
      <c r="R19" s="27">
        <v>2</v>
      </c>
      <c r="S19" s="28">
        <v>25</v>
      </c>
      <c r="AB19" t="s">
        <v>37</v>
      </c>
    </row>
    <row r="20" spans="1:28" x14ac:dyDescent="0.25">
      <c r="A20" s="5">
        <v>17</v>
      </c>
      <c r="B20" s="2">
        <v>37</v>
      </c>
      <c r="C20" s="2">
        <v>57</v>
      </c>
      <c r="D20" s="2">
        <v>77</v>
      </c>
      <c r="E20" s="3">
        <v>97</v>
      </c>
      <c r="F20" s="24">
        <v>10</v>
      </c>
      <c r="G20" s="25">
        <v>2</v>
      </c>
      <c r="H20" s="26">
        <v>2</v>
      </c>
      <c r="I20" s="26">
        <v>2</v>
      </c>
      <c r="J20" s="26">
        <v>1</v>
      </c>
      <c r="K20" s="26">
        <v>1.5</v>
      </c>
      <c r="L20" s="27">
        <v>1</v>
      </c>
      <c r="M20" s="25">
        <v>0.25</v>
      </c>
      <c r="N20" s="26">
        <v>0.2</v>
      </c>
      <c r="O20" s="26">
        <v>6</v>
      </c>
      <c r="P20" s="26">
        <v>15</v>
      </c>
      <c r="Q20" s="26">
        <v>5</v>
      </c>
      <c r="R20" s="27">
        <v>25</v>
      </c>
      <c r="S20" s="28">
        <v>40</v>
      </c>
    </row>
    <row r="21" spans="1:28" x14ac:dyDescent="0.25">
      <c r="A21" s="5">
        <v>18</v>
      </c>
      <c r="B21" s="2">
        <v>38</v>
      </c>
      <c r="C21" s="2">
        <v>58</v>
      </c>
      <c r="D21" s="2">
        <v>78</v>
      </c>
      <c r="E21" s="3">
        <v>98</v>
      </c>
      <c r="F21" s="24">
        <v>10</v>
      </c>
      <c r="G21" s="25">
        <v>0.5</v>
      </c>
      <c r="H21" s="26">
        <v>0.5</v>
      </c>
      <c r="I21" s="26">
        <v>4</v>
      </c>
      <c r="J21" s="26">
        <v>0.4</v>
      </c>
      <c r="K21" s="26">
        <v>1.25</v>
      </c>
      <c r="L21" s="27">
        <v>0.1</v>
      </c>
      <c r="M21" s="25">
        <v>2</v>
      </c>
      <c r="N21" s="26">
        <v>1</v>
      </c>
      <c r="O21" s="26">
        <v>3</v>
      </c>
      <c r="P21" s="26">
        <v>3</v>
      </c>
      <c r="Q21" s="26">
        <v>10</v>
      </c>
      <c r="R21" s="27">
        <v>20</v>
      </c>
      <c r="S21" s="28">
        <v>30</v>
      </c>
    </row>
    <row r="22" spans="1:28" ht="16.5" thickBot="1" x14ac:dyDescent="0.3">
      <c r="A22" s="6">
        <v>19</v>
      </c>
      <c r="B22" s="7">
        <v>39</v>
      </c>
      <c r="C22" s="7">
        <v>59</v>
      </c>
      <c r="D22" s="7">
        <v>79</v>
      </c>
      <c r="E22" s="11">
        <v>99</v>
      </c>
      <c r="F22" s="29">
        <v>1</v>
      </c>
      <c r="G22" s="30">
        <v>2</v>
      </c>
      <c r="H22" s="31">
        <v>10</v>
      </c>
      <c r="I22" s="31">
        <v>1</v>
      </c>
      <c r="J22" s="31">
        <v>0.1</v>
      </c>
      <c r="K22" s="31">
        <v>0.1</v>
      </c>
      <c r="L22" s="32">
        <v>1.25</v>
      </c>
      <c r="M22" s="30">
        <v>1</v>
      </c>
      <c r="N22" s="31">
        <v>1</v>
      </c>
      <c r="O22" s="31">
        <v>15</v>
      </c>
      <c r="P22" s="31">
        <v>10</v>
      </c>
      <c r="Q22" s="31">
        <v>1</v>
      </c>
      <c r="R22" s="32">
        <v>20</v>
      </c>
      <c r="S22" s="33">
        <v>40</v>
      </c>
    </row>
    <row r="23" spans="1:28" x14ac:dyDescent="0.25">
      <c r="A23" s="66" t="s">
        <v>31</v>
      </c>
      <c r="B23" s="67"/>
      <c r="C23" s="67"/>
      <c r="D23" s="67"/>
      <c r="E23" s="68"/>
      <c r="F23" s="34">
        <v>10</v>
      </c>
      <c r="G23" s="35">
        <v>10</v>
      </c>
      <c r="H23" s="36">
        <v>4</v>
      </c>
      <c r="I23" s="36">
        <v>1</v>
      </c>
      <c r="J23" s="36">
        <v>0.2</v>
      </c>
      <c r="K23" s="36">
        <v>0.4</v>
      </c>
      <c r="L23" s="37">
        <v>1.25</v>
      </c>
      <c r="M23" s="35">
        <v>1.5</v>
      </c>
      <c r="N23" s="36">
        <v>2</v>
      </c>
      <c r="O23" s="36">
        <v>10</v>
      </c>
      <c r="P23" s="36">
        <v>10</v>
      </c>
      <c r="Q23" s="36">
        <v>10</v>
      </c>
      <c r="R23" s="37">
        <v>20</v>
      </c>
      <c r="S23" s="38">
        <v>25</v>
      </c>
    </row>
    <row r="24" spans="1:28" ht="16.5" thickBot="1" x14ac:dyDescent="0.3">
      <c r="A24" s="57" t="s">
        <v>32</v>
      </c>
      <c r="B24" s="58"/>
      <c r="C24" s="58"/>
      <c r="D24" s="58"/>
      <c r="E24" s="59"/>
      <c r="F24" s="29">
        <v>1</v>
      </c>
      <c r="G24" s="30">
        <v>0.5</v>
      </c>
      <c r="H24" s="31">
        <v>2</v>
      </c>
      <c r="I24" s="31">
        <v>10</v>
      </c>
      <c r="J24" s="31">
        <v>1</v>
      </c>
      <c r="K24" s="31">
        <v>1</v>
      </c>
      <c r="L24" s="32">
        <v>0.1</v>
      </c>
      <c r="M24" s="30">
        <v>1</v>
      </c>
      <c r="N24" s="31">
        <v>0.4</v>
      </c>
      <c r="O24" s="31">
        <v>15</v>
      </c>
      <c r="P24" s="31">
        <v>12</v>
      </c>
      <c r="Q24" s="31">
        <v>10</v>
      </c>
      <c r="R24" s="32">
        <v>5</v>
      </c>
      <c r="S24" s="33">
        <v>40</v>
      </c>
    </row>
  </sheetData>
  <mergeCells count="6">
    <mergeCell ref="A24:E24"/>
    <mergeCell ref="A2:E2"/>
    <mergeCell ref="A1:E1"/>
    <mergeCell ref="G1:L1"/>
    <mergeCell ref="M1:R1"/>
    <mergeCell ref="A23:E23"/>
  </mergeCells>
  <pageMargins left="0.7" right="0.7" top="0.75" bottom="0.75" header="0.3" footer="0.3"/>
  <pageSetup paperSize="9" scale="8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78D4-8E18-419D-9EE4-209ECE60603C}">
  <dimension ref="A1:S51"/>
  <sheetViews>
    <sheetView tabSelected="1" zoomScaleNormal="100" workbookViewId="0">
      <selection activeCell="H16" sqref="H16"/>
    </sheetView>
  </sheetViews>
  <sheetFormatPr defaultRowHeight="15.75" x14ac:dyDescent="0.25"/>
  <cols>
    <col min="2" max="2" width="12.125" bestFit="1" customWidth="1"/>
    <col min="17" max="17" width="15.875" customWidth="1"/>
    <col min="18" max="18" width="25" customWidth="1"/>
  </cols>
  <sheetData>
    <row r="1" spans="1:18" ht="16.5" thickBot="1" x14ac:dyDescent="0.3">
      <c r="A1" s="12" t="s">
        <v>15</v>
      </c>
      <c r="B1" s="63" t="s">
        <v>16</v>
      </c>
      <c r="C1" s="64"/>
      <c r="D1" s="64"/>
      <c r="E1" s="64"/>
      <c r="F1" s="64"/>
      <c r="G1" s="65"/>
      <c r="H1" s="63" t="s">
        <v>19</v>
      </c>
      <c r="I1" s="64"/>
      <c r="J1" s="64"/>
      <c r="K1" s="64"/>
      <c r="L1" s="64"/>
      <c r="M1" s="65"/>
      <c r="N1" s="13" t="s">
        <v>17</v>
      </c>
    </row>
    <row r="2" spans="1:18" ht="16.5" thickBot="1" x14ac:dyDescent="0.3">
      <c r="A2" s="14" t="s">
        <v>18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6</v>
      </c>
      <c r="H2" s="15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7" t="s">
        <v>12</v>
      </c>
      <c r="N2" s="18" t="s">
        <v>13</v>
      </c>
    </row>
    <row r="3" spans="1:18" x14ac:dyDescent="0.25">
      <c r="A3" s="24">
        <v>1</v>
      </c>
      <c r="B3" s="25">
        <v>0.5</v>
      </c>
      <c r="C3" s="26">
        <v>3</v>
      </c>
      <c r="D3" s="26">
        <v>10</v>
      </c>
      <c r="E3" s="26">
        <v>1</v>
      </c>
      <c r="F3" s="26">
        <v>0.2</v>
      </c>
      <c r="G3" s="27">
        <v>1.25</v>
      </c>
      <c r="H3" s="25">
        <v>0.4</v>
      </c>
      <c r="I3" s="26">
        <v>0.4</v>
      </c>
      <c r="J3" s="26">
        <v>10</v>
      </c>
      <c r="K3" s="26">
        <v>3</v>
      </c>
      <c r="L3" s="26">
        <v>10</v>
      </c>
      <c r="M3" s="27">
        <v>10</v>
      </c>
      <c r="N3" s="28">
        <v>30</v>
      </c>
      <c r="R3" s="40"/>
    </row>
    <row r="5" spans="1:18" ht="16.5" thickBot="1" x14ac:dyDescent="0.3"/>
    <row r="6" spans="1:18" ht="16.5" thickBot="1" x14ac:dyDescent="0.3">
      <c r="J6" s="47" t="s">
        <v>59</v>
      </c>
      <c r="K6" s="48"/>
      <c r="L6" s="48"/>
      <c r="M6" s="48"/>
      <c r="N6" s="49"/>
    </row>
    <row r="7" spans="1:18" x14ac:dyDescent="0.25">
      <c r="B7" s="47" t="s">
        <v>38</v>
      </c>
      <c r="C7" s="48" t="s">
        <v>39</v>
      </c>
      <c r="D7" s="48" t="s">
        <v>40</v>
      </c>
      <c r="E7" s="48" t="s">
        <v>41</v>
      </c>
      <c r="F7" s="48" t="s">
        <v>42</v>
      </c>
      <c r="G7" s="49" t="s">
        <v>43</v>
      </c>
      <c r="J7" s="53" t="s">
        <v>61</v>
      </c>
      <c r="K7" s="46"/>
      <c r="L7" s="46"/>
      <c r="M7" s="46"/>
      <c r="N7" s="54" t="s">
        <v>67</v>
      </c>
    </row>
    <row r="8" spans="1:18" ht="16.5" thickBot="1" x14ac:dyDescent="0.3">
      <c r="B8" s="50">
        <f>B3*H3</f>
        <v>0.2</v>
      </c>
      <c r="C8" s="51">
        <f t="shared" ref="C8:G8" si="0">C3*I3</f>
        <v>1.2000000000000002</v>
      </c>
      <c r="D8" s="51">
        <f t="shared" si="0"/>
        <v>100</v>
      </c>
      <c r="E8" s="51">
        <f t="shared" si="0"/>
        <v>3</v>
      </c>
      <c r="F8" s="51">
        <f t="shared" si="0"/>
        <v>2</v>
      </c>
      <c r="G8" s="52">
        <f t="shared" si="0"/>
        <v>12.5</v>
      </c>
      <c r="J8" s="53" t="s">
        <v>62</v>
      </c>
      <c r="K8" s="46"/>
      <c r="L8" s="46"/>
      <c r="M8" s="46"/>
      <c r="N8" s="54" t="s">
        <v>80</v>
      </c>
    </row>
    <row r="9" spans="1:18" ht="16.5" thickBot="1" x14ac:dyDescent="0.3">
      <c r="J9" s="53" t="s">
        <v>81</v>
      </c>
      <c r="K9" s="46"/>
      <c r="L9" s="46"/>
      <c r="M9" s="46"/>
      <c r="N9" s="54" t="s">
        <v>88</v>
      </c>
    </row>
    <row r="10" spans="1:18" x14ac:dyDescent="0.25">
      <c r="B10" s="47" t="s">
        <v>68</v>
      </c>
      <c r="C10" s="48" t="s">
        <v>69</v>
      </c>
      <c r="D10" s="48" t="s">
        <v>70</v>
      </c>
      <c r="E10" s="48" t="s">
        <v>71</v>
      </c>
      <c r="F10" s="48" t="s">
        <v>72</v>
      </c>
      <c r="G10" s="49" t="s">
        <v>73</v>
      </c>
      <c r="J10" s="53" t="s">
        <v>96</v>
      </c>
      <c r="K10" s="46"/>
      <c r="L10" s="46"/>
      <c r="M10" s="46"/>
      <c r="N10" s="54" t="s">
        <v>89</v>
      </c>
    </row>
    <row r="11" spans="1:18" ht="16.5" thickBot="1" x14ac:dyDescent="0.3">
      <c r="B11" s="50">
        <f>$I$51*B8</f>
        <v>1.9995131269675477E-3</v>
      </c>
      <c r="C11" s="51">
        <f t="shared" ref="C11:G11" si="1">$I$51*C8</f>
        <v>1.1997078761805287E-2</v>
      </c>
      <c r="D11" s="51">
        <f t="shared" si="1"/>
        <v>0.99975656348377373</v>
      </c>
      <c r="E11" s="51">
        <f t="shared" si="1"/>
        <v>2.9992696904513214E-2</v>
      </c>
      <c r="F11" s="51">
        <f t="shared" si="1"/>
        <v>1.9995131269675476E-2</v>
      </c>
      <c r="G11" s="52">
        <f t="shared" si="1"/>
        <v>0.12496957043547172</v>
      </c>
      <c r="J11" s="50" t="s">
        <v>63</v>
      </c>
      <c r="K11" s="51"/>
      <c r="L11" s="46" t="s">
        <v>66</v>
      </c>
      <c r="M11" s="51"/>
      <c r="N11" s="52"/>
    </row>
    <row r="12" spans="1:18" ht="16.5" thickBot="1" x14ac:dyDescent="0.3">
      <c r="B12" s="46"/>
      <c r="C12" s="46"/>
      <c r="D12" s="46"/>
      <c r="E12" s="46"/>
      <c r="F12" s="46"/>
      <c r="G12" s="46"/>
    </row>
    <row r="13" spans="1:18" x14ac:dyDescent="0.25">
      <c r="B13" s="47" t="s">
        <v>74</v>
      </c>
      <c r="C13" s="48" t="s">
        <v>75</v>
      </c>
      <c r="D13" s="48" t="s">
        <v>76</v>
      </c>
      <c r="E13" s="55" t="s">
        <v>77</v>
      </c>
      <c r="F13" s="55" t="s">
        <v>78</v>
      </c>
      <c r="G13" s="56" t="s">
        <v>79</v>
      </c>
    </row>
    <row r="14" spans="1:18" ht="16.5" thickBot="1" x14ac:dyDescent="0.3">
      <c r="B14" s="50">
        <f>J51-B11</f>
        <v>3.872268884134826E-6</v>
      </c>
      <c r="C14" s="51">
        <f t="shared" ref="C14:G14" si="2">K51-C11</f>
        <v>1.4076470864298612E-4</v>
      </c>
      <c r="D14" s="51">
        <f t="shared" si="2"/>
        <v>28.782686450043759</v>
      </c>
      <c r="E14" s="51">
        <f t="shared" si="2"/>
        <v>8.9554083399201456E-4</v>
      </c>
      <c r="F14" s="51">
        <f t="shared" si="2"/>
        <v>3.9409576195178E-4</v>
      </c>
      <c r="G14" s="52">
        <f t="shared" si="2"/>
        <v>1.7171156765728973E-2</v>
      </c>
    </row>
    <row r="15" spans="1:18" ht="16.5" thickBot="1" x14ac:dyDescent="0.3">
      <c r="B15" s="46"/>
      <c r="C15" s="46"/>
      <c r="D15" s="46"/>
      <c r="E15" s="46"/>
      <c r="F15" s="46"/>
      <c r="G15" s="46"/>
    </row>
    <row r="16" spans="1:18" x14ac:dyDescent="0.25">
      <c r="B16" s="47" t="s">
        <v>82</v>
      </c>
      <c r="C16" s="48" t="s">
        <v>83</v>
      </c>
      <c r="D16" s="48" t="s">
        <v>84</v>
      </c>
      <c r="E16" s="55" t="s">
        <v>85</v>
      </c>
      <c r="F16" s="55" t="s">
        <v>86</v>
      </c>
      <c r="G16" s="56" t="s">
        <v>87</v>
      </c>
    </row>
    <row r="17" spans="1:19" ht="16.5" thickBot="1" x14ac:dyDescent="0.3">
      <c r="B17" s="50">
        <f>B3*$I$51</f>
        <v>4.9987828174188689E-3</v>
      </c>
      <c r="C17" s="51">
        <f t="shared" ref="C17:G17" si="3">C3*$I$51</f>
        <v>2.9992696904513214E-2</v>
      </c>
      <c r="D17" s="51">
        <f t="shared" si="3"/>
        <v>9.9975656348377379E-2</v>
      </c>
      <c r="E17" s="51">
        <f t="shared" si="3"/>
        <v>9.9975656348377379E-3</v>
      </c>
      <c r="F17" s="51">
        <f t="shared" si="3"/>
        <v>1.9995131269675477E-3</v>
      </c>
      <c r="G17" s="52">
        <f t="shared" si="3"/>
        <v>1.2496957043547172E-2</v>
      </c>
    </row>
    <row r="18" spans="1:19" ht="16.5" thickBot="1" x14ac:dyDescent="0.3">
      <c r="B18" s="46"/>
      <c r="C18" s="46"/>
      <c r="D18" s="46"/>
      <c r="E18" s="46"/>
      <c r="F18" s="46"/>
      <c r="G18" s="46"/>
    </row>
    <row r="19" spans="1:19" x14ac:dyDescent="0.25">
      <c r="B19" s="47" t="s">
        <v>90</v>
      </c>
      <c r="C19" s="48" t="s">
        <v>95</v>
      </c>
      <c r="D19" s="48" t="s">
        <v>91</v>
      </c>
      <c r="E19" s="55" t="s">
        <v>92</v>
      </c>
      <c r="F19" s="55" t="s">
        <v>93</v>
      </c>
      <c r="G19" s="56" t="s">
        <v>94</v>
      </c>
    </row>
    <row r="20" spans="1:19" ht="16.5" thickBot="1" x14ac:dyDescent="0.3">
      <c r="B20" s="50">
        <f>B51/B3</f>
        <v>0.4007746423530627</v>
      </c>
      <c r="C20" s="51">
        <f t="shared" ref="C20:G20" si="4">C51/C3</f>
        <v>0.40469329947524013</v>
      </c>
      <c r="D20" s="51">
        <f t="shared" si="4"/>
        <v>297.89694913076613</v>
      </c>
      <c r="E20" s="51">
        <f t="shared" si="4"/>
        <v>3.0895758894416652</v>
      </c>
      <c r="F20" s="51">
        <f t="shared" si="4"/>
        <v>10.197095861305728</v>
      </c>
      <c r="G20" s="52">
        <f t="shared" si="4"/>
        <v>11.374027029611607</v>
      </c>
    </row>
    <row r="21" spans="1:19" ht="16.5" thickBot="1" x14ac:dyDescent="0.3">
      <c r="B21" s="46"/>
      <c r="C21" s="46"/>
      <c r="D21" s="46"/>
      <c r="E21" s="46"/>
      <c r="F21" s="46"/>
      <c r="G21" s="46"/>
    </row>
    <row r="22" spans="1:19" x14ac:dyDescent="0.25">
      <c r="B22" s="47" t="s">
        <v>97</v>
      </c>
      <c r="C22" s="48" t="s">
        <v>98</v>
      </c>
      <c r="D22" s="48" t="s">
        <v>99</v>
      </c>
      <c r="E22" s="48" t="s">
        <v>100</v>
      </c>
      <c r="F22" s="48" t="s">
        <v>101</v>
      </c>
      <c r="G22" s="49" t="s">
        <v>102</v>
      </c>
    </row>
    <row r="23" spans="1:19" ht="16.5" thickBot="1" x14ac:dyDescent="0.3">
      <c r="B23" s="50">
        <f>B20-H3</f>
        <v>7.7464235306268225E-4</v>
      </c>
      <c r="C23" s="51">
        <f t="shared" ref="C23:G23" si="5">C20-I3</f>
        <v>4.6932994752401092E-3</v>
      </c>
      <c r="D23" s="51">
        <f t="shared" si="5"/>
        <v>287.89694913076613</v>
      </c>
      <c r="E23" s="51">
        <f t="shared" si="5"/>
        <v>8.9575889441665169E-2</v>
      </c>
      <c r="F23" s="51">
        <f t="shared" si="5"/>
        <v>0.19709586130572809</v>
      </c>
      <c r="G23" s="52">
        <f t="shared" si="5"/>
        <v>1.3740270296116073</v>
      </c>
    </row>
    <row r="25" spans="1:19" x14ac:dyDescent="0.25">
      <c r="A25" s="42" t="s">
        <v>103</v>
      </c>
      <c r="B25" s="41" t="s">
        <v>45</v>
      </c>
      <c r="C25" s="41" t="s">
        <v>46</v>
      </c>
      <c r="D25" s="41" t="s">
        <v>47</v>
      </c>
      <c r="E25" s="41" t="s">
        <v>48</v>
      </c>
      <c r="F25" s="41" t="s">
        <v>49</v>
      </c>
      <c r="G25" s="42" t="s">
        <v>50</v>
      </c>
      <c r="H25" s="44" t="s">
        <v>35</v>
      </c>
      <c r="I25" s="44" t="s">
        <v>51</v>
      </c>
      <c r="J25" s="41" t="s">
        <v>52</v>
      </c>
      <c r="K25" s="41" t="s">
        <v>53</v>
      </c>
      <c r="L25" s="41" t="s">
        <v>54</v>
      </c>
      <c r="M25" s="41" t="s">
        <v>55</v>
      </c>
      <c r="N25" s="41" t="s">
        <v>56</v>
      </c>
      <c r="O25" s="41" t="s">
        <v>57</v>
      </c>
      <c r="Q25" t="s">
        <v>65</v>
      </c>
    </row>
    <row r="26" spans="1:19" x14ac:dyDescent="0.25">
      <c r="A26" s="43">
        <v>0</v>
      </c>
      <c r="G26" s="43"/>
      <c r="H26" s="45"/>
      <c r="I26" s="45"/>
      <c r="J26">
        <f>$N$3/6</f>
        <v>5</v>
      </c>
      <c r="K26">
        <f t="shared" ref="K26:O26" si="6">$N$3/6</f>
        <v>5</v>
      </c>
      <c r="L26">
        <f t="shared" si="6"/>
        <v>5</v>
      </c>
      <c r="M26">
        <f t="shared" si="6"/>
        <v>5</v>
      </c>
      <c r="N26">
        <f t="shared" si="6"/>
        <v>5</v>
      </c>
      <c r="O26">
        <f t="shared" si="6"/>
        <v>5</v>
      </c>
    </row>
    <row r="27" spans="1:19" x14ac:dyDescent="0.25">
      <c r="A27" s="43">
        <f>A26+1</f>
        <v>1</v>
      </c>
      <c r="B27">
        <f>B$8*(1+J26*($N$3-1)/$N$3)</f>
        <v>1.1666666666666667</v>
      </c>
      <c r="C27">
        <f t="shared" ref="C27:G27" si="7">C$8*(1+K26*($N$3-1)/$N$3)</f>
        <v>7.0000000000000009</v>
      </c>
      <c r="D27">
        <f t="shared" si="7"/>
        <v>583.33333333333326</v>
      </c>
      <c r="E27">
        <f t="shared" si="7"/>
        <v>17.5</v>
      </c>
      <c r="F27">
        <f t="shared" si="7"/>
        <v>11.666666666666666</v>
      </c>
      <c r="G27">
        <f t="shared" si="7"/>
        <v>72.916666666666657</v>
      </c>
      <c r="H27" s="45">
        <f>SUM(B27:G27)</f>
        <v>693.58333333333314</v>
      </c>
      <c r="I27" s="45">
        <f>$N$3/(H27+$A$3)</f>
        <v>4.3191361727654483E-2</v>
      </c>
      <c r="J27">
        <f>$I27*B27</f>
        <v>5.0389922015596902E-2</v>
      </c>
      <c r="K27">
        <f t="shared" ref="K27:O27" si="8">$I27*C27</f>
        <v>0.30233953209358144</v>
      </c>
      <c r="L27">
        <f t="shared" si="8"/>
        <v>25.194961007798444</v>
      </c>
      <c r="M27">
        <f t="shared" si="8"/>
        <v>0.75584883023395344</v>
      </c>
      <c r="N27">
        <f t="shared" si="8"/>
        <v>0.50389922015596889</v>
      </c>
      <c r="O27">
        <f t="shared" si="8"/>
        <v>3.1493701259748055</v>
      </c>
      <c r="Q27">
        <f>SUM(J27:O27)</f>
        <v>29.956808638272349</v>
      </c>
      <c r="R27" t="s">
        <v>64</v>
      </c>
      <c r="S27" t="s">
        <v>60</v>
      </c>
    </row>
    <row r="28" spans="1:19" x14ac:dyDescent="0.25">
      <c r="A28" s="43">
        <f t="shared" ref="A28:A50" si="9">A27+1</f>
        <v>2</v>
      </c>
      <c r="B28">
        <f t="shared" ref="B28:B51" si="10">B$8*(1+J27*($N$3-1)/$N$3)</f>
        <v>0.20974205158968209</v>
      </c>
      <c r="C28">
        <f t="shared" ref="C28:C51" si="11">C$8*(1+K27*($N$3-1)/$N$3)</f>
        <v>1.5507138572285546</v>
      </c>
      <c r="D28">
        <f t="shared" ref="D28:D51" si="12">D$8*(1+L27*($N$3-1)/$N$3)</f>
        <v>2535.5128974205163</v>
      </c>
      <c r="E28">
        <f t="shared" ref="E28:E51" si="13">E$8*(1+M27*($N$3-1)/$N$3)</f>
        <v>5.1919616076784649</v>
      </c>
      <c r="F28">
        <f t="shared" ref="F28:F51" si="14">F$8*(1+N27*($N$3-1)/$N$3)</f>
        <v>2.9742051589682066</v>
      </c>
      <c r="G28">
        <f t="shared" ref="G28:G51" si="15">G$8*(1+O27*($N$3-1)/$N$3)</f>
        <v>50.55488902219556</v>
      </c>
      <c r="H28" s="45">
        <f t="shared" ref="H28:H50" si="16">SUM(B28:G28)</f>
        <v>2595.9944091181769</v>
      </c>
      <c r="I28" s="45">
        <f t="shared" ref="I28:I51" si="17">$N$3/(H28+$A$3)</f>
        <v>1.1551815396547834E-2</v>
      </c>
      <c r="J28">
        <f t="shared" ref="J28:J50" si="18">$I28*B28</f>
        <v>2.4229014608572199E-3</v>
      </c>
      <c r="K28">
        <f t="shared" ref="K28:K51" si="19">$I28*C28</f>
        <v>1.7913560211572897E-2</v>
      </c>
      <c r="L28">
        <f t="shared" ref="L28:L51" si="20">$I28*D28</f>
        <v>29.289776926567932</v>
      </c>
      <c r="M28">
        <f t="shared" ref="M28:M51" si="21">$I28*E28</f>
        <v>5.9976582037865336E-2</v>
      </c>
      <c r="N28">
        <f t="shared" ref="N28:N51" si="22">$I28*F28</f>
        <v>3.4357468947860931E-2</v>
      </c>
      <c r="O28">
        <f t="shared" ref="O28:O51" si="23">$I28*G28</f>
        <v>0.58400074537736579</v>
      </c>
      <c r="Q28">
        <f t="shared" ref="Q28:Q50" si="24">SUM(J28:O28)</f>
        <v>29.988448184603453</v>
      </c>
    </row>
    <row r="29" spans="1:19" x14ac:dyDescent="0.25">
      <c r="A29" s="43">
        <f t="shared" si="9"/>
        <v>3</v>
      </c>
      <c r="B29">
        <f t="shared" si="10"/>
        <v>0.20046842761576575</v>
      </c>
      <c r="C29">
        <f t="shared" si="11"/>
        <v>1.2207797298454246</v>
      </c>
      <c r="D29">
        <f t="shared" si="12"/>
        <v>2931.3451029015669</v>
      </c>
      <c r="E29">
        <f t="shared" si="13"/>
        <v>3.1739320879098094</v>
      </c>
      <c r="F29">
        <f t="shared" si="14"/>
        <v>2.0664244399658647</v>
      </c>
      <c r="G29">
        <f t="shared" si="15"/>
        <v>19.556675673309837</v>
      </c>
      <c r="H29" s="45">
        <f t="shared" si="16"/>
        <v>2957.5633832602134</v>
      </c>
      <c r="I29" s="45">
        <f t="shared" si="17"/>
        <v>1.014005654559993E-2</v>
      </c>
      <c r="J29">
        <f t="shared" si="18"/>
        <v>2.032761191631371E-3</v>
      </c>
      <c r="K29">
        <f t="shared" si="19"/>
        <v>1.2378775490354812E-2</v>
      </c>
      <c r="L29">
        <f t="shared" si="20"/>
        <v>29.724005098089332</v>
      </c>
      <c r="M29">
        <f t="shared" si="21"/>
        <v>3.2183850843299514E-2</v>
      </c>
      <c r="N29">
        <f t="shared" si="22"/>
        <v>2.0953660668463533E-2</v>
      </c>
      <c r="O29">
        <f t="shared" si="23"/>
        <v>0.19830579717132032</v>
      </c>
      <c r="Q29">
        <f t="shared" si="24"/>
        <v>29.989859943454402</v>
      </c>
    </row>
    <row r="30" spans="1:19" x14ac:dyDescent="0.25">
      <c r="A30" s="43">
        <f t="shared" si="9"/>
        <v>4</v>
      </c>
      <c r="B30">
        <f t="shared" si="10"/>
        <v>0.20039300049704872</v>
      </c>
      <c r="C30">
        <f t="shared" si="11"/>
        <v>1.2143593795688117</v>
      </c>
      <c r="D30">
        <f t="shared" si="12"/>
        <v>2973.3204928153023</v>
      </c>
      <c r="E30">
        <f t="shared" si="13"/>
        <v>3.0933331674455684</v>
      </c>
      <c r="F30">
        <f t="shared" si="14"/>
        <v>2.0405104106256964</v>
      </c>
      <c r="G30">
        <f t="shared" si="15"/>
        <v>14.896195049153455</v>
      </c>
      <c r="H30" s="45">
        <f t="shared" si="16"/>
        <v>2994.7652838225927</v>
      </c>
      <c r="I30" s="45">
        <f t="shared" si="17"/>
        <v>1.0014135674113973E-2</v>
      </c>
      <c r="J30">
        <f t="shared" si="18"/>
        <v>2.0067626951202349E-3</v>
      </c>
      <c r="K30">
        <f t="shared" si="19"/>
        <v>1.2160759584134949E-2</v>
      </c>
      <c r="L30">
        <f t="shared" si="20"/>
        <v>29.775234817675859</v>
      </c>
      <c r="M30">
        <f t="shared" si="21"/>
        <v>3.0977058024036639E-2</v>
      </c>
      <c r="N30">
        <f t="shared" si="22"/>
        <v>2.0433948096447739E-2</v>
      </c>
      <c r="O30">
        <f t="shared" si="23"/>
        <v>0.14917251825028757</v>
      </c>
      <c r="Q30">
        <f t="shared" si="24"/>
        <v>29.989985864325885</v>
      </c>
    </row>
    <row r="31" spans="1:19" x14ac:dyDescent="0.25">
      <c r="A31" s="43">
        <f t="shared" si="9"/>
        <v>5</v>
      </c>
      <c r="B31">
        <f t="shared" si="10"/>
        <v>0.20038797412105658</v>
      </c>
      <c r="C31">
        <f t="shared" si="11"/>
        <v>1.2141064811175968</v>
      </c>
      <c r="D31">
        <f t="shared" si="12"/>
        <v>2978.2726990419997</v>
      </c>
      <c r="E31">
        <f t="shared" si="13"/>
        <v>3.0898334682697062</v>
      </c>
      <c r="F31">
        <f t="shared" si="14"/>
        <v>2.0395056329864656</v>
      </c>
      <c r="G31">
        <f t="shared" si="15"/>
        <v>14.302501262190976</v>
      </c>
      <c r="H31" s="45">
        <f t="shared" si="16"/>
        <v>2999.1190338606857</v>
      </c>
      <c r="I31" s="45">
        <f t="shared" si="17"/>
        <v>9.9996032362071555E-3</v>
      </c>
      <c r="J31">
        <f t="shared" si="18"/>
        <v>2.0038002345179129E-3</v>
      </c>
      <c r="K31">
        <f t="shared" si="19"/>
        <v>1.2140583097683602E-2</v>
      </c>
      <c r="L31">
        <f t="shared" si="20"/>
        <v>29.781545319647801</v>
      </c>
      <c r="M31">
        <f t="shared" si="21"/>
        <v>3.0897108748650932E-2</v>
      </c>
      <c r="N31">
        <f t="shared" si="22"/>
        <v>2.0394247127874184E-2</v>
      </c>
      <c r="O31">
        <f t="shared" si="23"/>
        <v>0.14301933790726182</v>
      </c>
      <c r="Q31">
        <f t="shared" si="24"/>
        <v>29.99000039676379</v>
      </c>
    </row>
    <row r="32" spans="1:19" x14ac:dyDescent="0.25">
      <c r="A32" s="43">
        <f t="shared" si="9"/>
        <v>6</v>
      </c>
      <c r="B32">
        <f t="shared" si="10"/>
        <v>0.20038740137867347</v>
      </c>
      <c r="C32">
        <f t="shared" si="11"/>
        <v>1.214083076393313</v>
      </c>
      <c r="D32">
        <f t="shared" si="12"/>
        <v>2978.8827142326209</v>
      </c>
      <c r="E32">
        <f t="shared" si="13"/>
        <v>3.0896016153710875</v>
      </c>
      <c r="F32">
        <f t="shared" si="14"/>
        <v>2.0394288777805567</v>
      </c>
      <c r="G32">
        <f t="shared" si="15"/>
        <v>14.228150333046081</v>
      </c>
      <c r="H32" s="45">
        <f t="shared" si="16"/>
        <v>2999.6543655365904</v>
      </c>
      <c r="I32" s="45">
        <f t="shared" si="17"/>
        <v>9.9978192572123398E-3</v>
      </c>
      <c r="J32">
        <f t="shared" si="18"/>
        <v>2.0034370204064403E-3</v>
      </c>
      <c r="K32">
        <f t="shared" si="19"/>
        <v>1.2138183161020666E-2</v>
      </c>
      <c r="L32">
        <f t="shared" si="20"/>
        <v>29.782330965331859</v>
      </c>
      <c r="M32">
        <f t="shared" si="21"/>
        <v>3.088927852727141E-2</v>
      </c>
      <c r="N32">
        <f t="shared" si="22"/>
        <v>2.03898413079894E-2</v>
      </c>
      <c r="O32">
        <f t="shared" si="23"/>
        <v>0.14225047539424027</v>
      </c>
      <c r="Q32">
        <f t="shared" si="24"/>
        <v>29.990002180742788</v>
      </c>
    </row>
    <row r="33" spans="1:17" x14ac:dyDescent="0.25">
      <c r="A33" s="43">
        <f t="shared" si="9"/>
        <v>7</v>
      </c>
      <c r="B33">
        <f t="shared" si="10"/>
        <v>0.20038733115727858</v>
      </c>
      <c r="C33">
        <f t="shared" si="11"/>
        <v>1.2140802924667842</v>
      </c>
      <c r="D33">
        <f t="shared" si="12"/>
        <v>2978.9586599820796</v>
      </c>
      <c r="E33">
        <f t="shared" si="13"/>
        <v>3.0895789077290869</v>
      </c>
      <c r="F33">
        <f t="shared" si="14"/>
        <v>2.0394203598621128</v>
      </c>
      <c r="G33">
        <f t="shared" si="15"/>
        <v>14.218859911013737</v>
      </c>
      <c r="H33" s="45">
        <f t="shared" si="16"/>
        <v>2999.7209867843085</v>
      </c>
      <c r="I33" s="45">
        <f t="shared" si="17"/>
        <v>9.9975972881601333E-3</v>
      </c>
      <c r="J33">
        <f t="shared" si="18"/>
        <v>2.0033918385596551E-3</v>
      </c>
      <c r="K33">
        <f t="shared" si="19"/>
        <v>1.2137885839574583E-2</v>
      </c>
      <c r="L33">
        <f t="shared" si="20"/>
        <v>29.782429020577982</v>
      </c>
      <c r="M33">
        <f t="shared" si="21"/>
        <v>3.0888365709469068E-2</v>
      </c>
      <c r="N33">
        <f t="shared" si="22"/>
        <v>2.0389303459176021E-2</v>
      </c>
      <c r="O33">
        <f t="shared" si="23"/>
        <v>0.14215443528707977</v>
      </c>
      <c r="Q33">
        <f t="shared" si="24"/>
        <v>29.990002402711841</v>
      </c>
    </row>
    <row r="34" spans="1:17" x14ac:dyDescent="0.25">
      <c r="A34" s="43">
        <f t="shared" si="9"/>
        <v>8</v>
      </c>
      <c r="B34">
        <f t="shared" si="10"/>
        <v>0.20038732242212154</v>
      </c>
      <c r="C34">
        <f t="shared" si="11"/>
        <v>1.2140799475739066</v>
      </c>
      <c r="D34">
        <f t="shared" si="12"/>
        <v>2978.9681386558714</v>
      </c>
      <c r="E34">
        <f t="shared" si="13"/>
        <v>3.0895762605574602</v>
      </c>
      <c r="F34">
        <f t="shared" si="14"/>
        <v>2.0394193200210737</v>
      </c>
      <c r="G34">
        <f t="shared" si="15"/>
        <v>14.217699426385547</v>
      </c>
      <c r="H34" s="45">
        <f t="shared" si="16"/>
        <v>2999.7293009328309</v>
      </c>
      <c r="I34" s="45">
        <f t="shared" si="17"/>
        <v>9.9975695877245439E-3</v>
      </c>
      <c r="J34">
        <f t="shared" si="18"/>
        <v>2.0033862004129547E-3</v>
      </c>
      <c r="K34">
        <f t="shared" si="19"/>
        <v>1.2137848760931097E-2</v>
      </c>
      <c r="L34">
        <f t="shared" si="20"/>
        <v>29.782441265826332</v>
      </c>
      <c r="M34">
        <f t="shared" si="21"/>
        <v>3.0888253661504984E-2</v>
      </c>
      <c r="N34">
        <f t="shared" si="22"/>
        <v>2.0389236570460555E-2</v>
      </c>
      <c r="O34">
        <f t="shared" si="23"/>
        <v>0.14214243939264085</v>
      </c>
      <c r="Q34">
        <f t="shared" si="24"/>
        <v>29.990002430412279</v>
      </c>
    </row>
    <row r="35" spans="1:17" x14ac:dyDescent="0.25">
      <c r="A35" s="43">
        <f t="shared" si="9"/>
        <v>9</v>
      </c>
      <c r="B35">
        <f t="shared" si="10"/>
        <v>0.20038732133207984</v>
      </c>
      <c r="C35">
        <f t="shared" si="11"/>
        <v>1.2140799045626802</v>
      </c>
      <c r="D35">
        <f t="shared" si="12"/>
        <v>2978.9693223632121</v>
      </c>
      <c r="E35">
        <f t="shared" si="13"/>
        <v>3.089575935618365</v>
      </c>
      <c r="F35">
        <f t="shared" si="14"/>
        <v>2.0394191907028905</v>
      </c>
      <c r="G35">
        <f t="shared" si="15"/>
        <v>14.21755447599441</v>
      </c>
      <c r="H35" s="45">
        <f t="shared" si="16"/>
        <v>2999.7303391914229</v>
      </c>
      <c r="I35" s="45">
        <f t="shared" si="17"/>
        <v>9.9975661285458262E-3</v>
      </c>
      <c r="J35">
        <f t="shared" si="18"/>
        <v>2.0033854963396299E-3</v>
      </c>
      <c r="K35">
        <f t="shared" si="19"/>
        <v>1.2137844131204001E-2</v>
      </c>
      <c r="L35">
        <f t="shared" si="20"/>
        <v>29.782442795235561</v>
      </c>
      <c r="M35">
        <f t="shared" si="21"/>
        <v>3.0888239725508446E-2</v>
      </c>
      <c r="N35">
        <f t="shared" si="22"/>
        <v>2.0389228222877559E-2</v>
      </c>
      <c r="O35">
        <f t="shared" si="23"/>
        <v>0.14214094105995681</v>
      </c>
      <c r="Q35">
        <f t="shared" si="24"/>
        <v>29.990002433871449</v>
      </c>
    </row>
    <row r="36" spans="1:17" x14ac:dyDescent="0.25">
      <c r="A36" s="43">
        <f t="shared" si="9"/>
        <v>10</v>
      </c>
      <c r="B36">
        <f t="shared" si="10"/>
        <v>0.20038732119595901</v>
      </c>
      <c r="C36">
        <f t="shared" si="11"/>
        <v>1.2140798991921968</v>
      </c>
      <c r="D36">
        <f t="shared" si="12"/>
        <v>2978.9694702061047</v>
      </c>
      <c r="E36">
        <f t="shared" si="13"/>
        <v>3.089575895203974</v>
      </c>
      <c r="F36">
        <f t="shared" si="14"/>
        <v>2.0394191745642298</v>
      </c>
      <c r="G36">
        <f t="shared" si="15"/>
        <v>14.217536371141145</v>
      </c>
      <c r="H36" s="45">
        <f t="shared" si="16"/>
        <v>2999.7304688674021</v>
      </c>
      <c r="I36" s="45">
        <f t="shared" si="17"/>
        <v>9.9975656965029663E-3</v>
      </c>
      <c r="J36">
        <f t="shared" si="18"/>
        <v>2.0033854084028414E-3</v>
      </c>
      <c r="K36">
        <f t="shared" si="19"/>
        <v>1.2137843552977687E-2</v>
      </c>
      <c r="L36">
        <f t="shared" si="20"/>
        <v>29.782442986262168</v>
      </c>
      <c r="M36">
        <f t="shared" si="21"/>
        <v>3.0888237986633694E-2</v>
      </c>
      <c r="N36">
        <f t="shared" si="22"/>
        <v>2.0389227180413739E-2</v>
      </c>
      <c r="O36">
        <f t="shared" si="23"/>
        <v>0.14214075391290398</v>
      </c>
      <c r="Q36">
        <f t="shared" si="24"/>
        <v>29.990002434303502</v>
      </c>
    </row>
    <row r="37" spans="1:17" x14ac:dyDescent="0.25">
      <c r="A37" s="43">
        <f t="shared" si="9"/>
        <v>11</v>
      </c>
      <c r="B37">
        <f t="shared" si="10"/>
        <v>0.20038732117895788</v>
      </c>
      <c r="C37">
        <f t="shared" si="11"/>
        <v>1.2140798985214545</v>
      </c>
      <c r="D37">
        <f t="shared" si="12"/>
        <v>2978.9694886720094</v>
      </c>
      <c r="E37">
        <f t="shared" si="13"/>
        <v>3.089575890161238</v>
      </c>
      <c r="F37">
        <f t="shared" si="14"/>
        <v>2.0394191725487998</v>
      </c>
      <c r="G37">
        <f t="shared" si="15"/>
        <v>14.217534109780921</v>
      </c>
      <c r="H37" s="45">
        <f t="shared" si="16"/>
        <v>2999.7304850642004</v>
      </c>
      <c r="I37" s="45">
        <f t="shared" si="17"/>
        <v>9.9975656425399205E-3</v>
      </c>
      <c r="J37">
        <f t="shared" si="18"/>
        <v>2.0033853974193616E-3</v>
      </c>
      <c r="K37">
        <f t="shared" si="19"/>
        <v>1.2137843480756447E-2</v>
      </c>
      <c r="L37">
        <f t="shared" si="20"/>
        <v>29.782443010121998</v>
      </c>
      <c r="M37">
        <f t="shared" si="21"/>
        <v>3.0888237769495685E-2</v>
      </c>
      <c r="N37">
        <f t="shared" si="22"/>
        <v>2.0389227050211074E-2</v>
      </c>
      <c r="O37">
        <f t="shared" si="23"/>
        <v>0.14214073053758514</v>
      </c>
      <c r="Q37">
        <f t="shared" si="24"/>
        <v>29.990002434357464</v>
      </c>
    </row>
    <row r="38" spans="1:17" x14ac:dyDescent="0.25">
      <c r="A38" s="43">
        <f t="shared" si="9"/>
        <v>12</v>
      </c>
      <c r="B38">
        <f t="shared" si="10"/>
        <v>0.20038732117683444</v>
      </c>
      <c r="C38">
        <f t="shared" si="11"/>
        <v>1.2140798984376777</v>
      </c>
      <c r="D38">
        <f t="shared" si="12"/>
        <v>2978.9694909784598</v>
      </c>
      <c r="E38">
        <f t="shared" si="13"/>
        <v>3.0895758895315377</v>
      </c>
      <c r="F38">
        <f t="shared" si="14"/>
        <v>2.0394191722970749</v>
      </c>
      <c r="G38">
        <f t="shared" si="15"/>
        <v>14.217533827329154</v>
      </c>
      <c r="H38" s="45">
        <f t="shared" si="16"/>
        <v>2999.7304870872322</v>
      </c>
      <c r="I38" s="45">
        <f t="shared" si="17"/>
        <v>9.9975656357997635E-3</v>
      </c>
      <c r="J38">
        <f t="shared" si="18"/>
        <v>2.0033853960474903E-3</v>
      </c>
      <c r="K38">
        <f t="shared" si="19"/>
        <v>1.2137843471735793E-2</v>
      </c>
      <c r="L38">
        <f t="shared" si="20"/>
        <v>29.782443013102164</v>
      </c>
      <c r="M38">
        <f t="shared" si="21"/>
        <v>3.0888237742375986E-2</v>
      </c>
      <c r="N38">
        <f t="shared" si="22"/>
        <v>2.0389227033948434E-2</v>
      </c>
      <c r="O38">
        <f t="shared" si="23"/>
        <v>0.14214072761792665</v>
      </c>
      <c r="Q38">
        <f t="shared" si="24"/>
        <v>29.990002434364197</v>
      </c>
    </row>
    <row r="39" spans="1:17" x14ac:dyDescent="0.25">
      <c r="A39" s="43">
        <f t="shared" si="9"/>
        <v>13</v>
      </c>
      <c r="B39">
        <f t="shared" si="10"/>
        <v>0.20038732117656918</v>
      </c>
      <c r="C39">
        <f t="shared" si="11"/>
        <v>1.2140798984272139</v>
      </c>
      <c r="D39">
        <f t="shared" si="12"/>
        <v>2978.9694912665427</v>
      </c>
      <c r="E39">
        <f t="shared" si="13"/>
        <v>3.0895758894528909</v>
      </c>
      <c r="F39">
        <f t="shared" si="14"/>
        <v>2.0394191722656339</v>
      </c>
      <c r="G39">
        <f t="shared" si="15"/>
        <v>14.217533792049947</v>
      </c>
      <c r="H39" s="45">
        <f t="shared" si="16"/>
        <v>2999.7304873399153</v>
      </c>
      <c r="I39" s="45">
        <f t="shared" si="17"/>
        <v>9.9975656349578969E-3</v>
      </c>
      <c r="J39">
        <f t="shared" si="18"/>
        <v>2.003385395876139E-3</v>
      </c>
      <c r="K39">
        <f t="shared" si="19"/>
        <v>1.2137843470609087E-2</v>
      </c>
      <c r="L39">
        <f t="shared" si="20"/>
        <v>29.782443013474396</v>
      </c>
      <c r="M39">
        <f t="shared" si="21"/>
        <v>3.0888237738988699E-2</v>
      </c>
      <c r="N39">
        <f t="shared" si="22"/>
        <v>2.038922703191718E-2</v>
      </c>
      <c r="O39">
        <f t="shared" si="23"/>
        <v>0.14214072725325119</v>
      </c>
      <c r="Q39">
        <f t="shared" si="24"/>
        <v>29.990002434365039</v>
      </c>
    </row>
    <row r="40" spans="1:17" x14ac:dyDescent="0.25">
      <c r="A40" s="43">
        <f t="shared" si="9"/>
        <v>14</v>
      </c>
      <c r="B40">
        <f t="shared" si="10"/>
        <v>0.20038732117653604</v>
      </c>
      <c r="C40">
        <f t="shared" si="11"/>
        <v>1.2140798984259069</v>
      </c>
      <c r="D40">
        <f t="shared" si="12"/>
        <v>2978.9694913025246</v>
      </c>
      <c r="E40">
        <f t="shared" si="13"/>
        <v>3.0895758894430672</v>
      </c>
      <c r="F40">
        <f t="shared" si="14"/>
        <v>2.0394191722617068</v>
      </c>
      <c r="G40">
        <f t="shared" si="15"/>
        <v>14.217533787643452</v>
      </c>
      <c r="H40" s="45">
        <f t="shared" si="16"/>
        <v>2999.7304873714752</v>
      </c>
      <c r="I40" s="45">
        <f t="shared" si="17"/>
        <v>9.9975656348527484E-3</v>
      </c>
      <c r="J40">
        <f t="shared" si="18"/>
        <v>2.0033853958547373E-3</v>
      </c>
      <c r="K40">
        <f t="shared" si="19"/>
        <v>1.2137843470468363E-2</v>
      </c>
      <c r="L40">
        <f t="shared" si="20"/>
        <v>29.782443013520894</v>
      </c>
      <c r="M40">
        <f t="shared" si="21"/>
        <v>3.0888237738565624E-2</v>
      </c>
      <c r="N40">
        <f t="shared" si="22"/>
        <v>2.0389227031663477E-2</v>
      </c>
      <c r="O40">
        <f t="shared" si="23"/>
        <v>0.14214072720770202</v>
      </c>
      <c r="Q40">
        <f t="shared" si="24"/>
        <v>29.990002434365149</v>
      </c>
    </row>
    <row r="41" spans="1:17" x14ac:dyDescent="0.25">
      <c r="A41" s="43">
        <f t="shared" si="9"/>
        <v>15</v>
      </c>
      <c r="B41">
        <f t="shared" si="10"/>
        <v>0.20038732117653191</v>
      </c>
      <c r="C41">
        <f t="shared" si="11"/>
        <v>1.2140798984257435</v>
      </c>
      <c r="D41">
        <f t="shared" si="12"/>
        <v>2978.9694913070198</v>
      </c>
      <c r="E41">
        <f t="shared" si="13"/>
        <v>3.0895758894418401</v>
      </c>
      <c r="F41">
        <f t="shared" si="14"/>
        <v>2.0394191722612161</v>
      </c>
      <c r="G41">
        <f t="shared" si="15"/>
        <v>14.217533787093068</v>
      </c>
      <c r="H41" s="45">
        <f t="shared" si="16"/>
        <v>2999.7304873754179</v>
      </c>
      <c r="I41" s="45">
        <f t="shared" si="17"/>
        <v>9.9975656348396131E-3</v>
      </c>
      <c r="J41">
        <f t="shared" si="18"/>
        <v>2.0033853958520637E-3</v>
      </c>
      <c r="K41">
        <f t="shared" si="19"/>
        <v>1.2137843470450781E-2</v>
      </c>
      <c r="L41">
        <f t="shared" si="20"/>
        <v>29.782443013526706</v>
      </c>
      <c r="M41">
        <f t="shared" si="21"/>
        <v>3.0888237738512774E-2</v>
      </c>
      <c r="N41">
        <f t="shared" si="22"/>
        <v>2.0389227031631783E-2</v>
      </c>
      <c r="O41">
        <f t="shared" si="23"/>
        <v>0.14214072720201276</v>
      </c>
      <c r="Q41">
        <f t="shared" si="24"/>
        <v>29.990002434365167</v>
      </c>
    </row>
    <row r="42" spans="1:17" x14ac:dyDescent="0.25">
      <c r="A42" s="43">
        <f t="shared" si="9"/>
        <v>16</v>
      </c>
      <c r="B42">
        <f t="shared" si="10"/>
        <v>0.20038732117653144</v>
      </c>
      <c r="C42">
        <f t="shared" si="11"/>
        <v>1.2140798984257231</v>
      </c>
      <c r="D42">
        <f t="shared" si="12"/>
        <v>2978.9694913075818</v>
      </c>
      <c r="E42">
        <f t="shared" si="13"/>
        <v>3.0895758894416869</v>
      </c>
      <c r="F42">
        <f t="shared" si="14"/>
        <v>2.0394191722611548</v>
      </c>
      <c r="G42">
        <f t="shared" si="15"/>
        <v>14.217533787024323</v>
      </c>
      <c r="H42" s="45">
        <f t="shared" si="16"/>
        <v>2999.7304873759113</v>
      </c>
      <c r="I42" s="45">
        <f t="shared" si="17"/>
        <v>9.9975656348379686E-3</v>
      </c>
      <c r="J42">
        <f t="shared" si="18"/>
        <v>2.0033853958517293E-3</v>
      </c>
      <c r="K42">
        <f t="shared" si="19"/>
        <v>1.213784347044858E-2</v>
      </c>
      <c r="L42">
        <f t="shared" si="20"/>
        <v>29.782443013527423</v>
      </c>
      <c r="M42">
        <f t="shared" si="21"/>
        <v>3.0888237738506161E-2</v>
      </c>
      <c r="N42">
        <f t="shared" si="22"/>
        <v>2.0389227031627818E-2</v>
      </c>
      <c r="O42">
        <f t="shared" si="23"/>
        <v>0.14214072720130208</v>
      </c>
      <c r="Q42">
        <f t="shared" si="24"/>
        <v>29.990002434365159</v>
      </c>
    </row>
    <row r="43" spans="1:17" x14ac:dyDescent="0.25">
      <c r="A43" s="43">
        <f t="shared" si="9"/>
        <v>17</v>
      </c>
      <c r="B43">
        <f t="shared" si="10"/>
        <v>0.20038732117653135</v>
      </c>
      <c r="C43">
        <f t="shared" si="11"/>
        <v>1.2140798984257206</v>
      </c>
      <c r="D43">
        <f t="shared" si="12"/>
        <v>2978.969491307651</v>
      </c>
      <c r="E43">
        <f t="shared" si="13"/>
        <v>3.0895758894416678</v>
      </c>
      <c r="F43">
        <f t="shared" si="14"/>
        <v>2.0394191722611472</v>
      </c>
      <c r="G43">
        <f t="shared" si="15"/>
        <v>14.217533787015736</v>
      </c>
      <c r="H43" s="45">
        <f t="shared" si="16"/>
        <v>2999.7304873759717</v>
      </c>
      <c r="I43" s="45">
        <f t="shared" si="17"/>
        <v>9.9975656348377673E-3</v>
      </c>
      <c r="J43">
        <f t="shared" si="18"/>
        <v>2.0033853958516881E-3</v>
      </c>
      <c r="K43">
        <f t="shared" si="19"/>
        <v>1.2137843470448311E-2</v>
      </c>
      <c r="L43">
        <f t="shared" si="20"/>
        <v>29.782443013527516</v>
      </c>
      <c r="M43">
        <f t="shared" si="21"/>
        <v>3.0888237738505346E-2</v>
      </c>
      <c r="N43">
        <f t="shared" si="22"/>
        <v>2.0389227031627329E-2</v>
      </c>
      <c r="O43">
        <f t="shared" si="23"/>
        <v>0.14214072720121337</v>
      </c>
      <c r="Q43">
        <f t="shared" si="24"/>
        <v>29.990002434365163</v>
      </c>
    </row>
    <row r="44" spans="1:17" x14ac:dyDescent="0.25">
      <c r="A44" s="43">
        <f t="shared" si="9"/>
        <v>18</v>
      </c>
      <c r="B44">
        <f t="shared" si="10"/>
        <v>0.20038732117653135</v>
      </c>
      <c r="C44">
        <f t="shared" si="11"/>
        <v>1.2140798984257204</v>
      </c>
      <c r="D44">
        <f t="shared" si="12"/>
        <v>2978.9694913076596</v>
      </c>
      <c r="E44">
        <f t="shared" si="13"/>
        <v>3.0895758894416656</v>
      </c>
      <c r="F44">
        <f t="shared" si="14"/>
        <v>2.0394191722611463</v>
      </c>
      <c r="G44">
        <f t="shared" si="15"/>
        <v>14.217533787014661</v>
      </c>
      <c r="H44" s="45">
        <f t="shared" si="16"/>
        <v>2999.7304873759795</v>
      </c>
      <c r="I44" s="45">
        <f t="shared" si="17"/>
        <v>9.9975656348377413E-3</v>
      </c>
      <c r="J44">
        <f t="shared" si="18"/>
        <v>2.0033853958516829E-3</v>
      </c>
      <c r="K44">
        <f t="shared" si="19"/>
        <v>1.2137843470448278E-2</v>
      </c>
      <c r="L44">
        <f t="shared" si="20"/>
        <v>29.782443013527526</v>
      </c>
      <c r="M44">
        <f t="shared" si="21"/>
        <v>3.0888237738505245E-2</v>
      </c>
      <c r="N44">
        <f t="shared" si="22"/>
        <v>2.038922703162727E-2</v>
      </c>
      <c r="O44">
        <f t="shared" si="23"/>
        <v>0.14214072720120227</v>
      </c>
      <c r="Q44">
        <f t="shared" si="24"/>
        <v>29.990002434365163</v>
      </c>
    </row>
    <row r="45" spans="1:17" x14ac:dyDescent="0.25">
      <c r="A45" s="43">
        <f t="shared" si="9"/>
        <v>19</v>
      </c>
      <c r="B45">
        <f t="shared" si="10"/>
        <v>0.20038732117653135</v>
      </c>
      <c r="C45">
        <f t="shared" si="11"/>
        <v>1.2140798984257204</v>
      </c>
      <c r="D45">
        <f t="shared" si="12"/>
        <v>2978.969491307661</v>
      </c>
      <c r="E45">
        <f t="shared" si="13"/>
        <v>3.0895758894416652</v>
      </c>
      <c r="F45">
        <f t="shared" si="14"/>
        <v>2.0394191722611459</v>
      </c>
      <c r="G45">
        <f t="shared" si="15"/>
        <v>14.217533787014528</v>
      </c>
      <c r="H45" s="45">
        <f t="shared" si="16"/>
        <v>2999.7304873759804</v>
      </c>
      <c r="I45" s="45">
        <f t="shared" si="17"/>
        <v>9.9975656348377379E-3</v>
      </c>
      <c r="J45">
        <f t="shared" si="18"/>
        <v>2.0033853958516825E-3</v>
      </c>
      <c r="K45">
        <f t="shared" si="19"/>
        <v>1.2137843470448273E-2</v>
      </c>
      <c r="L45">
        <f t="shared" si="20"/>
        <v>29.78244301352753</v>
      </c>
      <c r="M45">
        <f t="shared" si="21"/>
        <v>3.0888237738505228E-2</v>
      </c>
      <c r="N45">
        <f t="shared" si="22"/>
        <v>2.0389227031627256E-2</v>
      </c>
      <c r="O45">
        <f t="shared" si="23"/>
        <v>0.14214072720120088</v>
      </c>
      <c r="Q45">
        <f t="shared" si="24"/>
        <v>29.990002434365167</v>
      </c>
    </row>
    <row r="46" spans="1:17" x14ac:dyDescent="0.25">
      <c r="A46" s="43">
        <f t="shared" si="9"/>
        <v>20</v>
      </c>
      <c r="B46">
        <f t="shared" si="10"/>
        <v>0.20038732117653135</v>
      </c>
      <c r="C46">
        <f t="shared" si="11"/>
        <v>1.2140798984257204</v>
      </c>
      <c r="D46">
        <f t="shared" si="12"/>
        <v>2978.9694913076614</v>
      </c>
      <c r="E46">
        <f t="shared" si="13"/>
        <v>3.0895758894416652</v>
      </c>
      <c r="F46">
        <f t="shared" si="14"/>
        <v>2.0394191722611459</v>
      </c>
      <c r="G46">
        <f t="shared" si="15"/>
        <v>14.21753378701451</v>
      </c>
      <c r="H46" s="45">
        <f t="shared" si="16"/>
        <v>2999.7304873759808</v>
      </c>
      <c r="I46" s="45">
        <f t="shared" si="17"/>
        <v>9.9975656348377379E-3</v>
      </c>
      <c r="J46">
        <f t="shared" si="18"/>
        <v>2.0033853958516825E-3</v>
      </c>
      <c r="K46">
        <f t="shared" si="19"/>
        <v>1.2137843470448273E-2</v>
      </c>
      <c r="L46">
        <f t="shared" si="20"/>
        <v>29.782443013527534</v>
      </c>
      <c r="M46">
        <f t="shared" si="21"/>
        <v>3.0888237738505228E-2</v>
      </c>
      <c r="N46">
        <f t="shared" si="22"/>
        <v>2.0389227031627256E-2</v>
      </c>
      <c r="O46">
        <f t="shared" si="23"/>
        <v>0.14214072720120072</v>
      </c>
      <c r="Q46">
        <f t="shared" si="24"/>
        <v>29.99000243436517</v>
      </c>
    </row>
    <row r="47" spans="1:17" x14ac:dyDescent="0.25">
      <c r="A47" s="43">
        <f t="shared" si="9"/>
        <v>21</v>
      </c>
      <c r="B47">
        <f t="shared" si="10"/>
        <v>0.20038732117653135</v>
      </c>
      <c r="C47">
        <f t="shared" si="11"/>
        <v>1.2140798984257204</v>
      </c>
      <c r="D47">
        <f t="shared" si="12"/>
        <v>2978.9694913076614</v>
      </c>
      <c r="E47">
        <f t="shared" si="13"/>
        <v>3.0895758894416652</v>
      </c>
      <c r="F47">
        <f t="shared" si="14"/>
        <v>2.0394191722611459</v>
      </c>
      <c r="G47">
        <f t="shared" si="15"/>
        <v>14.217533787014508</v>
      </c>
      <c r="H47" s="45">
        <f t="shared" si="16"/>
        <v>2999.7304873759808</v>
      </c>
      <c r="I47" s="45">
        <f t="shared" si="17"/>
        <v>9.9975656348377379E-3</v>
      </c>
      <c r="J47">
        <f t="shared" si="18"/>
        <v>2.0033853958516825E-3</v>
      </c>
      <c r="K47">
        <f t="shared" si="19"/>
        <v>1.2137843470448273E-2</v>
      </c>
      <c r="L47">
        <f t="shared" si="20"/>
        <v>29.782443013527534</v>
      </c>
      <c r="M47">
        <f t="shared" si="21"/>
        <v>3.0888237738505228E-2</v>
      </c>
      <c r="N47">
        <f t="shared" si="22"/>
        <v>2.0389227031627256E-2</v>
      </c>
      <c r="O47">
        <f t="shared" si="23"/>
        <v>0.14214072720120069</v>
      </c>
      <c r="Q47">
        <f t="shared" si="24"/>
        <v>29.99000243436517</v>
      </c>
    </row>
    <row r="48" spans="1:17" x14ac:dyDescent="0.25">
      <c r="A48" s="43">
        <f t="shared" si="9"/>
        <v>22</v>
      </c>
      <c r="B48">
        <f t="shared" si="10"/>
        <v>0.20038732117653135</v>
      </c>
      <c r="C48">
        <f t="shared" si="11"/>
        <v>1.2140798984257204</v>
      </c>
      <c r="D48">
        <f t="shared" si="12"/>
        <v>2978.9694913076614</v>
      </c>
      <c r="E48">
        <f t="shared" si="13"/>
        <v>3.0895758894416652</v>
      </c>
      <c r="F48">
        <f t="shared" si="14"/>
        <v>2.0394191722611459</v>
      </c>
      <c r="G48">
        <f t="shared" si="15"/>
        <v>14.217533787014508</v>
      </c>
      <c r="H48" s="45">
        <f t="shared" si="16"/>
        <v>2999.7304873759808</v>
      </c>
      <c r="I48" s="45">
        <f t="shared" si="17"/>
        <v>9.9975656348377379E-3</v>
      </c>
      <c r="J48">
        <f t="shared" si="18"/>
        <v>2.0033853958516825E-3</v>
      </c>
      <c r="K48">
        <f t="shared" si="19"/>
        <v>1.2137843470448273E-2</v>
      </c>
      <c r="L48">
        <f t="shared" si="20"/>
        <v>29.782443013527534</v>
      </c>
      <c r="M48">
        <f t="shared" si="21"/>
        <v>3.0888237738505228E-2</v>
      </c>
      <c r="N48">
        <f t="shared" si="22"/>
        <v>2.0389227031627256E-2</v>
      </c>
      <c r="O48">
        <f t="shared" si="23"/>
        <v>0.14214072720120069</v>
      </c>
      <c r="Q48">
        <f t="shared" si="24"/>
        <v>29.99000243436517</v>
      </c>
    </row>
    <row r="49" spans="1:17" x14ac:dyDescent="0.25">
      <c r="A49" s="43">
        <f t="shared" si="9"/>
        <v>23</v>
      </c>
      <c r="B49">
        <f t="shared" si="10"/>
        <v>0.20038732117653135</v>
      </c>
      <c r="C49">
        <f t="shared" si="11"/>
        <v>1.2140798984257204</v>
      </c>
      <c r="D49">
        <f t="shared" si="12"/>
        <v>2978.9694913076614</v>
      </c>
      <c r="E49">
        <f t="shared" si="13"/>
        <v>3.0895758894416652</v>
      </c>
      <c r="F49">
        <f t="shared" si="14"/>
        <v>2.0394191722611459</v>
      </c>
      <c r="G49">
        <f t="shared" si="15"/>
        <v>14.217533787014508</v>
      </c>
      <c r="H49" s="45">
        <f t="shared" si="16"/>
        <v>2999.7304873759808</v>
      </c>
      <c r="I49" s="45">
        <f t="shared" si="17"/>
        <v>9.9975656348377379E-3</v>
      </c>
      <c r="J49">
        <f t="shared" si="18"/>
        <v>2.0033853958516825E-3</v>
      </c>
      <c r="K49">
        <f t="shared" si="19"/>
        <v>1.2137843470448273E-2</v>
      </c>
      <c r="L49">
        <f t="shared" si="20"/>
        <v>29.782443013527534</v>
      </c>
      <c r="M49">
        <f t="shared" si="21"/>
        <v>3.0888237738505228E-2</v>
      </c>
      <c r="N49">
        <f t="shared" si="22"/>
        <v>2.0389227031627256E-2</v>
      </c>
      <c r="O49">
        <f t="shared" si="23"/>
        <v>0.14214072720120069</v>
      </c>
      <c r="Q49">
        <f t="shared" si="24"/>
        <v>29.99000243436517</v>
      </c>
    </row>
    <row r="50" spans="1:17" x14ac:dyDescent="0.25">
      <c r="A50" s="43">
        <f t="shared" si="9"/>
        <v>24</v>
      </c>
      <c r="B50">
        <f t="shared" si="10"/>
        <v>0.20038732117653135</v>
      </c>
      <c r="C50">
        <f t="shared" si="11"/>
        <v>1.2140798984257204</v>
      </c>
      <c r="D50">
        <f t="shared" si="12"/>
        <v>2978.9694913076614</v>
      </c>
      <c r="E50">
        <f t="shared" si="13"/>
        <v>3.0895758894416652</v>
      </c>
      <c r="F50">
        <f t="shared" si="14"/>
        <v>2.0394191722611459</v>
      </c>
      <c r="G50">
        <f t="shared" si="15"/>
        <v>14.217533787014508</v>
      </c>
      <c r="H50" s="45">
        <f t="shared" si="16"/>
        <v>2999.7304873759808</v>
      </c>
      <c r="I50" s="45">
        <f t="shared" si="17"/>
        <v>9.9975656348377379E-3</v>
      </c>
      <c r="J50">
        <f t="shared" si="18"/>
        <v>2.0033853958516825E-3</v>
      </c>
      <c r="K50">
        <f t="shared" si="19"/>
        <v>1.2137843470448273E-2</v>
      </c>
      <c r="L50">
        <f t="shared" si="20"/>
        <v>29.782443013527534</v>
      </c>
      <c r="M50">
        <f t="shared" si="21"/>
        <v>3.0888237738505228E-2</v>
      </c>
      <c r="N50">
        <f t="shared" si="22"/>
        <v>2.0389227031627256E-2</v>
      </c>
      <c r="O50">
        <f t="shared" si="23"/>
        <v>0.14214072720120069</v>
      </c>
      <c r="Q50">
        <f t="shared" si="24"/>
        <v>29.99000243436517</v>
      </c>
    </row>
    <row r="51" spans="1:17" x14ac:dyDescent="0.25">
      <c r="A51" s="43">
        <f>A50+1</f>
        <v>25</v>
      </c>
      <c r="B51">
        <f t="shared" si="10"/>
        <v>0.20038732117653135</v>
      </c>
      <c r="C51">
        <f t="shared" si="11"/>
        <v>1.2140798984257204</v>
      </c>
      <c r="D51">
        <f t="shared" si="12"/>
        <v>2978.9694913076614</v>
      </c>
      <c r="E51">
        <f t="shared" si="13"/>
        <v>3.0895758894416652</v>
      </c>
      <c r="F51">
        <f t="shared" si="14"/>
        <v>2.0394191722611459</v>
      </c>
      <c r="G51">
        <f t="shared" si="15"/>
        <v>14.217533787014508</v>
      </c>
      <c r="H51" s="45">
        <f>SUM(B51:G51)</f>
        <v>2999.7304873759808</v>
      </c>
      <c r="I51" s="45">
        <f t="shared" si="17"/>
        <v>9.9975656348377379E-3</v>
      </c>
      <c r="J51">
        <f>$I51*B51</f>
        <v>2.0033853958516825E-3</v>
      </c>
      <c r="K51">
        <f t="shared" si="19"/>
        <v>1.2137843470448273E-2</v>
      </c>
      <c r="L51">
        <f t="shared" si="20"/>
        <v>29.782443013527534</v>
      </c>
      <c r="M51">
        <f t="shared" si="21"/>
        <v>3.0888237738505228E-2</v>
      </c>
      <c r="N51">
        <f t="shared" si="22"/>
        <v>2.0389227031627256E-2</v>
      </c>
      <c r="O51">
        <f t="shared" si="23"/>
        <v>0.14214072720120069</v>
      </c>
      <c r="Q51">
        <f>SUM(J51:O51)</f>
        <v>29.99000243436517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7DE0-FAFB-432C-AB72-6C1B0CE8EF07}">
  <dimension ref="A1:R37"/>
  <sheetViews>
    <sheetView topLeftCell="A11" workbookViewId="0">
      <selection activeCell="A3" sqref="A3:N3"/>
    </sheetView>
  </sheetViews>
  <sheetFormatPr defaultRowHeight="15.75" x14ac:dyDescent="0.25"/>
  <cols>
    <col min="18" max="18" width="25" customWidth="1"/>
  </cols>
  <sheetData>
    <row r="1" spans="1:18" ht="16.5" thickBot="1" x14ac:dyDescent="0.3">
      <c r="A1" s="12" t="s">
        <v>15</v>
      </c>
      <c r="B1" s="63" t="s">
        <v>16</v>
      </c>
      <c r="C1" s="64"/>
      <c r="D1" s="64"/>
      <c r="E1" s="64"/>
      <c r="F1" s="64"/>
      <c r="G1" s="65"/>
      <c r="H1" s="63" t="s">
        <v>19</v>
      </c>
      <c r="I1" s="64"/>
      <c r="J1" s="64"/>
      <c r="K1" s="64"/>
      <c r="L1" s="64"/>
      <c r="M1" s="65"/>
      <c r="N1" s="13" t="s">
        <v>17</v>
      </c>
    </row>
    <row r="2" spans="1:18" ht="16.5" thickBot="1" x14ac:dyDescent="0.3">
      <c r="A2" s="14" t="s">
        <v>18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6</v>
      </c>
      <c r="H2" s="15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7" t="s">
        <v>12</v>
      </c>
      <c r="N2" s="18" t="s">
        <v>13</v>
      </c>
    </row>
    <row r="3" spans="1:18" x14ac:dyDescent="0.25">
      <c r="A3" s="34">
        <v>10</v>
      </c>
      <c r="B3" s="35">
        <v>10</v>
      </c>
      <c r="C3" s="36">
        <v>4</v>
      </c>
      <c r="D3" s="36">
        <v>1</v>
      </c>
      <c r="E3" s="36">
        <v>0.2</v>
      </c>
      <c r="F3" s="36">
        <v>0.4</v>
      </c>
      <c r="G3" s="37">
        <v>1.25</v>
      </c>
      <c r="H3" s="35">
        <v>1.5</v>
      </c>
      <c r="I3" s="36">
        <v>2</v>
      </c>
      <c r="J3" s="36">
        <v>10</v>
      </c>
      <c r="K3" s="36">
        <v>10</v>
      </c>
      <c r="L3" s="36">
        <v>10</v>
      </c>
      <c r="M3" s="37">
        <v>20</v>
      </c>
      <c r="N3" s="38">
        <v>25</v>
      </c>
      <c r="R3" s="40"/>
    </row>
    <row r="6" spans="1:18" x14ac:dyDescent="0.25">
      <c r="D6" t="s">
        <v>44</v>
      </c>
      <c r="E6" t="s">
        <v>58</v>
      </c>
      <c r="J6" t="s">
        <v>59</v>
      </c>
    </row>
    <row r="7" spans="1:18" x14ac:dyDescent="0.25"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J7" t="s">
        <v>61</v>
      </c>
    </row>
    <row r="8" spans="1:18" x14ac:dyDescent="0.25">
      <c r="B8">
        <f>B3*H3</f>
        <v>15</v>
      </c>
      <c r="C8">
        <f t="shared" ref="C8:G8" si="0">C3*I3</f>
        <v>8</v>
      </c>
      <c r="D8">
        <f t="shared" si="0"/>
        <v>10</v>
      </c>
      <c r="E8">
        <f t="shared" si="0"/>
        <v>2</v>
      </c>
      <c r="F8">
        <f t="shared" si="0"/>
        <v>4</v>
      </c>
      <c r="G8">
        <f t="shared" si="0"/>
        <v>25</v>
      </c>
      <c r="J8" t="s">
        <v>62</v>
      </c>
    </row>
    <row r="9" spans="1:18" x14ac:dyDescent="0.25">
      <c r="B9" t="s">
        <v>60</v>
      </c>
      <c r="J9" t="s">
        <v>63</v>
      </c>
    </row>
    <row r="11" spans="1:18" x14ac:dyDescent="0.25">
      <c r="A11" s="42" t="s">
        <v>13</v>
      </c>
      <c r="B11" s="41" t="s">
        <v>45</v>
      </c>
      <c r="C11" s="41" t="s">
        <v>46</v>
      </c>
      <c r="D11" s="41" t="s">
        <v>47</v>
      </c>
      <c r="E11" s="41" t="s">
        <v>48</v>
      </c>
      <c r="F11" s="41" t="s">
        <v>49</v>
      </c>
      <c r="G11" s="42" t="s">
        <v>50</v>
      </c>
      <c r="H11" s="44" t="s">
        <v>35</v>
      </c>
      <c r="I11" s="44" t="s">
        <v>51</v>
      </c>
      <c r="J11" s="41" t="s">
        <v>52</v>
      </c>
      <c r="K11" s="41" t="s">
        <v>53</v>
      </c>
      <c r="L11" s="41" t="s">
        <v>54</v>
      </c>
      <c r="M11" s="41" t="s">
        <v>55</v>
      </c>
      <c r="N11" s="41" t="s">
        <v>56</v>
      </c>
      <c r="O11" s="41" t="s">
        <v>57</v>
      </c>
    </row>
    <row r="12" spans="1:18" x14ac:dyDescent="0.25">
      <c r="A12" s="43">
        <v>0</v>
      </c>
      <c r="G12" s="43"/>
      <c r="H12" s="45"/>
      <c r="I12" s="45"/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8" x14ac:dyDescent="0.25">
      <c r="A13" s="43">
        <f>A12+1</f>
        <v>1</v>
      </c>
      <c r="B13">
        <f>B$8*(1+J12)</f>
        <v>15</v>
      </c>
      <c r="C13">
        <f t="shared" ref="C13:G28" si="1">C$8*(1+K12)</f>
        <v>8</v>
      </c>
      <c r="D13">
        <f t="shared" si="1"/>
        <v>10</v>
      </c>
      <c r="E13">
        <f t="shared" si="1"/>
        <v>2</v>
      </c>
      <c r="F13">
        <f t="shared" si="1"/>
        <v>4</v>
      </c>
      <c r="G13">
        <f t="shared" si="1"/>
        <v>25</v>
      </c>
      <c r="H13" s="45">
        <f>SUM(B13:G13)</f>
        <v>64</v>
      </c>
      <c r="I13" s="45">
        <f>A13/(H13+$A$3)</f>
        <v>1.3513513513513514E-2</v>
      </c>
      <c r="J13">
        <f>$I13*B13</f>
        <v>0.20270270270270271</v>
      </c>
      <c r="K13">
        <f t="shared" ref="K13:O28" si="2">$I13*C13</f>
        <v>0.10810810810810811</v>
      </c>
      <c r="L13">
        <f t="shared" si="2"/>
        <v>0.13513513513513514</v>
      </c>
      <c r="M13">
        <f t="shared" si="2"/>
        <v>2.7027027027027029E-2</v>
      </c>
      <c r="N13">
        <f t="shared" si="2"/>
        <v>5.4054054054054057E-2</v>
      </c>
      <c r="O13">
        <f t="shared" si="2"/>
        <v>0.33783783783783783</v>
      </c>
      <c r="Q13">
        <f>SUM(J13:O13)</f>
        <v>0.86486486486486491</v>
      </c>
      <c r="R13" t="s">
        <v>64</v>
      </c>
    </row>
    <row r="14" spans="1:18" x14ac:dyDescent="0.25">
      <c r="A14" s="43">
        <f t="shared" ref="A14:A36" si="3">A13+1</f>
        <v>2</v>
      </c>
      <c r="B14">
        <f t="shared" ref="B14:G36" si="4">B$8*(1+J13)</f>
        <v>18.04054054054054</v>
      </c>
      <c r="C14">
        <f t="shared" si="1"/>
        <v>8.8648648648648649</v>
      </c>
      <c r="D14">
        <f t="shared" si="1"/>
        <v>11.351351351351351</v>
      </c>
      <c r="E14">
        <f t="shared" si="1"/>
        <v>2.0540540540540539</v>
      </c>
      <c r="F14">
        <f t="shared" si="1"/>
        <v>4.2162162162162158</v>
      </c>
      <c r="G14">
        <f t="shared" si="1"/>
        <v>33.445945945945944</v>
      </c>
      <c r="H14" s="45">
        <f t="shared" ref="H14:H36" si="5">SUM(B14:G14)</f>
        <v>77.972972972972968</v>
      </c>
      <c r="I14" s="45">
        <f t="shared" ref="I14:I36" si="6">A14/(H14+$A$3)</f>
        <v>2.273425499231951E-2</v>
      </c>
      <c r="J14">
        <f t="shared" ref="J14:O36" si="7">$I14*B14</f>
        <v>0.41013824884792627</v>
      </c>
      <c r="K14">
        <f t="shared" si="2"/>
        <v>0.20153609831029187</v>
      </c>
      <c r="L14">
        <f t="shared" si="2"/>
        <v>0.25806451612903225</v>
      </c>
      <c r="M14">
        <f t="shared" si="2"/>
        <v>4.6697388632872504E-2</v>
      </c>
      <c r="N14">
        <f t="shared" si="2"/>
        <v>9.5852534562211975E-2</v>
      </c>
      <c r="O14">
        <f t="shared" si="2"/>
        <v>0.76036866359447008</v>
      </c>
      <c r="Q14">
        <f t="shared" ref="Q14:Q36" si="8">SUM(J14:O14)</f>
        <v>1.7726574500768049</v>
      </c>
    </row>
    <row r="15" spans="1:18" x14ac:dyDescent="0.25">
      <c r="A15" s="43">
        <f t="shared" si="3"/>
        <v>3</v>
      </c>
      <c r="B15">
        <f t="shared" si="4"/>
        <v>21.152073732718893</v>
      </c>
      <c r="C15">
        <f t="shared" si="1"/>
        <v>9.6122887864823348</v>
      </c>
      <c r="D15">
        <f t="shared" si="1"/>
        <v>12.580645161290322</v>
      </c>
      <c r="E15">
        <f t="shared" si="1"/>
        <v>2.0933947772657451</v>
      </c>
      <c r="F15">
        <f t="shared" si="1"/>
        <v>4.3834101382488475</v>
      </c>
      <c r="G15">
        <f t="shared" si="1"/>
        <v>44.009216589861758</v>
      </c>
      <c r="H15" s="45">
        <f t="shared" si="5"/>
        <v>93.831029185867891</v>
      </c>
      <c r="I15" s="45">
        <f t="shared" si="6"/>
        <v>2.8893097020445603E-2</v>
      </c>
      <c r="J15">
        <f t="shared" si="7"/>
        <v>0.61114891854306597</v>
      </c>
      <c r="K15">
        <f t="shared" si="2"/>
        <v>0.27772879249637544</v>
      </c>
      <c r="L15">
        <f t="shared" si="2"/>
        <v>0.36349380122496078</v>
      </c>
      <c r="M15">
        <f t="shared" si="2"/>
        <v>6.0484658401633286E-2</v>
      </c>
      <c r="N15">
        <f t="shared" si="2"/>
        <v>0.12665029440482883</v>
      </c>
      <c r="O15">
        <f t="shared" si="2"/>
        <v>1.27156256472468</v>
      </c>
      <c r="Q15">
        <f t="shared" si="8"/>
        <v>2.711069029795544</v>
      </c>
    </row>
    <row r="16" spans="1:18" x14ac:dyDescent="0.25">
      <c r="A16" s="43">
        <f t="shared" si="3"/>
        <v>4</v>
      </c>
      <c r="B16">
        <f t="shared" si="4"/>
        <v>24.167233778145992</v>
      </c>
      <c r="C16">
        <f t="shared" si="1"/>
        <v>10.221830339971003</v>
      </c>
      <c r="D16">
        <f t="shared" si="1"/>
        <v>13.634938012249606</v>
      </c>
      <c r="E16">
        <f t="shared" si="1"/>
        <v>2.1209693168032664</v>
      </c>
      <c r="F16">
        <f t="shared" si="1"/>
        <v>4.5066011776193156</v>
      </c>
      <c r="G16">
        <f t="shared" si="1"/>
        <v>56.789064118116997</v>
      </c>
      <c r="H16" s="45">
        <f t="shared" si="5"/>
        <v>111.44063674290618</v>
      </c>
      <c r="I16" s="45">
        <f t="shared" si="6"/>
        <v>3.2937903713961346E-2</v>
      </c>
      <c r="J16">
        <f t="shared" si="7"/>
        <v>0.79601801921736692</v>
      </c>
      <c r="K16">
        <f t="shared" si="2"/>
        <v>0.33668566351841367</v>
      </c>
      <c r="L16">
        <f t="shared" si="2"/>
        <v>0.449106275393309</v>
      </c>
      <c r="M16">
        <f t="shared" si="2"/>
        <v>6.986028313713237E-2</v>
      </c>
      <c r="N16">
        <f t="shared" si="2"/>
        <v>0.14843799566564983</v>
      </c>
      <c r="O16">
        <f t="shared" si="2"/>
        <v>1.8705127259285148</v>
      </c>
      <c r="Q16">
        <f t="shared" si="8"/>
        <v>3.6706209628603865</v>
      </c>
    </row>
    <row r="17" spans="1:17" x14ac:dyDescent="0.25">
      <c r="A17" s="43">
        <f t="shared" si="3"/>
        <v>5</v>
      </c>
      <c r="B17">
        <f t="shared" si="4"/>
        <v>26.940270288260503</v>
      </c>
      <c r="C17">
        <f t="shared" si="1"/>
        <v>10.693485308147309</v>
      </c>
      <c r="D17">
        <f t="shared" si="1"/>
        <v>14.49106275393309</v>
      </c>
      <c r="E17">
        <f t="shared" si="1"/>
        <v>2.1397205662742649</v>
      </c>
      <c r="F17">
        <f t="shared" si="1"/>
        <v>4.5937519826625994</v>
      </c>
      <c r="G17">
        <f t="shared" si="1"/>
        <v>71.762818148212872</v>
      </c>
      <c r="H17" s="45">
        <f t="shared" si="5"/>
        <v>130.62110904749062</v>
      </c>
      <c r="I17" s="45">
        <f t="shared" si="6"/>
        <v>3.555653936928771E-2</v>
      </c>
      <c r="J17">
        <f t="shared" si="7"/>
        <v>0.95790278112378657</v>
      </c>
      <c r="K17">
        <f t="shared" si="2"/>
        <v>0.38022333135403952</v>
      </c>
      <c r="L17">
        <f t="shared" si="2"/>
        <v>0.51525204331304064</v>
      </c>
      <c r="M17">
        <f t="shared" si="2"/>
        <v>7.6081058554005487E-2</v>
      </c>
      <c r="N17">
        <f t="shared" si="2"/>
        <v>0.1633379232242862</v>
      </c>
      <c r="O17">
        <f t="shared" si="2"/>
        <v>2.5516374687379657</v>
      </c>
      <c r="Q17">
        <f t="shared" si="8"/>
        <v>4.644434606307124</v>
      </c>
    </row>
    <row r="18" spans="1:17" x14ac:dyDescent="0.25">
      <c r="A18" s="43">
        <f t="shared" si="3"/>
        <v>6</v>
      </c>
      <c r="B18">
        <f t="shared" si="4"/>
        <v>29.3685417168568</v>
      </c>
      <c r="C18">
        <f t="shared" si="1"/>
        <v>11.041786650832316</v>
      </c>
      <c r="D18">
        <f t="shared" si="1"/>
        <v>15.152520433130405</v>
      </c>
      <c r="E18">
        <f t="shared" si="1"/>
        <v>2.152162117108011</v>
      </c>
      <c r="F18">
        <f t="shared" si="1"/>
        <v>4.6533516928971448</v>
      </c>
      <c r="G18">
        <f t="shared" si="1"/>
        <v>88.790936718449146</v>
      </c>
      <c r="H18" s="45">
        <f t="shared" si="5"/>
        <v>151.15929932927384</v>
      </c>
      <c r="I18" s="45">
        <f t="shared" si="6"/>
        <v>3.7230243771047021E-2</v>
      </c>
      <c r="J18">
        <f t="shared" si="7"/>
        <v>1.0933979673187424</v>
      </c>
      <c r="K18">
        <f t="shared" si="2"/>
        <v>0.41108840867837998</v>
      </c>
      <c r="L18">
        <f t="shared" si="2"/>
        <v>0.56413202947121599</v>
      </c>
      <c r="M18">
        <f t="shared" si="2"/>
        <v>8.0125520254743898E-2</v>
      </c>
      <c r="N18">
        <f t="shared" si="2"/>
        <v>0.17324541787897504</v>
      </c>
      <c r="O18">
        <f t="shared" si="2"/>
        <v>3.3057082186874713</v>
      </c>
      <c r="Q18">
        <f t="shared" si="8"/>
        <v>5.6276975622895282</v>
      </c>
    </row>
    <row r="19" spans="1:17" x14ac:dyDescent="0.25">
      <c r="A19" s="43">
        <f t="shared" si="3"/>
        <v>7</v>
      </c>
      <c r="B19">
        <f t="shared" si="4"/>
        <v>31.400969509781135</v>
      </c>
      <c r="C19">
        <f t="shared" si="1"/>
        <v>11.288707269427039</v>
      </c>
      <c r="D19">
        <f t="shared" si="1"/>
        <v>15.641320294712159</v>
      </c>
      <c r="E19">
        <f t="shared" si="1"/>
        <v>2.1602510405094879</v>
      </c>
      <c r="F19">
        <f t="shared" si="1"/>
        <v>4.6929816715159003</v>
      </c>
      <c r="G19">
        <f t="shared" si="1"/>
        <v>107.64270546718677</v>
      </c>
      <c r="H19" s="45">
        <f t="shared" si="5"/>
        <v>172.82693525313249</v>
      </c>
      <c r="I19" s="45">
        <f t="shared" si="6"/>
        <v>3.8287575024479686E-2</v>
      </c>
      <c r="J19">
        <f t="shared" si="7"/>
        <v>1.2022669759471443</v>
      </c>
      <c r="K19">
        <f t="shared" si="2"/>
        <v>0.43221722650757699</v>
      </c>
      <c r="L19">
        <f t="shared" si="2"/>
        <v>0.59886822426570852</v>
      </c>
      <c r="M19">
        <f t="shared" si="2"/>
        <v>8.2710773785217323E-2</v>
      </c>
      <c r="N19">
        <f t="shared" si="2"/>
        <v>0.17968288783667311</v>
      </c>
      <c r="O19">
        <f t="shared" si="2"/>
        <v>4.121378161412883</v>
      </c>
      <c r="Q19">
        <f t="shared" si="8"/>
        <v>6.6171242497552036</v>
      </c>
    </row>
    <row r="20" spans="1:17" x14ac:dyDescent="0.25">
      <c r="A20" s="43">
        <f t="shared" si="3"/>
        <v>8</v>
      </c>
      <c r="B20">
        <f t="shared" si="4"/>
        <v>33.034004639207161</v>
      </c>
      <c r="C20">
        <f t="shared" si="1"/>
        <v>11.457737812060616</v>
      </c>
      <c r="D20">
        <f t="shared" si="1"/>
        <v>15.988682242657086</v>
      </c>
      <c r="E20">
        <f t="shared" si="1"/>
        <v>2.1654215475704346</v>
      </c>
      <c r="F20">
        <f t="shared" si="1"/>
        <v>4.7187315513466928</v>
      </c>
      <c r="G20">
        <f t="shared" si="1"/>
        <v>128.03445403532209</v>
      </c>
      <c r="H20" s="45">
        <f t="shared" si="5"/>
        <v>195.39903182816408</v>
      </c>
      <c r="I20" s="45">
        <f t="shared" si="6"/>
        <v>3.8948576966481345E-2</v>
      </c>
      <c r="J20">
        <f t="shared" si="7"/>
        <v>1.2866274722012618</v>
      </c>
      <c r="K20">
        <f t="shared" si="2"/>
        <v>0.44626258303480648</v>
      </c>
      <c r="L20">
        <f t="shared" si="2"/>
        <v>0.62273642092074311</v>
      </c>
      <c r="M20">
        <f t="shared" si="2"/>
        <v>8.4340087810424222E-2</v>
      </c>
      <c r="N20">
        <f t="shared" si="2"/>
        <v>0.18378787901179058</v>
      </c>
      <c r="O20">
        <f t="shared" si="2"/>
        <v>4.98675978735616</v>
      </c>
      <c r="Q20">
        <f t="shared" si="8"/>
        <v>7.6105142303351867</v>
      </c>
    </row>
    <row r="21" spans="1:17" x14ac:dyDescent="0.25">
      <c r="A21" s="43">
        <f t="shared" si="3"/>
        <v>9</v>
      </c>
      <c r="B21">
        <f t="shared" si="4"/>
        <v>34.299412083018929</v>
      </c>
      <c r="C21">
        <f t="shared" si="1"/>
        <v>11.570100664278453</v>
      </c>
      <c r="D21">
        <f t="shared" si="1"/>
        <v>16.22736420920743</v>
      </c>
      <c r="E21">
        <f t="shared" si="1"/>
        <v>2.1686801756208482</v>
      </c>
      <c r="F21">
        <f t="shared" si="1"/>
        <v>4.7351515160471624</v>
      </c>
      <c r="G21">
        <f t="shared" si="1"/>
        <v>149.668994683904</v>
      </c>
      <c r="H21" s="45">
        <f t="shared" si="5"/>
        <v>218.66970333207684</v>
      </c>
      <c r="I21" s="45">
        <f t="shared" si="6"/>
        <v>3.9358077912621831E-2</v>
      </c>
      <c r="J21">
        <f t="shared" si="7"/>
        <v>1.3499589331205817</v>
      </c>
      <c r="K21">
        <f t="shared" si="2"/>
        <v>0.45537692340154895</v>
      </c>
      <c r="L21">
        <f t="shared" si="2"/>
        <v>0.63867786486247691</v>
      </c>
      <c r="M21">
        <f t="shared" si="2"/>
        <v>8.535508331964374E-2</v>
      </c>
      <c r="N21">
        <f t="shared" si="2"/>
        <v>0.1863664622966536</v>
      </c>
      <c r="O21">
        <f t="shared" si="2"/>
        <v>5.8906839538728759</v>
      </c>
      <c r="Q21">
        <f t="shared" si="8"/>
        <v>8.6064192208737804</v>
      </c>
    </row>
    <row r="22" spans="1:17" x14ac:dyDescent="0.25">
      <c r="A22" s="43">
        <f t="shared" si="3"/>
        <v>10</v>
      </c>
      <c r="B22">
        <f t="shared" si="4"/>
        <v>35.249383996808724</v>
      </c>
      <c r="C22">
        <f t="shared" si="1"/>
        <v>11.643015387212392</v>
      </c>
      <c r="D22">
        <f t="shared" si="1"/>
        <v>16.38677864862477</v>
      </c>
      <c r="E22">
        <f t="shared" si="1"/>
        <v>2.1707101666392874</v>
      </c>
      <c r="F22">
        <f t="shared" si="1"/>
        <v>4.7454658491866146</v>
      </c>
      <c r="G22">
        <f t="shared" si="1"/>
        <v>172.26709884682191</v>
      </c>
      <c r="H22" s="45">
        <f t="shared" si="5"/>
        <v>242.46245289529369</v>
      </c>
      <c r="I22" s="45">
        <f t="shared" si="6"/>
        <v>3.960985043644253E-2</v>
      </c>
      <c r="J22">
        <f t="shared" si="7"/>
        <v>1.3962228280903244</v>
      </c>
      <c r="K22">
        <f t="shared" si="2"/>
        <v>0.46117809811668187</v>
      </c>
      <c r="L22">
        <f t="shared" si="2"/>
        <v>0.64907785140711693</v>
      </c>
      <c r="M22">
        <f t="shared" si="2"/>
        <v>8.5981505041447415E-2</v>
      </c>
      <c r="N22">
        <f t="shared" si="2"/>
        <v>0.18796719253752756</v>
      </c>
      <c r="O22">
        <f t="shared" si="2"/>
        <v>6.8234740204424771</v>
      </c>
      <c r="Q22">
        <f t="shared" si="8"/>
        <v>9.6039014956355757</v>
      </c>
    </row>
    <row r="23" spans="1:17" x14ac:dyDescent="0.25">
      <c r="A23" s="43">
        <f t="shared" si="3"/>
        <v>11</v>
      </c>
      <c r="B23">
        <f t="shared" si="4"/>
        <v>35.943342421354863</v>
      </c>
      <c r="C23">
        <f t="shared" si="1"/>
        <v>11.689424784933454</v>
      </c>
      <c r="D23">
        <f t="shared" si="1"/>
        <v>16.49077851407117</v>
      </c>
      <c r="E23">
        <f t="shared" si="1"/>
        <v>2.1719630100828948</v>
      </c>
      <c r="F23">
        <f t="shared" si="1"/>
        <v>4.7518687701501099</v>
      </c>
      <c r="G23">
        <f t="shared" si="1"/>
        <v>195.58685051106193</v>
      </c>
      <c r="H23" s="45">
        <f t="shared" si="5"/>
        <v>266.63422801165439</v>
      </c>
      <c r="I23" s="45">
        <f t="shared" si="6"/>
        <v>3.976369836467445E-2</v>
      </c>
      <c r="J23">
        <f t="shared" si="7"/>
        <v>1.4292402262609623</v>
      </c>
      <c r="K23">
        <f t="shared" si="2"/>
        <v>0.46481476120464338</v>
      </c>
      <c r="L23">
        <f t="shared" si="2"/>
        <v>0.65573434263218033</v>
      </c>
      <c r="M23">
        <f t="shared" si="2"/>
        <v>8.6365281992166601E-2</v>
      </c>
      <c r="N23">
        <f t="shared" si="2"/>
        <v>0.18895187644476552</v>
      </c>
      <c r="O23">
        <f t="shared" si="2"/>
        <v>7.7772565278185395</v>
      </c>
      <c r="Q23">
        <f t="shared" si="8"/>
        <v>10.602363016353259</v>
      </c>
    </row>
    <row r="24" spans="1:17" x14ac:dyDescent="0.25">
      <c r="A24" s="43">
        <f t="shared" si="3"/>
        <v>12</v>
      </c>
      <c r="B24">
        <f t="shared" si="4"/>
        <v>36.438603393914434</v>
      </c>
      <c r="C24">
        <f t="shared" si="1"/>
        <v>11.718518089637147</v>
      </c>
      <c r="D24">
        <f t="shared" si="1"/>
        <v>16.5573434263218</v>
      </c>
      <c r="E24">
        <f t="shared" si="1"/>
        <v>2.1727305639843331</v>
      </c>
      <c r="F24">
        <f t="shared" si="1"/>
        <v>4.7558075057790621</v>
      </c>
      <c r="G24">
        <f t="shared" si="1"/>
        <v>219.43141319546351</v>
      </c>
      <c r="H24" s="45">
        <f t="shared" si="5"/>
        <v>291.07441617510028</v>
      </c>
      <c r="I24" s="45">
        <f t="shared" si="6"/>
        <v>3.9857255732486357E-2</v>
      </c>
      <c r="J24">
        <f t="shared" si="7"/>
        <v>1.452342734005893</v>
      </c>
      <c r="K24">
        <f t="shared" si="2"/>
        <v>0.46706797230443525</v>
      </c>
      <c r="L24">
        <f t="shared" si="2"/>
        <v>0.65993027119350989</v>
      </c>
      <c r="M24">
        <f t="shared" si="2"/>
        <v>8.6599077726512874E-2</v>
      </c>
      <c r="N24">
        <f t="shared" si="2"/>
        <v>0.18955343597231417</v>
      </c>
      <c r="O24">
        <f t="shared" si="2"/>
        <v>8.7459339514724697</v>
      </c>
      <c r="Q24">
        <f t="shared" si="8"/>
        <v>11.601427442675135</v>
      </c>
    </row>
    <row r="25" spans="1:17" x14ac:dyDescent="0.25">
      <c r="A25" s="43">
        <f t="shared" si="3"/>
        <v>13</v>
      </c>
      <c r="B25">
        <f t="shared" si="4"/>
        <v>36.785141010088395</v>
      </c>
      <c r="C25">
        <f t="shared" si="1"/>
        <v>11.736543778435482</v>
      </c>
      <c r="D25">
        <f t="shared" si="1"/>
        <v>16.599302711935099</v>
      </c>
      <c r="E25">
        <f t="shared" si="1"/>
        <v>2.1731981554530257</v>
      </c>
      <c r="F25">
        <f t="shared" si="1"/>
        <v>4.7582137438892564</v>
      </c>
      <c r="G25">
        <f t="shared" si="1"/>
        <v>243.64834878681174</v>
      </c>
      <c r="H25" s="45">
        <f t="shared" si="5"/>
        <v>315.700748186613</v>
      </c>
      <c r="I25" s="45">
        <f t="shared" si="6"/>
        <v>3.9913939628261279E-2</v>
      </c>
      <c r="J25">
        <f t="shared" si="7"/>
        <v>1.4682398974937463</v>
      </c>
      <c r="K25">
        <f t="shared" si="2"/>
        <v>0.46845169981691936</v>
      </c>
      <c r="L25">
        <f t="shared" si="2"/>
        <v>0.66254356631541123</v>
      </c>
      <c r="M25">
        <f t="shared" si="2"/>
        <v>8.6740899977000838E-2</v>
      </c>
      <c r="N25">
        <f t="shared" si="2"/>
        <v>0.18991905611195886</v>
      </c>
      <c r="O25">
        <f t="shared" si="2"/>
        <v>9.7249654840023503</v>
      </c>
      <c r="Q25">
        <f t="shared" si="8"/>
        <v>12.600860603717386</v>
      </c>
    </row>
    <row r="26" spans="1:17" x14ac:dyDescent="0.25">
      <c r="A26" s="43">
        <f t="shared" si="3"/>
        <v>14</v>
      </c>
      <c r="B26">
        <f t="shared" si="4"/>
        <v>37.023598462406198</v>
      </c>
      <c r="C26">
        <f t="shared" si="1"/>
        <v>11.747613598535356</v>
      </c>
      <c r="D26">
        <f t="shared" si="1"/>
        <v>16.625435663154114</v>
      </c>
      <c r="E26">
        <f t="shared" si="1"/>
        <v>2.1734817999540015</v>
      </c>
      <c r="F26">
        <f t="shared" si="1"/>
        <v>4.7596762244478352</v>
      </c>
      <c r="G26">
        <f t="shared" si="1"/>
        <v>268.12413710005876</v>
      </c>
      <c r="H26" s="45">
        <f t="shared" si="5"/>
        <v>340.45394284855627</v>
      </c>
      <c r="I26" s="45">
        <f t="shared" si="6"/>
        <v>3.9948188016391939E-2</v>
      </c>
      <c r="J26">
        <f t="shared" si="7"/>
        <v>1.4790256724196023</v>
      </c>
      <c r="K26">
        <f t="shared" si="2"/>
        <v>0.46929587677821311</v>
      </c>
      <c r="L26">
        <f t="shared" si="2"/>
        <v>0.66415602972610832</v>
      </c>
      <c r="M26">
        <f t="shared" si="2"/>
        <v>8.6826659594768429E-2</v>
      </c>
      <c r="N26">
        <f t="shared" si="2"/>
        <v>0.19014044071139263</v>
      </c>
      <c r="O26">
        <f t="shared" si="2"/>
        <v>10.711073440605997</v>
      </c>
      <c r="Q26">
        <f t="shared" si="8"/>
        <v>13.600518119836082</v>
      </c>
    </row>
    <row r="27" spans="1:17" x14ac:dyDescent="0.25">
      <c r="A27" s="43">
        <f t="shared" si="3"/>
        <v>15</v>
      </c>
      <c r="B27">
        <f t="shared" si="4"/>
        <v>37.185385086294033</v>
      </c>
      <c r="C27">
        <f t="shared" si="1"/>
        <v>11.754367014225705</v>
      </c>
      <c r="D27">
        <f t="shared" si="1"/>
        <v>16.641560297261083</v>
      </c>
      <c r="E27">
        <f t="shared" si="1"/>
        <v>2.1736533191895369</v>
      </c>
      <c r="F27">
        <f t="shared" si="1"/>
        <v>4.7605617628455708</v>
      </c>
      <c r="G27">
        <f t="shared" si="1"/>
        <v>292.77683601514991</v>
      </c>
      <c r="H27" s="45">
        <f t="shared" si="5"/>
        <v>365.29236349496585</v>
      </c>
      <c r="I27" s="45">
        <f t="shared" si="6"/>
        <v>3.9968838854887091E-2</v>
      </c>
      <c r="J27">
        <f t="shared" si="7"/>
        <v>1.486256664271008</v>
      </c>
      <c r="K27">
        <f t="shared" si="2"/>
        <v>0.46980840103278754</v>
      </c>
      <c r="L27">
        <f t="shared" si="2"/>
        <v>0.66514384181511521</v>
      </c>
      <c r="M27">
        <f t="shared" si="2"/>
        <v>8.6878399241077056E-2</v>
      </c>
      <c r="N27">
        <f t="shared" si="2"/>
        <v>0.19027412595791182</v>
      </c>
      <c r="O27">
        <f t="shared" si="2"/>
        <v>11.701950179133229</v>
      </c>
      <c r="Q27">
        <f t="shared" si="8"/>
        <v>14.600311611451129</v>
      </c>
    </row>
    <row r="28" spans="1:17" x14ac:dyDescent="0.25">
      <c r="A28" s="43">
        <f t="shared" si="3"/>
        <v>16</v>
      </c>
      <c r="B28">
        <f t="shared" si="4"/>
        <v>37.293849964065117</v>
      </c>
      <c r="C28">
        <f t="shared" si="1"/>
        <v>11.758467208262299</v>
      </c>
      <c r="D28">
        <f t="shared" si="1"/>
        <v>16.651438418151152</v>
      </c>
      <c r="E28">
        <f t="shared" si="1"/>
        <v>2.1737567984821542</v>
      </c>
      <c r="F28">
        <f t="shared" si="1"/>
        <v>4.7610965038316468</v>
      </c>
      <c r="G28">
        <f t="shared" si="1"/>
        <v>317.54875447833075</v>
      </c>
      <c r="H28" s="45">
        <f t="shared" si="5"/>
        <v>390.18736337112313</v>
      </c>
      <c r="I28" s="45">
        <f t="shared" si="6"/>
        <v>3.9981272435036949E-2</v>
      </c>
      <c r="J28">
        <f t="shared" si="7"/>
        <v>1.4910555755646804</v>
      </c>
      <c r="K28">
        <f t="shared" si="2"/>
        <v>0.47011848087198332</v>
      </c>
      <c r="L28">
        <f t="shared" si="2"/>
        <v>0.66574569583134191</v>
      </c>
      <c r="M28">
        <f t="shared" si="2"/>
        <v>8.690956276762872E-2</v>
      </c>
      <c r="N28">
        <f t="shared" si="2"/>
        <v>0.190354696409195</v>
      </c>
      <c r="O28">
        <f t="shared" si="2"/>
        <v>12.696003264204801</v>
      </c>
      <c r="Q28">
        <f t="shared" si="8"/>
        <v>15.600187275649631</v>
      </c>
    </row>
    <row r="29" spans="1:17" x14ac:dyDescent="0.25">
      <c r="A29" s="43">
        <f t="shared" si="3"/>
        <v>17</v>
      </c>
      <c r="B29">
        <f t="shared" si="4"/>
        <v>37.36583363347021</v>
      </c>
      <c r="C29">
        <f t="shared" si="4"/>
        <v>11.760947846975867</v>
      </c>
      <c r="D29">
        <f t="shared" si="4"/>
        <v>16.657456958313418</v>
      </c>
      <c r="E29">
        <f t="shared" si="4"/>
        <v>2.1738191255352572</v>
      </c>
      <c r="F29">
        <f t="shared" si="4"/>
        <v>4.7614187856367796</v>
      </c>
      <c r="G29">
        <f t="shared" si="4"/>
        <v>342.40008160512002</v>
      </c>
      <c r="H29" s="45">
        <f t="shared" si="5"/>
        <v>415.11955795505156</v>
      </c>
      <c r="I29" s="45">
        <f t="shared" si="6"/>
        <v>3.9988750651169601E-2</v>
      </c>
      <c r="J29">
        <f t="shared" si="7"/>
        <v>1.4942130040419268</v>
      </c>
      <c r="K29">
        <f t="shared" si="7"/>
        <v>0.47030561087412792</v>
      </c>
      <c r="L29">
        <f t="shared" si="7"/>
        <v>0.66611089278858526</v>
      </c>
      <c r="M29">
        <f t="shared" si="7"/>
        <v>8.6928310971772949E-2</v>
      </c>
      <c r="N29">
        <f t="shared" si="7"/>
        <v>0.19040318856462393</v>
      </c>
      <c r="O29">
        <f t="shared" si="7"/>
        <v>13.692151486247267</v>
      </c>
      <c r="Q29">
        <f t="shared" si="8"/>
        <v>16.600112493488304</v>
      </c>
    </row>
    <row r="30" spans="1:17" x14ac:dyDescent="0.25">
      <c r="A30" s="43">
        <f t="shared" si="3"/>
        <v>18</v>
      </c>
      <c r="B30">
        <f t="shared" si="4"/>
        <v>37.413195060628908</v>
      </c>
      <c r="C30">
        <f t="shared" si="4"/>
        <v>11.762444886993023</v>
      </c>
      <c r="D30">
        <f t="shared" si="4"/>
        <v>16.661108927885852</v>
      </c>
      <c r="E30">
        <f t="shared" si="4"/>
        <v>2.1738566219435458</v>
      </c>
      <c r="F30">
        <f t="shared" si="4"/>
        <v>4.7616127542584961</v>
      </c>
      <c r="G30">
        <f t="shared" si="4"/>
        <v>367.30378715618167</v>
      </c>
      <c r="H30" s="45">
        <f t="shared" si="5"/>
        <v>440.0760054078915</v>
      </c>
      <c r="I30" s="45">
        <f t="shared" si="6"/>
        <v>3.9993245104650924E-2</v>
      </c>
      <c r="J30">
        <f t="shared" si="7"/>
        <v>1.4962750802078473</v>
      </c>
      <c r="K30">
        <f t="shared" si="7"/>
        <v>0.47041834139546002</v>
      </c>
      <c r="L30">
        <f t="shared" si="7"/>
        <v>0.66633181306822664</v>
      </c>
      <c r="M30">
        <f t="shared" si="7"/>
        <v>8.6939580703756708E-2</v>
      </c>
      <c r="N30">
        <f t="shared" si="7"/>
        <v>0.19043234597449199</v>
      </c>
      <c r="O30">
        <f t="shared" si="7"/>
        <v>14.689670387603707</v>
      </c>
      <c r="Q30">
        <f t="shared" si="8"/>
        <v>17.60006754895349</v>
      </c>
    </row>
    <row r="31" spans="1:17" x14ac:dyDescent="0.25">
      <c r="A31" s="43">
        <f t="shared" si="3"/>
        <v>19</v>
      </c>
      <c r="B31">
        <f t="shared" si="4"/>
        <v>37.444126203117712</v>
      </c>
      <c r="C31">
        <f t="shared" si="4"/>
        <v>11.763346731163679</v>
      </c>
      <c r="D31">
        <f t="shared" si="4"/>
        <v>16.663318130682264</v>
      </c>
      <c r="E31">
        <f t="shared" si="4"/>
        <v>2.1738791614075135</v>
      </c>
      <c r="F31">
        <f t="shared" si="4"/>
        <v>4.7617293838979684</v>
      </c>
      <c r="G31">
        <f t="shared" si="4"/>
        <v>392.24175969009269</v>
      </c>
      <c r="H31" s="45">
        <f t="shared" si="5"/>
        <v>465.04815930036182</v>
      </c>
      <c r="I31" s="45">
        <f t="shared" si="6"/>
        <v>3.9995944891108914E-2</v>
      </c>
      <c r="J31">
        <f t="shared" si="7"/>
        <v>1.4976132081156233</v>
      </c>
      <c r="K31">
        <f t="shared" si="7"/>
        <v>0.47048616759462869</v>
      </c>
      <c r="L31">
        <f t="shared" si="7"/>
        <v>0.6664651536577838</v>
      </c>
      <c r="M31">
        <f t="shared" si="7"/>
        <v>8.6946351139584974E-2</v>
      </c>
      <c r="N31">
        <f t="shared" si="7"/>
        <v>0.19044986602475714</v>
      </c>
      <c r="O31">
        <f t="shared" si="7"/>
        <v>15.688079804556534</v>
      </c>
      <c r="Q31">
        <f t="shared" si="8"/>
        <v>18.600040551088913</v>
      </c>
    </row>
    <row r="32" spans="1:17" x14ac:dyDescent="0.25">
      <c r="A32" s="43">
        <f t="shared" si="3"/>
        <v>20</v>
      </c>
      <c r="B32">
        <f t="shared" si="4"/>
        <v>37.464198121734348</v>
      </c>
      <c r="C32">
        <f t="shared" si="4"/>
        <v>11.763889340757029</v>
      </c>
      <c r="D32">
        <f t="shared" si="4"/>
        <v>16.664651536577839</v>
      </c>
      <c r="E32">
        <f t="shared" si="4"/>
        <v>2.1738927022791699</v>
      </c>
      <c r="F32">
        <f t="shared" si="4"/>
        <v>4.7617994640990284</v>
      </c>
      <c r="G32">
        <f t="shared" si="4"/>
        <v>417.20199511391331</v>
      </c>
      <c r="H32" s="45">
        <f t="shared" si="5"/>
        <v>490.03042627936071</v>
      </c>
      <c r="I32" s="45">
        <f t="shared" si="6"/>
        <v>3.9997566045763489E-2</v>
      </c>
      <c r="J32">
        <f t="shared" si="7"/>
        <v>1.4984767387256381</v>
      </c>
      <c r="K32">
        <f t="shared" si="7"/>
        <v>0.47052694086198238</v>
      </c>
      <c r="L32">
        <f t="shared" si="7"/>
        <v>0.66654550046390615</v>
      </c>
      <c r="M32">
        <f t="shared" si="7"/>
        <v>8.6950416935814359E-2</v>
      </c>
      <c r="N32">
        <f t="shared" si="7"/>
        <v>0.19046038856198208</v>
      </c>
      <c r="O32">
        <f t="shared" si="7"/>
        <v>16.687064353993044</v>
      </c>
      <c r="Q32">
        <f t="shared" si="8"/>
        <v>19.600024339542365</v>
      </c>
    </row>
    <row r="33" spans="1:17" x14ac:dyDescent="0.25">
      <c r="A33" s="43">
        <f t="shared" si="3"/>
        <v>21</v>
      </c>
      <c r="B33">
        <f t="shared" si="4"/>
        <v>37.477151080884575</v>
      </c>
      <c r="C33">
        <f t="shared" si="4"/>
        <v>11.764215526895859</v>
      </c>
      <c r="D33">
        <f t="shared" si="4"/>
        <v>16.66545500463906</v>
      </c>
      <c r="E33">
        <f t="shared" si="4"/>
        <v>2.1739008338716288</v>
      </c>
      <c r="F33">
        <f t="shared" si="4"/>
        <v>4.761841554247928</v>
      </c>
      <c r="G33">
        <f t="shared" si="4"/>
        <v>442.1766088498261</v>
      </c>
      <c r="H33" s="45">
        <f t="shared" si="5"/>
        <v>515.01917285036518</v>
      </c>
      <c r="I33" s="45">
        <f t="shared" si="6"/>
        <v>3.9998539264746384E-2</v>
      </c>
      <c r="J33">
        <f t="shared" si="7"/>
        <v>1.499031299039594</v>
      </c>
      <c r="K33">
        <f t="shared" si="7"/>
        <v>0.47055143667148308</v>
      </c>
      <c r="L33">
        <f t="shared" si="7"/>
        <v>0.66659385636791957</v>
      </c>
      <c r="M33">
        <f t="shared" si="7"/>
        <v>8.6952857861279251E-2</v>
      </c>
      <c r="N33">
        <f t="shared" si="7"/>
        <v>0.1904667063800867</v>
      </c>
      <c r="O33">
        <f t="shared" si="7"/>
        <v>17.686418451032171</v>
      </c>
      <c r="Q33">
        <f t="shared" si="8"/>
        <v>20.600014607352534</v>
      </c>
    </row>
    <row r="34" spans="1:17" x14ac:dyDescent="0.25">
      <c r="A34" s="43">
        <f t="shared" si="3"/>
        <v>22</v>
      </c>
      <c r="B34">
        <f t="shared" si="4"/>
        <v>37.48546948559391</v>
      </c>
      <c r="C34">
        <f t="shared" si="4"/>
        <v>11.764411493371865</v>
      </c>
      <c r="D34">
        <f t="shared" si="4"/>
        <v>16.665938563679195</v>
      </c>
      <c r="E34">
        <f t="shared" si="4"/>
        <v>2.1739057157225585</v>
      </c>
      <c r="F34">
        <f t="shared" si="4"/>
        <v>4.7618668255203467</v>
      </c>
      <c r="G34">
        <f t="shared" si="4"/>
        <v>467.16046127580427</v>
      </c>
      <c r="H34" s="45">
        <f t="shared" si="5"/>
        <v>540.01205335969212</v>
      </c>
      <c r="I34" s="45">
        <f t="shared" si="6"/>
        <v>3.999912341123301E-2</v>
      </c>
      <c r="J34">
        <f t="shared" si="7"/>
        <v>1.4993859200822801</v>
      </c>
      <c r="K34">
        <f t="shared" si="7"/>
        <v>0.47056614718390927</v>
      </c>
      <c r="L34">
        <f t="shared" si="7"/>
        <v>0.66662293337263157</v>
      </c>
      <c r="M34">
        <f t="shared" si="7"/>
        <v>8.6954323007571444E-2</v>
      </c>
      <c r="N34">
        <f t="shared" si="7"/>
        <v>0.19047049882184472</v>
      </c>
      <c r="O34">
        <f t="shared" si="7"/>
        <v>18.686008943419434</v>
      </c>
      <c r="Q34">
        <f t="shared" si="8"/>
        <v>21.600008765887672</v>
      </c>
    </row>
    <row r="35" spans="1:17" x14ac:dyDescent="0.25">
      <c r="A35" s="43">
        <f t="shared" si="3"/>
        <v>23</v>
      </c>
      <c r="B35">
        <f t="shared" si="4"/>
        <v>37.490788801234196</v>
      </c>
      <c r="C35">
        <f t="shared" si="4"/>
        <v>11.764529177471275</v>
      </c>
      <c r="D35">
        <f t="shared" si="4"/>
        <v>16.666229333726314</v>
      </c>
      <c r="E35">
        <f t="shared" si="4"/>
        <v>2.1739086460151427</v>
      </c>
      <c r="F35">
        <f t="shared" si="4"/>
        <v>4.7618819952873785</v>
      </c>
      <c r="G35">
        <f t="shared" si="4"/>
        <v>492.15022358548583</v>
      </c>
      <c r="H35" s="45">
        <f t="shared" si="5"/>
        <v>565.00756153922021</v>
      </c>
      <c r="I35" s="45">
        <f t="shared" si="6"/>
        <v>3.9999473986797672E-2</v>
      </c>
      <c r="J35">
        <f t="shared" si="7"/>
        <v>1.4996118313994926</v>
      </c>
      <c r="K35">
        <f t="shared" si="7"/>
        <v>0.47057497880118448</v>
      </c>
      <c r="L35">
        <f t="shared" si="7"/>
        <v>0.66664040669239</v>
      </c>
      <c r="M35">
        <f t="shared" si="7"/>
        <v>8.6955202335957243E-2</v>
      </c>
      <c r="N35">
        <f t="shared" si="7"/>
        <v>0.19047277499869769</v>
      </c>
      <c r="O35">
        <f t="shared" si="7"/>
        <v>19.685750065904298</v>
      </c>
      <c r="Q35">
        <f t="shared" si="8"/>
        <v>22.600005260132022</v>
      </c>
    </row>
    <row r="36" spans="1:17" x14ac:dyDescent="0.25">
      <c r="A36" s="43">
        <f t="shared" si="3"/>
        <v>24</v>
      </c>
      <c r="B36">
        <f t="shared" si="4"/>
        <v>37.494177470992391</v>
      </c>
      <c r="C36">
        <f t="shared" si="4"/>
        <v>11.764599830409477</v>
      </c>
      <c r="D36">
        <f t="shared" si="4"/>
        <v>16.666404066923903</v>
      </c>
      <c r="E36">
        <f t="shared" si="4"/>
        <v>2.1739104046719144</v>
      </c>
      <c r="F36">
        <f t="shared" si="4"/>
        <v>4.7618910999947905</v>
      </c>
      <c r="G36">
        <f t="shared" si="4"/>
        <v>517.14375164760747</v>
      </c>
      <c r="H36" s="45">
        <f t="shared" si="5"/>
        <v>590.00473452059998</v>
      </c>
      <c r="I36" s="45">
        <f t="shared" si="6"/>
        <v>3.999968436778395E-2</v>
      </c>
      <c r="J36">
        <f t="shared" si="7"/>
        <v>1.4997552644693715</v>
      </c>
      <c r="K36">
        <f t="shared" si="7"/>
        <v>0.47058027992966367</v>
      </c>
      <c r="L36">
        <f t="shared" si="7"/>
        <v>0.6666509022229069</v>
      </c>
      <c r="M36">
        <f t="shared" si="7"/>
        <v>8.6955730030718062E-2</v>
      </c>
      <c r="N36">
        <f t="shared" si="7"/>
        <v>0.19047414099355114</v>
      </c>
      <c r="O36">
        <f t="shared" si="7"/>
        <v>20.685586838675949</v>
      </c>
      <c r="Q36">
        <f t="shared" si="8"/>
        <v>23.60000315632216</v>
      </c>
    </row>
    <row r="37" spans="1:17" x14ac:dyDescent="0.25">
      <c r="A37" s="43">
        <f>A36+1</f>
        <v>25</v>
      </c>
      <c r="B37">
        <f>B$8*(1+J36)</f>
        <v>37.496328967040569</v>
      </c>
      <c r="C37">
        <f t="shared" ref="C37:G37" si="9">C$8*(1+K36)</f>
        <v>11.764642239437309</v>
      </c>
      <c r="D37">
        <f t="shared" si="9"/>
        <v>16.666509022229068</v>
      </c>
      <c r="E37">
        <f t="shared" si="9"/>
        <v>2.173911460061436</v>
      </c>
      <c r="F37">
        <f t="shared" si="9"/>
        <v>4.7618965639742044</v>
      </c>
      <c r="G37">
        <f t="shared" si="9"/>
        <v>542.13967096689873</v>
      </c>
      <c r="H37" s="45">
        <f>SUM(B37:G37)</f>
        <v>615.0029592196413</v>
      </c>
      <c r="I37" s="45">
        <f>A37/(H37+$A$3)</f>
        <v>3.9999810610839667E-2</v>
      </c>
      <c r="J37">
        <f>$I37*B37</f>
        <v>1.4998460572833641</v>
      </c>
      <c r="K37">
        <f t="shared" ref="K37:O37" si="10">$I37*C37</f>
        <v>0.47058346148177704</v>
      </c>
      <c r="L37">
        <f t="shared" si="10"/>
        <v>0.66665720443301335</v>
      </c>
      <c r="M37">
        <f t="shared" si="10"/>
        <v>8.6956046687191382E-2</v>
      </c>
      <c r="N37">
        <f t="shared" si="10"/>
        <v>0.19047496070737632</v>
      </c>
      <c r="O37">
        <f t="shared" si="10"/>
        <v>21.685484163298881</v>
      </c>
      <c r="Q37">
        <f>SUM(J37:O37)</f>
        <v>24.600001893891601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Sheet2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Windows User</cp:lastModifiedBy>
  <cp:lastPrinted>2020-10-08T20:21:37Z</cp:lastPrinted>
  <dcterms:created xsi:type="dcterms:W3CDTF">2020-10-08T14:03:04Z</dcterms:created>
  <dcterms:modified xsi:type="dcterms:W3CDTF">2021-01-03T19:03:36Z</dcterms:modified>
</cp:coreProperties>
</file>