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maahumsattar/Downloads/"/>
    </mc:Choice>
  </mc:AlternateContent>
  <xr:revisionPtr revIDLastSave="0" documentId="8_{3F04F5D0-1444-324E-9D64-80214598BDD2}" xr6:coauthVersionLast="47" xr6:coauthVersionMax="47" xr10:uidLastSave="{00000000-0000-0000-0000-000000000000}"/>
  <bookViews>
    <workbookView xWindow="0" yWindow="560" windowWidth="28040" windowHeight="15740" xr2:uid="{371CA3C5-6EC0-9E48-AB6F-8D4FA807A394}"/>
  </bookViews>
  <sheets>
    <sheet name="AVERAGE" sheetId="6" r:id="rId1"/>
    <sheet name="Saturday Morn - Lizzie" sheetId="2" r:id="rId2"/>
    <sheet name="Saturday Afternoon - Maahum" sheetId="1" r:id="rId3"/>
    <sheet name="Saturday evening - Lizzie" sheetId="3" r:id="rId4"/>
    <sheet name="Sunday afternoon - Lizzie" sheetId="4" r:id="rId5"/>
    <sheet name="Tuesday afternoon - Tanya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B4" i="6"/>
  <c r="F4" i="5"/>
  <c r="F4" i="4"/>
  <c r="F4" i="3"/>
  <c r="F4" i="1"/>
  <c r="F4" i="2"/>
  <c r="B8" i="6"/>
  <c r="C16" i="5"/>
  <c r="C15" i="5"/>
  <c r="B7" i="6"/>
  <c r="C16" i="4"/>
  <c r="C15" i="4"/>
  <c r="C16" i="3"/>
  <c r="C15" i="3"/>
  <c r="C16" i="2"/>
  <c r="C15" i="2"/>
  <c r="B6" i="6"/>
  <c r="B2" i="6"/>
  <c r="B3" i="6"/>
  <c r="C14" i="5"/>
  <c r="C14" i="4"/>
  <c r="C14" i="3"/>
  <c r="F3" i="5"/>
  <c r="F3" i="4"/>
  <c r="F3" i="3"/>
  <c r="F3" i="2"/>
  <c r="C16" i="1"/>
  <c r="C15" i="1"/>
  <c r="F3" i="1"/>
  <c r="C14" i="1"/>
</calcChain>
</file>

<file path=xl/sharedStrings.xml><?xml version="1.0" encoding="utf-8"?>
<sst xmlns="http://schemas.openxmlformats.org/spreadsheetml/2006/main" count="83" uniqueCount="37">
  <si>
    <t>Arrival Rate Calculation</t>
  </si>
  <si>
    <t xml:space="preserve">Notes for possible scenarios &amp; what-if analysis </t>
  </si>
  <si>
    <t>Avg arrivals in 10 min</t>
  </si>
  <si>
    <t xml:space="preserve">Peak time highest traffic day (best case): </t>
  </si>
  <si>
    <t>Saturday afternoon</t>
  </si>
  <si>
    <t>Avg arrival rate per min</t>
  </si>
  <si>
    <t xml:space="preserve">Worst case lowest traffic day: </t>
  </si>
  <si>
    <t>Saturday morning</t>
  </si>
  <si>
    <t>Avg interraval time</t>
  </si>
  <si>
    <t xml:space="preserve">Nonpeak medium traffic day (base case): </t>
  </si>
  <si>
    <t xml:space="preserve">Saturday evening </t>
  </si>
  <si>
    <t xml:space="preserve">Avg service rate </t>
  </si>
  <si>
    <t xml:space="preserve">Fastest service rate:  </t>
  </si>
  <si>
    <t>Saturday morning server 1</t>
  </si>
  <si>
    <t>Server 1 avg rate</t>
  </si>
  <si>
    <t xml:space="preserve">Slowest service rate: </t>
  </si>
  <si>
    <t>Saturday afternoon server 2</t>
  </si>
  <si>
    <t xml:space="preserve">Server 2 avg rate </t>
  </si>
  <si>
    <t>Number of servers</t>
  </si>
  <si>
    <t>Operating characteristics (from multiple.xlsm)</t>
  </si>
  <si>
    <r>
      <t>Probability that no customers are in the system, P</t>
    </r>
    <r>
      <rPr>
        <vertAlign val="subscript"/>
        <sz val="12"/>
        <rFont val="Times New Roman"/>
        <family val="1"/>
      </rPr>
      <t>0</t>
    </r>
  </si>
  <si>
    <r>
      <t>Average number of customers in the waiting line, L</t>
    </r>
    <r>
      <rPr>
        <vertAlign val="subscript"/>
        <sz val="12"/>
        <rFont val="Times New Roman"/>
        <family val="1"/>
      </rPr>
      <t>q</t>
    </r>
  </si>
  <si>
    <t>Average number of customers in the system, L</t>
  </si>
  <si>
    <r>
      <t>Average time a customer spends in the waiting line, W</t>
    </r>
    <r>
      <rPr>
        <vertAlign val="subscript"/>
        <sz val="12"/>
        <rFont val="Times New Roman"/>
        <family val="1"/>
      </rPr>
      <t>q</t>
    </r>
  </si>
  <si>
    <t>Average time a customer spends in the system, W</t>
  </si>
  <si>
    <r>
      <t>Probability an arriving customer has to wait, P</t>
    </r>
    <r>
      <rPr>
        <vertAlign val="subscript"/>
        <sz val="12"/>
        <rFont val="Times New Roman"/>
        <family val="1"/>
      </rPr>
      <t>w</t>
    </r>
  </si>
  <si>
    <t xml:space="preserve">Service Rate Calculation </t>
  </si>
  <si>
    <t xml:space="preserve">Customer </t>
  </si>
  <si>
    <t xml:space="preserve">Server </t>
  </si>
  <si>
    <t>Time (in minutes)</t>
  </si>
  <si>
    <t>Arrivals in 10 minutes</t>
  </si>
  <si>
    <t>Arrivals per minute</t>
  </si>
  <si>
    <t>Interarrival time</t>
  </si>
  <si>
    <t xml:space="preserve">Average </t>
  </si>
  <si>
    <t>Server 1 Avg</t>
  </si>
  <si>
    <t>Server 2 Avg</t>
  </si>
  <si>
    <t xml:space="preserve">slowest avg service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</si>
</sst>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1"/>
      <color theme="1"/>
      <name val="Calibri"/>
      <family val="2"/>
    </font>
    <font>
      <sz val="12"/>
      <name val="Times New Roman"/>
      <family val="1"/>
    </font>
    <font>
      <vertAlign val="subscript"/>
      <sz val="12"/>
      <name val="Times New Roman"/>
      <family val="1"/>
    </font>
    <font>
      <u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0" fontId="0" fillId="0" borderId="0" xfId="0" applyNumberFormat="1"/>
    <xf numFmtId="0" fontId="1" fillId="2" borderId="0" xfId="0" applyFont="1" applyFill="1"/>
    <xf numFmtId="20" fontId="1" fillId="2" borderId="0" xfId="0" applyNumberFormat="1" applyFont="1" applyFill="1"/>
    <xf numFmtId="0" fontId="2" fillId="0" borderId="0" xfId="0" applyFont="1"/>
    <xf numFmtId="0" fontId="3" fillId="0" borderId="0" xfId="0" applyFont="1"/>
    <xf numFmtId="20" fontId="3" fillId="0" borderId="0" xfId="0" applyNumberFormat="1" applyFont="1"/>
    <xf numFmtId="0" fontId="2" fillId="3" borderId="0" xfId="0" applyFont="1" applyFill="1"/>
    <xf numFmtId="20" fontId="2" fillId="3" borderId="0" xfId="0" applyNumberFormat="1" applyFont="1" applyFill="1"/>
    <xf numFmtId="0" fontId="4" fillId="0" borderId="0" xfId="0" applyFont="1"/>
    <xf numFmtId="20" fontId="2" fillId="2" borderId="0" xfId="0" applyNumberFormat="1" applyFont="1" applyFill="1"/>
    <xf numFmtId="0" fontId="5" fillId="0" borderId="0" xfId="0" applyFont="1"/>
    <xf numFmtId="2" fontId="0" fillId="0" borderId="0" xfId="0" applyNumberFormat="1"/>
    <xf numFmtId="2" fontId="3" fillId="0" borderId="0" xfId="0" applyNumberFormat="1" applyFont="1"/>
    <xf numFmtId="2" fontId="1" fillId="2" borderId="0" xfId="0" applyNumberFormat="1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65CA-6FE0-8448-96AE-24F2B4473F91}">
  <dimension ref="A1:F18"/>
  <sheetViews>
    <sheetView tabSelected="1" zoomScale="150" zoomScaleNormal="150" workbookViewId="0">
      <selection activeCell="F13" sqref="F13"/>
    </sheetView>
  </sheetViews>
  <sheetFormatPr baseColWidth="10" defaultColWidth="11" defaultRowHeight="16" x14ac:dyDescent="0.2"/>
  <cols>
    <col min="1" max="1" width="47.83203125" bestFit="1" customWidth="1"/>
    <col min="4" max="4" width="39.1640625" bestFit="1" customWidth="1"/>
    <col min="5" max="5" width="23.5" bestFit="1" customWidth="1"/>
  </cols>
  <sheetData>
    <row r="1" spans="1:6" x14ac:dyDescent="0.2">
      <c r="A1" s="1" t="s">
        <v>0</v>
      </c>
      <c r="D1" s="16" t="s">
        <v>1</v>
      </c>
    </row>
    <row r="2" spans="1:6" x14ac:dyDescent="0.2">
      <c r="A2" t="s">
        <v>2</v>
      </c>
      <c r="B2">
        <f>AVERAGE('Saturday Morn - Lizzie'!F2,'Saturday Afternoon - Maahum'!F2,'Saturday evening - Lizzie'!F2,'Sunday afternoon - Lizzie'!F2,'Tuesday afternoon - Tanya'!F2)</f>
        <v>9</v>
      </c>
      <c r="D2" t="s">
        <v>3</v>
      </c>
      <c r="E2" t="s">
        <v>4</v>
      </c>
    </row>
    <row r="3" spans="1:6" x14ac:dyDescent="0.2">
      <c r="A3" t="s">
        <v>5</v>
      </c>
      <c r="B3" s="3">
        <f>AVERAGE('Saturday Morn - Lizzie'!F3,'Saturday Afternoon - Maahum'!F3,'Saturday evening - Lizzie'!F3,'Sunday afternoon - Lizzie'!F3,'Tuesday afternoon - Tanya'!F3)</f>
        <v>0.9</v>
      </c>
      <c r="D3" t="s">
        <v>6</v>
      </c>
      <c r="E3" t="s">
        <v>7</v>
      </c>
    </row>
    <row r="4" spans="1:6" x14ac:dyDescent="0.2">
      <c r="A4" t="s">
        <v>8</v>
      </c>
      <c r="B4" s="15">
        <f>AVERAGE('Saturday Morn - Lizzie'!F4,'Saturday Afternoon - Maahum'!F4,'Saturday evening - Lizzie'!F4,'Sunday afternoon - Lizzie'!F4,'Tuesday afternoon - Tanya'!F4)</f>
        <v>1.2207070707070709</v>
      </c>
      <c r="D4" t="s">
        <v>9</v>
      </c>
      <c r="E4" t="s">
        <v>10</v>
      </c>
    </row>
    <row r="6" spans="1:6" x14ac:dyDescent="0.2">
      <c r="A6" t="s">
        <v>11</v>
      </c>
      <c r="B6" s="4">
        <f>AVERAGE('Saturday Morn - Lizzie'!C14,'Saturday Afternoon - Maahum'!C14,'Saturday evening - Lizzie'!C14,'Sunday afternoon - Lizzie'!C14,'Tuesday afternoon - Tanya'!C14)</f>
        <v>5.0291666666666665E-2</v>
      </c>
      <c r="D6" t="s">
        <v>12</v>
      </c>
      <c r="E6" t="s">
        <v>13</v>
      </c>
      <c r="F6" s="2">
        <v>2.7083333333333334E-2</v>
      </c>
    </row>
    <row r="7" spans="1:6" x14ac:dyDescent="0.2">
      <c r="A7" t="s">
        <v>14</v>
      </c>
      <c r="B7" s="2">
        <f>AVERAGE('Saturday Morn - Lizzie'!C15,'Saturday Afternoon - Maahum'!C15,'Saturday evening - Lizzie'!C15,'Sunday afternoon - Lizzie'!C15,'Tuesday afternoon - Tanya'!C15)</f>
        <v>4.6170634920634925E-2</v>
      </c>
      <c r="D7" t="s">
        <v>15</v>
      </c>
      <c r="E7" t="s">
        <v>16</v>
      </c>
      <c r="F7" s="2">
        <v>0.1</v>
      </c>
    </row>
    <row r="8" spans="1:6" x14ac:dyDescent="0.2">
      <c r="A8" t="s">
        <v>17</v>
      </c>
      <c r="B8" s="2">
        <f>AVERAGE('Saturday Morn - Lizzie'!C16,'Saturday Afternoon - Maahum'!C16,'Saturday evening - Lizzie'!C16,'Sunday afternoon - Lizzie'!C16,'Tuesday afternoon - Tanya'!C16)</f>
        <v>5.5712962962962964E-2</v>
      </c>
    </row>
    <row r="9" spans="1:6" x14ac:dyDescent="0.2">
      <c r="D9" t="s">
        <v>36</v>
      </c>
      <c r="E9" t="s">
        <v>4</v>
      </c>
      <c r="F9" s="2">
        <v>7.4305555555555555E-2</v>
      </c>
    </row>
    <row r="10" spans="1:6" x14ac:dyDescent="0.2">
      <c r="A10" t="s">
        <v>18</v>
      </c>
      <c r="B10">
        <v>2</v>
      </c>
    </row>
    <row r="12" spans="1:6" x14ac:dyDescent="0.2">
      <c r="A12" t="s">
        <v>19</v>
      </c>
    </row>
    <row r="13" spans="1:6" ht="18" x14ac:dyDescent="0.25">
      <c r="A13" s="12" t="s">
        <v>20</v>
      </c>
      <c r="B13">
        <v>0.42680000000000001</v>
      </c>
    </row>
    <row r="14" spans="1:6" ht="18" x14ac:dyDescent="0.25">
      <c r="A14" s="12" t="s">
        <v>21</v>
      </c>
      <c r="B14">
        <v>0.1547</v>
      </c>
    </row>
    <row r="15" spans="1:6" x14ac:dyDescent="0.2">
      <c r="A15" s="12" t="s">
        <v>22</v>
      </c>
      <c r="B15">
        <v>0.95830000000000004</v>
      </c>
    </row>
    <row r="16" spans="1:6" ht="18" x14ac:dyDescent="0.25">
      <c r="A16" s="12" t="s">
        <v>23</v>
      </c>
      <c r="B16">
        <v>0.1719</v>
      </c>
    </row>
    <row r="17" spans="1:2" x14ac:dyDescent="0.2">
      <c r="A17" s="12" t="s">
        <v>24</v>
      </c>
      <c r="B17">
        <v>1.0647</v>
      </c>
    </row>
    <row r="18" spans="1:2" ht="18" x14ac:dyDescent="0.25">
      <c r="A18" s="12" t="s">
        <v>25</v>
      </c>
      <c r="B18">
        <v>0.2303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13F6F-7263-214F-932B-4EF95FED15DC}">
  <dimension ref="A1:P36"/>
  <sheetViews>
    <sheetView topLeftCell="A2" zoomScale="140" zoomScaleNormal="140" workbookViewId="0">
      <selection activeCell="G12" sqref="G12"/>
    </sheetView>
  </sheetViews>
  <sheetFormatPr baseColWidth="10" defaultColWidth="11" defaultRowHeight="16" x14ac:dyDescent="0.2"/>
  <cols>
    <col min="1" max="1" width="21.83203125" bestFit="1" customWidth="1"/>
    <col min="3" max="3" width="15" bestFit="1" customWidth="1"/>
    <col min="5" max="5" width="20.5" bestFit="1" customWidth="1"/>
  </cols>
  <sheetData>
    <row r="1" spans="1:16" x14ac:dyDescent="0.2">
      <c r="A1" s="1" t="s">
        <v>26</v>
      </c>
      <c r="E1" s="1" t="s">
        <v>0</v>
      </c>
    </row>
    <row r="2" spans="1:16" x14ac:dyDescent="0.2">
      <c r="A2" t="s">
        <v>27</v>
      </c>
      <c r="B2" t="s">
        <v>28</v>
      </c>
      <c r="C2" t="s">
        <v>29</v>
      </c>
      <c r="E2" t="s">
        <v>30</v>
      </c>
      <c r="F2">
        <v>5</v>
      </c>
    </row>
    <row r="3" spans="1:16" x14ac:dyDescent="0.2">
      <c r="A3">
        <v>1</v>
      </c>
      <c r="B3">
        <v>1</v>
      </c>
      <c r="C3" s="2">
        <v>2.1527777777777778E-2</v>
      </c>
      <c r="E3" t="s">
        <v>31</v>
      </c>
      <c r="F3" s="3">
        <f>F2/10</f>
        <v>0.5</v>
      </c>
    </row>
    <row r="4" spans="1:16" x14ac:dyDescent="0.2">
      <c r="A4">
        <v>2</v>
      </c>
      <c r="B4">
        <v>2</v>
      </c>
      <c r="C4" s="2">
        <v>2.013888888888889E-2</v>
      </c>
      <c r="E4" t="s">
        <v>32</v>
      </c>
      <c r="F4">
        <f>10/F2</f>
        <v>2</v>
      </c>
    </row>
    <row r="5" spans="1:16" x14ac:dyDescent="0.2">
      <c r="A5">
        <v>3</v>
      </c>
      <c r="B5">
        <v>2</v>
      </c>
      <c r="C5" s="2">
        <v>5.1388888888888887E-2</v>
      </c>
    </row>
    <row r="6" spans="1:16" x14ac:dyDescent="0.2">
      <c r="A6">
        <v>4</v>
      </c>
      <c r="B6">
        <v>2</v>
      </c>
      <c r="C6" s="2">
        <v>3.888888888888889E-2</v>
      </c>
    </row>
    <row r="7" spans="1:16" x14ac:dyDescent="0.2">
      <c r="A7">
        <v>5</v>
      </c>
      <c r="B7">
        <v>1</v>
      </c>
      <c r="C7" s="2">
        <v>2.5000000000000001E-2</v>
      </c>
    </row>
    <row r="8" spans="1:16" x14ac:dyDescent="0.2">
      <c r="A8">
        <v>6</v>
      </c>
      <c r="B8">
        <v>1</v>
      </c>
      <c r="C8" s="2">
        <v>2.6388888888888889E-2</v>
      </c>
    </row>
    <row r="9" spans="1:16" x14ac:dyDescent="0.2">
      <c r="A9">
        <v>7</v>
      </c>
      <c r="B9">
        <v>2</v>
      </c>
      <c r="C9" s="2">
        <v>3.5416666666666666E-2</v>
      </c>
    </row>
    <row r="10" spans="1:16" x14ac:dyDescent="0.2">
      <c r="A10">
        <v>8</v>
      </c>
      <c r="B10">
        <v>2</v>
      </c>
      <c r="C10" s="2">
        <v>6.5277777777777782E-2</v>
      </c>
    </row>
    <row r="11" spans="1:16" x14ac:dyDescent="0.2">
      <c r="A11">
        <v>9</v>
      </c>
      <c r="B11">
        <v>1</v>
      </c>
      <c r="C11" s="2">
        <v>2.7083333333333334E-2</v>
      </c>
    </row>
    <row r="12" spans="1:16" x14ac:dyDescent="0.2">
      <c r="A12">
        <v>10</v>
      </c>
      <c r="B12">
        <v>1</v>
      </c>
      <c r="C12" s="2">
        <v>3.4722222222222224E-2</v>
      </c>
    </row>
    <row r="14" spans="1:16" x14ac:dyDescent="0.2">
      <c r="B14" s="3" t="s">
        <v>33</v>
      </c>
      <c r="C14" s="4">
        <f>AVERAGE(C3:C12)</f>
        <v>3.4583333333333334E-2</v>
      </c>
      <c r="I14" s="10"/>
      <c r="J14" s="10"/>
      <c r="K14" s="10"/>
      <c r="L14" s="10"/>
      <c r="M14" s="10"/>
      <c r="N14" s="10"/>
      <c r="O14" s="10"/>
      <c r="P14" s="10"/>
    </row>
    <row r="15" spans="1:16" x14ac:dyDescent="0.2">
      <c r="B15" t="s">
        <v>34</v>
      </c>
      <c r="C15" s="2">
        <f>AVERAGE(C3,C7,C11,C12)</f>
        <v>2.7083333333333334E-2</v>
      </c>
      <c r="I15" s="10"/>
      <c r="J15" s="10"/>
      <c r="K15" s="10"/>
      <c r="L15" s="10"/>
      <c r="M15" s="10"/>
      <c r="N15" s="10"/>
      <c r="O15" s="10"/>
      <c r="P15" s="10"/>
    </row>
    <row r="16" spans="1:16" x14ac:dyDescent="0.2">
      <c r="B16" t="s">
        <v>35</v>
      </c>
      <c r="C16" s="2">
        <f>AVERAGE(C4,C5,C6,C9,C10)</f>
        <v>4.2222222222222217E-2</v>
      </c>
      <c r="I16" s="10"/>
      <c r="J16" s="10"/>
      <c r="K16" s="10"/>
      <c r="L16" s="10"/>
      <c r="M16" s="10"/>
      <c r="N16" s="10"/>
      <c r="O16" s="10"/>
      <c r="P16" s="10"/>
    </row>
    <row r="17" spans="8:16" x14ac:dyDescent="0.2">
      <c r="I17" s="10"/>
      <c r="J17" s="10"/>
      <c r="K17" s="10"/>
      <c r="L17" s="10"/>
      <c r="M17" s="10"/>
      <c r="N17" s="10"/>
      <c r="O17" s="10"/>
      <c r="P17" s="10"/>
    </row>
    <row r="18" spans="8:16" x14ac:dyDescent="0.2">
      <c r="I18" s="10"/>
      <c r="J18" s="10"/>
      <c r="K18" s="10"/>
      <c r="L18" s="10"/>
      <c r="M18" s="10"/>
      <c r="N18" s="10"/>
      <c r="O18" s="10"/>
      <c r="P18" s="10"/>
    </row>
    <row r="19" spans="8:16" x14ac:dyDescent="0.2">
      <c r="I19" s="10"/>
      <c r="J19" s="10"/>
      <c r="K19" s="10"/>
      <c r="L19" s="10"/>
      <c r="M19" s="10"/>
      <c r="N19" s="10"/>
      <c r="O19" s="10"/>
      <c r="P19" s="10"/>
    </row>
    <row r="20" spans="8:16" x14ac:dyDescent="0.2">
      <c r="H20" s="10"/>
      <c r="I20" s="10"/>
      <c r="J20" s="10"/>
      <c r="K20" s="10"/>
      <c r="L20" s="10"/>
      <c r="M20" s="10"/>
      <c r="N20" s="10"/>
      <c r="O20" s="10"/>
      <c r="P20" s="10"/>
    </row>
    <row r="21" spans="8:16" x14ac:dyDescent="0.2">
      <c r="H21" s="10"/>
      <c r="I21" s="10"/>
      <c r="J21" s="10"/>
      <c r="K21" s="10"/>
      <c r="L21" s="10"/>
      <c r="M21" s="10"/>
      <c r="N21" s="10"/>
      <c r="O21" s="10"/>
      <c r="P21" s="10"/>
    </row>
    <row r="22" spans="8:16" x14ac:dyDescent="0.2">
      <c r="H22" s="10"/>
      <c r="I22" s="10"/>
      <c r="J22" s="10"/>
      <c r="K22" s="10"/>
      <c r="L22" s="10"/>
      <c r="M22" s="10"/>
      <c r="N22" s="10"/>
      <c r="O22" s="10"/>
      <c r="P22" s="10"/>
    </row>
    <row r="23" spans="8:16" x14ac:dyDescent="0.2">
      <c r="H23" s="10"/>
      <c r="I23" s="10"/>
      <c r="J23" s="10"/>
      <c r="K23" s="10"/>
      <c r="L23" s="10"/>
      <c r="M23" s="10"/>
      <c r="N23" s="10"/>
      <c r="O23" s="10"/>
      <c r="P23" s="10"/>
    </row>
    <row r="24" spans="8:16" x14ac:dyDescent="0.2">
      <c r="H24" s="10"/>
      <c r="I24" s="10"/>
      <c r="J24" s="10"/>
      <c r="K24" s="10"/>
      <c r="L24" s="10"/>
      <c r="M24" s="10"/>
      <c r="N24" s="10"/>
      <c r="O24" s="10"/>
      <c r="P24" s="10"/>
    </row>
    <row r="25" spans="8:16" x14ac:dyDescent="0.2">
      <c r="H25" s="10"/>
      <c r="I25" s="10"/>
      <c r="J25" s="10"/>
      <c r="K25" s="10"/>
      <c r="L25" s="10"/>
      <c r="M25" s="10"/>
      <c r="N25" s="10"/>
      <c r="O25" s="10"/>
      <c r="P25" s="10"/>
    </row>
    <row r="26" spans="8:16" x14ac:dyDescent="0.2">
      <c r="H26" s="10"/>
      <c r="I26" s="10"/>
      <c r="J26" s="10"/>
      <c r="K26" s="10"/>
      <c r="L26" s="10"/>
      <c r="M26" s="10"/>
      <c r="N26" s="10"/>
      <c r="O26" s="10"/>
      <c r="P26" s="10"/>
    </row>
    <row r="27" spans="8:16" x14ac:dyDescent="0.2">
      <c r="H27" s="10"/>
      <c r="I27" s="10"/>
      <c r="J27" s="10"/>
      <c r="K27" s="10"/>
      <c r="L27" s="10"/>
      <c r="M27" s="10"/>
      <c r="N27" s="10"/>
      <c r="O27" s="10"/>
      <c r="P27" s="10"/>
    </row>
    <row r="28" spans="8:16" x14ac:dyDescent="0.2">
      <c r="H28" s="10"/>
      <c r="I28" s="10"/>
      <c r="J28" s="10"/>
      <c r="K28" s="10"/>
      <c r="L28" s="10"/>
      <c r="M28" s="10"/>
      <c r="N28" s="10"/>
      <c r="O28" s="10"/>
      <c r="P28" s="10"/>
    </row>
    <row r="29" spans="8:16" x14ac:dyDescent="0.2">
      <c r="H29" s="10"/>
      <c r="I29" s="10"/>
      <c r="J29" s="10"/>
      <c r="K29" s="10"/>
      <c r="L29" s="10"/>
      <c r="M29" s="10"/>
      <c r="N29" s="10"/>
      <c r="O29" s="10"/>
      <c r="P29" s="10"/>
    </row>
    <row r="30" spans="8:16" x14ac:dyDescent="0.2">
      <c r="H30" s="10"/>
      <c r="I30" s="10"/>
      <c r="J30" s="10"/>
      <c r="K30" s="10"/>
      <c r="L30" s="10"/>
      <c r="M30" s="10"/>
      <c r="N30" s="10"/>
      <c r="O30" s="10"/>
      <c r="P30" s="10"/>
    </row>
    <row r="31" spans="8:16" x14ac:dyDescent="0.2">
      <c r="H31" s="10"/>
      <c r="I31" s="10"/>
      <c r="J31" s="10"/>
      <c r="K31" s="10"/>
      <c r="L31" s="10"/>
      <c r="M31" s="10"/>
      <c r="N31" s="10"/>
      <c r="O31" s="10"/>
    </row>
    <row r="32" spans="8:16" x14ac:dyDescent="0.2">
      <c r="H32" s="10"/>
      <c r="I32" s="10"/>
      <c r="J32" s="10"/>
      <c r="K32" s="10"/>
      <c r="L32" s="10"/>
      <c r="M32" s="10"/>
      <c r="N32" s="10"/>
      <c r="O32" s="10"/>
    </row>
    <row r="33" spans="8:15" x14ac:dyDescent="0.2">
      <c r="H33" s="10"/>
      <c r="I33" s="10"/>
      <c r="J33" s="10"/>
      <c r="K33" s="10"/>
      <c r="L33" s="10"/>
      <c r="M33" s="10"/>
      <c r="N33" s="10"/>
      <c r="O33" s="10"/>
    </row>
    <row r="34" spans="8:15" x14ac:dyDescent="0.2">
      <c r="H34" s="10"/>
      <c r="I34" s="10"/>
      <c r="J34" s="10"/>
      <c r="K34" s="10"/>
      <c r="L34" s="10"/>
      <c r="M34" s="10"/>
      <c r="N34" s="10"/>
      <c r="O34" s="10"/>
    </row>
    <row r="35" spans="8:15" x14ac:dyDescent="0.2">
      <c r="H35" s="10"/>
      <c r="I35" s="10"/>
      <c r="J35" s="10"/>
      <c r="K35" s="10"/>
      <c r="L35" s="10"/>
      <c r="M35" s="10"/>
      <c r="N35" s="10"/>
      <c r="O35" s="10"/>
    </row>
    <row r="36" spans="8:15" x14ac:dyDescent="0.2">
      <c r="H36" s="10"/>
      <c r="I36" s="10"/>
      <c r="J36" s="10"/>
      <c r="K36" s="10"/>
      <c r="L36" s="10"/>
      <c r="M36" s="10"/>
      <c r="N36" s="10"/>
      <c r="O3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0BCE-872E-D84B-9574-19209067A45B}">
  <dimension ref="A1:F16"/>
  <sheetViews>
    <sheetView zoomScale="125" zoomScaleNormal="120" workbookViewId="0">
      <selection activeCell="E17" sqref="E17"/>
    </sheetView>
  </sheetViews>
  <sheetFormatPr baseColWidth="10" defaultColWidth="11" defaultRowHeight="16" x14ac:dyDescent="0.2"/>
  <cols>
    <col min="1" max="1" width="21.83203125" bestFit="1" customWidth="1"/>
    <col min="3" max="3" width="15" bestFit="1" customWidth="1"/>
    <col min="5" max="5" width="20.6640625" bestFit="1" customWidth="1"/>
  </cols>
  <sheetData>
    <row r="1" spans="1:6" x14ac:dyDescent="0.2">
      <c r="A1" s="1" t="s">
        <v>26</v>
      </c>
      <c r="E1" s="1" t="s">
        <v>0</v>
      </c>
    </row>
    <row r="2" spans="1:6" x14ac:dyDescent="0.2">
      <c r="A2" t="s">
        <v>27</v>
      </c>
      <c r="B2" t="s">
        <v>28</v>
      </c>
      <c r="C2" t="s">
        <v>29</v>
      </c>
      <c r="E2" t="s">
        <v>30</v>
      </c>
      <c r="F2">
        <v>12</v>
      </c>
    </row>
    <row r="3" spans="1:6" x14ac:dyDescent="0.2">
      <c r="A3">
        <v>1</v>
      </c>
      <c r="B3">
        <v>1</v>
      </c>
      <c r="C3" s="2">
        <v>4.6527777777777779E-2</v>
      </c>
      <c r="E3" t="s">
        <v>31</v>
      </c>
      <c r="F3" s="3">
        <f>F2/10</f>
        <v>1.2</v>
      </c>
    </row>
    <row r="4" spans="1:6" x14ac:dyDescent="0.2">
      <c r="A4">
        <v>2</v>
      </c>
      <c r="B4">
        <v>2</v>
      </c>
      <c r="C4" s="2">
        <v>5.0694444444444445E-2</v>
      </c>
      <c r="E4" t="s">
        <v>32</v>
      </c>
      <c r="F4" s="13">
        <f>10/F2</f>
        <v>0.83333333333333337</v>
      </c>
    </row>
    <row r="5" spans="1:6" x14ac:dyDescent="0.2">
      <c r="A5">
        <v>3</v>
      </c>
      <c r="B5">
        <v>1</v>
      </c>
      <c r="C5" s="2">
        <v>6.9444444444444448E-2</v>
      </c>
    </row>
    <row r="6" spans="1:6" x14ac:dyDescent="0.2">
      <c r="A6">
        <v>4</v>
      </c>
      <c r="B6">
        <v>2</v>
      </c>
      <c r="C6" s="2">
        <v>3.6111111111111108E-2</v>
      </c>
    </row>
    <row r="7" spans="1:6" x14ac:dyDescent="0.2">
      <c r="A7">
        <v>5</v>
      </c>
      <c r="B7">
        <v>1</v>
      </c>
      <c r="C7" s="2">
        <v>6.458333333333334E-2</v>
      </c>
    </row>
    <row r="8" spans="1:6" x14ac:dyDescent="0.2">
      <c r="A8">
        <v>6</v>
      </c>
      <c r="B8">
        <v>1</v>
      </c>
      <c r="C8" s="2">
        <v>3.8194444444444448E-2</v>
      </c>
    </row>
    <row r="9" spans="1:6" x14ac:dyDescent="0.2">
      <c r="A9">
        <v>7</v>
      </c>
      <c r="B9">
        <v>1</v>
      </c>
      <c r="C9" s="2">
        <v>3.8194444444444448E-2</v>
      </c>
    </row>
    <row r="10" spans="1:6" x14ac:dyDescent="0.2">
      <c r="A10">
        <v>8</v>
      </c>
      <c r="B10">
        <v>1</v>
      </c>
      <c r="C10" s="2">
        <v>8.7499999999999994E-2</v>
      </c>
    </row>
    <row r="11" spans="1:6" x14ac:dyDescent="0.2">
      <c r="A11">
        <v>9</v>
      </c>
      <c r="B11">
        <v>2</v>
      </c>
      <c r="C11" s="2">
        <v>0.12569444444444444</v>
      </c>
    </row>
    <row r="12" spans="1:6" x14ac:dyDescent="0.2">
      <c r="A12">
        <v>10</v>
      </c>
      <c r="B12">
        <v>2</v>
      </c>
      <c r="C12" s="2">
        <v>0.18958333333333333</v>
      </c>
    </row>
    <row r="14" spans="1:6" x14ac:dyDescent="0.2">
      <c r="B14" s="3" t="s">
        <v>33</v>
      </c>
      <c r="C14" s="4">
        <f>AVERAGE(C3:C12)</f>
        <v>7.4652777777777776E-2</v>
      </c>
    </row>
    <row r="15" spans="1:6" x14ac:dyDescent="0.2">
      <c r="B15" t="s">
        <v>34</v>
      </c>
      <c r="C15" s="2">
        <f>AVERAGE(C3,C5,C7,C9,C8,C10)</f>
        <v>5.7407407407407407E-2</v>
      </c>
    </row>
    <row r="16" spans="1:6" x14ac:dyDescent="0.2">
      <c r="B16" t="s">
        <v>35</v>
      </c>
      <c r="C16" s="2">
        <f>AVERAGE(C4,C6,C11,C12)</f>
        <v>0.10052083333333334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6964A-1E1D-4A44-9739-39F9B72C9133}">
  <dimension ref="A1:Q34"/>
  <sheetViews>
    <sheetView zoomScale="140" zoomScaleNormal="140" workbookViewId="0">
      <selection activeCell="E18" sqref="E18"/>
    </sheetView>
  </sheetViews>
  <sheetFormatPr baseColWidth="10" defaultColWidth="11" defaultRowHeight="16" x14ac:dyDescent="0.2"/>
  <cols>
    <col min="1" max="1" width="21.83203125" bestFit="1" customWidth="1"/>
    <col min="5" max="5" width="20.6640625" bestFit="1" customWidth="1"/>
  </cols>
  <sheetData>
    <row r="1" spans="1:6" x14ac:dyDescent="0.2">
      <c r="A1" s="5" t="s">
        <v>26</v>
      </c>
      <c r="B1" s="6"/>
      <c r="C1" s="6"/>
      <c r="D1" s="6"/>
      <c r="E1" s="5" t="s">
        <v>0</v>
      </c>
      <c r="F1" s="6"/>
    </row>
    <row r="2" spans="1:6" x14ac:dyDescent="0.2">
      <c r="A2" s="6" t="s">
        <v>27</v>
      </c>
      <c r="B2" s="6" t="s">
        <v>28</v>
      </c>
      <c r="C2" s="6" t="s">
        <v>29</v>
      </c>
      <c r="D2" s="6"/>
      <c r="E2" s="6" t="s">
        <v>30</v>
      </c>
      <c r="F2" s="6">
        <v>9</v>
      </c>
    </row>
    <row r="3" spans="1:6" x14ac:dyDescent="0.2">
      <c r="A3" s="6">
        <v>1</v>
      </c>
      <c r="B3">
        <v>2</v>
      </c>
      <c r="C3" s="7">
        <v>5.9722222222222225E-2</v>
      </c>
      <c r="D3" s="6"/>
      <c r="E3" s="6" t="s">
        <v>31</v>
      </c>
      <c r="F3" s="8">
        <f>F2/10</f>
        <v>0.9</v>
      </c>
    </row>
    <row r="4" spans="1:6" x14ac:dyDescent="0.2">
      <c r="A4" s="6">
        <v>2</v>
      </c>
      <c r="B4">
        <v>2</v>
      </c>
      <c r="C4" s="7">
        <v>5.6944444444444443E-2</v>
      </c>
      <c r="D4" s="6"/>
      <c r="E4" s="6" t="s">
        <v>32</v>
      </c>
      <c r="F4" s="14">
        <f>10/F2</f>
        <v>1.1111111111111112</v>
      </c>
    </row>
    <row r="5" spans="1:6" x14ac:dyDescent="0.2">
      <c r="A5" s="6">
        <v>3</v>
      </c>
      <c r="B5">
        <v>1</v>
      </c>
      <c r="C5" s="7">
        <v>2.5000000000000001E-2</v>
      </c>
      <c r="D5" s="6"/>
      <c r="E5" s="6"/>
      <c r="F5" s="6"/>
    </row>
    <row r="6" spans="1:6" x14ac:dyDescent="0.2">
      <c r="A6" s="6">
        <v>4</v>
      </c>
      <c r="B6">
        <v>1</v>
      </c>
      <c r="C6" s="7">
        <v>2.9166666666666667E-2</v>
      </c>
      <c r="D6" s="6"/>
      <c r="E6" s="6"/>
      <c r="F6" s="6"/>
    </row>
    <row r="7" spans="1:6" x14ac:dyDescent="0.2">
      <c r="A7" s="6">
        <v>5</v>
      </c>
      <c r="B7">
        <v>1</v>
      </c>
      <c r="C7" s="7">
        <v>3.6111111111111108E-2</v>
      </c>
      <c r="D7" s="6"/>
      <c r="E7" s="6"/>
      <c r="F7" s="6"/>
    </row>
    <row r="8" spans="1:6" x14ac:dyDescent="0.2">
      <c r="A8" s="6">
        <v>6</v>
      </c>
      <c r="B8">
        <v>2</v>
      </c>
      <c r="C8" s="7">
        <v>5.6250000000000001E-2</v>
      </c>
      <c r="D8" s="6"/>
      <c r="E8" s="6"/>
      <c r="F8" s="6"/>
    </row>
    <row r="9" spans="1:6" x14ac:dyDescent="0.2">
      <c r="A9" s="6">
        <v>7</v>
      </c>
      <c r="B9">
        <v>1</v>
      </c>
      <c r="C9" s="7">
        <v>2.4305555555555556E-2</v>
      </c>
      <c r="D9" s="6"/>
      <c r="E9" s="6"/>
      <c r="F9" s="6"/>
    </row>
    <row r="10" spans="1:6" x14ac:dyDescent="0.2">
      <c r="A10" s="6">
        <v>8</v>
      </c>
      <c r="B10">
        <v>1</v>
      </c>
      <c r="C10" s="7">
        <v>0.1111111111111111</v>
      </c>
      <c r="D10" s="6"/>
      <c r="E10" s="6"/>
      <c r="F10" s="6"/>
    </row>
    <row r="11" spans="1:6" x14ac:dyDescent="0.2">
      <c r="A11" s="6">
        <v>9</v>
      </c>
      <c r="B11">
        <v>2</v>
      </c>
      <c r="C11" s="7">
        <v>0.05</v>
      </c>
      <c r="D11" s="6"/>
      <c r="E11" s="6"/>
      <c r="F11" s="6"/>
    </row>
    <row r="12" spans="1:6" x14ac:dyDescent="0.2">
      <c r="A12" s="6">
        <v>10</v>
      </c>
      <c r="B12">
        <v>1</v>
      </c>
      <c r="C12" s="7">
        <v>4.8611111111111112E-2</v>
      </c>
      <c r="D12" s="6"/>
      <c r="E12" s="6"/>
      <c r="F12" s="6"/>
    </row>
    <row r="13" spans="1:6" x14ac:dyDescent="0.2">
      <c r="A13" s="6"/>
      <c r="B13" s="6"/>
      <c r="C13" s="6"/>
      <c r="D13" s="6"/>
      <c r="E13" s="6"/>
      <c r="F13" s="6"/>
    </row>
    <row r="14" spans="1:6" x14ac:dyDescent="0.2">
      <c r="A14" s="6"/>
      <c r="B14" s="8" t="s">
        <v>33</v>
      </c>
      <c r="C14" s="9">
        <f>AVERAGE(C3:C12)</f>
        <v>4.9722222222222223E-2</v>
      </c>
      <c r="D14" s="6"/>
      <c r="E14" s="6"/>
      <c r="F14" s="6"/>
    </row>
    <row r="15" spans="1:6" x14ac:dyDescent="0.2">
      <c r="A15" s="6"/>
      <c r="B15" s="6" t="s">
        <v>34</v>
      </c>
      <c r="C15" s="7">
        <f>AVERAGE(C5,C6,C7,C9,C10,C12)</f>
        <v>4.5717592592592587E-2</v>
      </c>
      <c r="D15" s="6"/>
      <c r="E15" s="6"/>
      <c r="F15" s="6"/>
    </row>
    <row r="16" spans="1:6" x14ac:dyDescent="0.2">
      <c r="A16" s="6"/>
      <c r="B16" s="6" t="s">
        <v>35</v>
      </c>
      <c r="C16" s="7">
        <f>AVERAGE(C3,C4,C8,C11)</f>
        <v>5.5729166666666663E-2</v>
      </c>
      <c r="D16" s="6"/>
      <c r="E16" s="6"/>
      <c r="F16" s="6"/>
    </row>
    <row r="19" spans="9:17" x14ac:dyDescent="0.2">
      <c r="I19" s="10"/>
      <c r="J19" s="10"/>
      <c r="K19" s="10"/>
      <c r="L19" s="10"/>
      <c r="M19" s="10"/>
      <c r="N19" s="10"/>
      <c r="O19" s="10"/>
      <c r="P19" s="10"/>
      <c r="Q19" s="10"/>
    </row>
    <row r="20" spans="9:17" x14ac:dyDescent="0.2">
      <c r="I20" s="10"/>
      <c r="J20" s="10"/>
      <c r="K20" s="10"/>
      <c r="L20" s="10"/>
      <c r="M20" s="10"/>
      <c r="N20" s="10"/>
      <c r="O20" s="10"/>
      <c r="P20" s="10"/>
      <c r="Q20" s="10"/>
    </row>
    <row r="21" spans="9:17" x14ac:dyDescent="0.2">
      <c r="I21" s="10"/>
      <c r="J21" s="10"/>
      <c r="K21" s="10"/>
      <c r="L21" s="10"/>
      <c r="M21" s="10"/>
      <c r="N21" s="10"/>
      <c r="O21" s="10"/>
      <c r="P21" s="10"/>
      <c r="Q21" s="10"/>
    </row>
    <row r="22" spans="9:17" x14ac:dyDescent="0.2">
      <c r="I22" s="10"/>
      <c r="J22" s="10"/>
      <c r="K22" s="10"/>
      <c r="L22" s="10"/>
      <c r="M22" s="10"/>
      <c r="N22" s="10"/>
      <c r="O22" s="10"/>
      <c r="P22" s="10"/>
      <c r="Q22" s="10"/>
    </row>
    <row r="23" spans="9:17" x14ac:dyDescent="0.2">
      <c r="I23" s="10"/>
      <c r="J23" s="10"/>
      <c r="K23" s="10"/>
      <c r="L23" s="10"/>
      <c r="M23" s="10"/>
      <c r="N23" s="10"/>
      <c r="O23" s="10"/>
      <c r="P23" s="10"/>
      <c r="Q23" s="10"/>
    </row>
    <row r="24" spans="9:17" x14ac:dyDescent="0.2">
      <c r="I24" s="10"/>
      <c r="J24" s="10"/>
      <c r="K24" s="10"/>
      <c r="L24" s="10"/>
      <c r="M24" s="10"/>
      <c r="N24" s="10"/>
      <c r="O24" s="10"/>
      <c r="P24" s="10"/>
      <c r="Q24" s="10"/>
    </row>
    <row r="25" spans="9:17" x14ac:dyDescent="0.2">
      <c r="I25" s="10"/>
      <c r="J25" s="10"/>
      <c r="K25" s="10"/>
      <c r="L25" s="10"/>
      <c r="M25" s="10"/>
      <c r="N25" s="10"/>
      <c r="O25" s="10"/>
      <c r="P25" s="10"/>
      <c r="Q25" s="10"/>
    </row>
    <row r="26" spans="9:17" x14ac:dyDescent="0.2">
      <c r="I26" s="10"/>
      <c r="J26" s="10"/>
      <c r="K26" s="10"/>
      <c r="L26" s="10"/>
      <c r="M26" s="10"/>
      <c r="N26" s="10"/>
      <c r="O26" s="10"/>
      <c r="P26" s="10"/>
      <c r="Q26" s="10"/>
    </row>
    <row r="27" spans="9:17" x14ac:dyDescent="0.2">
      <c r="I27" s="10"/>
      <c r="J27" s="10"/>
      <c r="K27" s="10"/>
      <c r="L27" s="10"/>
      <c r="M27" s="10"/>
      <c r="N27" s="10"/>
      <c r="O27" s="10"/>
      <c r="P27" s="10"/>
      <c r="Q27" s="10"/>
    </row>
    <row r="28" spans="9:17" x14ac:dyDescent="0.2">
      <c r="I28" s="10"/>
      <c r="J28" s="10"/>
      <c r="K28" s="10"/>
      <c r="L28" s="10"/>
      <c r="M28" s="10"/>
      <c r="N28" s="10"/>
      <c r="O28" s="10"/>
      <c r="P28" s="10"/>
      <c r="Q28" s="10"/>
    </row>
    <row r="29" spans="9:17" x14ac:dyDescent="0.2">
      <c r="I29" s="10"/>
      <c r="J29" s="10"/>
      <c r="K29" s="10"/>
      <c r="L29" s="10"/>
      <c r="M29" s="10"/>
      <c r="N29" s="10"/>
      <c r="O29" s="10"/>
      <c r="P29" s="10"/>
      <c r="Q29" s="10"/>
    </row>
    <row r="30" spans="9:17" x14ac:dyDescent="0.2">
      <c r="I30" s="10"/>
      <c r="J30" s="10"/>
      <c r="K30" s="10"/>
      <c r="L30" s="10"/>
      <c r="M30" s="10"/>
      <c r="N30" s="10"/>
      <c r="O30" s="10"/>
      <c r="P30" s="10"/>
      <c r="Q30" s="10"/>
    </row>
    <row r="31" spans="9:17" x14ac:dyDescent="0.2">
      <c r="I31" s="10"/>
      <c r="J31" s="10"/>
      <c r="K31" s="10"/>
      <c r="L31" s="10"/>
      <c r="M31" s="10"/>
      <c r="N31" s="10"/>
      <c r="O31" s="10"/>
      <c r="P31" s="10"/>
      <c r="Q31" s="10"/>
    </row>
    <row r="32" spans="9:17" x14ac:dyDescent="0.2">
      <c r="I32" s="10"/>
      <c r="J32" s="10"/>
      <c r="K32" s="10"/>
      <c r="L32" s="10"/>
      <c r="M32" s="10"/>
      <c r="N32" s="10"/>
      <c r="O32" s="10"/>
      <c r="P32" s="10"/>
      <c r="Q32" s="10"/>
    </row>
    <row r="33" spans="9:17" x14ac:dyDescent="0.2">
      <c r="I33" s="10"/>
      <c r="J33" s="10"/>
      <c r="K33" s="10"/>
      <c r="L33" s="10"/>
      <c r="M33" s="10"/>
      <c r="N33" s="10"/>
      <c r="O33" s="10"/>
      <c r="P33" s="10"/>
      <c r="Q33" s="10"/>
    </row>
    <row r="34" spans="9:17" x14ac:dyDescent="0.2">
      <c r="I34" s="10"/>
      <c r="J34" s="10"/>
      <c r="K34" s="10"/>
      <c r="L34" s="10"/>
      <c r="M34" s="10"/>
      <c r="N34" s="10"/>
      <c r="O34" s="10"/>
      <c r="P34" s="10"/>
      <c r="Q34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B640-D06F-A444-9929-A105A1718B96}">
  <dimension ref="A1:O35"/>
  <sheetViews>
    <sheetView zoomScale="160" zoomScaleNormal="160" workbookViewId="0">
      <selection activeCell="F4" sqref="F4"/>
    </sheetView>
  </sheetViews>
  <sheetFormatPr baseColWidth="10" defaultColWidth="11" defaultRowHeight="16" x14ac:dyDescent="0.2"/>
  <cols>
    <col min="1" max="1" width="21.83203125" bestFit="1" customWidth="1"/>
    <col min="5" max="5" width="20.6640625" bestFit="1" customWidth="1"/>
  </cols>
  <sheetData>
    <row r="1" spans="1:6" x14ac:dyDescent="0.2">
      <c r="A1" s="5" t="s">
        <v>26</v>
      </c>
      <c r="B1" s="6"/>
      <c r="C1" s="6"/>
      <c r="D1" s="6"/>
      <c r="E1" s="5" t="s">
        <v>0</v>
      </c>
      <c r="F1" s="6"/>
    </row>
    <row r="2" spans="1:6" x14ac:dyDescent="0.2">
      <c r="A2" s="6" t="s">
        <v>27</v>
      </c>
      <c r="B2" s="6" t="s">
        <v>28</v>
      </c>
      <c r="C2" s="6" t="s">
        <v>29</v>
      </c>
      <c r="D2" s="6"/>
      <c r="E2" s="6" t="s">
        <v>30</v>
      </c>
      <c r="F2" s="6">
        <v>11</v>
      </c>
    </row>
    <row r="3" spans="1:6" x14ac:dyDescent="0.2">
      <c r="A3" s="6">
        <v>1</v>
      </c>
      <c r="B3" s="6">
        <v>1</v>
      </c>
      <c r="C3" s="7">
        <v>5.0694444444444445E-2</v>
      </c>
      <c r="D3" s="6"/>
      <c r="E3" s="6" t="s">
        <v>31</v>
      </c>
      <c r="F3" s="8">
        <f>F2/10</f>
        <v>1.1000000000000001</v>
      </c>
    </row>
    <row r="4" spans="1:6" x14ac:dyDescent="0.2">
      <c r="A4" s="6">
        <v>2</v>
      </c>
      <c r="B4" s="6">
        <v>1</v>
      </c>
      <c r="C4" s="7">
        <v>3.125E-2</v>
      </c>
      <c r="D4" s="6"/>
      <c r="E4" s="6" t="s">
        <v>32</v>
      </c>
      <c r="F4" s="14">
        <f>10/F2</f>
        <v>0.90909090909090906</v>
      </c>
    </row>
    <row r="5" spans="1:6" x14ac:dyDescent="0.2">
      <c r="A5" s="6">
        <v>3</v>
      </c>
      <c r="B5" s="6">
        <v>2</v>
      </c>
      <c r="C5" s="7">
        <v>2.1527777777777778E-2</v>
      </c>
      <c r="D5" s="6"/>
      <c r="E5" s="6"/>
      <c r="F5" s="6"/>
    </row>
    <row r="6" spans="1:6" x14ac:dyDescent="0.2">
      <c r="A6" s="6">
        <v>4</v>
      </c>
      <c r="B6" s="6">
        <v>1</v>
      </c>
      <c r="C6" s="7">
        <v>2.4305555555555556E-2</v>
      </c>
      <c r="D6" s="6"/>
      <c r="E6" s="6"/>
      <c r="F6" s="6"/>
    </row>
    <row r="7" spans="1:6" x14ac:dyDescent="0.2">
      <c r="A7" s="6">
        <v>5</v>
      </c>
      <c r="B7" s="6">
        <v>1</v>
      </c>
      <c r="C7" s="7">
        <v>5.347222222222222E-2</v>
      </c>
      <c r="D7" s="6"/>
      <c r="E7" s="6"/>
      <c r="F7" s="6"/>
    </row>
    <row r="8" spans="1:6" x14ac:dyDescent="0.2">
      <c r="A8" s="6">
        <v>6</v>
      </c>
      <c r="B8" s="6">
        <v>1</v>
      </c>
      <c r="C8" s="7">
        <v>3.8194444444444448E-2</v>
      </c>
      <c r="D8" s="6"/>
      <c r="E8" s="6"/>
      <c r="F8" s="6"/>
    </row>
    <row r="9" spans="1:6" x14ac:dyDescent="0.2">
      <c r="A9" s="6">
        <v>7</v>
      </c>
      <c r="B9" s="6">
        <v>1</v>
      </c>
      <c r="C9" s="7">
        <v>3.4722222222222224E-2</v>
      </c>
      <c r="D9" s="6"/>
      <c r="E9" s="6"/>
      <c r="F9" s="6"/>
    </row>
    <row r="10" spans="1:6" x14ac:dyDescent="0.2">
      <c r="A10" s="6">
        <v>8</v>
      </c>
      <c r="B10" s="6">
        <v>2</v>
      </c>
      <c r="C10" s="7">
        <v>5.5555555555555552E-2</v>
      </c>
      <c r="D10" s="6"/>
      <c r="E10" s="6"/>
      <c r="F10" s="6"/>
    </row>
    <row r="11" spans="1:6" x14ac:dyDescent="0.2">
      <c r="A11" s="6">
        <v>9</v>
      </c>
      <c r="B11" s="6">
        <v>2</v>
      </c>
      <c r="C11" s="7">
        <v>4.8611111111111112E-2</v>
      </c>
      <c r="D11" s="6"/>
      <c r="E11" s="6"/>
      <c r="F11" s="6"/>
    </row>
    <row r="12" spans="1:6" x14ac:dyDescent="0.2">
      <c r="A12" s="6">
        <v>10</v>
      </c>
      <c r="B12" s="6">
        <v>1</v>
      </c>
      <c r="C12" s="7">
        <v>6.5972222222222224E-2</v>
      </c>
      <c r="D12" s="6"/>
      <c r="E12" s="6"/>
      <c r="F12" s="6"/>
    </row>
    <row r="13" spans="1:6" x14ac:dyDescent="0.2">
      <c r="A13" s="6"/>
      <c r="B13" s="6"/>
      <c r="C13" s="6"/>
      <c r="D13" s="6"/>
      <c r="E13" s="6"/>
      <c r="F13" s="6"/>
    </row>
    <row r="14" spans="1:6" x14ac:dyDescent="0.2">
      <c r="A14" s="6"/>
      <c r="B14" s="8" t="s">
        <v>33</v>
      </c>
      <c r="C14" s="9">
        <f>AVERAGE(C3:C12)</f>
        <v>4.2430555555555555E-2</v>
      </c>
      <c r="D14" s="6"/>
      <c r="E14" s="6"/>
      <c r="F14" s="6"/>
    </row>
    <row r="15" spans="1:6" x14ac:dyDescent="0.2">
      <c r="A15" s="6"/>
      <c r="B15" s="6" t="s">
        <v>34</v>
      </c>
      <c r="C15" s="7">
        <f>AVERAGE(C3,C4,C6,C7,C8,C9,C12)</f>
        <v>4.265873015873016E-2</v>
      </c>
      <c r="D15" s="6"/>
      <c r="E15" s="6"/>
      <c r="F15" s="6"/>
    </row>
    <row r="16" spans="1:6" x14ac:dyDescent="0.2">
      <c r="A16" s="6"/>
      <c r="B16" s="6" t="s">
        <v>35</v>
      </c>
      <c r="C16" s="7">
        <f>AVERAGE(C5,C10,C11)</f>
        <v>4.189814814814815E-2</v>
      </c>
      <c r="D16" s="6"/>
      <c r="E16" s="6"/>
      <c r="F16" s="6"/>
    </row>
    <row r="18" spans="8:15" x14ac:dyDescent="0.2">
      <c r="H18" s="10"/>
      <c r="I18" s="10"/>
      <c r="J18" s="10"/>
      <c r="K18" s="10"/>
      <c r="L18" s="10"/>
      <c r="M18" s="10"/>
      <c r="N18" s="10"/>
      <c r="O18" s="10"/>
    </row>
    <row r="19" spans="8:15" x14ac:dyDescent="0.2">
      <c r="H19" s="10"/>
      <c r="I19" s="10"/>
      <c r="J19" s="10"/>
      <c r="K19" s="10"/>
      <c r="L19" s="10"/>
      <c r="M19" s="10"/>
      <c r="N19" s="10"/>
      <c r="O19" s="10"/>
    </row>
    <row r="20" spans="8:15" x14ac:dyDescent="0.2">
      <c r="H20" s="10"/>
      <c r="I20" s="10"/>
      <c r="J20" s="10"/>
      <c r="K20" s="10"/>
      <c r="L20" s="10"/>
      <c r="M20" s="10"/>
      <c r="N20" s="10"/>
      <c r="O20" s="10"/>
    </row>
    <row r="21" spans="8:15" x14ac:dyDescent="0.2">
      <c r="H21" s="10"/>
      <c r="I21" s="10"/>
      <c r="J21" s="10"/>
      <c r="K21" s="10"/>
      <c r="L21" s="10"/>
      <c r="M21" s="10"/>
      <c r="N21" s="10"/>
      <c r="O21" s="10"/>
    </row>
    <row r="22" spans="8:15" x14ac:dyDescent="0.2">
      <c r="H22" s="10"/>
      <c r="I22" s="10"/>
      <c r="J22" s="10"/>
      <c r="K22" s="10"/>
      <c r="L22" s="10"/>
      <c r="M22" s="10"/>
      <c r="N22" s="10"/>
      <c r="O22" s="10"/>
    </row>
    <row r="23" spans="8:15" x14ac:dyDescent="0.2">
      <c r="H23" s="10"/>
      <c r="I23" s="10"/>
      <c r="J23" s="10"/>
      <c r="K23" s="10"/>
      <c r="L23" s="10"/>
      <c r="M23" s="10"/>
      <c r="N23" s="10"/>
      <c r="O23" s="10"/>
    </row>
    <row r="24" spans="8:15" x14ac:dyDescent="0.2">
      <c r="H24" s="10"/>
      <c r="I24" s="10"/>
      <c r="J24" s="10"/>
      <c r="K24" s="10"/>
      <c r="L24" s="10"/>
      <c r="M24" s="10"/>
      <c r="N24" s="10"/>
      <c r="O24" s="10"/>
    </row>
    <row r="25" spans="8:15" x14ac:dyDescent="0.2">
      <c r="H25" s="10"/>
      <c r="I25" s="10"/>
      <c r="J25" s="10"/>
      <c r="K25" s="10"/>
      <c r="L25" s="10"/>
      <c r="M25" s="10"/>
      <c r="N25" s="10"/>
      <c r="O25" s="10"/>
    </row>
    <row r="26" spans="8:15" x14ac:dyDescent="0.2">
      <c r="H26" s="10"/>
      <c r="I26" s="10"/>
      <c r="J26" s="10"/>
      <c r="K26" s="10"/>
      <c r="L26" s="10"/>
      <c r="M26" s="10"/>
      <c r="N26" s="10"/>
      <c r="O26" s="10"/>
    </row>
    <row r="27" spans="8:15" x14ac:dyDescent="0.2">
      <c r="H27" s="10"/>
      <c r="I27" s="10"/>
      <c r="J27" s="10"/>
      <c r="K27" s="10"/>
      <c r="L27" s="10"/>
      <c r="M27" s="10"/>
      <c r="N27" s="10"/>
      <c r="O27" s="10"/>
    </row>
    <row r="28" spans="8:15" x14ac:dyDescent="0.2">
      <c r="H28" s="10"/>
      <c r="I28" s="10"/>
      <c r="J28" s="10"/>
      <c r="K28" s="10"/>
      <c r="L28" s="10"/>
      <c r="M28" s="10"/>
      <c r="N28" s="10"/>
      <c r="O28" s="10"/>
    </row>
    <row r="29" spans="8:15" x14ac:dyDescent="0.2">
      <c r="H29" s="10"/>
      <c r="I29" s="10"/>
      <c r="J29" s="10"/>
      <c r="K29" s="10"/>
      <c r="L29" s="10"/>
      <c r="M29" s="10"/>
      <c r="N29" s="10"/>
      <c r="O29" s="10"/>
    </row>
    <row r="30" spans="8:15" x14ac:dyDescent="0.2">
      <c r="H30" s="10"/>
      <c r="I30" s="10"/>
      <c r="J30" s="10"/>
      <c r="K30" s="10"/>
      <c r="L30" s="10"/>
      <c r="M30" s="10"/>
      <c r="N30" s="10"/>
      <c r="O30" s="10"/>
    </row>
    <row r="31" spans="8:15" x14ac:dyDescent="0.2">
      <c r="H31" s="10"/>
      <c r="I31" s="10"/>
      <c r="J31" s="10"/>
      <c r="K31" s="10"/>
      <c r="L31" s="10"/>
      <c r="M31" s="10"/>
      <c r="N31" s="10"/>
      <c r="O31" s="10"/>
    </row>
    <row r="32" spans="8:15" x14ac:dyDescent="0.2">
      <c r="H32" s="10"/>
      <c r="I32" s="10"/>
      <c r="J32" s="10"/>
      <c r="K32" s="10"/>
      <c r="L32" s="10"/>
      <c r="M32" s="10"/>
      <c r="N32" s="10"/>
      <c r="O32" s="10"/>
    </row>
    <row r="33" spans="8:15" x14ac:dyDescent="0.2">
      <c r="H33" s="10"/>
      <c r="I33" s="10"/>
      <c r="J33" s="10"/>
      <c r="K33" s="10"/>
      <c r="L33" s="10"/>
      <c r="M33" s="10"/>
      <c r="N33" s="10"/>
      <c r="O33" s="10"/>
    </row>
    <row r="34" spans="8:15" x14ac:dyDescent="0.2">
      <c r="H34" s="10"/>
      <c r="I34" s="10"/>
      <c r="J34" s="10"/>
      <c r="K34" s="10"/>
      <c r="L34" s="10"/>
      <c r="M34" s="10"/>
      <c r="N34" s="10"/>
      <c r="O34" s="10"/>
    </row>
    <row r="35" spans="8:15" x14ac:dyDescent="0.2">
      <c r="H35" s="10"/>
      <c r="I35" s="10"/>
      <c r="J35" s="10"/>
      <c r="K35" s="10"/>
      <c r="L35" s="10"/>
      <c r="M35" s="10"/>
      <c r="N35" s="10"/>
      <c r="O3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E7C7-9FB1-4B48-8462-28A89D0281C2}">
  <dimension ref="A1:F16"/>
  <sheetViews>
    <sheetView zoomScale="160" zoomScaleNormal="160" workbookViewId="0">
      <selection activeCell="F4" sqref="F4"/>
    </sheetView>
  </sheetViews>
  <sheetFormatPr baseColWidth="10" defaultColWidth="11" defaultRowHeight="16" x14ac:dyDescent="0.2"/>
  <cols>
    <col min="1" max="1" width="21.83203125" bestFit="1" customWidth="1"/>
    <col min="3" max="3" width="12" bestFit="1" customWidth="1"/>
    <col min="5" max="5" width="20.6640625" bestFit="1" customWidth="1"/>
  </cols>
  <sheetData>
    <row r="1" spans="1:6" x14ac:dyDescent="0.2">
      <c r="A1" s="5" t="s">
        <v>26</v>
      </c>
      <c r="B1" s="6"/>
      <c r="C1" s="6"/>
      <c r="D1" s="6"/>
      <c r="E1" s="5" t="s">
        <v>0</v>
      </c>
      <c r="F1" s="6"/>
    </row>
    <row r="2" spans="1:6" x14ac:dyDescent="0.2">
      <c r="A2" s="6" t="s">
        <v>27</v>
      </c>
      <c r="B2" s="6" t="s">
        <v>28</v>
      </c>
      <c r="C2" s="6" t="s">
        <v>29</v>
      </c>
      <c r="D2" s="6"/>
      <c r="E2" s="6" t="s">
        <v>30</v>
      </c>
      <c r="F2" s="6">
        <v>8</v>
      </c>
    </row>
    <row r="3" spans="1:6" x14ac:dyDescent="0.2">
      <c r="A3" s="6">
        <v>1</v>
      </c>
      <c r="B3" s="6">
        <v>1</v>
      </c>
      <c r="C3" s="7">
        <v>8.1944444444444445E-2</v>
      </c>
      <c r="D3" s="6"/>
      <c r="E3" s="6" t="s">
        <v>31</v>
      </c>
      <c r="F3" s="8">
        <f>F2/10</f>
        <v>0.8</v>
      </c>
    </row>
    <row r="4" spans="1:6" x14ac:dyDescent="0.2">
      <c r="A4" s="6">
        <v>2</v>
      </c>
      <c r="B4" s="6">
        <v>1</v>
      </c>
      <c r="C4" s="7">
        <v>5.5555555555555552E-2</v>
      </c>
      <c r="D4" s="6"/>
      <c r="E4" s="6" t="s">
        <v>32</v>
      </c>
      <c r="F4" s="6">
        <f>10/F2</f>
        <v>1.25</v>
      </c>
    </row>
    <row r="5" spans="1:6" x14ac:dyDescent="0.2">
      <c r="A5" s="6">
        <v>3</v>
      </c>
      <c r="B5" s="6">
        <v>1</v>
      </c>
      <c r="C5" s="7">
        <v>7.2916666666666671E-2</v>
      </c>
      <c r="D5" s="6"/>
      <c r="E5" s="6"/>
      <c r="F5" s="6"/>
    </row>
    <row r="6" spans="1:6" x14ac:dyDescent="0.2">
      <c r="A6" s="6">
        <v>4</v>
      </c>
      <c r="B6" s="6">
        <v>2</v>
      </c>
      <c r="C6" s="7">
        <v>4.027777777777778E-2</v>
      </c>
      <c r="D6" s="6"/>
      <c r="E6" s="6"/>
      <c r="F6" s="6"/>
    </row>
    <row r="7" spans="1:6" x14ac:dyDescent="0.2">
      <c r="A7" s="6">
        <v>5</v>
      </c>
      <c r="B7" s="6">
        <v>1</v>
      </c>
      <c r="C7" s="7">
        <v>4.3055555555555555E-2</v>
      </c>
      <c r="D7" s="6"/>
      <c r="E7" s="6"/>
      <c r="F7" s="6"/>
    </row>
    <row r="8" spans="1:6" x14ac:dyDescent="0.2">
      <c r="A8" s="6">
        <v>6</v>
      </c>
      <c r="B8" s="6">
        <v>2</v>
      </c>
      <c r="C8" s="7">
        <v>4.5138888888888888E-2</v>
      </c>
      <c r="D8" s="6"/>
      <c r="E8" s="6"/>
      <c r="F8" s="6"/>
    </row>
    <row r="9" spans="1:6" x14ac:dyDescent="0.2">
      <c r="A9" s="6">
        <v>7</v>
      </c>
      <c r="B9" s="6">
        <v>2</v>
      </c>
      <c r="C9" s="7">
        <v>3.4722222222222224E-2</v>
      </c>
      <c r="D9" s="6"/>
      <c r="E9" s="6"/>
      <c r="F9" s="6"/>
    </row>
    <row r="10" spans="1:6" x14ac:dyDescent="0.2">
      <c r="A10" s="6">
        <v>8</v>
      </c>
      <c r="B10" s="6">
        <v>2</v>
      </c>
      <c r="C10" s="7">
        <v>3.2638888888888891E-2</v>
      </c>
      <c r="D10" s="6"/>
      <c r="E10" s="6"/>
      <c r="F10" s="6"/>
    </row>
    <row r="11" spans="1:6" x14ac:dyDescent="0.2">
      <c r="A11" s="6">
        <v>9</v>
      </c>
      <c r="B11" s="6">
        <v>1</v>
      </c>
      <c r="C11" s="7">
        <v>4.583333333333333E-2</v>
      </c>
      <c r="D11" s="6"/>
      <c r="E11" s="6"/>
      <c r="F11" s="6"/>
    </row>
    <row r="12" spans="1:6" x14ac:dyDescent="0.2">
      <c r="A12" s="6">
        <v>10</v>
      </c>
      <c r="B12" s="6">
        <v>1</v>
      </c>
      <c r="C12" s="7">
        <v>4.8611111111111112E-2</v>
      </c>
      <c r="D12" s="6"/>
      <c r="E12" s="6"/>
      <c r="F12" s="6"/>
    </row>
    <row r="13" spans="1:6" x14ac:dyDescent="0.2">
      <c r="A13" s="6"/>
      <c r="B13" s="6"/>
      <c r="C13" s="6"/>
      <c r="D13" s="6"/>
      <c r="E13" s="6"/>
      <c r="F13" s="6"/>
    </row>
    <row r="14" spans="1:6" x14ac:dyDescent="0.2">
      <c r="A14" s="6"/>
      <c r="B14" s="8" t="s">
        <v>33</v>
      </c>
      <c r="C14" s="11">
        <f>AVERAGE(C3:C12)</f>
        <v>5.0069444444444458E-2</v>
      </c>
      <c r="D14" s="6"/>
      <c r="E14" s="6"/>
      <c r="F14" s="6"/>
    </row>
    <row r="15" spans="1:6" x14ac:dyDescent="0.2">
      <c r="A15" s="6"/>
      <c r="B15" s="6" t="s">
        <v>34</v>
      </c>
      <c r="C15" s="2">
        <f>AVERAGE(C3,C4,C5,C7,C11,C12)</f>
        <v>5.798611111111112E-2</v>
      </c>
      <c r="D15" s="6"/>
      <c r="E15" s="6"/>
      <c r="F15" s="6"/>
    </row>
    <row r="16" spans="1:6" x14ac:dyDescent="0.2">
      <c r="A16" s="6"/>
      <c r="B16" s="6" t="s">
        <v>35</v>
      </c>
      <c r="C16" s="7">
        <f>AVERAGE(C6,C8,C9,C10)</f>
        <v>3.8194444444444448E-2</v>
      </c>
      <c r="D16" s="6"/>
      <c r="E16" s="6"/>
      <c r="F16" s="6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f4b8a2-ad4f-41b5-9a91-284d2cc38f56}" enabled="1" method="Privileged" siteId="{70de1992-07c6-480f-a318-a1afcba0398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</vt:lpstr>
      <vt:lpstr>Saturday Morn - Lizzie</vt:lpstr>
      <vt:lpstr>Saturday Afternoon - Maahum</vt:lpstr>
      <vt:lpstr>Saturday evening - Lizzie</vt:lpstr>
      <vt:lpstr>Sunday afternoon - Lizzie</vt:lpstr>
      <vt:lpstr>Tuesday afternoon - Tanya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Sattar, Maahum</dc:creator>
  <cp:keywords/>
  <dc:description/>
  <cp:lastModifiedBy>Sattar, Maahum</cp:lastModifiedBy>
  <cp:revision/>
  <dcterms:created xsi:type="dcterms:W3CDTF">2025-03-23T17:27:05Z</dcterms:created>
  <dcterms:modified xsi:type="dcterms:W3CDTF">2025-03-31T18:58:51Z</dcterms:modified>
  <cp:category/>
  <cp:contentStatus/>
</cp:coreProperties>
</file>