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I CONNECTION\Fyers\Stock-screener\"/>
    </mc:Choice>
  </mc:AlternateContent>
  <xr:revisionPtr revIDLastSave="0" documentId="8_{848EA79D-D26D-4BCC-8276-4C1C5212595B}" xr6:coauthVersionLast="36" xr6:coauthVersionMax="36" xr10:uidLastSave="{00000000-0000-0000-0000-000000000000}"/>
  <bookViews>
    <workbookView xWindow="0" yWindow="0" windowWidth="38400" windowHeight="17625" xr2:uid="{77940713-2175-4A42-AB52-D3445F6A6493}"/>
  </bookViews>
  <sheets>
    <sheet name="Algo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Algo!$A$7:$U$230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2" l="1"/>
  <c r="C45" i="2"/>
  <c r="C44" i="2"/>
  <c r="C43" i="2"/>
  <c r="C42" i="2"/>
  <c r="C41" i="2"/>
  <c r="C40" i="2"/>
  <c r="C39" i="2"/>
  <c r="C38" i="2"/>
  <c r="C37" i="2"/>
  <c r="C36" i="2"/>
  <c r="C35" i="2"/>
  <c r="D31" i="2"/>
  <c r="D30" i="2"/>
  <c r="C30" i="2"/>
  <c r="D29" i="2"/>
  <c r="AC3" i="2" s="1"/>
  <c r="C29" i="2"/>
  <c r="C28" i="2"/>
  <c r="C27" i="2"/>
  <c r="B27" i="2"/>
  <c r="C26" i="2"/>
  <c r="B26" i="2"/>
  <c r="C25" i="2"/>
  <c r="C24" i="2"/>
  <c r="C23" i="2"/>
  <c r="B23" i="2"/>
  <c r="C22" i="2"/>
  <c r="B22" i="2"/>
  <c r="C21" i="2"/>
  <c r="B21" i="2"/>
  <c r="C20" i="2"/>
  <c r="B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</calcChain>
</file>

<file path=xl/sharedStrings.xml><?xml version="1.0" encoding="utf-8"?>
<sst xmlns="http://schemas.openxmlformats.org/spreadsheetml/2006/main" count="130" uniqueCount="109">
  <si>
    <t>SECTORAL  INDICE</t>
  </si>
  <si>
    <t>Call OI</t>
  </si>
  <si>
    <t>Put OI</t>
  </si>
  <si>
    <t>N.Bullish</t>
  </si>
  <si>
    <t>BUY</t>
  </si>
  <si>
    <t>SHORT</t>
  </si>
  <si>
    <t>Buy</t>
  </si>
  <si>
    <t>Short</t>
  </si>
  <si>
    <t>Sector</t>
  </si>
  <si>
    <t>Chg</t>
  </si>
  <si>
    <t>Weitage</t>
  </si>
  <si>
    <t>Bullish</t>
  </si>
  <si>
    <t>Bearish</t>
  </si>
  <si>
    <t xml:space="preserve">CALL </t>
  </si>
  <si>
    <t>PUT</t>
  </si>
  <si>
    <t>Call</t>
  </si>
  <si>
    <t>put</t>
  </si>
  <si>
    <t>call</t>
  </si>
  <si>
    <t>NIFTY PVT BANK</t>
  </si>
  <si>
    <t>No Match</t>
  </si>
  <si>
    <t>ASHOKLEY</t>
  </si>
  <si>
    <t>IGL</t>
  </si>
  <si>
    <t>M&amp;M</t>
  </si>
  <si>
    <t>CIPLA</t>
  </si>
  <si>
    <t>RELIANCE 1360</t>
  </si>
  <si>
    <t>HINDUNILVR 2660</t>
  </si>
  <si>
    <t>HDFCBANK 960</t>
  </si>
  <si>
    <t>AXISBANK 1070</t>
  </si>
  <si>
    <t>NIFTY FIN SERVICE</t>
  </si>
  <si>
    <t>BIOCON</t>
  </si>
  <si>
    <t>ASTRAL</t>
  </si>
  <si>
    <t>HCLTECH</t>
  </si>
  <si>
    <t>ITC (-0.10%)</t>
  </si>
  <si>
    <t>INFY (-0.09%)</t>
  </si>
  <si>
    <t>RELIANCE (0.08%)</t>
  </si>
  <si>
    <t>HDFCBANK (-0.07%)</t>
  </si>
  <si>
    <t>ICICIBANK (-0.05%)</t>
  </si>
  <si>
    <t>TCS (-0.05%)</t>
  </si>
  <si>
    <t>INDUSINDBK 690</t>
  </si>
  <si>
    <t>HDFCBANK 980</t>
  </si>
  <si>
    <t>AXISBANK 1090</t>
  </si>
  <si>
    <t>NIFTY PSU BANK</t>
  </si>
  <si>
    <t>EXIDEIND</t>
  </si>
  <si>
    <t>GLENMARK</t>
  </si>
  <si>
    <t>ITC</t>
  </si>
  <si>
    <t>INDUSINDBK 710</t>
  </si>
  <si>
    <t>ICICIBANK 1360</t>
  </si>
  <si>
    <t>RELIANCE 1350</t>
  </si>
  <si>
    <t>NIFTY IT</t>
  </si>
  <si>
    <t>INDUSTOWER</t>
  </si>
  <si>
    <t>TCS</t>
  </si>
  <si>
    <t>INDUSINDBK 770</t>
  </si>
  <si>
    <t>KOTAKBANK 1880</t>
  </si>
  <si>
    <t>RELIANCE 1410</t>
  </si>
  <si>
    <t>NIFTY OIL AND GAS</t>
  </si>
  <si>
    <t>NATIONALUM</t>
  </si>
  <si>
    <t>COFORGE</t>
  </si>
  <si>
    <t>INDUSINDBK 780</t>
  </si>
  <si>
    <t>KOTAKBANK 2040</t>
  </si>
  <si>
    <t>RELIANCE 1320</t>
  </si>
  <si>
    <t>NIFTY AUTO</t>
  </si>
  <si>
    <t>COLPAL</t>
  </si>
  <si>
    <t>Nifty</t>
  </si>
  <si>
    <t>BankNifty</t>
  </si>
  <si>
    <t>INFY 1380</t>
  </si>
  <si>
    <t>NIFTY HEALTHCARE</t>
  </si>
  <si>
    <t>DIVISLAB</t>
  </si>
  <si>
    <t>Flat</t>
  </si>
  <si>
    <t>TCS 3100</t>
  </si>
  <si>
    <t>RELIANCE 1380</t>
  </si>
  <si>
    <t>NIFTY INFRA</t>
  </si>
  <si>
    <t>GODREJPROP</t>
  </si>
  <si>
    <t>TCS 3180</t>
  </si>
  <si>
    <t>RELIANCE 1400</t>
  </si>
  <si>
    <t>NIFTY REALTY</t>
  </si>
  <si>
    <t>HINDUNILVR 2620</t>
  </si>
  <si>
    <t>TELECOM</t>
  </si>
  <si>
    <t>MPHASIS</t>
  </si>
  <si>
    <t>BHARTIARTL 1800</t>
  </si>
  <si>
    <t>TCS 3020</t>
  </si>
  <si>
    <t>NIFTY ENERGY</t>
  </si>
  <si>
    <t>PERSISTENT</t>
  </si>
  <si>
    <t>INDUSINDBK 730</t>
  </si>
  <si>
    <t>BHARTIARTL 1840</t>
  </si>
  <si>
    <t>POWER</t>
  </si>
  <si>
    <t>PIIND</t>
  </si>
  <si>
    <t>COMMODITY/CHEM</t>
  </si>
  <si>
    <t>POLICYBZR</t>
  </si>
  <si>
    <t>PRESTIGE</t>
  </si>
  <si>
    <t>TORNTPOWER</t>
  </si>
  <si>
    <t>NIFTY COMMODITIES</t>
  </si>
  <si>
    <t>COMMODITIES/CEMENT</t>
  </si>
  <si>
    <t>NIFTY CONSUMPTION</t>
  </si>
  <si>
    <t>NIFTY</t>
  </si>
  <si>
    <t>B.NIFTY</t>
  </si>
  <si>
    <t>CURDEOIL</t>
  </si>
  <si>
    <t>Ticker</t>
  </si>
  <si>
    <t>LTP</t>
  </si>
  <si>
    <t>HDFCBANK</t>
  </si>
  <si>
    <t>ICICIBANK</t>
  </si>
  <si>
    <t>AXISBANK</t>
  </si>
  <si>
    <t>RELIANCE</t>
  </si>
  <si>
    <t>KOTAKBANK</t>
  </si>
  <si>
    <t>SBIN</t>
  </si>
  <si>
    <t>INFY</t>
  </si>
  <si>
    <t>LT</t>
  </si>
  <si>
    <t>HINDUNILVR</t>
  </si>
  <si>
    <t>BHARTIARTL</t>
  </si>
  <si>
    <t>INDUSINDBK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</si>
</sst>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0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5" fillId="2" borderId="0" xfId="0" applyFont="1" applyFill="1" applyBorder="1" applyAlignment="1">
      <alignment horizontal="center" vertical="center" wrapText="1"/>
    </xf>
    <xf numFmtId="0" fontId="0" fillId="0" borderId="3" xfId="0" applyBorder="1"/>
    <xf numFmtId="10" fontId="3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2" borderId="6" xfId="0" applyFont="1" applyFill="1" applyBorder="1" applyAlignment="1">
      <alignment horizontal="center" vertical="center" wrapText="1"/>
    </xf>
    <xf numFmtId="10" fontId="6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8" fillId="0" borderId="4" xfId="0" applyFont="1" applyBorder="1"/>
    <xf numFmtId="0" fontId="9" fillId="0" borderId="5" xfId="0" applyFont="1" applyBorder="1"/>
    <xf numFmtId="10" fontId="9" fillId="0" borderId="0" xfId="0" applyNumberFormat="1" applyFont="1" applyBorder="1"/>
    <xf numFmtId="10" fontId="8" fillId="0" borderId="0" xfId="0" applyNumberFormat="1" applyFont="1" applyBorder="1"/>
    <xf numFmtId="0" fontId="10" fillId="0" borderId="4" xfId="0" applyFont="1" applyBorder="1"/>
    <xf numFmtId="0" fontId="10" fillId="0" borderId="5" xfId="0" applyFont="1" applyBorder="1"/>
    <xf numFmtId="10" fontId="11" fillId="0" borderId="0" xfId="0" applyNumberFormat="1" applyFont="1" applyBorder="1"/>
    <xf numFmtId="0" fontId="11" fillId="0" borderId="0" xfId="0" applyFont="1"/>
    <xf numFmtId="0" fontId="12" fillId="0" borderId="0" xfId="0" applyFont="1"/>
    <xf numFmtId="10" fontId="9" fillId="0" borderId="0" xfId="1" applyNumberFormat="1" applyFont="1" applyBorder="1"/>
    <xf numFmtId="9" fontId="9" fillId="0" borderId="0" xfId="1" applyFont="1" applyBorder="1"/>
    <xf numFmtId="10" fontId="3" fillId="0" borderId="12" xfId="0" applyNumberFormat="1" applyFont="1" applyBorder="1" applyAlignment="1">
      <alignment horizontal="center"/>
    </xf>
    <xf numFmtId="10" fontId="3" fillId="0" borderId="13" xfId="0" applyNumberFormat="1" applyFont="1" applyBorder="1" applyAlignment="1">
      <alignment horizontal="center"/>
    </xf>
    <xf numFmtId="10" fontId="3" fillId="0" borderId="14" xfId="0" applyNumberFormat="1" applyFont="1" applyBorder="1" applyAlignment="1">
      <alignment horizontal="center"/>
    </xf>
    <xf numFmtId="10" fontId="13" fillId="0" borderId="0" xfId="0" applyNumberFormat="1" applyFont="1" applyBorder="1"/>
    <xf numFmtId="10" fontId="3" fillId="0" borderId="0" xfId="0" applyNumberFormat="1" applyFont="1" applyBorder="1"/>
    <xf numFmtId="9" fontId="11" fillId="0" borderId="0" xfId="1" applyFont="1" applyBorder="1"/>
    <xf numFmtId="0" fontId="10" fillId="0" borderId="15" xfId="0" applyFont="1" applyBorder="1"/>
    <xf numFmtId="0" fontId="10" fillId="0" borderId="11" xfId="0" applyFont="1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10" fillId="0" borderId="0" xfId="0" applyFont="1"/>
    <xf numFmtId="0" fontId="0" fillId="0" borderId="0" xfId="0" applyFill="1"/>
  </cellXfs>
  <cellStyles count="2">
    <cellStyle name="Normal" xfId="0" builtinId="0"/>
    <cellStyle name="Percent" xfId="1" builtinId="5"/>
  </cellStyles>
  <dxfs count="6">
    <dxf>
      <font>
        <b/>
        <i val="0"/>
        <color theme="9"/>
      </font>
    </dxf>
    <dxf>
      <font>
        <b/>
        <i val="0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238125</xdr:colOff>
          <xdr:row>2</xdr:row>
          <xdr:rowOff>161925</xdr:rowOff>
        </xdr:from>
        <xdr:to>
          <xdr:col>7</xdr:col>
          <xdr:colOff>0</xdr:colOff>
          <xdr:row>4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6C6CED-FF0D-48E1-827B-9756183D0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PreOpen &gt;2%,&gt;P.H,&lt;P.L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247650</xdr:colOff>
          <xdr:row>2</xdr:row>
          <xdr:rowOff>171450</xdr:rowOff>
        </xdr:from>
        <xdr:to>
          <xdr:col>10</xdr:col>
          <xdr:colOff>0</xdr:colOff>
          <xdr:row>4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82B5D1A-C049-4DC8-99F3-553D3471F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GapDown Buy GapUp Short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257175</xdr:colOff>
          <xdr:row>2</xdr:row>
          <xdr:rowOff>171450</xdr:rowOff>
        </xdr:from>
        <xdr:to>
          <xdr:col>15</xdr:col>
          <xdr:colOff>923925</xdr:colOff>
          <xdr:row>4</xdr:row>
          <xdr:rowOff>180975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982E9B5-F6F7-43BB-ADB7-35BCAD7746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Live PDH PDL 2%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3</xdr:row>
          <xdr:rowOff>9525</xdr:rowOff>
        </xdr:from>
        <xdr:to>
          <xdr:col>13</xdr:col>
          <xdr:colOff>9525</xdr:colOff>
          <xdr:row>4</xdr:row>
          <xdr:rowOff>171450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E635F02-4BBF-40BF-90EA-B6803A186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OHL CLOSE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9525</xdr:colOff>
          <xdr:row>2</xdr:row>
          <xdr:rowOff>0</xdr:rowOff>
        </xdr:from>
        <xdr:to>
          <xdr:col>27</xdr:col>
          <xdr:colOff>619125</xdr:colOff>
          <xdr:row>3</xdr:row>
          <xdr:rowOff>142875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89439EF-41F6-4834-817A-CE0D04FD7B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Nifty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1200150</xdr:colOff>
          <xdr:row>1</xdr:row>
          <xdr:rowOff>190500</xdr:rowOff>
        </xdr:from>
        <xdr:to>
          <xdr:col>19</xdr:col>
          <xdr:colOff>28575</xdr:colOff>
          <xdr:row>3</xdr:row>
          <xdr:rowOff>9525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11EFA10-2C85-45C9-A30C-75FBFCF39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 Nifty OI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9525</xdr:colOff>
          <xdr:row>2</xdr:row>
          <xdr:rowOff>0</xdr:rowOff>
        </xdr:from>
        <xdr:to>
          <xdr:col>35</xdr:col>
          <xdr:colOff>9525</xdr:colOff>
          <xdr:row>3</xdr:row>
          <xdr:rowOff>142875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E312EDD-40B8-4AB3-A969-A40119F44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Top Stock Options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228600</xdr:colOff>
          <xdr:row>8</xdr:row>
          <xdr:rowOff>104775</xdr:rowOff>
        </xdr:from>
        <xdr:to>
          <xdr:col>19</xdr:col>
          <xdr:colOff>952500</xdr:colOff>
          <xdr:row>9</xdr:row>
          <xdr:rowOff>190500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CADC0E5-9543-4A4F-803A-EFB789209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MarketCondition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619125</xdr:colOff>
          <xdr:row>8</xdr:row>
          <xdr:rowOff>76200</xdr:rowOff>
        </xdr:from>
        <xdr:to>
          <xdr:col>22</xdr:col>
          <xdr:colOff>933450</xdr:colOff>
          <xdr:row>10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2C2D242-56D7-48BB-83CF-CB9F1120E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Stop MarketCondition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38100</xdr:colOff>
          <xdr:row>2</xdr:row>
          <xdr:rowOff>0</xdr:rowOff>
        </xdr:from>
        <xdr:to>
          <xdr:col>19</xdr:col>
          <xdr:colOff>923925</xdr:colOff>
          <xdr:row>3</xdr:row>
          <xdr:rowOff>19050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682B8C0-6C1F-4E3F-8F34-7233DEA1E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Stop Nifty OI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han/Desktop/SCREEN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lgo"/>
      <sheetName val="Rawdata"/>
      <sheetName val="Sheet2"/>
      <sheetName val="Sheet6"/>
    </sheetNames>
    <definedNames>
      <definedName name="A_PreOpen"/>
      <definedName name="B_GapUpDown"/>
      <definedName name="C_OHL"/>
      <definedName name="D_PDHPDL"/>
      <definedName name="G_NiftyOptions"/>
      <definedName name="H_TopStockOptions"/>
      <definedName name="Start_MarketCondition"/>
      <definedName name="Start_NiftyOI"/>
      <definedName name="Stop_MarketCondition"/>
      <definedName name="Stop_NiftyOI"/>
    </defined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CHANGE_PERCENT">
    <ddeItems>
      <ddeItem name="NIFTY 50_1" advise="1">
        <values>
          <value>
            <val>0.03</val>
          </value>
        </values>
      </ddeItem>
      <ddeItem name="NIFTY AUTO_1" advise="1">
        <values>
          <value>
            <val>1.25</val>
          </value>
        </values>
      </ddeItem>
      <ddeItem name="NIFTY BANK_1" advise="1">
        <values>
          <value>
            <val>7.0000000000000007E-2</val>
          </value>
        </values>
      </ddeItem>
      <ddeItem name="NIFTY COMMODITIES_1" advise="1">
        <values>
          <value>
            <val>0.09</val>
          </value>
        </values>
      </ddeItem>
      <ddeItem name="NIFTY CONSR DURBL_1" advise="1">
        <values>
          <value>
            <val>-0.01</val>
          </value>
        </values>
      </ddeItem>
      <ddeItem name="NIFTY CONSUMPTION_1" advise="1">
        <values>
          <value>
            <val>0.1</val>
          </value>
        </values>
      </ddeItem>
      <ddeItem name="NIFTY ENERGY_1" advise="1">
        <values>
          <value>
            <val>0.04</val>
          </value>
        </values>
      </ddeItem>
      <ddeItem name="NIFTY FIN SERVICE_1" advise="1">
        <values>
          <value>
            <val>0.14000000000000001</val>
          </value>
        </values>
      </ddeItem>
      <ddeItem name="NIFTY FMCG_1" advise="1">
        <values>
          <value>
            <val>-1.42</val>
          </value>
        </values>
      </ddeItem>
      <ddeItem name="NIFTY HEALTHCARE_1" advise="1">
        <values>
          <value>
            <val>-0.02</val>
          </value>
        </values>
      </ddeItem>
      <ddeItem name="NIFTY INFRA_1" advise="1">
        <values>
          <value>
            <val>0.2</val>
          </value>
        </values>
      </ddeItem>
      <ddeItem name="NIFTY IT_1" advise="1">
        <values>
          <value>
            <val>-1.44</val>
          </value>
        </values>
      </ddeItem>
      <ddeItem name="NIFTY MEDIA_1" advise="1">
        <values>
          <value>
            <val>0.59</val>
          </value>
        </values>
      </ddeItem>
      <ddeItem name="NIFTY METAL_1" advise="1">
        <values>
          <value>
            <val>0.68</val>
          </value>
        </values>
      </ddeItem>
      <ddeItem name="NIFTY OIL AND GAS_1" advise="1">
        <values>
          <value>
            <val>0.1</val>
          </value>
        </values>
      </ddeItem>
      <ddeItem name="NIFTY PHARMA_1" advise="1">
        <values>
          <value>
            <val>0.04</val>
          </value>
        </values>
      </ddeItem>
      <ddeItem name="NIFTY PSU BANK_1" advise="1">
        <values>
          <value>
            <val>0.17</val>
          </value>
        </values>
      </ddeItem>
      <ddeItem name="NIFTY PVT BANK_1" advise="1">
        <values>
          <value>
            <val>0.2</val>
          </value>
        </values>
      </ddeItem>
      <ddeItem name="NIFTY REALTY_1" advise="1">
        <values>
          <value>
            <val>-1.1599999999999999</val>
          </value>
        </values>
      </ddeItem>
      <ddeItem name="StdDocumentName" ole="1" advise="1"/>
      <ddeItem name="TELCOM_1" advise="1">
        <values>
          <value>
            <val>0.96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NAME">
    <ddeItems>
      <ddeItem name="NIFTY CONSR DURBL_1" advise="1">
        <values>
          <value t="str">
            <val>NIFTY CONSR DURBL</val>
          </value>
        </values>
      </ddeItem>
      <ddeItem name="NIFTY CONSUMPTION_1" advise="1">
        <values>
          <value t="str">
            <val>NIFTY CONSUMPTION</val>
          </value>
        </values>
      </ddeItem>
      <ddeItem name="NIFTY FMCG_1" advise="1">
        <values>
          <value t="str">
            <val>NIFTY FMCG</val>
          </value>
        </values>
      </ddeItem>
      <ddeItem name="NIFTY MEDIA_1" advise="1">
        <values>
          <value t="str">
            <val>NIFTY MEDIA</val>
          </value>
        </values>
      </ddeItem>
      <ddeItem name="NIFTY METAL_1" advise="1">
        <values>
          <value t="str">
            <val>NIFTY METAL</val>
          </value>
        </values>
      </ddeItem>
      <ddeItem name="NIFTY PHARMA_1" advise="1">
        <values>
          <value t="str">
            <val>NIFTY PHARMA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INDEX_CURRENTVALUE">
    <ddeItems>
      <ddeItem name="NIFTY 50_1" advise="1">
        <values>
          <value>
            <val>24741</val>
          </value>
        </values>
      </ddeItem>
      <ddeItem name="NIFTY BANK_1" advise="1">
        <values>
          <value>
            <val>54114.55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RTSCRDE" ddeTopic="SYMBOL_TPRICE">
    <ddeItems>
      <ddeItem name="1001333_0" advise="1">
        <values>
          <value>
            <val>963.4</val>
          </value>
        </values>
      </ddeItem>
      <ddeItem name="1001394_0" advise="1">
        <values>
          <value>
            <val>2633.4</val>
          </value>
        </values>
      </ddeItem>
      <ddeItem name="1001594_0" advise="1">
        <values>
          <value>
            <val>1444.6</val>
          </value>
        </values>
      </ddeItem>
      <ddeItem name="1001922_0" advise="1">
        <values>
          <value>
            <val>1945.5</val>
          </value>
        </values>
      </ddeItem>
      <ddeItem name="1002885_0" advise="1">
        <values>
          <value>
            <val>1375</val>
          </value>
        </values>
      </ddeItem>
      <ddeItem name="1003045_0" advise="1">
        <values>
          <value>
            <val>806.6</val>
          </value>
        </values>
      </ddeItem>
      <ddeItem name="1004963_0" advise="1">
        <values>
          <value>
            <val>1402.8</val>
          </value>
        </values>
      </ddeItem>
      <ddeItem name="1005258_0" advise="1">
        <values>
          <value>
            <val>757.05</val>
          </value>
        </values>
      </ddeItem>
      <ddeItem name="1005900_0" advise="1">
        <values>
          <value>
            <val>1055.9000000000001</val>
          </value>
        </values>
      </ddeItem>
      <ddeItem name="1010604_0" advise="1">
        <values>
          <value>
            <val>1895.3</val>
          </value>
        </values>
      </ddeItem>
      <ddeItem name="1011483_0" advise="1">
        <values>
          <value>
            <val>3553.6</val>
          </value>
        </values>
      </ddeItem>
      <ddeItem name="1011536_0" advise="1">
        <values>
          <value>
            <val>3048.3</val>
          </value>
        </values>
      </ddeItem>
      <ddeItem name="5450134_0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0EBF-D869-43D3-B1F7-111BFBC1784D}">
  <sheetPr codeName="Sheet2"/>
  <dimension ref="B1:AJ1000"/>
  <sheetViews>
    <sheetView tabSelected="1" workbookViewId="0">
      <selection activeCell="L34" sqref="L34"/>
    </sheetView>
  </sheetViews>
  <sheetFormatPr defaultRowHeight="15.75" customHeight="1" x14ac:dyDescent="0.25"/>
  <cols>
    <col min="1" max="1" width="2.5703125" customWidth="1"/>
    <col min="2" max="2" width="22.85546875" bestFit="1" customWidth="1"/>
    <col min="3" max="3" width="5.42578125" bestFit="1" customWidth="1"/>
    <col min="4" max="4" width="10.85546875" bestFit="1" customWidth="1"/>
    <col min="5" max="5" width="3.7109375" customWidth="1"/>
    <col min="6" max="6" width="14.42578125" bestFit="1" customWidth="1"/>
    <col min="7" max="7" width="11.5703125" customWidth="1"/>
    <col min="8" max="8" width="3.85546875" customWidth="1"/>
    <col min="9" max="9" width="14.42578125" bestFit="1" customWidth="1"/>
    <col min="10" max="10" width="14.140625" bestFit="1" customWidth="1"/>
    <col min="11" max="11" width="5.140625" customWidth="1"/>
    <col min="12" max="12" width="12.140625" bestFit="1" customWidth="1"/>
    <col min="13" max="13" width="13.7109375" bestFit="1" customWidth="1"/>
    <col min="14" max="14" width="4" customWidth="1"/>
    <col min="15" max="15" width="12.85546875" bestFit="1" customWidth="1"/>
    <col min="16" max="16" width="14" bestFit="1" customWidth="1"/>
    <col min="17" max="17" width="4.7109375" customWidth="1"/>
    <col min="18" max="18" width="11.42578125" bestFit="1" customWidth="1"/>
    <col min="19" max="19" width="12.85546875" bestFit="1" customWidth="1"/>
    <col min="20" max="20" width="16.5703125" bestFit="1" customWidth="1"/>
    <col min="21" max="21" width="18" bestFit="1" customWidth="1"/>
    <col min="22" max="22" width="18.7109375" bestFit="1" customWidth="1"/>
    <col min="23" max="23" width="11.85546875" bestFit="1" customWidth="1"/>
    <col min="24" max="24" width="8.140625" style="10" bestFit="1" customWidth="1"/>
    <col min="25" max="25" width="3.7109375" customWidth="1"/>
    <col min="26" max="29" width="9.42578125" bestFit="1" customWidth="1"/>
    <col min="30" max="30" width="12.140625" hidden="1" customWidth="1"/>
    <col min="31" max="31" width="7" hidden="1" customWidth="1"/>
    <col min="32" max="32" width="3.7109375" customWidth="1"/>
    <col min="33" max="33" width="16.5703125" bestFit="1" customWidth="1"/>
    <col min="34" max="35" width="16.7109375" bestFit="1" customWidth="1"/>
    <col min="36" max="36" width="19.42578125" bestFit="1" customWidth="1"/>
  </cols>
  <sheetData>
    <row r="1" spans="2:36" ht="15.75" customHeight="1" x14ac:dyDescent="0.25">
      <c r="X1"/>
    </row>
    <row r="2" spans="2:36" ht="15.75" customHeight="1" thickBot="1" x14ac:dyDescent="0.3">
      <c r="X2"/>
    </row>
    <row r="3" spans="2:36" ht="15.75" customHeight="1" thickBot="1" x14ac:dyDescent="0.3">
      <c r="Q3" s="1"/>
      <c r="R3" s="1"/>
      <c r="S3" s="1"/>
      <c r="T3" s="1"/>
      <c r="U3" s="1"/>
      <c r="V3" s="1"/>
      <c r="W3" s="1"/>
      <c r="X3"/>
      <c r="Z3" s="2"/>
      <c r="AA3" s="3"/>
      <c r="AB3" s="3"/>
      <c r="AC3" s="4">
        <f>MROUND(D29,50)</f>
        <v>24750</v>
      </c>
    </row>
    <row r="4" spans="2:36" ht="15.75" customHeight="1" thickBot="1" x14ac:dyDescent="0.3">
      <c r="B4" s="5" t="s">
        <v>0</v>
      </c>
      <c r="C4" s="5"/>
      <c r="D4" s="5"/>
      <c r="F4" s="2"/>
      <c r="G4" s="6"/>
      <c r="I4" s="2"/>
      <c r="J4" s="6"/>
      <c r="L4" s="2"/>
      <c r="M4" s="6"/>
      <c r="O4" s="2"/>
      <c r="P4" s="6"/>
      <c r="Q4" s="1"/>
      <c r="R4" s="1"/>
      <c r="S4" s="7" t="s">
        <v>1</v>
      </c>
      <c r="T4" s="7" t="s">
        <v>2</v>
      </c>
      <c r="U4" s="1"/>
      <c r="V4" s="7"/>
      <c r="W4" s="7"/>
      <c r="X4"/>
      <c r="Z4" s="8"/>
      <c r="AA4" s="9"/>
      <c r="AB4" s="9"/>
      <c r="AC4" s="10"/>
    </row>
    <row r="5" spans="2:36" ht="15.75" customHeight="1" thickBot="1" x14ac:dyDescent="0.3">
      <c r="B5" s="11"/>
      <c r="C5" s="11"/>
      <c r="D5" s="11"/>
      <c r="F5" s="8"/>
      <c r="G5" s="10"/>
      <c r="I5" s="8"/>
      <c r="J5" s="10"/>
      <c r="L5" s="8"/>
      <c r="M5" s="10"/>
      <c r="O5" s="8"/>
      <c r="P5" s="10"/>
      <c r="Q5" s="1"/>
      <c r="R5" s="1" t="s">
        <v>3</v>
      </c>
      <c r="S5" s="9">
        <v>7347000</v>
      </c>
      <c r="T5" s="9">
        <v>8563200</v>
      </c>
      <c r="U5" s="1"/>
      <c r="V5" s="12"/>
      <c r="W5" s="12"/>
      <c r="X5"/>
      <c r="Z5" s="13" t="s">
        <v>4</v>
      </c>
      <c r="AA5" s="14"/>
      <c r="AB5" s="13" t="s">
        <v>5</v>
      </c>
      <c r="AC5" s="14"/>
      <c r="AG5" s="13" t="s">
        <v>6</v>
      </c>
      <c r="AH5" s="14"/>
      <c r="AI5" s="13" t="s">
        <v>7</v>
      </c>
      <c r="AJ5" s="14"/>
    </row>
    <row r="6" spans="2:36" ht="15.75" customHeight="1" thickTop="1" thickBot="1" x14ac:dyDescent="0.3">
      <c r="B6" s="15" t="s">
        <v>8</v>
      </c>
      <c r="C6" s="16" t="s">
        <v>9</v>
      </c>
      <c r="D6" s="16" t="s">
        <v>10</v>
      </c>
      <c r="F6" s="17" t="s">
        <v>11</v>
      </c>
      <c r="G6" s="18" t="s">
        <v>12</v>
      </c>
      <c r="H6" s="19"/>
      <c r="I6" s="17" t="s">
        <v>11</v>
      </c>
      <c r="J6" s="18" t="s">
        <v>12</v>
      </c>
      <c r="K6" s="19"/>
      <c r="L6" s="17" t="s">
        <v>11</v>
      </c>
      <c r="M6" s="18" t="s">
        <v>12</v>
      </c>
      <c r="N6" s="19"/>
      <c r="O6" s="17" t="s">
        <v>11</v>
      </c>
      <c r="P6" s="18" t="s">
        <v>12</v>
      </c>
      <c r="Q6" s="1"/>
      <c r="R6" s="1"/>
      <c r="S6" s="1"/>
      <c r="T6" s="1"/>
      <c r="U6" s="1"/>
      <c r="V6" s="1"/>
      <c r="W6" s="1"/>
      <c r="X6"/>
      <c r="Z6" s="20" t="s">
        <v>13</v>
      </c>
      <c r="AA6" s="20" t="s">
        <v>14</v>
      </c>
      <c r="AB6" s="20" t="s">
        <v>13</v>
      </c>
      <c r="AC6" s="21" t="s">
        <v>14</v>
      </c>
      <c r="AG6" s="20" t="s">
        <v>15</v>
      </c>
      <c r="AH6" s="20" t="s">
        <v>16</v>
      </c>
      <c r="AI6" s="20" t="s">
        <v>17</v>
      </c>
      <c r="AJ6" s="21" t="s">
        <v>16</v>
      </c>
    </row>
    <row r="7" spans="2:36" ht="15.75" customHeight="1" x14ac:dyDescent="0.25">
      <c r="B7" s="15" t="s">
        <v>18</v>
      </c>
      <c r="C7" s="22">
        <f>[2]!'NIFTY PVT BANK_1'</f>
        <v>0.2</v>
      </c>
      <c r="D7" s="15">
        <v>36.81</v>
      </c>
      <c r="F7" s="23" t="s">
        <v>19</v>
      </c>
      <c r="G7" s="24" t="s">
        <v>19</v>
      </c>
      <c r="I7" s="23" t="s">
        <v>19</v>
      </c>
      <c r="J7" s="24" t="s">
        <v>19</v>
      </c>
      <c r="L7" s="25" t="s">
        <v>20</v>
      </c>
      <c r="M7" s="26" t="s">
        <v>21</v>
      </c>
      <c r="O7" s="25" t="s">
        <v>22</v>
      </c>
      <c r="P7" s="26" t="s">
        <v>23</v>
      </c>
      <c r="Q7" s="1"/>
      <c r="R7" s="27"/>
      <c r="S7" s="27"/>
      <c r="T7" s="27"/>
      <c r="U7" s="27"/>
      <c r="V7" s="27"/>
      <c r="W7" s="28"/>
      <c r="X7"/>
      <c r="Z7" s="8" t="s">
        <v>19</v>
      </c>
      <c r="AA7" s="9">
        <v>24250</v>
      </c>
      <c r="AB7" s="9" t="s">
        <v>19</v>
      </c>
      <c r="AC7" s="10" t="s">
        <v>19</v>
      </c>
      <c r="AG7" t="s">
        <v>24</v>
      </c>
      <c r="AH7" t="s">
        <v>25</v>
      </c>
      <c r="AI7" t="s">
        <v>26</v>
      </c>
      <c r="AJ7" t="s">
        <v>27</v>
      </c>
    </row>
    <row r="8" spans="2:36" ht="15.75" customHeight="1" x14ac:dyDescent="0.25">
      <c r="B8" s="15" t="s">
        <v>28</v>
      </c>
      <c r="C8" s="22">
        <f>[2]!'NIFTY FIN SERVICE_1'</f>
        <v>0.14000000000000001</v>
      </c>
      <c r="D8" s="15">
        <v>36.81</v>
      </c>
      <c r="F8" s="29"/>
      <c r="G8" s="30"/>
      <c r="I8" s="29"/>
      <c r="J8" s="30"/>
      <c r="L8" s="25" t="s">
        <v>29</v>
      </c>
      <c r="M8" s="30"/>
      <c r="O8" s="25" t="s">
        <v>30</v>
      </c>
      <c r="P8" s="26" t="s">
        <v>31</v>
      </c>
      <c r="Q8" s="31"/>
      <c r="R8" s="32" t="s">
        <v>32</v>
      </c>
      <c r="S8" s="32" t="s">
        <v>33</v>
      </c>
      <c r="T8" s="33" t="s">
        <v>34</v>
      </c>
      <c r="U8" s="32" t="s">
        <v>35</v>
      </c>
      <c r="V8" s="32" t="s">
        <v>36</v>
      </c>
      <c r="W8" s="32" t="s">
        <v>37</v>
      </c>
      <c r="X8"/>
      <c r="Z8" s="8"/>
      <c r="AA8" s="9"/>
      <c r="AB8" s="9"/>
      <c r="AC8" s="10"/>
      <c r="AH8" t="s">
        <v>38</v>
      </c>
      <c r="AI8" t="s">
        <v>39</v>
      </c>
      <c r="AJ8" t="s">
        <v>40</v>
      </c>
    </row>
    <row r="9" spans="2:36" ht="15.75" customHeight="1" x14ac:dyDescent="0.25">
      <c r="B9" s="15" t="s">
        <v>41</v>
      </c>
      <c r="C9" s="22">
        <f>[2]!'NIFTY PSU BANK_1'</f>
        <v>0.17</v>
      </c>
      <c r="D9" s="15">
        <v>36.81</v>
      </c>
      <c r="F9" s="29"/>
      <c r="G9" s="30"/>
      <c r="I9" s="29"/>
      <c r="J9" s="30"/>
      <c r="L9" s="25" t="s">
        <v>42</v>
      </c>
      <c r="M9" s="30"/>
      <c r="O9" s="25" t="s">
        <v>43</v>
      </c>
      <c r="P9" s="26" t="s">
        <v>44</v>
      </c>
      <c r="Q9" s="1"/>
      <c r="X9"/>
      <c r="Z9" s="8"/>
      <c r="AA9" s="9"/>
      <c r="AB9" s="9"/>
      <c r="AC9" s="10"/>
      <c r="AH9" t="s">
        <v>45</v>
      </c>
      <c r="AI9" t="s">
        <v>46</v>
      </c>
      <c r="AJ9" t="s">
        <v>47</v>
      </c>
    </row>
    <row r="10" spans="2:36" ht="15.75" customHeight="1" x14ac:dyDescent="0.25">
      <c r="B10" s="15" t="s">
        <v>48</v>
      </c>
      <c r="C10" s="22">
        <f>[2]!'NIFTY IT_1'</f>
        <v>-1.44</v>
      </c>
      <c r="D10" s="15">
        <v>14.7</v>
      </c>
      <c r="F10" s="29"/>
      <c r="G10" s="30"/>
      <c r="I10" s="29"/>
      <c r="J10" s="30"/>
      <c r="L10" s="25" t="s">
        <v>43</v>
      </c>
      <c r="M10" s="30"/>
      <c r="O10" s="25" t="s">
        <v>49</v>
      </c>
      <c r="P10" s="26" t="s">
        <v>50</v>
      </c>
      <c r="Q10" s="1"/>
      <c r="R10" s="27"/>
      <c r="S10" s="1"/>
      <c r="T10" s="1"/>
      <c r="U10" s="1"/>
      <c r="V10" s="34"/>
      <c r="W10" s="35"/>
      <c r="X10"/>
      <c r="Z10" s="8"/>
      <c r="AA10" s="9"/>
      <c r="AB10" s="9"/>
      <c r="AC10" s="10"/>
      <c r="AH10" t="s">
        <v>51</v>
      </c>
      <c r="AI10" t="s">
        <v>52</v>
      </c>
      <c r="AJ10" t="s">
        <v>53</v>
      </c>
    </row>
    <row r="11" spans="2:36" ht="15.75" customHeight="1" thickBot="1" x14ac:dyDescent="0.3">
      <c r="B11" s="15" t="s">
        <v>54</v>
      </c>
      <c r="C11" s="22">
        <f>[2]!'NIFTY OIL AND GAS_1'</f>
        <v>0.1</v>
      </c>
      <c r="D11" s="15">
        <v>12.17</v>
      </c>
      <c r="F11" s="29"/>
      <c r="G11" s="30"/>
      <c r="I11" s="29"/>
      <c r="J11" s="30"/>
      <c r="L11" s="29"/>
      <c r="M11" s="30"/>
      <c r="O11" s="25" t="s">
        <v>55</v>
      </c>
      <c r="P11" s="26" t="s">
        <v>56</v>
      </c>
      <c r="Q11" s="1"/>
      <c r="R11" s="27"/>
      <c r="S11" s="1"/>
      <c r="T11" s="1"/>
      <c r="U11" s="1"/>
      <c r="V11" s="34"/>
      <c r="W11" s="35"/>
      <c r="X11"/>
      <c r="Z11" s="8"/>
      <c r="AA11" s="9"/>
      <c r="AB11" s="9"/>
      <c r="AC11" s="10"/>
      <c r="AH11" t="s">
        <v>57</v>
      </c>
      <c r="AI11" t="s">
        <v>58</v>
      </c>
      <c r="AJ11" t="s">
        <v>59</v>
      </c>
    </row>
    <row r="12" spans="2:36" ht="15.75" customHeight="1" thickBot="1" x14ac:dyDescent="0.3">
      <c r="B12" s="15" t="s">
        <v>60</v>
      </c>
      <c r="C12" s="22">
        <f>[2]!'NIFTY AUTO_1'</f>
        <v>1.25</v>
      </c>
      <c r="D12" s="15">
        <v>5.84</v>
      </c>
      <c r="F12" s="29"/>
      <c r="G12" s="30"/>
      <c r="I12" s="29"/>
      <c r="J12" s="30"/>
      <c r="L12" s="29"/>
      <c r="M12" s="30"/>
      <c r="O12" s="29"/>
      <c r="P12" s="26" t="s">
        <v>61</v>
      </c>
      <c r="Q12" s="1"/>
      <c r="R12" s="36" t="s">
        <v>62</v>
      </c>
      <c r="S12" s="37"/>
      <c r="T12" s="38"/>
      <c r="U12" s="36" t="s">
        <v>63</v>
      </c>
      <c r="V12" s="37"/>
      <c r="W12" s="38"/>
      <c r="X12"/>
      <c r="Z12" s="8"/>
      <c r="AA12" s="9"/>
      <c r="AB12" s="9"/>
      <c r="AC12" s="10"/>
      <c r="AI12" t="s">
        <v>64</v>
      </c>
      <c r="AJ12" t="s">
        <v>24</v>
      </c>
    </row>
    <row r="13" spans="2:36" ht="15.75" customHeight="1" x14ac:dyDescent="0.25">
      <c r="B13" s="15" t="s">
        <v>65</v>
      </c>
      <c r="C13" s="22">
        <f>[2]!'NIFTY HEALTHCARE_1'</f>
        <v>-0.02</v>
      </c>
      <c r="D13" s="15">
        <v>3.91</v>
      </c>
      <c r="F13" s="29"/>
      <c r="G13" s="30"/>
      <c r="I13" s="29"/>
      <c r="J13" s="30"/>
      <c r="L13" s="29"/>
      <c r="M13" s="30"/>
      <c r="O13" s="29"/>
      <c r="P13" s="26" t="s">
        <v>66</v>
      </c>
      <c r="Q13" s="1"/>
      <c r="R13" s="39" t="s">
        <v>67</v>
      </c>
      <c r="S13" s="40">
        <v>0.46153846153846156</v>
      </c>
      <c r="T13" s="40">
        <v>0.53846153846153844</v>
      </c>
      <c r="U13" s="40">
        <v>0.27272727272727271</v>
      </c>
      <c r="V13" s="34">
        <v>0.63636363636363635</v>
      </c>
      <c r="W13" s="41" t="s">
        <v>12</v>
      </c>
      <c r="X13">
        <v>0.64824074074074078</v>
      </c>
      <c r="Z13" s="8"/>
      <c r="AA13" s="9"/>
      <c r="AB13" s="9"/>
      <c r="AC13" s="10"/>
      <c r="AI13" t="s">
        <v>68</v>
      </c>
      <c r="AJ13" t="s">
        <v>69</v>
      </c>
    </row>
    <row r="14" spans="2:36" ht="15.75" customHeight="1" x14ac:dyDescent="0.25">
      <c r="B14" s="15" t="s">
        <v>70</v>
      </c>
      <c r="C14" s="22">
        <f>[2]!'NIFTY INFRA_1'</f>
        <v>0.2</v>
      </c>
      <c r="D14" s="15">
        <v>3.29</v>
      </c>
      <c r="F14" s="29"/>
      <c r="G14" s="30"/>
      <c r="I14" s="29"/>
      <c r="J14" s="30"/>
      <c r="L14" s="29"/>
      <c r="M14" s="30"/>
      <c r="O14" s="29"/>
      <c r="P14" s="26" t="s">
        <v>71</v>
      </c>
      <c r="Q14" s="1"/>
      <c r="R14" s="31"/>
      <c r="S14" s="1"/>
      <c r="T14" s="1"/>
      <c r="U14" s="1"/>
      <c r="V14" s="34"/>
      <c r="W14" s="41"/>
      <c r="X14"/>
      <c r="Z14" s="8"/>
      <c r="AA14" s="9"/>
      <c r="AB14" s="9"/>
      <c r="AC14" s="10"/>
      <c r="AI14" t="s">
        <v>72</v>
      </c>
      <c r="AJ14" t="s">
        <v>73</v>
      </c>
    </row>
    <row r="15" spans="2:36" ht="15.75" customHeight="1" x14ac:dyDescent="0.25">
      <c r="B15" s="15" t="s">
        <v>74</v>
      </c>
      <c r="C15" s="22">
        <f>[2]!'NIFTY REALTY_1'</f>
        <v>-1.1599999999999999</v>
      </c>
      <c r="D15" s="15">
        <v>3.29</v>
      </c>
      <c r="F15" s="29"/>
      <c r="G15" s="30"/>
      <c r="I15" s="29"/>
      <c r="J15" s="30"/>
      <c r="L15" s="29"/>
      <c r="M15" s="30"/>
      <c r="O15" s="29"/>
      <c r="P15" s="26" t="s">
        <v>21</v>
      </c>
      <c r="Q15" s="1"/>
      <c r="R15" s="31"/>
      <c r="S15" s="1"/>
      <c r="T15" s="1"/>
      <c r="U15" s="1"/>
      <c r="V15" s="34"/>
      <c r="W15" s="41"/>
      <c r="X15"/>
      <c r="Z15" s="8"/>
      <c r="AA15" s="9"/>
      <c r="AB15" s="9"/>
      <c r="AC15" s="10"/>
      <c r="AI15" t="s">
        <v>75</v>
      </c>
      <c r="AJ15" t="s">
        <v>64</v>
      </c>
    </row>
    <row r="16" spans="2:36" ht="15.75" customHeight="1" x14ac:dyDescent="0.25">
      <c r="B16" s="15" t="s">
        <v>76</v>
      </c>
      <c r="C16" s="22">
        <f>[2]!TELCOM_1</f>
        <v>0.96</v>
      </c>
      <c r="D16" s="15">
        <v>2.4700000000000002</v>
      </c>
      <c r="F16" s="29"/>
      <c r="G16" s="30"/>
      <c r="I16" s="29"/>
      <c r="J16" s="30"/>
      <c r="L16" s="29"/>
      <c r="M16" s="30"/>
      <c r="O16" s="29"/>
      <c r="P16" s="26" t="s">
        <v>77</v>
      </c>
      <c r="Q16" s="1"/>
      <c r="R16" s="31"/>
      <c r="S16" s="1"/>
      <c r="T16" s="1"/>
      <c r="U16" s="1"/>
      <c r="V16" s="34"/>
      <c r="W16" s="41"/>
      <c r="X16"/>
      <c r="Z16" s="8"/>
      <c r="AA16" s="9"/>
      <c r="AB16" s="9"/>
      <c r="AC16" s="10"/>
      <c r="AI16" t="s">
        <v>78</v>
      </c>
      <c r="AJ16" t="s">
        <v>79</v>
      </c>
    </row>
    <row r="17" spans="2:36" ht="15.75" customHeight="1" x14ac:dyDescent="0.25">
      <c r="B17" s="15" t="s">
        <v>80</v>
      </c>
      <c r="C17" s="22">
        <f>[2]!'NIFTY ENERGY_1'</f>
        <v>0.04</v>
      </c>
      <c r="D17" s="15">
        <v>1.99</v>
      </c>
      <c r="F17" s="29"/>
      <c r="G17" s="30"/>
      <c r="I17" s="29"/>
      <c r="J17" s="30"/>
      <c r="L17" s="29"/>
      <c r="M17" s="30"/>
      <c r="O17" s="29"/>
      <c r="P17" s="26" t="s">
        <v>81</v>
      </c>
      <c r="Q17" s="1"/>
      <c r="R17" s="31"/>
      <c r="S17" s="1"/>
      <c r="T17" s="1"/>
      <c r="U17" s="1"/>
      <c r="V17" s="34"/>
      <c r="W17" s="41"/>
      <c r="X17"/>
      <c r="Z17" s="8"/>
      <c r="AA17" s="9"/>
      <c r="AB17" s="9"/>
      <c r="AC17" s="10"/>
      <c r="AI17" t="s">
        <v>82</v>
      </c>
      <c r="AJ17" t="s">
        <v>83</v>
      </c>
    </row>
    <row r="18" spans="2:36" ht="15.75" customHeight="1" x14ac:dyDescent="0.25">
      <c r="B18" s="15" t="s">
        <v>84</v>
      </c>
      <c r="C18" s="22">
        <f>[2]!'NIFTY COMMODITIES_1'</f>
        <v>0.09</v>
      </c>
      <c r="D18" s="15">
        <v>1.99</v>
      </c>
      <c r="F18" s="29"/>
      <c r="G18" s="30"/>
      <c r="I18" s="29"/>
      <c r="J18" s="30"/>
      <c r="L18" s="29"/>
      <c r="M18" s="30"/>
      <c r="O18" s="29"/>
      <c r="P18" s="26" t="s">
        <v>85</v>
      </c>
      <c r="Q18" s="1"/>
      <c r="R18" s="27"/>
      <c r="S18" s="1"/>
      <c r="T18" s="1"/>
      <c r="U18" s="1"/>
      <c r="V18" s="34"/>
      <c r="W18" s="35"/>
      <c r="X18"/>
      <c r="Z18" s="8"/>
      <c r="AA18" s="9"/>
      <c r="AB18" s="9"/>
      <c r="AC18" s="10"/>
    </row>
    <row r="19" spans="2:36" ht="15.75" customHeight="1" x14ac:dyDescent="0.25">
      <c r="B19" s="15" t="s">
        <v>86</v>
      </c>
      <c r="C19" s="22">
        <f>[2]!'NIFTY MEDIA_1'</f>
        <v>0.59</v>
      </c>
      <c r="D19" s="15">
        <v>0.52</v>
      </c>
      <c r="F19" s="29"/>
      <c r="G19" s="30"/>
      <c r="I19" s="29"/>
      <c r="J19" s="30"/>
      <c r="L19" s="29"/>
      <c r="M19" s="30"/>
      <c r="O19" s="29"/>
      <c r="P19" s="26" t="s">
        <v>87</v>
      </c>
      <c r="Q19" s="1"/>
      <c r="R19" s="27"/>
      <c r="S19" s="1"/>
      <c r="T19" s="1"/>
      <c r="U19" s="1"/>
      <c r="V19" s="34"/>
      <c r="W19" s="35"/>
      <c r="X19"/>
      <c r="Z19" s="8"/>
      <c r="AA19" s="9"/>
      <c r="AB19" s="9"/>
      <c r="AC19" s="10"/>
    </row>
    <row r="20" spans="2:36" ht="15.75" customHeight="1" x14ac:dyDescent="0.25">
      <c r="B20" s="15" t="str">
        <f>[3]!'NIFTY CONSR DURBL_1'</f>
        <v>NIFTY CONSR DURBL</v>
      </c>
      <c r="C20" s="22">
        <f>[2]!'NIFTY CONSR DURBL_1'</f>
        <v>-0.01</v>
      </c>
      <c r="D20" s="15"/>
      <c r="F20" s="29"/>
      <c r="G20" s="30"/>
      <c r="I20" s="29"/>
      <c r="J20" s="30"/>
      <c r="L20" s="29"/>
      <c r="M20" s="30"/>
      <c r="O20" s="29"/>
      <c r="P20" s="26" t="s">
        <v>88</v>
      </c>
      <c r="Q20" s="1"/>
      <c r="R20" s="27"/>
      <c r="S20" s="1"/>
      <c r="T20" s="1"/>
      <c r="U20" s="1"/>
      <c r="V20" s="34"/>
      <c r="W20" s="35"/>
      <c r="X20"/>
      <c r="Z20" s="8"/>
      <c r="AA20" s="9"/>
      <c r="AB20" s="9"/>
      <c r="AC20" s="10"/>
    </row>
    <row r="21" spans="2:36" ht="15.75" customHeight="1" x14ac:dyDescent="0.25">
      <c r="B21" s="15" t="str">
        <f>[3]!'NIFTY PHARMA_1'</f>
        <v>NIFTY PHARMA</v>
      </c>
      <c r="C21" s="22">
        <f>[2]!'NIFTY PHARMA_1'</f>
        <v>0.04</v>
      </c>
      <c r="D21" s="15"/>
      <c r="F21" s="29"/>
      <c r="G21" s="30"/>
      <c r="I21" s="29"/>
      <c r="J21" s="30"/>
      <c r="L21" s="29"/>
      <c r="M21" s="30"/>
      <c r="O21" s="29"/>
      <c r="P21" s="26" t="s">
        <v>89</v>
      </c>
      <c r="Q21" s="1"/>
      <c r="R21" s="27"/>
      <c r="S21" s="1"/>
      <c r="T21" s="1"/>
      <c r="U21" s="1"/>
      <c r="V21" s="34"/>
      <c r="W21" s="35"/>
      <c r="X21"/>
      <c r="Z21" s="8"/>
      <c r="AA21" s="9"/>
      <c r="AB21" s="9"/>
      <c r="AC21" s="10"/>
    </row>
    <row r="22" spans="2:36" ht="15.75" customHeight="1" x14ac:dyDescent="0.25">
      <c r="B22" s="15" t="str">
        <f>[3]!'NIFTY MEDIA_1'</f>
        <v>NIFTY MEDIA</v>
      </c>
      <c r="C22" s="22">
        <f>[2]!'NIFTY MEDIA_1'</f>
        <v>0.59</v>
      </c>
      <c r="D22" s="15"/>
      <c r="F22" s="29"/>
      <c r="G22" s="30"/>
      <c r="I22" s="29"/>
      <c r="J22" s="30"/>
      <c r="L22" s="29"/>
      <c r="M22" s="30"/>
      <c r="O22" s="29"/>
      <c r="P22" s="30"/>
      <c r="Q22" s="1"/>
      <c r="R22" s="27"/>
      <c r="S22" s="1"/>
      <c r="T22" s="1"/>
      <c r="U22" s="1"/>
      <c r="V22" s="34"/>
      <c r="W22" s="35"/>
      <c r="X22"/>
      <c r="Z22" s="8"/>
      <c r="AA22" s="9"/>
      <c r="AB22" s="9"/>
      <c r="AC22" s="10"/>
    </row>
    <row r="23" spans="2:36" ht="15.75" customHeight="1" x14ac:dyDescent="0.25">
      <c r="B23" s="15" t="str">
        <f>[3]!'NIFTY FMCG_1'</f>
        <v>NIFTY FMCG</v>
      </c>
      <c r="C23" s="22">
        <f>[2]!'NIFTY FMCG_1'</f>
        <v>-1.42</v>
      </c>
      <c r="D23" s="15"/>
      <c r="F23" s="29"/>
      <c r="G23" s="30"/>
      <c r="I23" s="29"/>
      <c r="J23" s="30"/>
      <c r="L23" s="29"/>
      <c r="M23" s="30"/>
      <c r="O23" s="29"/>
      <c r="P23" s="30"/>
      <c r="Q23" s="1"/>
      <c r="R23" s="27"/>
      <c r="S23" s="1"/>
      <c r="T23" s="1"/>
      <c r="U23" s="1"/>
      <c r="V23" s="34"/>
      <c r="W23" s="35"/>
      <c r="X23"/>
      <c r="Z23" s="8"/>
      <c r="AA23" s="9"/>
      <c r="AB23" s="9"/>
      <c r="AC23" s="10"/>
    </row>
    <row r="24" spans="2:36" ht="15.75" customHeight="1" x14ac:dyDescent="0.25">
      <c r="B24" s="15" t="s">
        <v>90</v>
      </c>
      <c r="C24" s="22">
        <f>[2]!'NIFTY COMMODITIES_1'</f>
        <v>0.09</v>
      </c>
      <c r="D24" s="15"/>
      <c r="F24" s="29"/>
      <c r="G24" s="30"/>
      <c r="I24" s="29"/>
      <c r="J24" s="30"/>
      <c r="L24" s="29"/>
      <c r="M24" s="30"/>
      <c r="O24" s="29"/>
      <c r="P24" s="30"/>
      <c r="Q24" s="1"/>
      <c r="R24" s="27"/>
      <c r="S24" s="1"/>
      <c r="T24" s="1"/>
      <c r="U24" s="1"/>
      <c r="V24" s="34"/>
      <c r="W24" s="35"/>
      <c r="X24"/>
      <c r="Z24" s="8"/>
      <c r="AA24" s="9"/>
      <c r="AB24" s="9"/>
      <c r="AC24" s="10"/>
    </row>
    <row r="25" spans="2:36" ht="15.75" customHeight="1" x14ac:dyDescent="0.25">
      <c r="B25" s="15" t="s">
        <v>91</v>
      </c>
      <c r="C25" s="22">
        <f>[2]!'NIFTY COMMODITIES_1'</f>
        <v>0.09</v>
      </c>
      <c r="D25" s="15"/>
      <c r="F25" s="29"/>
      <c r="G25" s="30"/>
      <c r="I25" s="29"/>
      <c r="J25" s="30"/>
      <c r="L25" s="29"/>
      <c r="M25" s="30"/>
      <c r="O25" s="29"/>
      <c r="P25" s="30"/>
      <c r="Q25" s="1"/>
      <c r="R25" s="27"/>
      <c r="S25" s="1"/>
      <c r="T25" s="1"/>
      <c r="U25" s="1"/>
      <c r="V25" s="34"/>
      <c r="W25" s="35"/>
      <c r="X25"/>
      <c r="Z25" s="8"/>
      <c r="AA25" s="9"/>
      <c r="AB25" s="9"/>
      <c r="AC25" s="10"/>
    </row>
    <row r="26" spans="2:36" ht="15.75" customHeight="1" x14ac:dyDescent="0.25">
      <c r="B26" s="15" t="str">
        <f>[3]!'NIFTY CONSUMPTION_1'</f>
        <v>NIFTY CONSUMPTION</v>
      </c>
      <c r="C26" s="22">
        <f>[2]!'NIFTY CONSUMPTION_1'</f>
        <v>0.1</v>
      </c>
      <c r="D26" s="15"/>
      <c r="F26" s="29"/>
      <c r="G26" s="30"/>
      <c r="I26" s="29"/>
      <c r="J26" s="30"/>
      <c r="L26" s="29"/>
      <c r="M26" s="30"/>
      <c r="O26" s="29"/>
      <c r="P26" s="30"/>
      <c r="Q26" s="1"/>
      <c r="R26" s="27"/>
      <c r="S26" s="1"/>
      <c r="T26" s="1"/>
      <c r="U26" s="1"/>
      <c r="V26" s="34"/>
      <c r="W26" s="35"/>
      <c r="X26"/>
      <c r="Z26" s="8"/>
      <c r="AA26" s="9"/>
      <c r="AB26" s="9"/>
      <c r="AC26" s="10"/>
    </row>
    <row r="27" spans="2:36" ht="15.75" customHeight="1" x14ac:dyDescent="0.25">
      <c r="B27" s="15" t="str">
        <f>[3]!'NIFTY METAL_1'</f>
        <v>NIFTY METAL</v>
      </c>
      <c r="C27" s="22">
        <f>[2]!'NIFTY METAL_1'</f>
        <v>0.68</v>
      </c>
      <c r="D27" s="15"/>
      <c r="F27" s="29"/>
      <c r="G27" s="30"/>
      <c r="I27" s="29"/>
      <c r="J27" s="30"/>
      <c r="L27" s="29"/>
      <c r="M27" s="30"/>
      <c r="O27" s="29"/>
      <c r="P27" s="30"/>
      <c r="Q27" s="1"/>
      <c r="R27" s="27"/>
      <c r="S27" s="1"/>
      <c r="T27" s="1"/>
      <c r="U27" s="1"/>
      <c r="V27" s="34"/>
      <c r="W27" s="35"/>
      <c r="X27"/>
      <c r="Z27" s="8"/>
      <c r="AA27" s="9"/>
      <c r="AB27" s="9"/>
      <c r="AC27" s="10"/>
    </row>
    <row r="28" spans="2:36" ht="15.75" customHeight="1" x14ac:dyDescent="0.25">
      <c r="B28" s="15" t="s">
        <v>92</v>
      </c>
      <c r="C28" s="22">
        <f>[2]!'NIFTY REALTY_1'</f>
        <v>-1.1599999999999999</v>
      </c>
      <c r="D28" s="15"/>
      <c r="F28" s="29"/>
      <c r="G28" s="30"/>
      <c r="I28" s="29"/>
      <c r="J28" s="30"/>
      <c r="L28" s="29"/>
      <c r="M28" s="30"/>
      <c r="O28" s="29"/>
      <c r="P28" s="30"/>
      <c r="Q28" s="1"/>
      <c r="R28" s="27"/>
      <c r="S28" s="1"/>
      <c r="T28" s="1"/>
      <c r="U28" s="1"/>
      <c r="V28" s="34"/>
      <c r="W28" s="35"/>
      <c r="X28"/>
      <c r="Z28" s="8"/>
      <c r="AA28" s="9"/>
      <c r="AB28" s="9"/>
      <c r="AC28" s="10"/>
    </row>
    <row r="29" spans="2:36" ht="15.75" customHeight="1" x14ac:dyDescent="0.25">
      <c r="B29" s="15" t="s">
        <v>93</v>
      </c>
      <c r="C29" s="22">
        <f>[2]!'NIFTY 50_1'</f>
        <v>0.03</v>
      </c>
      <c r="D29" s="15">
        <f>[4]!'NIFTY 50_1'</f>
        <v>24741</v>
      </c>
      <c r="F29" s="29"/>
      <c r="G29" s="30"/>
      <c r="I29" s="29"/>
      <c r="J29" s="30"/>
      <c r="L29" s="29"/>
      <c r="M29" s="30"/>
      <c r="O29" s="29"/>
      <c r="P29" s="30"/>
      <c r="Q29" s="1"/>
      <c r="R29" s="27"/>
      <c r="S29" s="1"/>
      <c r="T29" s="1"/>
      <c r="U29" s="1"/>
      <c r="V29" s="34"/>
      <c r="W29" s="35"/>
      <c r="X29"/>
      <c r="Z29" s="8"/>
      <c r="AA29" s="9"/>
      <c r="AB29" s="9"/>
      <c r="AC29" s="10"/>
    </row>
    <row r="30" spans="2:36" ht="15.75" customHeight="1" x14ac:dyDescent="0.25">
      <c r="B30" s="15" t="s">
        <v>94</v>
      </c>
      <c r="C30" s="22">
        <f>[2]!'NIFTY BANK_1'</f>
        <v>7.0000000000000007E-2</v>
      </c>
      <c r="D30" s="15">
        <f>[4]!'NIFTY BANK_1'</f>
        <v>54114.55</v>
      </c>
      <c r="F30" s="29"/>
      <c r="G30" s="30"/>
      <c r="I30" s="29"/>
      <c r="J30" s="30"/>
      <c r="L30" s="29"/>
      <c r="M30" s="30"/>
      <c r="O30" s="29"/>
      <c r="P30" s="30"/>
      <c r="Q30" s="1"/>
      <c r="R30" s="27"/>
      <c r="S30" s="1"/>
      <c r="T30" s="1"/>
      <c r="U30" s="1"/>
      <c r="V30" s="34"/>
      <c r="W30" s="35"/>
      <c r="X30"/>
      <c r="Z30" s="8"/>
      <c r="AA30" s="9"/>
      <c r="AB30" s="9"/>
      <c r="AC30" s="10"/>
    </row>
    <row r="31" spans="2:36" ht="15.75" customHeight="1" x14ac:dyDescent="0.25">
      <c r="B31" s="15" t="s">
        <v>95</v>
      </c>
      <c r="C31" s="22"/>
      <c r="D31" s="15">
        <f>[5]!'5450134_0'</f>
        <v>0</v>
      </c>
      <c r="F31" s="29"/>
      <c r="G31" s="30"/>
      <c r="I31" s="29"/>
      <c r="J31" s="30"/>
      <c r="L31" s="29"/>
      <c r="M31" s="30"/>
      <c r="O31" s="29"/>
      <c r="P31" s="30"/>
      <c r="Q31" s="1"/>
      <c r="R31" s="27"/>
      <c r="S31" s="1"/>
      <c r="T31" s="1"/>
      <c r="U31" s="1"/>
      <c r="V31" s="34"/>
      <c r="W31" s="35"/>
      <c r="X31"/>
      <c r="Z31" s="8"/>
      <c r="AA31" s="9"/>
      <c r="AB31" s="9"/>
      <c r="AC31" s="10"/>
    </row>
    <row r="32" spans="2:36" ht="15.75" customHeight="1" x14ac:dyDescent="0.25">
      <c r="F32" s="29"/>
      <c r="G32" s="30"/>
      <c r="I32" s="29"/>
      <c r="J32" s="30"/>
      <c r="L32" s="29"/>
      <c r="M32" s="30"/>
      <c r="O32" s="29"/>
      <c r="P32" s="30"/>
      <c r="Q32" s="1"/>
      <c r="R32" s="27"/>
      <c r="S32" s="1"/>
      <c r="T32" s="1"/>
      <c r="U32" s="1"/>
      <c r="V32" s="34"/>
      <c r="W32" s="35"/>
      <c r="X32"/>
      <c r="Z32" s="8"/>
      <c r="AA32" s="9"/>
      <c r="AB32" s="9"/>
      <c r="AC32" s="10"/>
    </row>
    <row r="33" spans="2:29" ht="15.75" customHeight="1" x14ac:dyDescent="0.25">
      <c r="F33" s="29"/>
      <c r="G33" s="30"/>
      <c r="I33" s="29"/>
      <c r="J33" s="30"/>
      <c r="L33" s="29"/>
      <c r="M33" s="30"/>
      <c r="O33" s="29"/>
      <c r="P33" s="30"/>
      <c r="Q33" s="1"/>
      <c r="R33" s="27"/>
      <c r="S33" s="1"/>
      <c r="T33" s="1"/>
      <c r="U33" s="1"/>
      <c r="V33" s="34"/>
      <c r="W33" s="35"/>
      <c r="X33"/>
      <c r="Z33" s="8"/>
      <c r="AA33" s="9"/>
      <c r="AB33" s="9"/>
      <c r="AC33" s="10"/>
    </row>
    <row r="34" spans="2:29" ht="15.75" customHeight="1" x14ac:dyDescent="0.25">
      <c r="B34" t="s">
        <v>96</v>
      </c>
      <c r="C34" t="s">
        <v>97</v>
      </c>
      <c r="F34" s="29"/>
      <c r="G34" s="30"/>
      <c r="I34" s="29"/>
      <c r="J34" s="30"/>
      <c r="L34" s="29"/>
      <c r="M34" s="30"/>
      <c r="O34" s="29"/>
      <c r="P34" s="30"/>
      <c r="Q34" s="1"/>
      <c r="R34" s="27"/>
      <c r="S34" s="1"/>
      <c r="T34" s="1"/>
      <c r="U34" s="1"/>
      <c r="V34" s="34"/>
      <c r="W34" s="35"/>
      <c r="X34"/>
      <c r="Z34" s="8"/>
      <c r="AA34" s="9"/>
      <c r="AB34" s="9"/>
      <c r="AC34" s="10"/>
    </row>
    <row r="35" spans="2:29" ht="15.75" customHeight="1" x14ac:dyDescent="0.25">
      <c r="B35" t="s">
        <v>98</v>
      </c>
      <c r="C35">
        <f>[5]!'1001333_0'</f>
        <v>963.4</v>
      </c>
      <c r="F35" s="29"/>
      <c r="G35" s="30"/>
      <c r="I35" s="29"/>
      <c r="J35" s="30"/>
      <c r="L35" s="29"/>
      <c r="M35" s="30"/>
      <c r="O35" s="29"/>
      <c r="P35" s="30"/>
      <c r="Q35" s="1"/>
      <c r="R35" s="1"/>
      <c r="S35" s="1"/>
      <c r="T35" s="1"/>
      <c r="U35" s="1"/>
      <c r="V35" s="1"/>
      <c r="W35" s="1"/>
      <c r="X35"/>
      <c r="Z35" s="8"/>
      <c r="AA35" s="9"/>
      <c r="AB35" s="9"/>
      <c r="AC35" s="10"/>
    </row>
    <row r="36" spans="2:29" ht="15.75" customHeight="1" x14ac:dyDescent="0.25">
      <c r="B36" t="s">
        <v>99</v>
      </c>
      <c r="C36">
        <f>[5]!'1004963_0'</f>
        <v>1402.8</v>
      </c>
      <c r="F36" s="29"/>
      <c r="G36" s="30"/>
      <c r="I36" s="29"/>
      <c r="J36" s="30"/>
      <c r="L36" s="29"/>
      <c r="M36" s="30"/>
      <c r="O36" s="29"/>
      <c r="P36" s="30"/>
      <c r="Q36" s="1"/>
      <c r="R36" s="1"/>
      <c r="S36" s="1"/>
      <c r="T36" s="1"/>
      <c r="U36" s="1"/>
      <c r="V36" s="1"/>
      <c r="W36" s="1"/>
      <c r="X36"/>
      <c r="Z36" s="8"/>
      <c r="AA36" s="9"/>
      <c r="AB36" s="9"/>
      <c r="AC36" s="10"/>
    </row>
    <row r="37" spans="2:29" ht="15.75" customHeight="1" x14ac:dyDescent="0.25">
      <c r="B37" t="s">
        <v>100</v>
      </c>
      <c r="C37">
        <f>[5]!'1005900_0'</f>
        <v>1055.9000000000001</v>
      </c>
      <c r="F37" s="29"/>
      <c r="G37" s="30"/>
      <c r="I37" s="29"/>
      <c r="J37" s="30"/>
      <c r="L37" s="29"/>
      <c r="M37" s="30"/>
      <c r="O37" s="29"/>
      <c r="P37" s="30"/>
      <c r="Q37" s="1"/>
      <c r="R37" s="1"/>
      <c r="S37" s="1"/>
      <c r="T37" s="1"/>
      <c r="U37" s="1"/>
      <c r="V37" s="1"/>
      <c r="W37" s="1"/>
      <c r="X37"/>
      <c r="Z37" s="8"/>
      <c r="AA37" s="9"/>
      <c r="AB37" s="9"/>
      <c r="AC37" s="10"/>
    </row>
    <row r="38" spans="2:29" ht="15.75" customHeight="1" x14ac:dyDescent="0.25">
      <c r="B38" t="s">
        <v>101</v>
      </c>
      <c r="C38">
        <f>[5]!'1002885_0'</f>
        <v>1375</v>
      </c>
      <c r="F38" s="29"/>
      <c r="G38" s="30"/>
      <c r="I38" s="29"/>
      <c r="J38" s="30"/>
      <c r="L38" s="29"/>
      <c r="M38" s="30"/>
      <c r="O38" s="29"/>
      <c r="P38" s="30"/>
      <c r="Q38" s="1"/>
      <c r="R38" s="1"/>
      <c r="S38" s="1"/>
      <c r="T38" s="1"/>
      <c r="U38" s="1"/>
      <c r="V38" s="1"/>
      <c r="W38" s="1"/>
      <c r="X38"/>
      <c r="Z38" s="8"/>
      <c r="AA38" s="9"/>
      <c r="AB38" s="9"/>
      <c r="AC38" s="10"/>
    </row>
    <row r="39" spans="2:29" ht="15.75" customHeight="1" x14ac:dyDescent="0.25">
      <c r="B39" t="s">
        <v>102</v>
      </c>
      <c r="C39">
        <f>[5]!'1001922_0'</f>
        <v>1945.5</v>
      </c>
      <c r="F39" s="29"/>
      <c r="G39" s="30"/>
      <c r="I39" s="29"/>
      <c r="J39" s="30"/>
      <c r="L39" s="29"/>
      <c r="M39" s="30"/>
      <c r="O39" s="29"/>
      <c r="P39" s="30"/>
      <c r="Q39" s="1"/>
      <c r="R39" s="1"/>
      <c r="S39" s="1"/>
      <c r="T39" s="1"/>
      <c r="U39" s="1"/>
      <c r="V39" s="1"/>
      <c r="W39" s="1"/>
      <c r="X39"/>
      <c r="Z39" s="8"/>
      <c r="AA39" s="9"/>
      <c r="AB39" s="9"/>
      <c r="AC39" s="10"/>
    </row>
    <row r="40" spans="2:29" ht="15.75" customHeight="1" x14ac:dyDescent="0.25">
      <c r="B40" t="s">
        <v>103</v>
      </c>
      <c r="C40">
        <f>[5]!'1003045_0'</f>
        <v>806.6</v>
      </c>
      <c r="F40" s="29"/>
      <c r="G40" s="30"/>
      <c r="I40" s="29"/>
      <c r="J40" s="30"/>
      <c r="L40" s="29"/>
      <c r="M40" s="30"/>
      <c r="O40" s="29"/>
      <c r="P40" s="30"/>
      <c r="Q40" s="1"/>
      <c r="R40" s="1"/>
      <c r="S40" s="1"/>
      <c r="T40" s="1"/>
      <c r="U40" s="1"/>
      <c r="V40" s="1"/>
      <c r="W40" s="1"/>
      <c r="X40"/>
      <c r="Z40" s="8"/>
      <c r="AA40" s="9"/>
      <c r="AB40" s="9"/>
      <c r="AC40" s="10"/>
    </row>
    <row r="41" spans="2:29" ht="15.75" customHeight="1" x14ac:dyDescent="0.25">
      <c r="B41" t="s">
        <v>104</v>
      </c>
      <c r="C41">
        <f>[5]!'1001594_0'</f>
        <v>1444.6</v>
      </c>
      <c r="F41" s="29"/>
      <c r="G41" s="30"/>
      <c r="I41" s="29"/>
      <c r="J41" s="30"/>
      <c r="L41" s="29"/>
      <c r="M41" s="30"/>
      <c r="O41" s="29"/>
      <c r="P41" s="30"/>
      <c r="Q41" s="1"/>
      <c r="R41" s="1"/>
      <c r="S41" s="1"/>
      <c r="T41" s="1"/>
      <c r="U41" s="1"/>
      <c r="V41" s="1"/>
      <c r="W41" s="1"/>
      <c r="X41"/>
      <c r="Z41" s="8"/>
      <c r="AA41" s="9"/>
      <c r="AB41" s="9"/>
      <c r="AC41" s="10"/>
    </row>
    <row r="42" spans="2:29" ht="15.75" customHeight="1" x14ac:dyDescent="0.25">
      <c r="B42" t="s">
        <v>105</v>
      </c>
      <c r="C42">
        <f>[5]!'1011483_0'</f>
        <v>3553.6</v>
      </c>
      <c r="F42" s="29"/>
      <c r="G42" s="30"/>
      <c r="I42" s="29"/>
      <c r="J42" s="30"/>
      <c r="L42" s="29"/>
      <c r="M42" s="30"/>
      <c r="O42" s="29"/>
      <c r="P42" s="30"/>
      <c r="Q42" s="1"/>
      <c r="R42" s="1"/>
      <c r="S42" s="1"/>
      <c r="T42" s="1"/>
      <c r="U42" s="1"/>
      <c r="V42" s="1"/>
      <c r="W42" s="1"/>
      <c r="X42"/>
      <c r="Z42" s="8"/>
      <c r="AA42" s="9"/>
      <c r="AB42" s="9"/>
      <c r="AC42" s="10"/>
    </row>
    <row r="43" spans="2:29" ht="15.75" customHeight="1" x14ac:dyDescent="0.25">
      <c r="B43" t="s">
        <v>50</v>
      </c>
      <c r="C43">
        <f>[5]!'1011536_0'</f>
        <v>3048.3</v>
      </c>
      <c r="F43" s="29"/>
      <c r="G43" s="30"/>
      <c r="I43" s="29"/>
      <c r="J43" s="30"/>
      <c r="L43" s="29"/>
      <c r="M43" s="30"/>
      <c r="O43" s="29"/>
      <c r="P43" s="30"/>
      <c r="Q43" s="1"/>
      <c r="R43" s="1"/>
      <c r="S43" s="1"/>
      <c r="T43" s="1"/>
      <c r="U43" s="1"/>
      <c r="V43" s="1"/>
      <c r="W43" s="1"/>
      <c r="X43"/>
      <c r="Z43" s="8"/>
      <c r="AA43" s="9"/>
      <c r="AB43" s="9"/>
      <c r="AC43" s="10"/>
    </row>
    <row r="44" spans="2:29" ht="15.75" customHeight="1" x14ac:dyDescent="0.25">
      <c r="B44" t="s">
        <v>106</v>
      </c>
      <c r="C44">
        <f>[5]!'1001394_0'</f>
        <v>2633.4</v>
      </c>
      <c r="F44" s="29"/>
      <c r="G44" s="30"/>
      <c r="I44" s="29"/>
      <c r="J44" s="30"/>
      <c r="L44" s="29"/>
      <c r="M44" s="30"/>
      <c r="O44" s="29"/>
      <c r="P44" s="30"/>
      <c r="Q44" s="1"/>
      <c r="R44" s="1"/>
      <c r="S44" s="1"/>
      <c r="T44" s="1"/>
      <c r="U44" s="1"/>
      <c r="V44" s="1"/>
      <c r="W44" s="1"/>
      <c r="X44"/>
      <c r="Z44" s="8"/>
      <c r="AA44" s="9"/>
      <c r="AB44" s="9"/>
      <c r="AC44" s="10"/>
    </row>
    <row r="45" spans="2:29" ht="15.75" customHeight="1" x14ac:dyDescent="0.25">
      <c r="B45" t="s">
        <v>107</v>
      </c>
      <c r="C45">
        <f>[5]!'1010604_0'</f>
        <v>1895.3</v>
      </c>
      <c r="F45" s="29"/>
      <c r="G45" s="30"/>
      <c r="I45" s="29"/>
      <c r="J45" s="30"/>
      <c r="L45" s="29"/>
      <c r="M45" s="30"/>
      <c r="O45" s="29"/>
      <c r="P45" s="30"/>
      <c r="Q45" s="1"/>
      <c r="R45" s="1"/>
      <c r="S45" s="1"/>
      <c r="T45" s="1"/>
      <c r="U45" s="1"/>
      <c r="V45" s="1"/>
      <c r="W45" s="1"/>
      <c r="X45"/>
      <c r="Z45" s="8"/>
      <c r="AA45" s="9"/>
      <c r="AB45" s="9"/>
      <c r="AC45" s="10"/>
    </row>
    <row r="46" spans="2:29" ht="15.75" customHeight="1" x14ac:dyDescent="0.25">
      <c r="B46" t="s">
        <v>108</v>
      </c>
      <c r="C46">
        <f>[5]!'1005258_0'</f>
        <v>757.05</v>
      </c>
      <c r="F46" s="29"/>
      <c r="G46" s="30"/>
      <c r="I46" s="29"/>
      <c r="J46" s="30"/>
      <c r="L46" s="29"/>
      <c r="M46" s="30"/>
      <c r="O46" s="29"/>
      <c r="P46" s="30"/>
      <c r="Q46" s="1"/>
      <c r="R46" s="1"/>
      <c r="S46" s="1"/>
      <c r="T46" s="1"/>
      <c r="U46" s="1"/>
      <c r="V46" s="1"/>
      <c r="W46" s="1"/>
      <c r="X46"/>
      <c r="Z46" s="8"/>
      <c r="AA46" s="9"/>
      <c r="AB46" s="9"/>
      <c r="AC46" s="10"/>
    </row>
    <row r="47" spans="2:29" ht="15.75" customHeight="1" x14ac:dyDescent="0.25">
      <c r="F47" s="29"/>
      <c r="G47" s="30"/>
      <c r="I47" s="29"/>
      <c r="J47" s="30"/>
      <c r="L47" s="29"/>
      <c r="M47" s="30"/>
      <c r="O47" s="29"/>
      <c r="P47" s="30"/>
      <c r="Q47" s="1"/>
      <c r="R47" s="1"/>
      <c r="S47" s="1"/>
      <c r="T47" s="1"/>
      <c r="U47" s="1"/>
      <c r="V47" s="1"/>
      <c r="W47" s="1"/>
      <c r="X47"/>
      <c r="Z47" s="8"/>
      <c r="AA47" s="9"/>
      <c r="AB47" s="9"/>
      <c r="AC47" s="10"/>
    </row>
    <row r="48" spans="2:29" ht="15.75" customHeight="1" x14ac:dyDescent="0.25">
      <c r="F48" s="29"/>
      <c r="G48" s="30"/>
      <c r="I48" s="29"/>
      <c r="J48" s="30"/>
      <c r="L48" s="29"/>
      <c r="M48" s="30"/>
      <c r="O48" s="29"/>
      <c r="P48" s="30"/>
      <c r="Q48" s="1"/>
      <c r="R48" s="1"/>
      <c r="S48" s="1"/>
      <c r="T48" s="1"/>
      <c r="U48" s="1"/>
      <c r="V48" s="1"/>
      <c r="W48" s="1"/>
      <c r="X48"/>
      <c r="Z48" s="8"/>
      <c r="AA48" s="9"/>
      <c r="AB48" s="9"/>
      <c r="AC48" s="10"/>
    </row>
    <row r="49" spans="6:29" ht="15.75" customHeight="1" x14ac:dyDescent="0.25">
      <c r="F49" s="29"/>
      <c r="G49" s="30"/>
      <c r="I49" s="29"/>
      <c r="J49" s="30"/>
      <c r="L49" s="29"/>
      <c r="M49" s="30"/>
      <c r="O49" s="29"/>
      <c r="P49" s="30"/>
      <c r="Q49" s="1"/>
      <c r="R49" s="1"/>
      <c r="S49" s="1"/>
      <c r="T49" s="1"/>
      <c r="U49" s="1"/>
      <c r="V49" s="1"/>
      <c r="W49" s="1"/>
      <c r="X49"/>
      <c r="Z49" s="8"/>
      <c r="AA49" s="9"/>
      <c r="AB49" s="9"/>
      <c r="AC49" s="10"/>
    </row>
    <row r="50" spans="6:29" ht="15.75" customHeight="1" x14ac:dyDescent="0.25">
      <c r="F50" s="29"/>
      <c r="G50" s="30"/>
      <c r="I50" s="29"/>
      <c r="J50" s="30"/>
      <c r="L50" s="29"/>
      <c r="M50" s="30"/>
      <c r="O50" s="29"/>
      <c r="P50" s="30"/>
      <c r="Q50" s="1"/>
      <c r="R50" s="1"/>
      <c r="S50" s="1"/>
      <c r="T50" s="1"/>
      <c r="U50" s="1"/>
      <c r="V50" s="1"/>
      <c r="W50" s="1"/>
      <c r="X50"/>
      <c r="Z50" s="8"/>
      <c r="AA50" s="9"/>
      <c r="AB50" s="9"/>
      <c r="AC50" s="10"/>
    </row>
    <row r="51" spans="6:29" ht="15.75" customHeight="1" x14ac:dyDescent="0.25">
      <c r="F51" s="29"/>
      <c r="G51" s="30"/>
      <c r="I51" s="29"/>
      <c r="J51" s="30"/>
      <c r="L51" s="29"/>
      <c r="M51" s="30"/>
      <c r="O51" s="29"/>
      <c r="P51" s="30"/>
      <c r="Q51" s="1"/>
      <c r="R51" s="1"/>
      <c r="S51" s="1"/>
      <c r="T51" s="1"/>
      <c r="U51" s="1"/>
      <c r="V51" s="1"/>
      <c r="W51" s="1"/>
      <c r="X51"/>
      <c r="Z51" s="8"/>
      <c r="AA51" s="9"/>
      <c r="AB51" s="9"/>
      <c r="AC51" s="10"/>
    </row>
    <row r="52" spans="6:29" ht="15.75" customHeight="1" x14ac:dyDescent="0.25">
      <c r="F52" s="29"/>
      <c r="G52" s="30"/>
      <c r="I52" s="29"/>
      <c r="J52" s="30"/>
      <c r="L52" s="29"/>
      <c r="M52" s="30"/>
      <c r="O52" s="29"/>
      <c r="P52" s="30"/>
      <c r="Q52" s="1"/>
      <c r="R52" s="1"/>
      <c r="S52" s="1"/>
      <c r="T52" s="1"/>
      <c r="U52" s="1"/>
      <c r="V52" s="1"/>
      <c r="W52" s="1"/>
      <c r="X52"/>
      <c r="Z52" s="8"/>
      <c r="AA52" s="9"/>
      <c r="AB52" s="9"/>
      <c r="AC52" s="10"/>
    </row>
    <row r="53" spans="6:29" ht="15.75" customHeight="1" x14ac:dyDescent="0.25">
      <c r="F53" s="29"/>
      <c r="G53" s="30"/>
      <c r="I53" s="29"/>
      <c r="J53" s="30"/>
      <c r="L53" s="29"/>
      <c r="M53" s="30"/>
      <c r="O53" s="29"/>
      <c r="P53" s="30"/>
      <c r="Q53" s="1"/>
      <c r="R53" s="1"/>
      <c r="S53" s="1"/>
      <c r="T53" s="1"/>
      <c r="U53" s="1"/>
      <c r="V53" s="1"/>
      <c r="W53" s="1"/>
      <c r="X53"/>
      <c r="Z53" s="8"/>
      <c r="AA53" s="9"/>
      <c r="AB53" s="9"/>
      <c r="AC53" s="10"/>
    </row>
    <row r="54" spans="6:29" ht="15.75" customHeight="1" x14ac:dyDescent="0.25">
      <c r="F54" s="29"/>
      <c r="G54" s="30"/>
      <c r="I54" s="29"/>
      <c r="J54" s="30"/>
      <c r="L54" s="29"/>
      <c r="M54" s="30"/>
      <c r="O54" s="29"/>
      <c r="P54" s="30"/>
      <c r="Q54" s="1"/>
      <c r="R54" s="1"/>
      <c r="S54" s="1"/>
      <c r="T54" s="1"/>
      <c r="U54" s="1"/>
      <c r="V54" s="1"/>
      <c r="W54" s="1"/>
      <c r="X54"/>
      <c r="Z54" s="8"/>
      <c r="AA54" s="9"/>
      <c r="AB54" s="9"/>
      <c r="AC54" s="10"/>
    </row>
    <row r="55" spans="6:29" ht="15.75" customHeight="1" x14ac:dyDescent="0.25">
      <c r="F55" s="29"/>
      <c r="G55" s="30"/>
      <c r="I55" s="29"/>
      <c r="J55" s="30"/>
      <c r="L55" s="29"/>
      <c r="M55" s="30"/>
      <c r="O55" s="29"/>
      <c r="P55" s="30"/>
      <c r="Q55" s="1"/>
      <c r="R55" s="1"/>
      <c r="S55" s="1"/>
      <c r="T55" s="1"/>
      <c r="U55" s="1"/>
      <c r="V55" s="1"/>
      <c r="W55" s="1"/>
      <c r="X55"/>
      <c r="Z55" s="8"/>
      <c r="AA55" s="9"/>
      <c r="AB55" s="9"/>
      <c r="AC55" s="10"/>
    </row>
    <row r="56" spans="6:29" ht="15.75" customHeight="1" x14ac:dyDescent="0.25">
      <c r="F56" s="29"/>
      <c r="G56" s="30"/>
      <c r="I56" s="29"/>
      <c r="J56" s="30"/>
      <c r="L56" s="29"/>
      <c r="M56" s="30"/>
      <c r="O56" s="29"/>
      <c r="P56" s="30"/>
      <c r="Q56" s="1"/>
      <c r="R56" s="1"/>
      <c r="S56" s="1"/>
      <c r="T56" s="1"/>
      <c r="U56" s="1"/>
      <c r="V56" s="1"/>
      <c r="W56" s="1"/>
      <c r="X56"/>
      <c r="Z56" s="8"/>
      <c r="AA56" s="9"/>
      <c r="AB56" s="9"/>
      <c r="AC56" s="10"/>
    </row>
    <row r="57" spans="6:29" ht="15.75" customHeight="1" x14ac:dyDescent="0.25">
      <c r="F57" s="29"/>
      <c r="G57" s="30"/>
      <c r="I57" s="29"/>
      <c r="J57" s="30"/>
      <c r="L57" s="29"/>
      <c r="M57" s="30"/>
      <c r="O57" s="29"/>
      <c r="P57" s="30"/>
      <c r="Q57" s="1"/>
      <c r="R57" s="1"/>
      <c r="S57" s="1"/>
      <c r="T57" s="1"/>
      <c r="U57" s="1"/>
      <c r="V57" s="1"/>
      <c r="W57" s="1"/>
      <c r="X57"/>
      <c r="Z57" s="8"/>
      <c r="AA57" s="9"/>
      <c r="AB57" s="9"/>
      <c r="AC57" s="10"/>
    </row>
    <row r="58" spans="6:29" ht="15.75" customHeight="1" x14ac:dyDescent="0.25">
      <c r="F58" s="29"/>
      <c r="G58" s="30"/>
      <c r="I58" s="29"/>
      <c r="J58" s="30"/>
      <c r="L58" s="29"/>
      <c r="M58" s="30"/>
      <c r="O58" s="29"/>
      <c r="P58" s="30"/>
      <c r="Q58" s="1"/>
      <c r="R58" s="27"/>
      <c r="S58" s="1"/>
      <c r="T58" s="1"/>
      <c r="U58" s="1"/>
      <c r="V58" s="34"/>
      <c r="W58" s="35"/>
      <c r="X58"/>
      <c r="Z58" s="8"/>
      <c r="AA58" s="9"/>
      <c r="AB58" s="9"/>
      <c r="AC58" s="10"/>
    </row>
    <row r="59" spans="6:29" ht="15.75" customHeight="1" x14ac:dyDescent="0.25">
      <c r="F59" s="29"/>
      <c r="G59" s="30"/>
      <c r="I59" s="29"/>
      <c r="J59" s="30"/>
      <c r="L59" s="29"/>
      <c r="M59" s="30"/>
      <c r="O59" s="29"/>
      <c r="P59" s="30"/>
      <c r="Q59" s="1"/>
      <c r="R59" s="27"/>
      <c r="S59" s="1"/>
      <c r="T59" s="1"/>
      <c r="U59" s="1"/>
      <c r="V59" s="34"/>
      <c r="W59" s="35"/>
      <c r="X59"/>
      <c r="Z59" s="8"/>
      <c r="AA59" s="9"/>
      <c r="AB59" s="9"/>
      <c r="AC59" s="10"/>
    </row>
    <row r="60" spans="6:29" ht="15.75" customHeight="1" x14ac:dyDescent="0.25">
      <c r="F60" s="29"/>
      <c r="G60" s="30"/>
      <c r="I60" s="29"/>
      <c r="J60" s="30"/>
      <c r="L60" s="29"/>
      <c r="M60" s="30"/>
      <c r="O60" s="29"/>
      <c r="P60" s="30"/>
      <c r="Q60" s="1"/>
      <c r="R60" s="27"/>
      <c r="S60" s="1"/>
      <c r="T60" s="1"/>
      <c r="U60" s="1"/>
      <c r="V60" s="34"/>
      <c r="W60" s="35"/>
      <c r="X60"/>
      <c r="Z60" s="8"/>
      <c r="AA60" s="9"/>
      <c r="AB60" s="9"/>
      <c r="AC60" s="10"/>
    </row>
    <row r="61" spans="6:29" ht="15.75" customHeight="1" thickBot="1" x14ac:dyDescent="0.3">
      <c r="F61" s="42"/>
      <c r="G61" s="43"/>
      <c r="I61" s="42"/>
      <c r="J61" s="43"/>
      <c r="L61" s="42"/>
      <c r="M61" s="43"/>
      <c r="O61" s="42"/>
      <c r="P61" s="43"/>
      <c r="Q61" s="1"/>
      <c r="R61" s="27"/>
      <c r="S61" s="1"/>
      <c r="T61" s="1"/>
      <c r="U61" s="1"/>
      <c r="V61" s="34"/>
      <c r="W61" s="35"/>
      <c r="X61"/>
      <c r="Z61" s="44"/>
      <c r="AA61" s="45"/>
      <c r="AB61" s="45"/>
      <c r="AC61" s="46"/>
    </row>
    <row r="62" spans="6:29" ht="15.75" customHeight="1" x14ac:dyDescent="0.25">
      <c r="F62" s="47"/>
      <c r="G62" s="47"/>
      <c r="I62" s="47"/>
      <c r="J62" s="47"/>
      <c r="L62" s="47"/>
      <c r="M62" s="47"/>
      <c r="O62" s="47"/>
      <c r="P62" s="47"/>
      <c r="Q62" s="1"/>
      <c r="R62" s="1"/>
      <c r="S62" s="1"/>
      <c r="T62" s="1"/>
      <c r="U62" s="1"/>
      <c r="V62" s="1"/>
      <c r="W62" s="1"/>
      <c r="X62"/>
    </row>
    <row r="63" spans="6:29" ht="15.75" customHeight="1" x14ac:dyDescent="0.25">
      <c r="F63" s="47"/>
      <c r="G63" s="47"/>
      <c r="I63" s="47"/>
      <c r="J63" s="47"/>
      <c r="L63" s="47"/>
      <c r="M63" s="47"/>
      <c r="O63" s="47"/>
      <c r="P63" s="47"/>
      <c r="Q63" s="1"/>
      <c r="R63" s="1"/>
      <c r="S63" s="1"/>
      <c r="T63" s="1"/>
      <c r="U63" s="1"/>
      <c r="V63" s="1"/>
      <c r="W63" s="1"/>
      <c r="X63"/>
    </row>
    <row r="64" spans="6:29" ht="15.75" customHeight="1" x14ac:dyDescent="0.25">
      <c r="F64" s="47"/>
      <c r="G64" s="47"/>
      <c r="I64" s="47"/>
      <c r="J64" s="47"/>
      <c r="L64" s="47"/>
      <c r="M64" s="47"/>
      <c r="O64" s="47"/>
      <c r="P64" s="47"/>
      <c r="Q64" s="1"/>
      <c r="R64" s="1"/>
      <c r="S64" s="1"/>
      <c r="T64" s="1"/>
      <c r="U64" s="1"/>
      <c r="V64" s="1"/>
      <c r="W64" s="1"/>
      <c r="X64"/>
    </row>
    <row r="65" spans="6:24" ht="15.75" customHeight="1" x14ac:dyDescent="0.25">
      <c r="F65" s="47"/>
      <c r="G65" s="47"/>
      <c r="I65" s="47"/>
      <c r="J65" s="47"/>
      <c r="L65" s="47"/>
      <c r="M65" s="47"/>
      <c r="O65" s="47"/>
      <c r="P65" s="47"/>
      <c r="Q65" s="1"/>
      <c r="R65" s="1"/>
      <c r="S65" s="1"/>
      <c r="T65" s="1"/>
      <c r="U65" s="1"/>
      <c r="V65" s="1"/>
      <c r="W65" s="1"/>
      <c r="X65"/>
    </row>
    <row r="66" spans="6:24" ht="15.75" customHeight="1" x14ac:dyDescent="0.25">
      <c r="F66" s="47"/>
      <c r="G66" s="47"/>
      <c r="I66" s="47"/>
      <c r="J66" s="47"/>
      <c r="L66" s="47"/>
      <c r="M66" s="47"/>
      <c r="O66" s="47"/>
      <c r="P66" s="47"/>
      <c r="Q66" s="1"/>
      <c r="R66" s="1"/>
      <c r="S66" s="1"/>
      <c r="T66" s="1"/>
      <c r="U66" s="1"/>
      <c r="V66" s="1"/>
      <c r="W66" s="1"/>
      <c r="X66"/>
    </row>
    <row r="67" spans="6:24" ht="15.75" customHeight="1" x14ac:dyDescent="0.25">
      <c r="F67" s="47"/>
      <c r="G67" s="47"/>
      <c r="I67" s="47"/>
      <c r="J67" s="47"/>
      <c r="L67" s="47"/>
      <c r="M67" s="47"/>
      <c r="O67" s="47"/>
      <c r="P67" s="47"/>
      <c r="Q67" s="1"/>
      <c r="R67" s="1"/>
      <c r="S67" s="1"/>
      <c r="T67" s="1"/>
      <c r="U67" s="1"/>
      <c r="V67" s="1"/>
      <c r="W67" s="1"/>
      <c r="X67"/>
    </row>
    <row r="68" spans="6:24" ht="15.75" customHeight="1" x14ac:dyDescent="0.25">
      <c r="F68" s="47"/>
      <c r="G68" s="47"/>
      <c r="I68" s="47"/>
      <c r="J68" s="47"/>
      <c r="L68" s="47"/>
      <c r="M68" s="47"/>
      <c r="O68" s="47"/>
      <c r="P68" s="47"/>
      <c r="Q68" s="1"/>
      <c r="R68" s="1"/>
      <c r="S68" s="1"/>
      <c r="T68" s="1"/>
      <c r="U68" s="1"/>
      <c r="V68" s="1"/>
      <c r="W68" s="1"/>
      <c r="X68"/>
    </row>
    <row r="69" spans="6:24" ht="15.75" customHeight="1" x14ac:dyDescent="0.25">
      <c r="F69" s="47"/>
      <c r="G69" s="47"/>
      <c r="I69" s="47"/>
      <c r="J69" s="47"/>
      <c r="L69" s="47"/>
      <c r="M69" s="47"/>
      <c r="O69" s="47"/>
      <c r="P69" s="47"/>
      <c r="Q69" s="1"/>
      <c r="R69" s="1"/>
      <c r="S69" s="1"/>
      <c r="T69" s="1"/>
      <c r="U69" s="1"/>
      <c r="V69" s="1"/>
      <c r="W69" s="1"/>
      <c r="X69"/>
    </row>
    <row r="70" spans="6:24" ht="15.75" customHeight="1" x14ac:dyDescent="0.25">
      <c r="F70" s="47"/>
      <c r="G70" s="47"/>
      <c r="I70" s="47"/>
      <c r="J70" s="47"/>
      <c r="L70" s="47"/>
      <c r="M70" s="47"/>
      <c r="O70" s="47"/>
      <c r="P70" s="47"/>
      <c r="Q70" s="1"/>
      <c r="R70" s="1"/>
      <c r="S70" s="1"/>
      <c r="T70" s="1"/>
      <c r="U70" s="1"/>
      <c r="V70" s="1"/>
      <c r="W70" s="1"/>
      <c r="X70"/>
    </row>
    <row r="71" spans="6:24" ht="15.75" customHeight="1" x14ac:dyDescent="0.25">
      <c r="F71" s="47"/>
      <c r="G71" s="47"/>
      <c r="I71" s="47"/>
      <c r="J71" s="47"/>
      <c r="L71" s="47"/>
      <c r="M71" s="47"/>
      <c r="O71" s="47"/>
      <c r="P71" s="47"/>
      <c r="Q71" s="1"/>
      <c r="R71" s="1"/>
      <c r="S71" s="1"/>
      <c r="T71" s="1"/>
      <c r="U71" s="1"/>
      <c r="V71" s="1"/>
      <c r="W71" s="1"/>
      <c r="X71"/>
    </row>
    <row r="72" spans="6:24" ht="15.75" customHeight="1" x14ac:dyDescent="0.25">
      <c r="F72" s="47"/>
      <c r="G72" s="47"/>
      <c r="I72" s="47"/>
      <c r="J72" s="47"/>
      <c r="L72" s="47"/>
      <c r="M72" s="47"/>
      <c r="O72" s="47"/>
      <c r="P72" s="47"/>
      <c r="Q72" s="1"/>
      <c r="R72" s="1"/>
      <c r="S72" s="1"/>
      <c r="T72" s="1"/>
      <c r="U72" s="1"/>
      <c r="V72" s="1"/>
      <c r="W72" s="1"/>
      <c r="X72"/>
    </row>
    <row r="73" spans="6:24" ht="15.75" customHeight="1" x14ac:dyDescent="0.25">
      <c r="F73" s="47"/>
      <c r="G73" s="47"/>
      <c r="I73" s="47"/>
      <c r="J73" s="47"/>
      <c r="L73" s="47"/>
      <c r="M73" s="47"/>
      <c r="O73" s="47"/>
      <c r="P73" s="47"/>
      <c r="Q73" s="1"/>
      <c r="R73" s="1"/>
      <c r="S73" s="1"/>
      <c r="T73" s="1"/>
      <c r="U73" s="1"/>
      <c r="V73" s="1"/>
      <c r="W73" s="1"/>
      <c r="X73"/>
    </row>
    <row r="74" spans="6:24" ht="15.75" customHeight="1" x14ac:dyDescent="0.25">
      <c r="F74" s="47"/>
      <c r="G74" s="47"/>
      <c r="I74" s="47"/>
      <c r="J74" s="47"/>
      <c r="L74" s="47"/>
      <c r="M74" s="47"/>
      <c r="O74" s="47"/>
      <c r="P74" s="47"/>
      <c r="Q74" s="1"/>
      <c r="R74" s="1"/>
      <c r="S74" s="1"/>
      <c r="T74" s="1"/>
      <c r="U74" s="1"/>
      <c r="V74" s="1"/>
      <c r="W74" s="1"/>
      <c r="X74"/>
    </row>
    <row r="75" spans="6:24" ht="15.75" customHeight="1" x14ac:dyDescent="0.25">
      <c r="F75" s="47"/>
      <c r="G75" s="47"/>
      <c r="I75" s="47"/>
      <c r="J75" s="47"/>
      <c r="L75" s="47"/>
      <c r="M75" s="47"/>
      <c r="O75" s="47"/>
      <c r="P75" s="47"/>
      <c r="Q75" s="1"/>
      <c r="R75" s="1"/>
      <c r="S75" s="1"/>
      <c r="T75" s="1"/>
      <c r="U75" s="1"/>
      <c r="V75" s="1"/>
      <c r="W75" s="1"/>
      <c r="X75"/>
    </row>
    <row r="76" spans="6:24" ht="15.75" customHeight="1" x14ac:dyDescent="0.25">
      <c r="F76" s="47"/>
      <c r="G76" s="47"/>
      <c r="I76" s="47"/>
      <c r="J76" s="47"/>
      <c r="L76" s="47"/>
      <c r="M76" s="47"/>
      <c r="O76" s="47"/>
      <c r="P76" s="47"/>
      <c r="Q76" s="1"/>
      <c r="R76" s="1"/>
      <c r="S76" s="1"/>
      <c r="T76" s="1"/>
      <c r="U76" s="1"/>
      <c r="V76" s="1"/>
      <c r="W76" s="1"/>
      <c r="X76"/>
    </row>
    <row r="77" spans="6:24" ht="15.75" customHeight="1" x14ac:dyDescent="0.25">
      <c r="F77" s="47"/>
      <c r="G77" s="47"/>
      <c r="I77" s="47"/>
      <c r="J77" s="47"/>
      <c r="L77" s="47"/>
      <c r="M77" s="47"/>
      <c r="O77" s="47"/>
      <c r="P77" s="47"/>
      <c r="Q77" s="1"/>
      <c r="R77" s="1"/>
      <c r="S77" s="1"/>
      <c r="T77" s="1"/>
      <c r="U77" s="1"/>
      <c r="V77" s="1"/>
      <c r="W77" s="1"/>
      <c r="X77"/>
    </row>
    <row r="78" spans="6:24" ht="15.75" customHeight="1" x14ac:dyDescent="0.25">
      <c r="F78" s="47"/>
      <c r="G78" s="47"/>
      <c r="I78" s="47"/>
      <c r="J78" s="47"/>
      <c r="L78" s="47"/>
      <c r="M78" s="47"/>
      <c r="O78" s="47"/>
      <c r="P78" s="47"/>
      <c r="Q78" s="1"/>
      <c r="R78" s="1"/>
      <c r="S78" s="1"/>
      <c r="T78" s="1"/>
      <c r="U78" s="1"/>
      <c r="V78" s="1"/>
      <c r="W78" s="1"/>
      <c r="X78"/>
    </row>
    <row r="79" spans="6:24" ht="15.75" customHeight="1" x14ac:dyDescent="0.25">
      <c r="F79" s="47"/>
      <c r="G79" s="47"/>
      <c r="I79" s="47"/>
      <c r="J79" s="47"/>
      <c r="L79" s="47"/>
      <c r="M79" s="47"/>
      <c r="O79" s="47"/>
      <c r="P79" s="47"/>
      <c r="Q79" s="1"/>
      <c r="R79" s="1"/>
      <c r="S79" s="1"/>
      <c r="T79" s="1"/>
      <c r="U79" s="1"/>
      <c r="V79" s="1"/>
      <c r="W79" s="1"/>
      <c r="X79"/>
    </row>
    <row r="80" spans="6:24" ht="15.75" customHeight="1" x14ac:dyDescent="0.25">
      <c r="F80" s="47"/>
      <c r="G80" s="47"/>
      <c r="I80" s="47"/>
      <c r="J80" s="47"/>
      <c r="L80" s="47"/>
      <c r="M80" s="47"/>
      <c r="O80" s="47"/>
      <c r="P80" s="47"/>
      <c r="Q80" s="1"/>
      <c r="R80" s="1"/>
      <c r="S80" s="1"/>
      <c r="T80" s="1"/>
      <c r="U80" s="1"/>
      <c r="V80" s="1"/>
      <c r="W80" s="1"/>
      <c r="X80"/>
    </row>
    <row r="81" spans="6:36" ht="15.75" customHeight="1" x14ac:dyDescent="0.25">
      <c r="F81" s="47"/>
      <c r="G81" s="47"/>
      <c r="I81" s="47"/>
      <c r="J81" s="47"/>
      <c r="L81" s="47"/>
      <c r="M81" s="47"/>
      <c r="O81" s="47"/>
      <c r="P81" s="47"/>
      <c r="Q81" s="1"/>
      <c r="R81" s="1"/>
      <c r="S81" s="1"/>
      <c r="T81" s="1"/>
      <c r="U81" s="1"/>
      <c r="V81" s="1"/>
      <c r="W81" s="1"/>
      <c r="X81"/>
    </row>
    <row r="82" spans="6:36" ht="15.75" customHeight="1" x14ac:dyDescent="0.25">
      <c r="F82" s="47"/>
      <c r="G82" s="47"/>
      <c r="I82" s="47"/>
      <c r="J82" s="47"/>
      <c r="L82" s="47"/>
      <c r="M82" s="47"/>
      <c r="O82" s="47"/>
      <c r="P82" s="47"/>
      <c r="Q82" s="1"/>
      <c r="R82" s="1"/>
      <c r="S82" s="1"/>
      <c r="T82" s="1"/>
      <c r="U82" s="1"/>
      <c r="V82" s="1"/>
      <c r="W82" s="1"/>
      <c r="X82"/>
    </row>
    <row r="83" spans="6:36" ht="15.75" customHeight="1" x14ac:dyDescent="0.25">
      <c r="F83" s="47"/>
      <c r="G83" s="47"/>
      <c r="I83" s="47"/>
      <c r="J83" s="47"/>
      <c r="L83" s="47"/>
      <c r="M83" s="47"/>
      <c r="O83" s="47"/>
      <c r="P83" s="47"/>
      <c r="Q83" s="1"/>
      <c r="R83" s="1"/>
      <c r="S83" s="1"/>
      <c r="T83" s="1"/>
      <c r="U83" s="1"/>
      <c r="V83" s="1"/>
      <c r="W83" s="1"/>
      <c r="X83"/>
    </row>
    <row r="84" spans="6:36" ht="15.75" customHeight="1" x14ac:dyDescent="0.25">
      <c r="F84" s="47"/>
      <c r="G84" s="47"/>
      <c r="I84" s="47"/>
      <c r="J84" s="47"/>
      <c r="L84" s="47"/>
      <c r="M84" s="47"/>
      <c r="O84" s="47"/>
      <c r="P84" s="47"/>
      <c r="Q84" s="1"/>
      <c r="R84" s="1"/>
      <c r="S84" s="1"/>
      <c r="T84" s="1"/>
      <c r="U84" s="1"/>
      <c r="V84" s="1"/>
      <c r="W84" s="1"/>
      <c r="X84"/>
    </row>
    <row r="85" spans="6:36" ht="15.75" customHeight="1" x14ac:dyDescent="0.25">
      <c r="F85" s="47"/>
      <c r="G85" s="47"/>
      <c r="I85" s="47"/>
      <c r="J85" s="47"/>
      <c r="L85" s="47"/>
      <c r="M85" s="47"/>
      <c r="O85" s="47"/>
      <c r="P85" s="47"/>
      <c r="Q85" s="1"/>
      <c r="R85" s="1"/>
      <c r="S85" s="1"/>
      <c r="T85" s="1"/>
      <c r="U85" s="1"/>
      <c r="V85" s="1"/>
      <c r="W85" s="1"/>
      <c r="X85"/>
    </row>
    <row r="86" spans="6:36" ht="15.75" customHeight="1" x14ac:dyDescent="0.25">
      <c r="F86" s="47"/>
      <c r="G86" s="47"/>
      <c r="I86" s="47"/>
      <c r="J86" s="47"/>
      <c r="L86" s="47"/>
      <c r="M86" s="47"/>
      <c r="O86" s="47"/>
      <c r="P86" s="47"/>
      <c r="Q86" s="1"/>
      <c r="R86" s="1"/>
      <c r="S86" s="1"/>
      <c r="T86" s="1"/>
      <c r="U86" s="1"/>
      <c r="V86" s="1"/>
      <c r="W86" s="1"/>
      <c r="X86"/>
      <c r="AG86" s="48"/>
      <c r="AH86" s="48"/>
      <c r="AI86" s="48"/>
      <c r="AJ86" s="48"/>
    </row>
    <row r="87" spans="6:36" ht="15.75" customHeight="1" x14ac:dyDescent="0.25">
      <c r="F87" s="47"/>
      <c r="G87" s="47"/>
      <c r="I87" s="47"/>
      <c r="J87" s="47"/>
      <c r="L87" s="47"/>
      <c r="M87" s="47"/>
      <c r="O87" s="47"/>
      <c r="P87" s="47"/>
      <c r="Q87" s="1"/>
      <c r="R87" s="1"/>
      <c r="S87" s="1"/>
      <c r="T87" s="1"/>
      <c r="U87" s="1"/>
      <c r="V87" s="1"/>
      <c r="W87" s="1"/>
      <c r="X87"/>
      <c r="AG87" s="48"/>
      <c r="AH87" s="48"/>
      <c r="AI87" s="48"/>
      <c r="AJ87" s="48"/>
    </row>
    <row r="88" spans="6:36" ht="15.75" customHeight="1" x14ac:dyDescent="0.25">
      <c r="F88" s="47"/>
      <c r="G88" s="47"/>
      <c r="I88" s="47"/>
      <c r="J88" s="47"/>
      <c r="L88" s="47"/>
      <c r="M88" s="47"/>
      <c r="O88" s="47"/>
      <c r="P88" s="47"/>
      <c r="Q88" s="1"/>
      <c r="R88" s="1"/>
      <c r="S88" s="1"/>
      <c r="T88" s="1"/>
      <c r="U88" s="1"/>
      <c r="V88" s="1"/>
      <c r="W88" s="1"/>
      <c r="X88"/>
      <c r="AG88" s="48"/>
      <c r="AH88" s="48"/>
      <c r="AI88" s="48"/>
      <c r="AJ88" s="48"/>
    </row>
    <row r="89" spans="6:36" ht="15.75" customHeight="1" x14ac:dyDescent="0.25">
      <c r="F89" s="47"/>
      <c r="G89" s="47"/>
      <c r="I89" s="47"/>
      <c r="J89" s="47"/>
      <c r="L89" s="47"/>
      <c r="M89" s="47"/>
      <c r="O89" s="47"/>
      <c r="P89" s="47"/>
      <c r="Q89" s="1"/>
      <c r="R89" s="1"/>
      <c r="S89" s="1"/>
      <c r="T89" s="1"/>
      <c r="U89" s="1"/>
      <c r="V89" s="1"/>
      <c r="W89" s="1"/>
      <c r="X89"/>
      <c r="AG89" s="48"/>
      <c r="AH89" s="48"/>
      <c r="AI89" s="48"/>
      <c r="AJ89" s="48"/>
    </row>
    <row r="90" spans="6:36" ht="15.75" customHeight="1" x14ac:dyDescent="0.25">
      <c r="F90" s="47"/>
      <c r="G90" s="47"/>
      <c r="I90" s="47"/>
      <c r="J90" s="47"/>
      <c r="L90" s="47"/>
      <c r="M90" s="47"/>
      <c r="O90" s="47"/>
      <c r="P90" s="47"/>
      <c r="Q90" s="1"/>
      <c r="R90" s="1"/>
      <c r="S90" s="1"/>
      <c r="T90" s="1"/>
      <c r="U90" s="1"/>
      <c r="V90" s="1"/>
      <c r="W90" s="1"/>
      <c r="X90"/>
      <c r="AG90" s="48"/>
      <c r="AH90" s="48"/>
      <c r="AI90" s="48"/>
      <c r="AJ90" s="48"/>
    </row>
    <row r="91" spans="6:36" ht="15.75" customHeight="1" x14ac:dyDescent="0.25">
      <c r="F91" s="47"/>
      <c r="G91" s="47"/>
      <c r="I91" s="47"/>
      <c r="J91" s="47"/>
      <c r="L91" s="47"/>
      <c r="M91" s="47"/>
      <c r="O91" s="47"/>
      <c r="P91" s="47"/>
      <c r="Q91" s="1"/>
      <c r="R91" s="1"/>
      <c r="S91" s="1"/>
      <c r="T91" s="1"/>
      <c r="U91" s="1"/>
      <c r="V91" s="1"/>
      <c r="W91" s="1"/>
      <c r="X91"/>
      <c r="AG91" s="48"/>
      <c r="AH91" s="48"/>
      <c r="AI91" s="48"/>
      <c r="AJ91" s="48"/>
    </row>
    <row r="92" spans="6:36" ht="15.75" customHeight="1" x14ac:dyDescent="0.25">
      <c r="F92" s="47"/>
      <c r="G92" s="47"/>
      <c r="I92" s="47"/>
      <c r="J92" s="47"/>
      <c r="L92" s="47"/>
      <c r="M92" s="47"/>
      <c r="O92" s="47"/>
      <c r="P92" s="47"/>
      <c r="Q92" s="1"/>
      <c r="R92" s="1"/>
      <c r="S92" s="1"/>
      <c r="T92" s="1"/>
      <c r="U92" s="1"/>
      <c r="V92" s="1"/>
      <c r="W92" s="1"/>
      <c r="X92"/>
      <c r="AG92" s="48"/>
      <c r="AH92" s="48"/>
      <c r="AI92" s="48"/>
      <c r="AJ92" s="48"/>
    </row>
    <row r="93" spans="6:36" ht="15.75" customHeight="1" x14ac:dyDescent="0.25">
      <c r="F93" s="47"/>
      <c r="G93" s="47"/>
      <c r="I93" s="47"/>
      <c r="J93" s="47"/>
      <c r="L93" s="47"/>
      <c r="M93" s="47"/>
      <c r="O93" s="47"/>
      <c r="P93" s="47"/>
      <c r="Q93" s="1"/>
      <c r="R93" s="1"/>
      <c r="S93" s="1"/>
      <c r="T93" s="1"/>
      <c r="U93" s="1"/>
      <c r="V93" s="1"/>
      <c r="W93" s="1"/>
      <c r="X93"/>
      <c r="AG93" s="48"/>
      <c r="AH93" s="48"/>
      <c r="AI93" s="48"/>
      <c r="AJ93" s="48"/>
    </row>
    <row r="94" spans="6:36" ht="15.75" customHeight="1" x14ac:dyDescent="0.25">
      <c r="F94" s="47"/>
      <c r="G94" s="47"/>
      <c r="I94" s="47"/>
      <c r="J94" s="47"/>
      <c r="L94" s="47"/>
      <c r="M94" s="47"/>
      <c r="O94" s="47"/>
      <c r="P94" s="47"/>
      <c r="Q94" s="1"/>
      <c r="R94" s="1"/>
      <c r="S94" s="1"/>
      <c r="T94" s="1"/>
      <c r="U94" s="1"/>
      <c r="V94" s="1"/>
      <c r="W94" s="1"/>
      <c r="X94"/>
      <c r="AG94" s="48"/>
      <c r="AH94" s="48"/>
      <c r="AI94" s="48"/>
      <c r="AJ94" s="48"/>
    </row>
    <row r="95" spans="6:36" ht="15.75" customHeight="1" x14ac:dyDescent="0.25">
      <c r="F95" s="47"/>
      <c r="G95" s="47"/>
      <c r="I95" s="47"/>
      <c r="J95" s="47"/>
      <c r="L95" s="47"/>
      <c r="M95" s="47"/>
      <c r="O95" s="47"/>
      <c r="P95" s="47"/>
      <c r="Q95" s="1"/>
      <c r="R95" s="1"/>
      <c r="S95" s="1"/>
      <c r="T95" s="1"/>
      <c r="U95" s="1"/>
      <c r="V95" s="1"/>
      <c r="W95" s="1"/>
      <c r="X95"/>
      <c r="AG95" s="48"/>
      <c r="AH95" s="48"/>
      <c r="AI95" s="48"/>
      <c r="AJ95" s="48"/>
    </row>
    <row r="96" spans="6:36" ht="15.75" customHeight="1" x14ac:dyDescent="0.25">
      <c r="F96" s="47"/>
      <c r="G96" s="47"/>
      <c r="I96" s="47"/>
      <c r="J96" s="47"/>
      <c r="L96" s="47"/>
      <c r="M96" s="47"/>
      <c r="O96" s="47"/>
      <c r="P96" s="47"/>
      <c r="Q96" s="1"/>
      <c r="R96" s="1"/>
      <c r="S96" s="1"/>
      <c r="T96" s="1"/>
      <c r="U96" s="1"/>
      <c r="V96" s="1"/>
      <c r="W96" s="1"/>
      <c r="X96"/>
      <c r="AG96" s="48"/>
      <c r="AH96" s="48"/>
      <c r="AI96" s="48"/>
      <c r="AJ96" s="48"/>
    </row>
    <row r="97" spans="6:36" ht="15.75" customHeight="1" x14ac:dyDescent="0.25">
      <c r="F97" s="47"/>
      <c r="G97" s="47"/>
      <c r="I97" s="47"/>
      <c r="J97" s="47"/>
      <c r="L97" s="47"/>
      <c r="M97" s="47"/>
      <c r="O97" s="47"/>
      <c r="P97" s="47"/>
      <c r="Q97" s="1"/>
      <c r="R97" s="1"/>
      <c r="S97" s="1"/>
      <c r="T97" s="1"/>
      <c r="U97" s="1"/>
      <c r="V97" s="1"/>
      <c r="W97" s="1"/>
      <c r="X97"/>
      <c r="AG97" s="48"/>
      <c r="AH97" s="48"/>
      <c r="AI97" s="48"/>
      <c r="AJ97" s="48"/>
    </row>
    <row r="98" spans="6:36" ht="15.75" customHeight="1" x14ac:dyDescent="0.25">
      <c r="F98" s="47"/>
      <c r="G98" s="47"/>
      <c r="I98" s="47"/>
      <c r="J98" s="47"/>
      <c r="L98" s="47"/>
      <c r="M98" s="47"/>
      <c r="O98" s="47"/>
      <c r="P98" s="47"/>
      <c r="Q98" s="1"/>
      <c r="R98" s="1"/>
      <c r="S98" s="1"/>
      <c r="T98" s="1"/>
      <c r="U98" s="1"/>
      <c r="V98" s="1"/>
      <c r="W98" s="1"/>
      <c r="X98"/>
      <c r="AG98" s="48"/>
      <c r="AH98" s="48"/>
      <c r="AI98" s="48"/>
      <c r="AJ98" s="48"/>
    </row>
    <row r="99" spans="6:36" ht="15.75" customHeight="1" x14ac:dyDescent="0.25">
      <c r="F99" s="47"/>
      <c r="G99" s="47"/>
      <c r="I99" s="47"/>
      <c r="J99" s="47"/>
      <c r="L99" s="47"/>
      <c r="M99" s="47"/>
      <c r="O99" s="47"/>
      <c r="P99" s="47"/>
      <c r="Q99" s="1"/>
      <c r="R99" s="1"/>
      <c r="S99" s="1"/>
      <c r="T99" s="1"/>
      <c r="U99" s="1"/>
      <c r="V99" s="1"/>
      <c r="W99" s="1"/>
      <c r="X99"/>
      <c r="AG99" s="48"/>
      <c r="AH99" s="48"/>
      <c r="AI99" s="48"/>
      <c r="AJ99" s="48"/>
    </row>
    <row r="100" spans="6:36" ht="15.75" customHeight="1" x14ac:dyDescent="0.25">
      <c r="F100" s="47"/>
      <c r="G100" s="47"/>
      <c r="I100" s="47"/>
      <c r="J100" s="47"/>
      <c r="L100" s="47"/>
      <c r="M100" s="47"/>
      <c r="O100" s="47"/>
      <c r="P100" s="47"/>
      <c r="Q100" s="1"/>
      <c r="R100" s="1"/>
      <c r="S100" s="1"/>
      <c r="T100" s="1"/>
      <c r="U100" s="1"/>
      <c r="V100" s="1"/>
      <c r="W100" s="1"/>
      <c r="X100"/>
      <c r="AG100" s="48"/>
      <c r="AH100" s="48"/>
      <c r="AI100" s="48"/>
      <c r="AJ100" s="48"/>
    </row>
    <row r="101" spans="6:36" ht="15.75" customHeight="1" x14ac:dyDescent="0.25">
      <c r="F101" s="47"/>
      <c r="G101" s="47"/>
      <c r="I101" s="47"/>
      <c r="J101" s="47"/>
      <c r="L101" s="47"/>
      <c r="M101" s="47"/>
      <c r="O101" s="47"/>
      <c r="P101" s="47"/>
      <c r="Q101" s="1"/>
      <c r="R101" s="1"/>
      <c r="S101" s="1"/>
      <c r="T101" s="1"/>
      <c r="U101" s="1"/>
      <c r="V101" s="1"/>
      <c r="W101" s="1"/>
      <c r="X101"/>
      <c r="AG101" s="48"/>
      <c r="AH101" s="48"/>
      <c r="AI101" s="48"/>
      <c r="AJ101" s="48"/>
    </row>
    <row r="102" spans="6:36" ht="15.75" customHeight="1" x14ac:dyDescent="0.25">
      <c r="F102" s="47"/>
      <c r="G102" s="47"/>
      <c r="I102" s="47"/>
      <c r="J102" s="47"/>
      <c r="L102" s="47"/>
      <c r="M102" s="47"/>
      <c r="O102" s="47"/>
      <c r="P102" s="47"/>
      <c r="Q102" s="1"/>
      <c r="R102" s="1"/>
      <c r="S102" s="1"/>
      <c r="T102" s="1"/>
      <c r="U102" s="1"/>
      <c r="V102" s="1"/>
      <c r="W102" s="1"/>
      <c r="X102"/>
      <c r="AG102" s="48"/>
      <c r="AH102" s="48"/>
      <c r="AI102" s="48"/>
      <c r="AJ102" s="48"/>
    </row>
    <row r="103" spans="6:36" ht="15.75" customHeight="1" x14ac:dyDescent="0.25">
      <c r="F103" s="47"/>
      <c r="G103" s="47"/>
      <c r="I103" s="47"/>
      <c r="J103" s="47"/>
      <c r="L103" s="47"/>
      <c r="M103" s="47"/>
      <c r="O103" s="47"/>
      <c r="P103" s="47"/>
      <c r="Q103" s="1"/>
      <c r="R103" s="1"/>
      <c r="S103" s="1"/>
      <c r="T103" s="1"/>
      <c r="U103" s="1"/>
      <c r="V103" s="1"/>
      <c r="W103" s="1"/>
      <c r="X103"/>
      <c r="AG103" s="48"/>
      <c r="AH103" s="48"/>
      <c r="AI103" s="48"/>
      <c r="AJ103" s="48"/>
    </row>
    <row r="104" spans="6:36" ht="15.75" customHeight="1" x14ac:dyDescent="0.25">
      <c r="F104" s="47"/>
      <c r="G104" s="47"/>
      <c r="I104" s="47"/>
      <c r="J104" s="47"/>
      <c r="L104" s="47"/>
      <c r="M104" s="47"/>
      <c r="O104" s="47"/>
      <c r="P104" s="47"/>
      <c r="Q104" s="1"/>
      <c r="R104" s="1"/>
      <c r="S104" s="1"/>
      <c r="T104" s="1"/>
      <c r="U104" s="1"/>
      <c r="V104" s="1"/>
      <c r="W104" s="1"/>
      <c r="X104"/>
      <c r="AG104" s="48"/>
      <c r="AH104" s="48"/>
      <c r="AI104" s="48"/>
      <c r="AJ104" s="48"/>
    </row>
    <row r="105" spans="6:36" ht="15.75" customHeight="1" x14ac:dyDescent="0.25">
      <c r="F105" s="47"/>
      <c r="G105" s="47"/>
      <c r="I105" s="47"/>
      <c r="J105" s="47"/>
      <c r="L105" s="47"/>
      <c r="M105" s="47"/>
      <c r="O105" s="47"/>
      <c r="P105" s="47"/>
      <c r="Q105" s="1"/>
      <c r="R105" s="1"/>
      <c r="S105" s="1"/>
      <c r="T105" s="1"/>
      <c r="U105" s="1"/>
      <c r="V105" s="1"/>
      <c r="W105" s="1"/>
      <c r="X105"/>
      <c r="AG105" s="48"/>
      <c r="AH105" s="48"/>
      <c r="AI105" s="48"/>
      <c r="AJ105" s="48"/>
    </row>
    <row r="106" spans="6:36" ht="15.75" customHeight="1" x14ac:dyDescent="0.25">
      <c r="F106" s="47"/>
      <c r="G106" s="47"/>
      <c r="I106" s="47"/>
      <c r="J106" s="47"/>
      <c r="L106" s="47"/>
      <c r="M106" s="47"/>
      <c r="O106" s="47"/>
      <c r="P106" s="47"/>
      <c r="Q106" s="1"/>
      <c r="R106" s="1"/>
      <c r="S106" s="1"/>
      <c r="T106" s="1"/>
      <c r="U106" s="1"/>
      <c r="V106" s="1"/>
      <c r="W106" s="1"/>
      <c r="X106"/>
      <c r="AG106" s="48"/>
      <c r="AH106" s="48"/>
      <c r="AI106" s="48"/>
      <c r="AJ106" s="48"/>
    </row>
    <row r="107" spans="6:36" ht="15.75" customHeight="1" x14ac:dyDescent="0.25">
      <c r="F107" s="47"/>
      <c r="G107" s="47"/>
      <c r="I107" s="47"/>
      <c r="J107" s="47"/>
      <c r="L107" s="47"/>
      <c r="M107" s="47"/>
      <c r="O107" s="47"/>
      <c r="P107" s="47"/>
      <c r="Q107" s="1"/>
      <c r="R107" s="1"/>
      <c r="S107" s="1"/>
      <c r="T107" s="1"/>
      <c r="U107" s="1"/>
      <c r="V107" s="1"/>
      <c r="W107" s="1"/>
      <c r="X107"/>
      <c r="AG107" s="48"/>
      <c r="AH107" s="48"/>
      <c r="AI107" s="48"/>
      <c r="AJ107" s="48"/>
    </row>
    <row r="108" spans="6:36" ht="15.75" customHeight="1" x14ac:dyDescent="0.25">
      <c r="F108" s="47"/>
      <c r="G108" s="47"/>
      <c r="I108" s="47"/>
      <c r="J108" s="47"/>
      <c r="L108" s="47"/>
      <c r="M108" s="47"/>
      <c r="O108" s="47"/>
      <c r="P108" s="47"/>
      <c r="Q108" s="1"/>
      <c r="R108" s="1"/>
      <c r="S108" s="1"/>
      <c r="T108" s="1"/>
      <c r="U108" s="1"/>
      <c r="V108" s="1"/>
      <c r="W108" s="1"/>
      <c r="X108"/>
      <c r="AG108" s="48"/>
      <c r="AH108" s="48"/>
      <c r="AI108" s="48"/>
      <c r="AJ108" s="48"/>
    </row>
    <row r="109" spans="6:36" ht="15.75" customHeight="1" x14ac:dyDescent="0.25">
      <c r="F109" s="47"/>
      <c r="G109" s="47"/>
      <c r="I109" s="47"/>
      <c r="J109" s="47"/>
      <c r="L109" s="47"/>
      <c r="M109" s="47"/>
      <c r="O109" s="47"/>
      <c r="P109" s="47"/>
      <c r="Q109" s="1"/>
      <c r="R109" s="1"/>
      <c r="S109" s="1"/>
      <c r="T109" s="1"/>
      <c r="U109" s="1"/>
      <c r="V109" s="1"/>
      <c r="W109" s="1"/>
      <c r="X109"/>
      <c r="AG109" s="48"/>
      <c r="AH109" s="48"/>
      <c r="AI109" s="48"/>
      <c r="AJ109" s="48"/>
    </row>
    <row r="110" spans="6:36" ht="15.75" customHeight="1" x14ac:dyDescent="0.25">
      <c r="F110" s="47"/>
      <c r="G110" s="47"/>
      <c r="I110" s="47"/>
      <c r="J110" s="47"/>
      <c r="L110" s="47"/>
      <c r="M110" s="47"/>
      <c r="O110" s="47"/>
      <c r="P110" s="47"/>
      <c r="Q110" s="1"/>
      <c r="R110" s="1"/>
      <c r="S110" s="1"/>
      <c r="T110" s="1"/>
      <c r="U110" s="1"/>
      <c r="V110" s="1"/>
      <c r="W110" s="1"/>
      <c r="X110"/>
      <c r="AG110" s="48"/>
      <c r="AH110" s="48"/>
      <c r="AI110" s="48"/>
      <c r="AJ110" s="48"/>
    </row>
    <row r="111" spans="6:36" ht="15.75" customHeight="1" x14ac:dyDescent="0.25">
      <c r="F111" s="47"/>
      <c r="G111" s="47"/>
      <c r="I111" s="47"/>
      <c r="J111" s="47"/>
      <c r="L111" s="47"/>
      <c r="M111" s="47"/>
      <c r="O111" s="47"/>
      <c r="P111" s="47"/>
      <c r="Q111" s="1"/>
      <c r="R111" s="1"/>
      <c r="S111" s="1"/>
      <c r="T111" s="1"/>
      <c r="U111" s="1"/>
      <c r="V111" s="1"/>
      <c r="W111" s="1"/>
      <c r="X111"/>
      <c r="AG111" s="48"/>
      <c r="AH111" s="48"/>
      <c r="AI111" s="48"/>
      <c r="AJ111" s="48"/>
    </row>
    <row r="112" spans="6:36" ht="15.75" customHeight="1" x14ac:dyDescent="0.25">
      <c r="F112" s="47"/>
      <c r="G112" s="47"/>
      <c r="I112" s="47"/>
      <c r="J112" s="47"/>
      <c r="L112" s="47"/>
      <c r="M112" s="47"/>
      <c r="O112" s="47"/>
      <c r="P112" s="47"/>
      <c r="Q112" s="1"/>
      <c r="R112" s="1"/>
      <c r="S112" s="1"/>
      <c r="T112" s="1"/>
      <c r="U112" s="1"/>
      <c r="V112" s="1"/>
      <c r="W112" s="1"/>
      <c r="X112"/>
      <c r="AG112" s="48"/>
      <c r="AH112" s="48"/>
      <c r="AI112" s="48"/>
      <c r="AJ112" s="48"/>
    </row>
    <row r="113" spans="6:36" ht="15.75" customHeight="1" x14ac:dyDescent="0.25">
      <c r="F113" s="47"/>
      <c r="G113" s="47"/>
      <c r="I113" s="47"/>
      <c r="J113" s="47"/>
      <c r="L113" s="47"/>
      <c r="M113" s="47"/>
      <c r="O113" s="47"/>
      <c r="P113" s="47"/>
      <c r="Q113" s="1"/>
      <c r="R113" s="1"/>
      <c r="S113" s="1"/>
      <c r="T113" s="1"/>
      <c r="U113" s="1"/>
      <c r="V113" s="1"/>
      <c r="W113" s="1"/>
      <c r="X113"/>
      <c r="AG113" s="48"/>
      <c r="AH113" s="48"/>
      <c r="AI113" s="48"/>
      <c r="AJ113" s="48"/>
    </row>
    <row r="114" spans="6:36" ht="15.75" customHeight="1" x14ac:dyDescent="0.25">
      <c r="F114" s="47"/>
      <c r="G114" s="47"/>
      <c r="I114" s="47"/>
      <c r="J114" s="47"/>
      <c r="L114" s="47"/>
      <c r="M114" s="47"/>
      <c r="O114" s="47"/>
      <c r="P114" s="47"/>
      <c r="Q114" s="1"/>
      <c r="R114" s="1"/>
      <c r="S114" s="1"/>
      <c r="T114" s="1"/>
      <c r="U114" s="1"/>
      <c r="V114" s="1"/>
      <c r="W114" s="1"/>
      <c r="X114"/>
      <c r="AG114" s="48"/>
      <c r="AH114" s="48"/>
      <c r="AI114" s="48"/>
      <c r="AJ114" s="48"/>
    </row>
    <row r="115" spans="6:36" ht="15.75" customHeight="1" x14ac:dyDescent="0.25">
      <c r="F115" s="47"/>
      <c r="G115" s="47"/>
      <c r="I115" s="47"/>
      <c r="J115" s="47"/>
      <c r="L115" s="47"/>
      <c r="M115" s="47"/>
      <c r="O115" s="47"/>
      <c r="P115" s="47"/>
      <c r="Q115" s="1"/>
      <c r="R115" s="1"/>
      <c r="S115" s="1"/>
      <c r="T115" s="1"/>
      <c r="U115" s="1"/>
      <c r="V115" s="1"/>
      <c r="W115" s="1"/>
      <c r="X115"/>
      <c r="AG115" s="48"/>
      <c r="AH115" s="48"/>
      <c r="AI115" s="48"/>
      <c r="AJ115" s="48"/>
    </row>
    <row r="116" spans="6:36" ht="15.75" customHeight="1" x14ac:dyDescent="0.25">
      <c r="F116" s="47"/>
      <c r="G116" s="47"/>
      <c r="I116" s="47"/>
      <c r="J116" s="47"/>
      <c r="L116" s="47"/>
      <c r="M116" s="47"/>
      <c r="O116" s="47"/>
      <c r="P116" s="47"/>
      <c r="Q116" s="1"/>
      <c r="R116" s="1"/>
      <c r="S116" s="1"/>
      <c r="T116" s="1"/>
      <c r="U116" s="1"/>
      <c r="V116" s="1"/>
      <c r="W116" s="1"/>
      <c r="X116"/>
      <c r="AG116" s="48"/>
      <c r="AH116" s="48"/>
      <c r="AI116" s="48"/>
      <c r="AJ116" s="48"/>
    </row>
    <row r="117" spans="6:36" ht="15.75" customHeight="1" x14ac:dyDescent="0.25">
      <c r="F117" s="47"/>
      <c r="G117" s="47"/>
      <c r="I117" s="47"/>
      <c r="J117" s="47"/>
      <c r="L117" s="47"/>
      <c r="M117" s="47"/>
      <c r="O117" s="47"/>
      <c r="P117" s="47"/>
      <c r="Q117" s="1"/>
      <c r="R117" s="1"/>
      <c r="S117" s="1"/>
      <c r="T117" s="1"/>
      <c r="U117" s="1"/>
      <c r="V117" s="1"/>
      <c r="W117" s="1"/>
      <c r="X117"/>
      <c r="AG117" s="48"/>
      <c r="AH117" s="48"/>
      <c r="AI117" s="48"/>
      <c r="AJ117" s="48"/>
    </row>
    <row r="118" spans="6:36" ht="15.75" customHeight="1" x14ac:dyDescent="0.25">
      <c r="F118" s="47"/>
      <c r="G118" s="47"/>
      <c r="I118" s="47"/>
      <c r="J118" s="47"/>
      <c r="L118" s="47"/>
      <c r="M118" s="47"/>
      <c r="O118" s="47"/>
      <c r="P118" s="47"/>
      <c r="Q118" s="1"/>
      <c r="R118" s="1"/>
      <c r="S118" s="1"/>
      <c r="T118" s="1"/>
      <c r="U118" s="1"/>
      <c r="V118" s="1"/>
      <c r="W118" s="1"/>
      <c r="X118"/>
      <c r="AG118" s="48"/>
      <c r="AH118" s="48"/>
      <c r="AI118" s="48"/>
      <c r="AJ118" s="48"/>
    </row>
    <row r="119" spans="6:36" ht="15.75" customHeight="1" x14ac:dyDescent="0.25">
      <c r="F119" s="47"/>
      <c r="G119" s="47"/>
      <c r="I119" s="47"/>
      <c r="J119" s="47"/>
      <c r="L119" s="47"/>
      <c r="M119" s="47"/>
      <c r="O119" s="47"/>
      <c r="P119" s="47"/>
      <c r="Q119" s="1"/>
      <c r="R119" s="1"/>
      <c r="S119" s="1"/>
      <c r="T119" s="1"/>
      <c r="U119" s="1"/>
      <c r="V119" s="1"/>
      <c r="W119" s="1"/>
      <c r="X119"/>
      <c r="AG119" s="48"/>
      <c r="AH119" s="48"/>
      <c r="AI119" s="48"/>
      <c r="AJ119" s="48"/>
    </row>
    <row r="120" spans="6:36" ht="15.75" customHeight="1" x14ac:dyDescent="0.25">
      <c r="F120" s="47"/>
      <c r="G120" s="47"/>
      <c r="I120" s="47"/>
      <c r="J120" s="47"/>
      <c r="L120" s="47"/>
      <c r="M120" s="47"/>
      <c r="O120" s="47"/>
      <c r="P120" s="47"/>
      <c r="Q120" s="1"/>
      <c r="R120" s="1"/>
      <c r="S120" s="1"/>
      <c r="T120" s="1"/>
      <c r="U120" s="1"/>
      <c r="V120" s="1"/>
      <c r="W120" s="1"/>
      <c r="X120"/>
      <c r="AG120" s="48"/>
      <c r="AH120" s="48"/>
      <c r="AI120" s="48"/>
      <c r="AJ120" s="48"/>
    </row>
    <row r="121" spans="6:36" ht="15.75" customHeight="1" x14ac:dyDescent="0.25">
      <c r="F121" s="47"/>
      <c r="G121" s="47"/>
      <c r="I121" s="47"/>
      <c r="J121" s="47"/>
      <c r="L121" s="47"/>
      <c r="M121" s="47"/>
      <c r="O121" s="47"/>
      <c r="P121" s="47"/>
      <c r="Q121" s="1"/>
      <c r="R121" s="1"/>
      <c r="S121" s="1"/>
      <c r="T121" s="1"/>
      <c r="U121" s="1"/>
      <c r="V121" s="1"/>
      <c r="W121" s="1"/>
      <c r="X121"/>
      <c r="AG121" s="48"/>
      <c r="AH121" s="48"/>
      <c r="AI121" s="48"/>
      <c r="AJ121" s="48"/>
    </row>
    <row r="122" spans="6:36" ht="15.75" customHeight="1" x14ac:dyDescent="0.25">
      <c r="F122" s="47"/>
      <c r="G122" s="47"/>
      <c r="I122" s="47"/>
      <c r="J122" s="47"/>
      <c r="L122" s="47"/>
      <c r="M122" s="47"/>
      <c r="O122" s="47"/>
      <c r="P122" s="47"/>
      <c r="Q122" s="1"/>
      <c r="R122" s="1"/>
      <c r="S122" s="1"/>
      <c r="T122" s="1"/>
      <c r="U122" s="1"/>
      <c r="V122" s="1"/>
      <c r="W122" s="1"/>
      <c r="X122"/>
      <c r="AG122" s="48"/>
      <c r="AH122" s="48"/>
      <c r="AI122" s="48"/>
      <c r="AJ122" s="48"/>
    </row>
    <row r="123" spans="6:36" ht="15.75" customHeight="1" x14ac:dyDescent="0.25">
      <c r="F123" s="47"/>
      <c r="G123" s="47"/>
      <c r="I123" s="47"/>
      <c r="J123" s="47"/>
      <c r="L123" s="47"/>
      <c r="M123" s="47"/>
      <c r="O123" s="47"/>
      <c r="P123" s="47"/>
      <c r="Q123" s="1"/>
      <c r="R123" s="1"/>
      <c r="S123" s="1"/>
      <c r="T123" s="1"/>
      <c r="U123" s="1"/>
      <c r="V123" s="1"/>
      <c r="W123" s="1"/>
      <c r="X123"/>
      <c r="AG123" s="48"/>
      <c r="AH123" s="48"/>
      <c r="AI123" s="48"/>
      <c r="AJ123" s="48"/>
    </row>
    <row r="124" spans="6:36" ht="15.75" customHeight="1" x14ac:dyDescent="0.25">
      <c r="F124" s="47"/>
      <c r="G124" s="47"/>
      <c r="I124" s="47"/>
      <c r="J124" s="47"/>
      <c r="L124" s="47"/>
      <c r="M124" s="47"/>
      <c r="O124" s="47"/>
      <c r="P124" s="47"/>
      <c r="Q124" s="1"/>
      <c r="R124" s="1"/>
      <c r="S124" s="1"/>
      <c r="T124" s="1"/>
      <c r="U124" s="1"/>
      <c r="V124" s="1"/>
      <c r="W124" s="1"/>
      <c r="X124"/>
      <c r="AG124" s="48"/>
      <c r="AH124" s="48"/>
      <c r="AI124" s="48"/>
      <c r="AJ124" s="48"/>
    </row>
    <row r="125" spans="6:36" ht="15.75" customHeight="1" x14ac:dyDescent="0.25">
      <c r="F125" s="47"/>
      <c r="G125" s="47"/>
      <c r="I125" s="47"/>
      <c r="J125" s="47"/>
      <c r="L125" s="47"/>
      <c r="M125" s="47"/>
      <c r="O125" s="47"/>
      <c r="P125" s="47"/>
      <c r="Q125" s="1"/>
      <c r="R125" s="1"/>
      <c r="S125" s="1"/>
      <c r="T125" s="1"/>
      <c r="U125" s="1"/>
      <c r="V125" s="1"/>
      <c r="W125" s="1"/>
      <c r="X125"/>
      <c r="AG125" s="48"/>
      <c r="AH125" s="48"/>
      <c r="AI125" s="48"/>
      <c r="AJ125" s="48"/>
    </row>
    <row r="126" spans="6:36" ht="15.75" customHeight="1" x14ac:dyDescent="0.25">
      <c r="F126" s="47"/>
      <c r="G126" s="47"/>
      <c r="I126" s="47"/>
      <c r="J126" s="47"/>
      <c r="L126" s="47"/>
      <c r="M126" s="47"/>
      <c r="O126" s="47"/>
      <c r="P126" s="47"/>
      <c r="Q126" s="1"/>
      <c r="R126" s="1"/>
      <c r="S126" s="1"/>
      <c r="T126" s="1"/>
      <c r="U126" s="1"/>
      <c r="V126" s="1"/>
      <c r="W126" s="1"/>
      <c r="X126"/>
      <c r="AG126" s="48"/>
      <c r="AH126" s="48"/>
      <c r="AI126" s="48"/>
      <c r="AJ126" s="48"/>
    </row>
    <row r="127" spans="6:36" ht="15.75" customHeight="1" x14ac:dyDescent="0.25">
      <c r="F127" s="47"/>
      <c r="G127" s="47"/>
      <c r="I127" s="47"/>
      <c r="J127" s="47"/>
      <c r="L127" s="47"/>
      <c r="M127" s="47"/>
      <c r="O127" s="47"/>
      <c r="P127" s="47"/>
      <c r="Q127" s="1"/>
      <c r="R127" s="1"/>
      <c r="S127" s="1"/>
      <c r="T127" s="1"/>
      <c r="U127" s="1"/>
      <c r="V127" s="1"/>
      <c r="W127" s="1"/>
      <c r="X127"/>
      <c r="AG127" s="48"/>
      <c r="AH127" s="48"/>
      <c r="AI127" s="48"/>
      <c r="AJ127" s="48"/>
    </row>
    <row r="128" spans="6:36" ht="15.75" customHeight="1" x14ac:dyDescent="0.25">
      <c r="F128" s="47"/>
      <c r="G128" s="47"/>
      <c r="I128" s="47"/>
      <c r="J128" s="47"/>
      <c r="L128" s="47"/>
      <c r="M128" s="47"/>
      <c r="O128" s="47"/>
      <c r="P128" s="47"/>
      <c r="Q128" s="1"/>
      <c r="R128" s="1"/>
      <c r="S128" s="1"/>
      <c r="T128" s="1"/>
      <c r="U128" s="1"/>
      <c r="V128" s="1"/>
      <c r="W128" s="1"/>
      <c r="X128"/>
      <c r="AG128" s="48"/>
      <c r="AH128" s="48"/>
      <c r="AI128" s="48"/>
      <c r="AJ128" s="48"/>
    </row>
    <row r="129" spans="6:36" ht="15.75" customHeight="1" x14ac:dyDescent="0.25">
      <c r="F129" s="47"/>
      <c r="G129" s="47"/>
      <c r="I129" s="47"/>
      <c r="J129" s="47"/>
      <c r="L129" s="47"/>
      <c r="M129" s="47"/>
      <c r="O129" s="47"/>
      <c r="P129" s="47"/>
      <c r="Q129" s="1"/>
      <c r="R129" s="1"/>
      <c r="S129" s="1"/>
      <c r="T129" s="1"/>
      <c r="U129" s="1"/>
      <c r="V129" s="1"/>
      <c r="W129" s="1"/>
      <c r="X129"/>
      <c r="AG129" s="48"/>
      <c r="AH129" s="48"/>
      <c r="AI129" s="48"/>
      <c r="AJ129" s="48"/>
    </row>
    <row r="130" spans="6:36" ht="15.75" customHeight="1" x14ac:dyDescent="0.25">
      <c r="F130" s="47"/>
      <c r="G130" s="47"/>
      <c r="I130" s="47"/>
      <c r="J130" s="47"/>
      <c r="L130" s="47"/>
      <c r="M130" s="47"/>
      <c r="O130" s="47"/>
      <c r="P130" s="47"/>
      <c r="Q130" s="1"/>
      <c r="R130" s="1"/>
      <c r="S130" s="1"/>
      <c r="T130" s="1"/>
      <c r="U130" s="1"/>
      <c r="V130" s="1"/>
      <c r="W130" s="1"/>
      <c r="X130"/>
      <c r="AG130" s="48"/>
      <c r="AH130" s="48"/>
      <c r="AI130" s="48"/>
      <c r="AJ130" s="48"/>
    </row>
    <row r="131" spans="6:36" ht="15.75" customHeight="1" x14ac:dyDescent="0.25">
      <c r="F131" s="47"/>
      <c r="G131" s="47"/>
      <c r="I131" s="47"/>
      <c r="J131" s="47"/>
      <c r="L131" s="47"/>
      <c r="M131" s="47"/>
      <c r="O131" s="47"/>
      <c r="P131" s="47"/>
      <c r="Q131" s="1"/>
      <c r="R131" s="1"/>
      <c r="S131" s="1"/>
      <c r="T131" s="1"/>
      <c r="U131" s="1"/>
      <c r="V131" s="1"/>
      <c r="W131" s="1"/>
      <c r="X131"/>
      <c r="AG131" s="48"/>
      <c r="AH131" s="48"/>
      <c r="AI131" s="48"/>
      <c r="AJ131" s="48"/>
    </row>
    <row r="132" spans="6:36" ht="15.75" customHeight="1" x14ac:dyDescent="0.25">
      <c r="F132" s="47"/>
      <c r="G132" s="47"/>
      <c r="I132" s="47"/>
      <c r="J132" s="47"/>
      <c r="L132" s="47"/>
      <c r="M132" s="47"/>
      <c r="O132" s="47"/>
      <c r="P132" s="47"/>
      <c r="Q132" s="1"/>
      <c r="R132" s="1"/>
      <c r="S132" s="1"/>
      <c r="T132" s="1"/>
      <c r="U132" s="1"/>
      <c r="V132" s="1"/>
      <c r="W132" s="1"/>
      <c r="X132"/>
      <c r="AG132" s="48"/>
      <c r="AH132" s="48"/>
      <c r="AI132" s="48"/>
      <c r="AJ132" s="48"/>
    </row>
    <row r="133" spans="6:36" ht="15.75" customHeight="1" x14ac:dyDescent="0.25">
      <c r="F133" s="47"/>
      <c r="G133" s="47"/>
      <c r="I133" s="47"/>
      <c r="J133" s="47"/>
      <c r="L133" s="47"/>
      <c r="M133" s="47"/>
      <c r="O133" s="47"/>
      <c r="P133" s="47"/>
      <c r="Q133" s="1"/>
      <c r="R133" s="1"/>
      <c r="S133" s="1"/>
      <c r="T133" s="1"/>
      <c r="U133" s="1"/>
      <c r="V133" s="1"/>
      <c r="W133" s="1"/>
      <c r="X133"/>
      <c r="AG133" s="48"/>
      <c r="AH133" s="48"/>
      <c r="AI133" s="48"/>
      <c r="AJ133" s="48"/>
    </row>
    <row r="134" spans="6:36" ht="15.75" customHeight="1" x14ac:dyDescent="0.25">
      <c r="F134" s="47"/>
      <c r="G134" s="47"/>
      <c r="I134" s="47"/>
      <c r="J134" s="47"/>
      <c r="L134" s="47"/>
      <c r="M134" s="47"/>
      <c r="O134" s="47"/>
      <c r="P134" s="47"/>
      <c r="Q134" s="1"/>
      <c r="R134" s="1"/>
      <c r="S134" s="1"/>
      <c r="T134" s="1"/>
      <c r="U134" s="1"/>
      <c r="V134" s="1"/>
      <c r="W134" s="1"/>
      <c r="X134"/>
      <c r="AG134" s="48"/>
      <c r="AH134" s="48"/>
      <c r="AI134" s="48"/>
      <c r="AJ134" s="48"/>
    </row>
    <row r="135" spans="6:36" ht="15.75" customHeight="1" x14ac:dyDescent="0.25">
      <c r="F135" s="47"/>
      <c r="G135" s="47"/>
      <c r="I135" s="47"/>
      <c r="J135" s="47"/>
      <c r="L135" s="47"/>
      <c r="M135" s="47"/>
      <c r="O135" s="47"/>
      <c r="P135" s="47"/>
      <c r="Q135" s="1"/>
      <c r="R135" s="1"/>
      <c r="S135" s="1"/>
      <c r="T135" s="1"/>
      <c r="U135" s="1"/>
      <c r="V135" s="1"/>
      <c r="W135" s="1"/>
      <c r="X135"/>
      <c r="AG135" s="48"/>
      <c r="AH135" s="48"/>
      <c r="AI135" s="48"/>
      <c r="AJ135" s="48"/>
    </row>
    <row r="136" spans="6:36" ht="15.75" customHeight="1" x14ac:dyDescent="0.25">
      <c r="F136" s="47"/>
      <c r="G136" s="47"/>
      <c r="I136" s="47"/>
      <c r="J136" s="47"/>
      <c r="L136" s="47"/>
      <c r="M136" s="47"/>
      <c r="O136" s="47"/>
      <c r="P136" s="47"/>
      <c r="Q136" s="1"/>
      <c r="R136" s="1"/>
      <c r="S136" s="1"/>
      <c r="T136" s="1"/>
      <c r="U136" s="1"/>
      <c r="V136" s="1"/>
      <c r="W136" s="1"/>
      <c r="X136"/>
      <c r="AG136" s="48"/>
      <c r="AH136" s="48"/>
      <c r="AI136" s="48"/>
      <c r="AJ136" s="48"/>
    </row>
    <row r="137" spans="6:36" ht="15.75" customHeight="1" x14ac:dyDescent="0.25">
      <c r="F137" s="47"/>
      <c r="G137" s="47"/>
      <c r="I137" s="47"/>
      <c r="J137" s="47"/>
      <c r="L137" s="47"/>
      <c r="M137" s="47"/>
      <c r="O137" s="47"/>
      <c r="P137" s="47"/>
      <c r="Q137" s="1"/>
      <c r="R137" s="1"/>
      <c r="S137" s="1"/>
      <c r="T137" s="1"/>
      <c r="U137" s="1"/>
      <c r="V137" s="1"/>
      <c r="W137" s="1"/>
      <c r="X137"/>
      <c r="AG137" s="48"/>
      <c r="AH137" s="48"/>
      <c r="AI137" s="48"/>
      <c r="AJ137" s="48"/>
    </row>
    <row r="138" spans="6:36" ht="15.75" customHeight="1" x14ac:dyDescent="0.25">
      <c r="F138" s="47"/>
      <c r="G138" s="47"/>
      <c r="I138" s="47"/>
      <c r="J138" s="47"/>
      <c r="L138" s="47"/>
      <c r="M138" s="47"/>
      <c r="O138" s="47"/>
      <c r="P138" s="47"/>
      <c r="Q138" s="1"/>
      <c r="R138" s="1"/>
      <c r="S138" s="1"/>
      <c r="T138" s="1"/>
      <c r="U138" s="1"/>
      <c r="V138" s="1"/>
      <c r="W138" s="1"/>
      <c r="X138"/>
      <c r="AG138" s="48"/>
      <c r="AH138" s="48"/>
      <c r="AI138" s="48"/>
      <c r="AJ138" s="48"/>
    </row>
    <row r="139" spans="6:36" ht="15.75" customHeight="1" x14ac:dyDescent="0.25">
      <c r="F139" s="47"/>
      <c r="G139" s="47"/>
      <c r="I139" s="47"/>
      <c r="J139" s="47"/>
      <c r="L139" s="47"/>
      <c r="M139" s="47"/>
      <c r="O139" s="47"/>
      <c r="P139" s="47"/>
      <c r="Q139" s="1"/>
      <c r="R139" s="1"/>
      <c r="S139" s="1"/>
      <c r="T139" s="1"/>
      <c r="U139" s="1"/>
      <c r="V139" s="1"/>
      <c r="W139" s="1"/>
      <c r="X139"/>
      <c r="AG139" s="48"/>
      <c r="AH139" s="48"/>
      <c r="AI139" s="48"/>
      <c r="AJ139" s="48"/>
    </row>
    <row r="140" spans="6:36" ht="15.75" customHeight="1" x14ac:dyDescent="0.25">
      <c r="F140" s="47"/>
      <c r="G140" s="47"/>
      <c r="I140" s="47"/>
      <c r="J140" s="47"/>
      <c r="L140" s="47"/>
      <c r="M140" s="47"/>
      <c r="O140" s="47"/>
      <c r="P140" s="47"/>
      <c r="Q140" s="1"/>
      <c r="R140" s="1"/>
      <c r="S140" s="1"/>
      <c r="T140" s="1"/>
      <c r="U140" s="1"/>
      <c r="V140" s="1"/>
      <c r="W140" s="1"/>
      <c r="X140"/>
      <c r="AG140" s="48"/>
      <c r="AH140" s="48"/>
      <c r="AI140" s="48"/>
      <c r="AJ140" s="48"/>
    </row>
    <row r="141" spans="6:36" ht="15.75" customHeight="1" x14ac:dyDescent="0.25">
      <c r="F141" s="47"/>
      <c r="G141" s="47"/>
      <c r="I141" s="47"/>
      <c r="J141" s="47"/>
      <c r="L141" s="47"/>
      <c r="M141" s="47"/>
      <c r="O141" s="47"/>
      <c r="P141" s="47"/>
      <c r="Q141" s="1"/>
      <c r="R141" s="1"/>
      <c r="S141" s="1"/>
      <c r="T141" s="1"/>
      <c r="U141" s="1"/>
      <c r="V141" s="1"/>
      <c r="W141" s="1"/>
      <c r="X141"/>
      <c r="AG141" s="48"/>
      <c r="AH141" s="48"/>
      <c r="AI141" s="48"/>
      <c r="AJ141" s="48"/>
    </row>
    <row r="142" spans="6:36" ht="15.75" customHeight="1" x14ac:dyDescent="0.25">
      <c r="F142" s="47"/>
      <c r="G142" s="47"/>
      <c r="I142" s="47"/>
      <c r="J142" s="47"/>
      <c r="L142" s="47"/>
      <c r="M142" s="47"/>
      <c r="O142" s="47"/>
      <c r="P142" s="47"/>
      <c r="Q142" s="1"/>
      <c r="R142" s="1"/>
      <c r="S142" s="1"/>
      <c r="T142" s="1"/>
      <c r="U142" s="1"/>
      <c r="V142" s="1"/>
      <c r="W142" s="1"/>
      <c r="X142"/>
      <c r="AG142" s="48"/>
      <c r="AH142" s="48"/>
      <c r="AI142" s="48"/>
      <c r="AJ142" s="48"/>
    </row>
    <row r="143" spans="6:36" ht="15.75" customHeight="1" x14ac:dyDescent="0.25">
      <c r="F143" s="47"/>
      <c r="G143" s="47"/>
      <c r="I143" s="47"/>
      <c r="J143" s="47"/>
      <c r="L143" s="47"/>
      <c r="M143" s="47"/>
      <c r="O143" s="47"/>
      <c r="P143" s="47"/>
      <c r="Q143" s="1"/>
      <c r="R143" s="1"/>
      <c r="S143" s="1"/>
      <c r="T143" s="1"/>
      <c r="U143" s="1"/>
      <c r="V143" s="1"/>
      <c r="W143" s="1"/>
      <c r="X143"/>
      <c r="AG143" s="48"/>
      <c r="AH143" s="48"/>
      <c r="AI143" s="48"/>
      <c r="AJ143" s="48"/>
    </row>
    <row r="144" spans="6:36" ht="15.75" customHeight="1" x14ac:dyDescent="0.25">
      <c r="F144" s="47"/>
      <c r="G144" s="47"/>
      <c r="I144" s="47"/>
      <c r="J144" s="47"/>
      <c r="L144" s="47"/>
      <c r="M144" s="47"/>
      <c r="O144" s="47"/>
      <c r="P144" s="47"/>
      <c r="Q144" s="1"/>
      <c r="R144" s="1"/>
      <c r="S144" s="1"/>
      <c r="T144" s="1"/>
      <c r="U144" s="1"/>
      <c r="V144" s="1"/>
      <c r="W144" s="1"/>
      <c r="X144"/>
      <c r="AG144" s="48"/>
      <c r="AH144" s="48"/>
      <c r="AI144" s="48"/>
      <c r="AJ144" s="48"/>
    </row>
    <row r="145" spans="6:36" ht="15.75" customHeight="1" x14ac:dyDescent="0.25">
      <c r="F145" s="47"/>
      <c r="G145" s="47"/>
      <c r="I145" s="47"/>
      <c r="J145" s="47"/>
      <c r="L145" s="47"/>
      <c r="M145" s="47"/>
      <c r="O145" s="47"/>
      <c r="P145" s="47"/>
      <c r="Q145" s="1"/>
      <c r="R145" s="1"/>
      <c r="S145" s="1"/>
      <c r="T145" s="1"/>
      <c r="U145" s="1"/>
      <c r="V145" s="1"/>
      <c r="W145" s="1"/>
      <c r="X145"/>
      <c r="AG145" s="48"/>
      <c r="AH145" s="48"/>
      <c r="AI145" s="48"/>
      <c r="AJ145" s="48"/>
    </row>
    <row r="146" spans="6:36" ht="15.75" customHeight="1" x14ac:dyDescent="0.25">
      <c r="F146" s="47"/>
      <c r="G146" s="47"/>
      <c r="I146" s="47"/>
      <c r="J146" s="47"/>
      <c r="L146" s="47"/>
      <c r="M146" s="47"/>
      <c r="O146" s="47"/>
      <c r="P146" s="47"/>
      <c r="Q146" s="1"/>
      <c r="R146" s="1"/>
      <c r="S146" s="1"/>
      <c r="T146" s="1"/>
      <c r="U146" s="1"/>
      <c r="V146" s="1"/>
      <c r="W146" s="1"/>
      <c r="X146"/>
      <c r="AG146" s="48"/>
      <c r="AH146" s="48"/>
      <c r="AI146" s="48"/>
      <c r="AJ146" s="48"/>
    </row>
    <row r="147" spans="6:36" ht="15.75" customHeight="1" x14ac:dyDescent="0.25">
      <c r="F147" s="47"/>
      <c r="G147" s="47"/>
      <c r="I147" s="47"/>
      <c r="J147" s="47"/>
      <c r="L147" s="47"/>
      <c r="M147" s="47"/>
      <c r="O147" s="47"/>
      <c r="P147" s="47"/>
      <c r="Q147" s="1"/>
      <c r="R147" s="1"/>
      <c r="S147" s="1"/>
      <c r="T147" s="1"/>
      <c r="U147" s="1"/>
      <c r="V147" s="1"/>
      <c r="W147" s="1"/>
      <c r="X147"/>
      <c r="AG147" s="48"/>
      <c r="AH147" s="48"/>
      <c r="AI147" s="48"/>
      <c r="AJ147" s="48"/>
    </row>
    <row r="148" spans="6:36" ht="15.75" customHeight="1" x14ac:dyDescent="0.25">
      <c r="F148" s="47"/>
      <c r="G148" s="47"/>
      <c r="I148" s="47"/>
      <c r="J148" s="47"/>
      <c r="L148" s="47"/>
      <c r="M148" s="47"/>
      <c r="O148" s="47"/>
      <c r="P148" s="47"/>
      <c r="Q148" s="1"/>
      <c r="R148" s="1"/>
      <c r="S148" s="1"/>
      <c r="T148" s="1"/>
      <c r="U148" s="1"/>
      <c r="V148" s="1"/>
      <c r="W148" s="1"/>
      <c r="X148"/>
      <c r="AG148" s="48"/>
      <c r="AH148" s="48"/>
      <c r="AI148" s="48"/>
      <c r="AJ148" s="48"/>
    </row>
    <row r="149" spans="6:36" ht="15.75" customHeight="1" x14ac:dyDescent="0.25">
      <c r="F149" s="47"/>
      <c r="G149" s="47"/>
      <c r="I149" s="47"/>
      <c r="J149" s="47"/>
      <c r="L149" s="47"/>
      <c r="M149" s="47"/>
      <c r="O149" s="47"/>
      <c r="P149" s="47"/>
      <c r="Q149" s="1"/>
      <c r="R149" s="1"/>
      <c r="S149" s="1"/>
      <c r="T149" s="1"/>
      <c r="U149" s="1"/>
      <c r="V149" s="1"/>
      <c r="W149" s="1"/>
      <c r="X149"/>
      <c r="AG149" s="48"/>
      <c r="AH149" s="48"/>
      <c r="AI149" s="48"/>
      <c r="AJ149" s="48"/>
    </row>
    <row r="150" spans="6:36" ht="15.75" customHeight="1" x14ac:dyDescent="0.25">
      <c r="F150" s="47"/>
      <c r="G150" s="47"/>
      <c r="I150" s="47"/>
      <c r="J150" s="47"/>
      <c r="L150" s="47"/>
      <c r="M150" s="47"/>
      <c r="O150" s="47"/>
      <c r="P150" s="47"/>
      <c r="Q150" s="1"/>
      <c r="R150" s="1"/>
      <c r="S150" s="1"/>
      <c r="T150" s="1"/>
      <c r="U150" s="1"/>
      <c r="V150" s="1"/>
      <c r="W150" s="1"/>
      <c r="X150"/>
      <c r="AG150" s="48"/>
      <c r="AH150" s="48"/>
      <c r="AI150" s="48"/>
      <c r="AJ150" s="48"/>
    </row>
    <row r="151" spans="6:36" ht="15.75" customHeight="1" x14ac:dyDescent="0.25">
      <c r="F151" s="47"/>
      <c r="G151" s="47"/>
      <c r="I151" s="47"/>
      <c r="J151" s="47"/>
      <c r="L151" s="47"/>
      <c r="M151" s="47"/>
      <c r="O151" s="47"/>
      <c r="P151" s="47"/>
      <c r="Q151" s="1"/>
      <c r="R151" s="1"/>
      <c r="S151" s="1"/>
      <c r="T151" s="1"/>
      <c r="U151" s="1"/>
      <c r="V151" s="1"/>
      <c r="W151" s="1"/>
      <c r="X151"/>
      <c r="AG151" s="48"/>
      <c r="AH151" s="48"/>
      <c r="AI151" s="48"/>
      <c r="AJ151" s="48"/>
    </row>
    <row r="152" spans="6:36" ht="15.75" customHeight="1" x14ac:dyDescent="0.25">
      <c r="F152" s="47"/>
      <c r="G152" s="47"/>
      <c r="I152" s="47"/>
      <c r="J152" s="47"/>
      <c r="L152" s="47"/>
      <c r="M152" s="47"/>
      <c r="O152" s="47"/>
      <c r="P152" s="47"/>
      <c r="Q152" s="1"/>
      <c r="R152" s="1"/>
      <c r="S152" s="1"/>
      <c r="T152" s="1"/>
      <c r="U152" s="1"/>
      <c r="V152" s="1"/>
      <c r="W152" s="1"/>
      <c r="X152"/>
      <c r="AG152" s="48"/>
      <c r="AH152" s="48"/>
      <c r="AI152" s="48"/>
      <c r="AJ152" s="48"/>
    </row>
    <row r="153" spans="6:36" ht="15.75" customHeight="1" x14ac:dyDescent="0.25">
      <c r="F153" s="47"/>
      <c r="G153" s="47"/>
      <c r="I153" s="47"/>
      <c r="J153" s="47"/>
      <c r="L153" s="47"/>
      <c r="M153" s="47"/>
      <c r="O153" s="47"/>
      <c r="P153" s="47"/>
      <c r="Q153" s="1"/>
      <c r="R153" s="1"/>
      <c r="S153" s="1"/>
      <c r="T153" s="1"/>
      <c r="U153" s="1"/>
      <c r="V153" s="1"/>
      <c r="W153" s="1"/>
      <c r="X153"/>
      <c r="AG153" s="48"/>
      <c r="AH153" s="48"/>
      <c r="AI153" s="48"/>
      <c r="AJ153" s="48"/>
    </row>
    <row r="154" spans="6:36" ht="15.75" customHeight="1" x14ac:dyDescent="0.25">
      <c r="F154" s="47"/>
      <c r="G154" s="47"/>
      <c r="I154" s="47"/>
      <c r="J154" s="47"/>
      <c r="L154" s="47"/>
      <c r="M154" s="47"/>
      <c r="O154" s="47"/>
      <c r="P154" s="47"/>
      <c r="Q154" s="1"/>
      <c r="R154" s="1"/>
      <c r="S154" s="1"/>
      <c r="T154" s="1"/>
      <c r="U154" s="1"/>
      <c r="V154" s="1"/>
      <c r="W154" s="1"/>
      <c r="X154"/>
      <c r="AG154" s="48"/>
      <c r="AH154" s="48"/>
      <c r="AI154" s="48"/>
      <c r="AJ154" s="48"/>
    </row>
    <row r="155" spans="6:36" ht="15.75" customHeight="1" x14ac:dyDescent="0.25">
      <c r="F155" s="47"/>
      <c r="G155" s="47"/>
      <c r="I155" s="47"/>
      <c r="J155" s="47"/>
      <c r="L155" s="47"/>
      <c r="M155" s="47"/>
      <c r="O155" s="47"/>
      <c r="P155" s="47"/>
      <c r="Q155" s="1"/>
      <c r="R155" s="1"/>
      <c r="S155" s="1"/>
      <c r="T155" s="1"/>
      <c r="U155" s="1"/>
      <c r="V155" s="1"/>
      <c r="W155" s="1"/>
      <c r="X155"/>
      <c r="AG155" s="48"/>
      <c r="AH155" s="48"/>
      <c r="AI155" s="48"/>
      <c r="AJ155" s="48"/>
    </row>
    <row r="156" spans="6:36" ht="15.75" customHeight="1" x14ac:dyDescent="0.25">
      <c r="F156" s="47"/>
      <c r="G156" s="47"/>
      <c r="I156" s="47"/>
      <c r="J156" s="47"/>
      <c r="L156" s="47"/>
      <c r="M156" s="47"/>
      <c r="O156" s="47"/>
      <c r="P156" s="47"/>
      <c r="Q156" s="1"/>
      <c r="R156" s="1"/>
      <c r="S156" s="1"/>
      <c r="T156" s="1"/>
      <c r="U156" s="1"/>
      <c r="V156" s="1"/>
      <c r="W156" s="1"/>
      <c r="X156"/>
      <c r="AG156" s="48"/>
      <c r="AH156" s="48"/>
      <c r="AI156" s="48"/>
      <c r="AJ156" s="48"/>
    </row>
    <row r="157" spans="6:36" ht="15.75" customHeight="1" x14ac:dyDescent="0.25">
      <c r="F157" s="47"/>
      <c r="G157" s="47"/>
      <c r="I157" s="47"/>
      <c r="J157" s="47"/>
      <c r="L157" s="47"/>
      <c r="M157" s="47"/>
      <c r="O157" s="47"/>
      <c r="P157" s="47"/>
      <c r="Q157" s="1"/>
      <c r="R157" s="1"/>
      <c r="S157" s="1"/>
      <c r="T157" s="1"/>
      <c r="U157" s="1"/>
      <c r="V157" s="1"/>
      <c r="W157" s="1"/>
      <c r="X157"/>
      <c r="AG157" s="48"/>
      <c r="AH157" s="48"/>
      <c r="AI157" s="48"/>
      <c r="AJ157" s="48"/>
    </row>
    <row r="158" spans="6:36" ht="15.75" customHeight="1" x14ac:dyDescent="0.25">
      <c r="F158" s="47"/>
      <c r="G158" s="47"/>
      <c r="I158" s="47"/>
      <c r="J158" s="47"/>
      <c r="L158" s="47"/>
      <c r="M158" s="47"/>
      <c r="O158" s="47"/>
      <c r="P158" s="47"/>
      <c r="Q158" s="1"/>
      <c r="R158" s="1"/>
      <c r="S158" s="1"/>
      <c r="T158" s="1"/>
      <c r="U158" s="1"/>
      <c r="V158" s="1"/>
      <c r="W158" s="1"/>
      <c r="X158"/>
      <c r="AG158" s="48"/>
      <c r="AH158" s="48"/>
      <c r="AI158" s="48"/>
      <c r="AJ158" s="48"/>
    </row>
    <row r="159" spans="6:36" ht="15.75" customHeight="1" x14ac:dyDescent="0.25">
      <c r="F159" s="47"/>
      <c r="G159" s="47"/>
      <c r="I159" s="47"/>
      <c r="J159" s="47"/>
      <c r="L159" s="47"/>
      <c r="M159" s="47"/>
      <c r="O159" s="47"/>
      <c r="P159" s="47"/>
      <c r="Q159" s="1"/>
      <c r="R159" s="1"/>
      <c r="S159" s="1"/>
      <c r="T159" s="1"/>
      <c r="U159" s="1"/>
      <c r="V159" s="1"/>
      <c r="W159" s="1"/>
      <c r="X159"/>
      <c r="AG159" s="48"/>
      <c r="AH159" s="48"/>
      <c r="AI159" s="48"/>
      <c r="AJ159" s="48"/>
    </row>
    <row r="160" spans="6:36" ht="15.75" customHeight="1" x14ac:dyDescent="0.25">
      <c r="F160" s="47"/>
      <c r="G160" s="47"/>
      <c r="I160" s="47"/>
      <c r="J160" s="47"/>
      <c r="L160" s="47"/>
      <c r="M160" s="47"/>
      <c r="O160" s="47"/>
      <c r="P160" s="47"/>
      <c r="Q160" s="1"/>
      <c r="R160" s="1"/>
      <c r="S160" s="1"/>
      <c r="T160" s="1"/>
      <c r="U160" s="1"/>
      <c r="V160" s="1"/>
      <c r="W160" s="1"/>
      <c r="X160"/>
      <c r="AG160" s="48"/>
      <c r="AH160" s="48"/>
      <c r="AI160" s="48"/>
      <c r="AJ160" s="48"/>
    </row>
    <row r="161" spans="6:36" ht="15.75" customHeight="1" x14ac:dyDescent="0.25">
      <c r="F161" s="47"/>
      <c r="G161" s="47"/>
      <c r="I161" s="47"/>
      <c r="J161" s="47"/>
      <c r="L161" s="47"/>
      <c r="M161" s="47"/>
      <c r="O161" s="47"/>
      <c r="P161" s="47"/>
      <c r="Q161" s="1"/>
      <c r="R161" s="1"/>
      <c r="S161" s="1"/>
      <c r="T161" s="1"/>
      <c r="U161" s="1"/>
      <c r="V161" s="1"/>
      <c r="W161" s="1"/>
      <c r="X161"/>
      <c r="AG161" s="48"/>
      <c r="AH161" s="48"/>
      <c r="AI161" s="48"/>
      <c r="AJ161" s="48"/>
    </row>
    <row r="162" spans="6:36" ht="15.75" customHeight="1" x14ac:dyDescent="0.25">
      <c r="F162" s="47"/>
      <c r="G162" s="47"/>
      <c r="I162" s="47"/>
      <c r="J162" s="47"/>
      <c r="L162" s="47"/>
      <c r="M162" s="47"/>
      <c r="O162" s="47"/>
      <c r="P162" s="47"/>
      <c r="Q162" s="1"/>
      <c r="R162" s="1"/>
      <c r="S162" s="1"/>
      <c r="T162" s="1"/>
      <c r="U162" s="1"/>
      <c r="V162" s="1"/>
      <c r="W162" s="1"/>
      <c r="X162"/>
      <c r="AG162" s="48"/>
      <c r="AH162" s="48"/>
      <c r="AI162" s="48"/>
      <c r="AJ162" s="48"/>
    </row>
    <row r="163" spans="6:36" ht="15.75" customHeight="1" x14ac:dyDescent="0.25">
      <c r="F163" s="47"/>
      <c r="G163" s="47"/>
      <c r="I163" s="47"/>
      <c r="J163" s="47"/>
      <c r="L163" s="47"/>
      <c r="M163" s="47"/>
      <c r="O163" s="47"/>
      <c r="P163" s="47"/>
      <c r="Q163" s="1"/>
      <c r="R163" s="1"/>
      <c r="S163" s="1"/>
      <c r="T163" s="1"/>
      <c r="U163" s="1"/>
      <c r="V163" s="1"/>
      <c r="W163" s="1"/>
      <c r="X163"/>
      <c r="AG163" s="48"/>
      <c r="AH163" s="48"/>
      <c r="AI163" s="48"/>
      <c r="AJ163" s="48"/>
    </row>
    <row r="164" spans="6:36" ht="15.75" customHeight="1" x14ac:dyDescent="0.25">
      <c r="F164" s="47"/>
      <c r="G164" s="47"/>
      <c r="I164" s="47"/>
      <c r="J164" s="47"/>
      <c r="L164" s="47"/>
      <c r="M164" s="47"/>
      <c r="O164" s="47"/>
      <c r="P164" s="47"/>
      <c r="Q164" s="1"/>
      <c r="R164" s="1"/>
      <c r="S164" s="1"/>
      <c r="T164" s="1"/>
      <c r="U164" s="1"/>
      <c r="V164" s="1"/>
      <c r="W164" s="1"/>
      <c r="X164"/>
      <c r="AG164" s="48"/>
      <c r="AH164" s="48"/>
      <c r="AI164" s="48"/>
      <c r="AJ164" s="48"/>
    </row>
    <row r="165" spans="6:36" ht="15.75" customHeight="1" x14ac:dyDescent="0.25">
      <c r="F165" s="47"/>
      <c r="G165" s="47"/>
      <c r="I165" s="47"/>
      <c r="J165" s="47"/>
      <c r="L165" s="47"/>
      <c r="M165" s="47"/>
      <c r="O165" s="47"/>
      <c r="P165" s="47"/>
      <c r="Q165" s="1"/>
      <c r="R165" s="1"/>
      <c r="S165" s="1"/>
      <c r="T165" s="1"/>
      <c r="U165" s="1"/>
      <c r="V165" s="1"/>
      <c r="W165" s="1"/>
      <c r="X165"/>
      <c r="AG165" s="48"/>
      <c r="AH165" s="48"/>
      <c r="AI165" s="48"/>
      <c r="AJ165" s="48"/>
    </row>
    <row r="166" spans="6:36" ht="15.75" customHeight="1" x14ac:dyDescent="0.25">
      <c r="F166" s="47"/>
      <c r="G166" s="47"/>
      <c r="I166" s="47"/>
      <c r="J166" s="47"/>
      <c r="L166" s="47"/>
      <c r="M166" s="47"/>
      <c r="O166" s="47"/>
      <c r="P166" s="47"/>
      <c r="Q166" s="1"/>
      <c r="R166" s="1"/>
      <c r="S166" s="1"/>
      <c r="T166" s="1"/>
      <c r="U166" s="1"/>
      <c r="V166" s="1"/>
      <c r="W166" s="1"/>
      <c r="X166"/>
      <c r="AG166" s="48"/>
      <c r="AH166" s="48"/>
      <c r="AI166" s="48"/>
      <c r="AJ166" s="48"/>
    </row>
    <row r="167" spans="6:36" ht="15.75" customHeight="1" x14ac:dyDescent="0.25">
      <c r="F167" s="47"/>
      <c r="G167" s="47"/>
      <c r="I167" s="47"/>
      <c r="J167" s="47"/>
      <c r="L167" s="47"/>
      <c r="M167" s="47"/>
      <c r="O167" s="47"/>
      <c r="P167" s="47"/>
      <c r="Q167" s="1"/>
      <c r="R167" s="1"/>
      <c r="S167" s="1"/>
      <c r="T167" s="1"/>
      <c r="U167" s="1"/>
      <c r="V167" s="1"/>
      <c r="W167" s="1"/>
      <c r="X167"/>
      <c r="AG167" s="48"/>
      <c r="AH167" s="48"/>
      <c r="AI167" s="48"/>
      <c r="AJ167" s="48"/>
    </row>
    <row r="168" spans="6:36" ht="15.75" customHeight="1" x14ac:dyDescent="0.25">
      <c r="F168" s="47"/>
      <c r="G168" s="47"/>
      <c r="I168" s="47"/>
      <c r="J168" s="47"/>
      <c r="L168" s="47"/>
      <c r="M168" s="47"/>
      <c r="O168" s="47"/>
      <c r="P168" s="47"/>
      <c r="Q168" s="1"/>
      <c r="R168" s="1"/>
      <c r="S168" s="1"/>
      <c r="T168" s="1"/>
      <c r="U168" s="1"/>
      <c r="V168" s="1"/>
      <c r="W168" s="1"/>
      <c r="X168"/>
      <c r="AG168" s="48"/>
      <c r="AH168" s="48"/>
      <c r="AI168" s="48"/>
      <c r="AJ168" s="48"/>
    </row>
    <row r="169" spans="6:36" ht="15.75" customHeight="1" x14ac:dyDescent="0.25">
      <c r="F169" s="47"/>
      <c r="G169" s="47"/>
      <c r="I169" s="47"/>
      <c r="J169" s="47"/>
      <c r="L169" s="47"/>
      <c r="M169" s="47"/>
      <c r="O169" s="47"/>
      <c r="P169" s="47"/>
      <c r="Q169" s="1"/>
      <c r="R169" s="1"/>
      <c r="S169" s="1"/>
      <c r="T169" s="1"/>
      <c r="U169" s="1"/>
      <c r="V169" s="1"/>
      <c r="W169" s="1"/>
      <c r="X169"/>
      <c r="AG169" s="48"/>
      <c r="AH169" s="48"/>
      <c r="AI169" s="48"/>
      <c r="AJ169" s="48"/>
    </row>
    <row r="170" spans="6:36" ht="15.75" customHeight="1" x14ac:dyDescent="0.25">
      <c r="F170" s="47"/>
      <c r="G170" s="47"/>
      <c r="I170" s="47"/>
      <c r="J170" s="47"/>
      <c r="L170" s="47"/>
      <c r="M170" s="47"/>
      <c r="O170" s="47"/>
      <c r="P170" s="47"/>
      <c r="Q170" s="1"/>
      <c r="R170" s="1"/>
      <c r="S170" s="1"/>
      <c r="T170" s="1"/>
      <c r="U170" s="1"/>
      <c r="V170" s="1"/>
      <c r="W170" s="1"/>
      <c r="X170"/>
      <c r="AG170" s="48"/>
      <c r="AH170" s="48"/>
      <c r="AI170" s="48"/>
      <c r="AJ170" s="48"/>
    </row>
    <row r="171" spans="6:36" ht="15.75" customHeight="1" x14ac:dyDescent="0.25">
      <c r="F171" s="47"/>
      <c r="G171" s="47"/>
      <c r="I171" s="47"/>
      <c r="J171" s="47"/>
      <c r="L171" s="47"/>
      <c r="M171" s="47"/>
      <c r="O171" s="47"/>
      <c r="P171" s="47"/>
      <c r="Q171" s="1"/>
      <c r="R171" s="1"/>
      <c r="S171" s="1"/>
      <c r="T171" s="1"/>
      <c r="U171" s="1"/>
      <c r="V171" s="1"/>
      <c r="W171" s="1"/>
      <c r="X171"/>
      <c r="AG171" s="48"/>
      <c r="AH171" s="48"/>
      <c r="AI171" s="48"/>
      <c r="AJ171" s="48"/>
    </row>
    <row r="172" spans="6:36" ht="15.75" customHeight="1" x14ac:dyDescent="0.25">
      <c r="F172" s="47"/>
      <c r="G172" s="47"/>
      <c r="I172" s="47"/>
      <c r="J172" s="47"/>
      <c r="L172" s="47"/>
      <c r="M172" s="47"/>
      <c r="O172" s="47"/>
      <c r="P172" s="47"/>
      <c r="Q172" s="1"/>
      <c r="R172" s="1"/>
      <c r="S172" s="1"/>
      <c r="T172" s="1"/>
      <c r="U172" s="1"/>
      <c r="V172" s="1"/>
      <c r="W172" s="1"/>
      <c r="X172"/>
      <c r="AG172" s="48"/>
      <c r="AH172" s="48"/>
      <c r="AI172" s="48"/>
      <c r="AJ172" s="48"/>
    </row>
    <row r="173" spans="6:36" ht="15.75" customHeight="1" x14ac:dyDescent="0.25">
      <c r="F173" s="47"/>
      <c r="G173" s="47"/>
      <c r="I173" s="47"/>
      <c r="J173" s="47"/>
      <c r="L173" s="47"/>
      <c r="M173" s="47"/>
      <c r="O173" s="47"/>
      <c r="P173" s="47"/>
      <c r="Q173" s="1"/>
      <c r="R173" s="1"/>
      <c r="S173" s="1"/>
      <c r="T173" s="1"/>
      <c r="U173" s="1"/>
      <c r="V173" s="1"/>
      <c r="W173" s="1"/>
      <c r="X173"/>
      <c r="AG173" s="48"/>
      <c r="AH173" s="48"/>
      <c r="AI173" s="48"/>
      <c r="AJ173" s="48"/>
    </row>
    <row r="174" spans="6:36" ht="15.75" customHeight="1" x14ac:dyDescent="0.25">
      <c r="F174" s="47"/>
      <c r="G174" s="47"/>
      <c r="I174" s="47"/>
      <c r="J174" s="47"/>
      <c r="L174" s="47"/>
      <c r="M174" s="47"/>
      <c r="O174" s="47"/>
      <c r="P174" s="47"/>
      <c r="Q174" s="1"/>
      <c r="R174" s="1"/>
      <c r="S174" s="1"/>
      <c r="T174" s="1"/>
      <c r="U174" s="1"/>
      <c r="V174" s="1"/>
      <c r="W174" s="1"/>
      <c r="X174"/>
      <c r="AG174" s="48"/>
      <c r="AH174" s="48"/>
      <c r="AI174" s="48"/>
      <c r="AJ174" s="48"/>
    </row>
    <row r="175" spans="6:36" ht="15.75" customHeight="1" x14ac:dyDescent="0.25">
      <c r="F175" s="47"/>
      <c r="G175" s="47"/>
      <c r="I175" s="47"/>
      <c r="J175" s="47"/>
      <c r="L175" s="47"/>
      <c r="M175" s="47"/>
      <c r="O175" s="47"/>
      <c r="P175" s="47"/>
      <c r="Q175" s="1"/>
      <c r="R175" s="1"/>
      <c r="S175" s="1"/>
      <c r="T175" s="1"/>
      <c r="U175" s="1"/>
      <c r="V175" s="1"/>
      <c r="W175" s="1"/>
      <c r="X175"/>
      <c r="AG175" s="48"/>
      <c r="AH175" s="48"/>
      <c r="AI175" s="48"/>
      <c r="AJ175" s="48"/>
    </row>
    <row r="176" spans="6:36" ht="15.75" customHeight="1" x14ac:dyDescent="0.25">
      <c r="F176" s="47"/>
      <c r="G176" s="47"/>
      <c r="I176" s="47"/>
      <c r="J176" s="47"/>
      <c r="L176" s="47"/>
      <c r="M176" s="47"/>
      <c r="O176" s="47"/>
      <c r="P176" s="47"/>
      <c r="Q176" s="1"/>
      <c r="R176" s="1"/>
      <c r="S176" s="1"/>
      <c r="T176" s="1"/>
      <c r="U176" s="1"/>
      <c r="V176" s="1"/>
      <c r="W176" s="1"/>
      <c r="X176"/>
      <c r="AG176" s="48"/>
      <c r="AH176" s="48"/>
      <c r="AI176" s="48"/>
      <c r="AJ176" s="48"/>
    </row>
    <row r="177" spans="6:36" ht="15.75" customHeight="1" x14ac:dyDescent="0.25">
      <c r="F177" s="47"/>
      <c r="G177" s="47"/>
      <c r="I177" s="47"/>
      <c r="J177" s="47"/>
      <c r="L177" s="47"/>
      <c r="M177" s="47"/>
      <c r="O177" s="47"/>
      <c r="P177" s="47"/>
      <c r="Q177" s="1"/>
      <c r="R177" s="1"/>
      <c r="S177" s="1"/>
      <c r="T177" s="1"/>
      <c r="U177" s="1"/>
      <c r="V177" s="1"/>
      <c r="W177" s="1"/>
      <c r="X177"/>
      <c r="AG177" s="48"/>
      <c r="AH177" s="48"/>
      <c r="AI177" s="48"/>
      <c r="AJ177" s="48"/>
    </row>
    <row r="178" spans="6:36" ht="15.75" customHeight="1" x14ac:dyDescent="0.25">
      <c r="F178" s="47"/>
      <c r="G178" s="47"/>
      <c r="I178" s="47"/>
      <c r="J178" s="47"/>
      <c r="L178" s="47"/>
      <c r="M178" s="47"/>
      <c r="O178" s="47"/>
      <c r="P178" s="47"/>
      <c r="Q178" s="1"/>
      <c r="R178" s="1"/>
      <c r="S178" s="1"/>
      <c r="T178" s="1"/>
      <c r="U178" s="1"/>
      <c r="V178" s="1"/>
      <c r="W178" s="1"/>
      <c r="X178"/>
      <c r="AG178" s="48"/>
      <c r="AH178" s="48"/>
      <c r="AI178" s="48"/>
      <c r="AJ178" s="48"/>
    </row>
    <row r="179" spans="6:36" ht="15.75" customHeight="1" x14ac:dyDescent="0.25">
      <c r="F179" s="47"/>
      <c r="G179" s="47"/>
      <c r="I179" s="47"/>
      <c r="J179" s="47"/>
      <c r="L179" s="47"/>
      <c r="M179" s="47"/>
      <c r="O179" s="47"/>
      <c r="P179" s="47"/>
      <c r="Q179" s="1"/>
      <c r="R179" s="1"/>
      <c r="S179" s="1"/>
      <c r="T179" s="1"/>
      <c r="U179" s="1"/>
      <c r="V179" s="1"/>
      <c r="W179" s="1"/>
      <c r="X179"/>
      <c r="AG179" s="48"/>
      <c r="AH179" s="48"/>
      <c r="AI179" s="48"/>
      <c r="AJ179" s="48"/>
    </row>
    <row r="180" spans="6:36" ht="15.75" customHeight="1" x14ac:dyDescent="0.25">
      <c r="F180" s="47"/>
      <c r="G180" s="47"/>
      <c r="I180" s="47"/>
      <c r="J180" s="47"/>
      <c r="L180" s="47"/>
      <c r="M180" s="47"/>
      <c r="O180" s="47"/>
      <c r="P180" s="47"/>
      <c r="Q180" s="1"/>
      <c r="R180" s="1"/>
      <c r="S180" s="1"/>
      <c r="T180" s="1"/>
      <c r="U180" s="1"/>
      <c r="V180" s="1"/>
      <c r="W180" s="1"/>
      <c r="X180"/>
      <c r="AG180" s="48"/>
      <c r="AH180" s="48"/>
      <c r="AI180" s="48"/>
      <c r="AJ180" s="48"/>
    </row>
    <row r="181" spans="6:36" ht="15.75" customHeight="1" x14ac:dyDescent="0.25">
      <c r="F181" s="47"/>
      <c r="G181" s="47"/>
      <c r="I181" s="47"/>
      <c r="J181" s="47"/>
      <c r="L181" s="47"/>
      <c r="M181" s="47"/>
      <c r="O181" s="47"/>
      <c r="P181" s="47"/>
      <c r="Q181" s="1"/>
      <c r="R181" s="1"/>
      <c r="S181" s="1"/>
      <c r="T181" s="1"/>
      <c r="U181" s="1"/>
      <c r="V181" s="1"/>
      <c r="W181" s="1"/>
      <c r="X181"/>
      <c r="AG181" s="48"/>
      <c r="AH181" s="48"/>
      <c r="AI181" s="48"/>
      <c r="AJ181" s="48"/>
    </row>
    <row r="182" spans="6:36" ht="15.75" customHeight="1" x14ac:dyDescent="0.25">
      <c r="F182" s="47"/>
      <c r="G182" s="47"/>
      <c r="I182" s="47"/>
      <c r="J182" s="47"/>
      <c r="L182" s="47"/>
      <c r="M182" s="47"/>
      <c r="O182" s="47"/>
      <c r="P182" s="47"/>
      <c r="Q182" s="1"/>
      <c r="R182" s="1"/>
      <c r="S182" s="1"/>
      <c r="T182" s="1"/>
      <c r="U182" s="1"/>
      <c r="V182" s="1"/>
      <c r="W182" s="1"/>
      <c r="X182"/>
      <c r="AG182" s="48"/>
      <c r="AH182" s="48"/>
      <c r="AI182" s="48"/>
      <c r="AJ182" s="48"/>
    </row>
    <row r="183" spans="6:36" ht="15.75" customHeight="1" x14ac:dyDescent="0.25">
      <c r="F183" s="47"/>
      <c r="G183" s="47"/>
      <c r="I183" s="47"/>
      <c r="J183" s="47"/>
      <c r="L183" s="47"/>
      <c r="M183" s="47"/>
      <c r="O183" s="47"/>
      <c r="P183" s="47"/>
      <c r="Q183" s="1"/>
      <c r="R183" s="1"/>
      <c r="S183" s="1"/>
      <c r="T183" s="1"/>
      <c r="U183" s="1"/>
      <c r="V183" s="1"/>
      <c r="W183" s="1"/>
      <c r="X183"/>
      <c r="AG183" s="48"/>
      <c r="AH183" s="48"/>
      <c r="AI183" s="48"/>
      <c r="AJ183" s="48"/>
    </row>
    <row r="184" spans="6:36" ht="15.75" customHeight="1" x14ac:dyDescent="0.25">
      <c r="F184" s="47"/>
      <c r="G184" s="47"/>
      <c r="I184" s="47"/>
      <c r="J184" s="47"/>
      <c r="L184" s="47"/>
      <c r="M184" s="47"/>
      <c r="O184" s="47"/>
      <c r="P184" s="47"/>
      <c r="Q184" s="1"/>
      <c r="R184" s="1"/>
      <c r="S184" s="1"/>
      <c r="T184" s="1"/>
      <c r="U184" s="1"/>
      <c r="V184" s="1"/>
      <c r="W184" s="1"/>
      <c r="X184"/>
      <c r="AG184" s="48"/>
      <c r="AH184" s="48"/>
      <c r="AI184" s="48"/>
      <c r="AJ184" s="48"/>
    </row>
    <row r="185" spans="6:36" ht="15.75" customHeight="1" x14ac:dyDescent="0.25">
      <c r="F185" s="47"/>
      <c r="G185" s="47"/>
      <c r="I185" s="47"/>
      <c r="J185" s="47"/>
      <c r="L185" s="47"/>
      <c r="M185" s="47"/>
      <c r="O185" s="47"/>
      <c r="P185" s="47"/>
      <c r="Q185" s="1"/>
      <c r="R185" s="1"/>
      <c r="S185" s="1"/>
      <c r="T185" s="1"/>
      <c r="U185" s="1"/>
      <c r="V185" s="1"/>
      <c r="W185" s="1"/>
      <c r="X185"/>
      <c r="AG185" s="48"/>
      <c r="AH185" s="48"/>
      <c r="AI185" s="48"/>
      <c r="AJ185" s="48"/>
    </row>
    <row r="186" spans="6:36" ht="15.75" customHeight="1" x14ac:dyDescent="0.25">
      <c r="F186" s="47"/>
      <c r="G186" s="47"/>
      <c r="I186" s="47"/>
      <c r="J186" s="47"/>
      <c r="L186" s="47"/>
      <c r="M186" s="47"/>
      <c r="O186" s="47"/>
      <c r="P186" s="47"/>
      <c r="Q186" s="1"/>
      <c r="R186" s="1"/>
      <c r="S186" s="1"/>
      <c r="T186" s="1"/>
      <c r="U186" s="1"/>
      <c r="V186" s="1"/>
      <c r="W186" s="1"/>
      <c r="X186"/>
      <c r="AG186" s="48"/>
      <c r="AH186" s="48"/>
      <c r="AI186" s="48"/>
      <c r="AJ186" s="48"/>
    </row>
    <row r="187" spans="6:36" ht="15.75" customHeight="1" x14ac:dyDescent="0.25">
      <c r="F187" s="47"/>
      <c r="G187" s="47"/>
      <c r="I187" s="47"/>
      <c r="J187" s="47"/>
      <c r="L187" s="47"/>
      <c r="M187" s="47"/>
      <c r="O187" s="47"/>
      <c r="P187" s="47"/>
      <c r="Q187" s="1"/>
      <c r="R187" s="1"/>
      <c r="S187" s="1"/>
      <c r="T187" s="1"/>
      <c r="U187" s="1"/>
      <c r="V187" s="1"/>
      <c r="W187" s="1"/>
      <c r="X187"/>
      <c r="AG187" s="48"/>
      <c r="AH187" s="48"/>
      <c r="AI187" s="48"/>
      <c r="AJ187" s="48"/>
    </row>
    <row r="188" spans="6:36" ht="15.75" customHeight="1" x14ac:dyDescent="0.25">
      <c r="F188" s="47"/>
      <c r="G188" s="47"/>
      <c r="I188" s="47"/>
      <c r="J188" s="47"/>
      <c r="L188" s="47"/>
      <c r="M188" s="47"/>
      <c r="O188" s="47"/>
      <c r="P188" s="47"/>
      <c r="Q188" s="1"/>
      <c r="R188" s="1"/>
      <c r="S188" s="1"/>
      <c r="T188" s="1"/>
      <c r="U188" s="1"/>
      <c r="V188" s="1"/>
      <c r="W188" s="1"/>
      <c r="X188"/>
      <c r="AG188" s="48"/>
      <c r="AH188" s="48"/>
      <c r="AI188" s="48"/>
      <c r="AJ188" s="48"/>
    </row>
    <row r="189" spans="6:36" ht="15.75" customHeight="1" x14ac:dyDescent="0.25">
      <c r="F189" s="47"/>
      <c r="G189" s="47"/>
      <c r="I189" s="47"/>
      <c r="J189" s="47"/>
      <c r="L189" s="47"/>
      <c r="M189" s="47"/>
      <c r="O189" s="47"/>
      <c r="P189" s="47"/>
      <c r="Q189" s="1"/>
      <c r="R189" s="1"/>
      <c r="S189" s="1"/>
      <c r="T189" s="1"/>
      <c r="U189" s="1"/>
      <c r="V189" s="1"/>
      <c r="W189" s="1"/>
      <c r="X189"/>
      <c r="AG189" s="48"/>
      <c r="AH189" s="48"/>
      <c r="AI189" s="48"/>
      <c r="AJ189" s="48"/>
    </row>
    <row r="190" spans="6:36" ht="15.75" customHeight="1" x14ac:dyDescent="0.25">
      <c r="F190" s="47"/>
      <c r="G190" s="47"/>
      <c r="I190" s="47"/>
      <c r="J190" s="47"/>
      <c r="L190" s="47"/>
      <c r="M190" s="47"/>
      <c r="O190" s="47"/>
      <c r="P190" s="47"/>
      <c r="Q190" s="1"/>
      <c r="R190" s="1"/>
      <c r="S190" s="1"/>
      <c r="T190" s="1"/>
      <c r="U190" s="1"/>
      <c r="V190" s="1"/>
      <c r="W190" s="1"/>
      <c r="X190"/>
      <c r="AG190" s="48"/>
      <c r="AH190" s="48"/>
      <c r="AI190" s="48"/>
      <c r="AJ190" s="48"/>
    </row>
    <row r="191" spans="6:36" ht="15.75" customHeight="1" x14ac:dyDescent="0.25">
      <c r="F191" s="47"/>
      <c r="G191" s="47"/>
      <c r="I191" s="47"/>
      <c r="J191" s="47"/>
      <c r="L191" s="47"/>
      <c r="M191" s="47"/>
      <c r="O191" s="47"/>
      <c r="P191" s="47"/>
      <c r="Q191" s="1"/>
      <c r="R191" s="1"/>
      <c r="S191" s="1"/>
      <c r="T191" s="1"/>
      <c r="U191" s="1"/>
      <c r="V191" s="1"/>
      <c r="W191" s="1"/>
      <c r="X191"/>
      <c r="AG191" s="48"/>
      <c r="AH191" s="48"/>
      <c r="AI191" s="48"/>
      <c r="AJ191" s="48"/>
    </row>
    <row r="192" spans="6:36" ht="15.75" customHeight="1" x14ac:dyDescent="0.25">
      <c r="F192" s="47"/>
      <c r="G192" s="47"/>
      <c r="I192" s="47"/>
      <c r="J192" s="47"/>
      <c r="L192" s="47"/>
      <c r="M192" s="47"/>
      <c r="O192" s="47"/>
      <c r="P192" s="47"/>
      <c r="Q192" s="1"/>
      <c r="R192" s="1"/>
      <c r="S192" s="1"/>
      <c r="T192" s="1"/>
      <c r="U192" s="1"/>
      <c r="V192" s="1"/>
      <c r="W192" s="1"/>
      <c r="X192"/>
      <c r="AG192" s="48"/>
      <c r="AH192" s="48"/>
      <c r="AI192" s="48"/>
      <c r="AJ192" s="48"/>
    </row>
    <row r="193" spans="6:36" ht="15.75" customHeight="1" x14ac:dyDescent="0.25">
      <c r="F193" s="47"/>
      <c r="G193" s="47"/>
      <c r="I193" s="47"/>
      <c r="J193" s="47"/>
      <c r="L193" s="47"/>
      <c r="M193" s="47"/>
      <c r="O193" s="47"/>
      <c r="P193" s="47"/>
      <c r="Q193" s="1"/>
      <c r="R193" s="1"/>
      <c r="S193" s="1"/>
      <c r="T193" s="1"/>
      <c r="U193" s="1"/>
      <c r="V193" s="1"/>
      <c r="W193" s="1"/>
      <c r="X193"/>
      <c r="AG193" s="48"/>
      <c r="AH193" s="48"/>
      <c r="AI193" s="48"/>
      <c r="AJ193" s="48"/>
    </row>
    <row r="194" spans="6:36" ht="15.75" customHeight="1" x14ac:dyDescent="0.25">
      <c r="F194" s="47"/>
      <c r="G194" s="47"/>
      <c r="I194" s="47"/>
      <c r="J194" s="47"/>
      <c r="L194" s="47"/>
      <c r="M194" s="47"/>
      <c r="O194" s="47"/>
      <c r="P194" s="47"/>
      <c r="Q194" s="1"/>
      <c r="R194" s="1"/>
      <c r="S194" s="1"/>
      <c r="T194" s="1"/>
      <c r="U194" s="1"/>
      <c r="V194" s="1"/>
      <c r="W194" s="1"/>
      <c r="X194"/>
      <c r="AG194" s="48"/>
      <c r="AH194" s="48"/>
      <c r="AI194" s="48"/>
      <c r="AJ194" s="48"/>
    </row>
    <row r="195" spans="6:36" ht="15.75" customHeight="1" x14ac:dyDescent="0.25">
      <c r="F195" s="47"/>
      <c r="G195" s="47"/>
      <c r="I195" s="47"/>
      <c r="J195" s="47"/>
      <c r="L195" s="47"/>
      <c r="M195" s="47"/>
      <c r="O195" s="47"/>
      <c r="P195" s="47"/>
      <c r="Q195" s="1"/>
      <c r="R195" s="1"/>
      <c r="S195" s="1"/>
      <c r="T195" s="1"/>
      <c r="U195" s="1"/>
      <c r="V195" s="1"/>
      <c r="W195" s="1"/>
      <c r="X195"/>
      <c r="AG195" s="48"/>
      <c r="AH195" s="48"/>
      <c r="AI195" s="48"/>
      <c r="AJ195" s="48"/>
    </row>
    <row r="196" spans="6:36" ht="15.75" customHeight="1" x14ac:dyDescent="0.25">
      <c r="F196" s="47"/>
      <c r="G196" s="47"/>
      <c r="I196" s="47"/>
      <c r="J196" s="47"/>
      <c r="L196" s="47"/>
      <c r="M196" s="47"/>
      <c r="O196" s="47"/>
      <c r="P196" s="47"/>
      <c r="Q196" s="1"/>
      <c r="R196" s="1"/>
      <c r="S196" s="1"/>
      <c r="T196" s="1"/>
      <c r="U196" s="1"/>
      <c r="V196" s="1"/>
      <c r="W196" s="1"/>
      <c r="X196"/>
      <c r="AG196" s="48"/>
      <c r="AH196" s="48"/>
      <c r="AI196" s="48"/>
      <c r="AJ196" s="48"/>
    </row>
    <row r="197" spans="6:36" ht="15.75" customHeight="1" x14ac:dyDescent="0.25">
      <c r="F197" s="47"/>
      <c r="G197" s="47"/>
      <c r="I197" s="47"/>
      <c r="J197" s="47"/>
      <c r="L197" s="47"/>
      <c r="M197" s="47"/>
      <c r="O197" s="47"/>
      <c r="P197" s="47"/>
      <c r="Q197" s="1"/>
      <c r="R197" s="1"/>
      <c r="S197" s="1"/>
      <c r="T197" s="1"/>
      <c r="U197" s="1"/>
      <c r="V197" s="1"/>
      <c r="W197" s="1"/>
      <c r="X197"/>
      <c r="AG197" s="48"/>
      <c r="AH197" s="48"/>
      <c r="AI197" s="48"/>
      <c r="AJ197" s="48"/>
    </row>
    <row r="198" spans="6:36" ht="15.75" customHeight="1" x14ac:dyDescent="0.25">
      <c r="F198" s="47"/>
      <c r="G198" s="47"/>
      <c r="I198" s="47"/>
      <c r="J198" s="47"/>
      <c r="L198" s="47"/>
      <c r="M198" s="47"/>
      <c r="O198" s="47"/>
      <c r="P198" s="47"/>
      <c r="Q198" s="1"/>
      <c r="R198" s="1"/>
      <c r="S198" s="1"/>
      <c r="T198" s="1"/>
      <c r="U198" s="1"/>
      <c r="V198" s="1"/>
      <c r="W198" s="1"/>
      <c r="X198"/>
      <c r="AG198" s="48"/>
      <c r="AH198" s="48"/>
      <c r="AI198" s="48"/>
      <c r="AJ198" s="48"/>
    </row>
    <row r="199" spans="6:36" ht="15.75" customHeight="1" x14ac:dyDescent="0.25">
      <c r="F199" s="47"/>
      <c r="G199" s="47"/>
      <c r="I199" s="47"/>
      <c r="J199" s="47"/>
      <c r="L199" s="47"/>
      <c r="M199" s="47"/>
      <c r="O199" s="47"/>
      <c r="P199" s="47"/>
      <c r="Q199" s="1"/>
      <c r="R199" s="1"/>
      <c r="S199" s="1"/>
      <c r="T199" s="1"/>
      <c r="U199" s="1"/>
      <c r="V199" s="1"/>
      <c r="W199" s="1"/>
      <c r="X199"/>
      <c r="AG199" s="48"/>
      <c r="AH199" s="48"/>
      <c r="AI199" s="48"/>
      <c r="AJ199" s="48"/>
    </row>
    <row r="200" spans="6:36" ht="15.75" customHeight="1" x14ac:dyDescent="0.25">
      <c r="F200" s="47"/>
      <c r="G200" s="47"/>
      <c r="I200" s="47"/>
      <c r="J200" s="47"/>
      <c r="L200" s="47"/>
      <c r="M200" s="47"/>
      <c r="O200" s="47"/>
      <c r="P200" s="47"/>
      <c r="Q200" s="1"/>
      <c r="R200" s="1"/>
      <c r="S200" s="1"/>
      <c r="T200" s="1"/>
      <c r="U200" s="1"/>
      <c r="V200" s="1"/>
      <c r="W200" s="1"/>
      <c r="X200"/>
      <c r="AG200" s="48"/>
      <c r="AH200" s="48"/>
      <c r="AI200" s="48"/>
      <c r="AJ200" s="48"/>
    </row>
    <row r="201" spans="6:36" ht="15.75" customHeight="1" x14ac:dyDescent="0.25">
      <c r="F201" s="47"/>
      <c r="G201" s="47"/>
      <c r="I201" s="47"/>
      <c r="J201" s="47"/>
      <c r="L201" s="47"/>
      <c r="M201" s="47"/>
      <c r="O201" s="47"/>
      <c r="P201" s="47"/>
      <c r="Q201" s="1"/>
      <c r="R201" s="1"/>
      <c r="S201" s="1"/>
      <c r="T201" s="1"/>
      <c r="U201" s="1"/>
      <c r="V201" s="1"/>
      <c r="W201" s="1"/>
      <c r="X201"/>
      <c r="AG201" s="48"/>
      <c r="AH201" s="48"/>
      <c r="AI201" s="48"/>
      <c r="AJ201" s="48"/>
    </row>
    <row r="202" spans="6:36" ht="15.75" customHeight="1" x14ac:dyDescent="0.25">
      <c r="F202" s="47"/>
      <c r="G202" s="47"/>
      <c r="I202" s="47"/>
      <c r="J202" s="47"/>
      <c r="L202" s="47"/>
      <c r="M202" s="47"/>
      <c r="O202" s="47"/>
      <c r="P202" s="47"/>
      <c r="Q202" s="1"/>
      <c r="R202" s="1"/>
      <c r="S202" s="1"/>
      <c r="T202" s="1"/>
      <c r="U202" s="1"/>
      <c r="V202" s="1"/>
      <c r="W202" s="1"/>
      <c r="X202"/>
      <c r="AG202" s="48"/>
      <c r="AH202" s="48"/>
      <c r="AI202" s="48"/>
      <c r="AJ202" s="48"/>
    </row>
    <row r="203" spans="6:36" ht="15.75" customHeight="1" x14ac:dyDescent="0.25">
      <c r="F203" s="47"/>
      <c r="G203" s="47"/>
      <c r="I203" s="47"/>
      <c r="J203" s="47"/>
      <c r="L203" s="47"/>
      <c r="M203" s="47"/>
      <c r="O203" s="47"/>
      <c r="P203" s="47"/>
      <c r="Q203" s="1"/>
      <c r="R203" s="1"/>
      <c r="S203" s="1"/>
      <c r="T203" s="1"/>
      <c r="U203" s="1"/>
      <c r="V203" s="1"/>
      <c r="W203" s="1"/>
      <c r="X203"/>
      <c r="AG203" s="48"/>
      <c r="AH203" s="48"/>
      <c r="AI203" s="48"/>
      <c r="AJ203" s="48"/>
    </row>
    <row r="204" spans="6:36" ht="15.75" customHeight="1" x14ac:dyDescent="0.25">
      <c r="F204" s="47"/>
      <c r="G204" s="47"/>
      <c r="I204" s="47"/>
      <c r="J204" s="47"/>
      <c r="L204" s="47"/>
      <c r="M204" s="47"/>
      <c r="O204" s="47"/>
      <c r="P204" s="47"/>
      <c r="Q204" s="1"/>
      <c r="R204" s="1"/>
      <c r="S204" s="1"/>
      <c r="T204" s="1"/>
      <c r="U204" s="1"/>
      <c r="V204" s="1"/>
      <c r="W204" s="1"/>
      <c r="X204"/>
      <c r="AG204" s="48"/>
      <c r="AH204" s="48"/>
      <c r="AI204" s="48"/>
      <c r="AJ204" s="48"/>
    </row>
    <row r="205" spans="6:36" ht="15.75" customHeight="1" x14ac:dyDescent="0.25">
      <c r="F205" s="47"/>
      <c r="G205" s="47"/>
      <c r="I205" s="47"/>
      <c r="J205" s="47"/>
      <c r="L205" s="47"/>
      <c r="M205" s="47"/>
      <c r="O205" s="47"/>
      <c r="P205" s="47"/>
      <c r="Q205" s="1"/>
      <c r="R205" s="1"/>
      <c r="S205" s="1"/>
      <c r="T205" s="1"/>
      <c r="U205" s="1"/>
      <c r="V205" s="1"/>
      <c r="W205" s="1"/>
      <c r="X205"/>
      <c r="AG205" s="48"/>
      <c r="AH205" s="48"/>
      <c r="AI205" s="48"/>
      <c r="AJ205" s="48"/>
    </row>
    <row r="206" spans="6:36" ht="15.75" customHeight="1" x14ac:dyDescent="0.25">
      <c r="F206" s="47"/>
      <c r="G206" s="47"/>
      <c r="I206" s="47"/>
      <c r="J206" s="47"/>
      <c r="L206" s="47"/>
      <c r="M206" s="47"/>
      <c r="O206" s="47"/>
      <c r="P206" s="47"/>
      <c r="Q206" s="1"/>
      <c r="R206" s="1"/>
      <c r="S206" s="1"/>
      <c r="T206" s="1"/>
      <c r="U206" s="1"/>
      <c r="V206" s="1"/>
      <c r="W206" s="1"/>
      <c r="X206"/>
      <c r="AG206" s="48"/>
      <c r="AH206" s="48"/>
      <c r="AI206" s="48"/>
      <c r="AJ206" s="48"/>
    </row>
    <row r="207" spans="6:36" ht="15.75" customHeight="1" x14ac:dyDescent="0.25">
      <c r="F207" s="47"/>
      <c r="G207" s="47"/>
      <c r="I207" s="47"/>
      <c r="J207" s="47"/>
      <c r="L207" s="47"/>
      <c r="M207" s="47"/>
      <c r="O207" s="47"/>
      <c r="P207" s="47"/>
      <c r="Q207" s="1"/>
      <c r="R207" s="1"/>
      <c r="S207" s="1"/>
      <c r="T207" s="1"/>
      <c r="U207" s="1"/>
      <c r="V207" s="1"/>
      <c r="W207" s="1"/>
      <c r="X207"/>
      <c r="AG207" s="48"/>
      <c r="AH207" s="48"/>
      <c r="AI207" s="48"/>
      <c r="AJ207" s="48"/>
    </row>
    <row r="208" spans="6:36" ht="15.75" customHeight="1" x14ac:dyDescent="0.25">
      <c r="F208" s="47"/>
      <c r="G208" s="47"/>
      <c r="I208" s="47"/>
      <c r="J208" s="47"/>
      <c r="L208" s="47"/>
      <c r="M208" s="47"/>
      <c r="O208" s="47"/>
      <c r="P208" s="47"/>
      <c r="Q208" s="1"/>
      <c r="R208" s="1"/>
      <c r="S208" s="1"/>
      <c r="T208" s="1"/>
      <c r="U208" s="1"/>
      <c r="V208" s="1"/>
      <c r="W208" s="1"/>
      <c r="X208"/>
      <c r="AG208" s="48"/>
      <c r="AH208" s="48"/>
      <c r="AI208" s="48"/>
      <c r="AJ208" s="48"/>
    </row>
    <row r="209" spans="6:36" ht="15.75" customHeight="1" x14ac:dyDescent="0.25">
      <c r="F209" s="47"/>
      <c r="G209" s="47"/>
      <c r="I209" s="47"/>
      <c r="J209" s="47"/>
      <c r="L209" s="47"/>
      <c r="M209" s="47"/>
      <c r="O209" s="47"/>
      <c r="P209" s="47"/>
      <c r="Q209" s="1"/>
      <c r="R209" s="1"/>
      <c r="S209" s="1"/>
      <c r="T209" s="1"/>
      <c r="U209" s="1"/>
      <c r="V209" s="1"/>
      <c r="W209" s="1"/>
      <c r="X209"/>
      <c r="AG209" s="48"/>
      <c r="AH209" s="48"/>
      <c r="AI209" s="48"/>
      <c r="AJ209" s="48"/>
    </row>
    <row r="210" spans="6:36" ht="15.75" customHeight="1" x14ac:dyDescent="0.25">
      <c r="F210" s="47"/>
      <c r="G210" s="47"/>
      <c r="I210" s="47"/>
      <c r="J210" s="47"/>
      <c r="L210" s="47"/>
      <c r="M210" s="47"/>
      <c r="O210" s="47"/>
      <c r="P210" s="47"/>
      <c r="X210"/>
      <c r="AG210" s="48"/>
      <c r="AH210" s="48"/>
      <c r="AI210" s="48"/>
      <c r="AJ210" s="48"/>
    </row>
    <row r="211" spans="6:36" ht="15.75" customHeight="1" x14ac:dyDescent="0.25">
      <c r="F211" s="47"/>
      <c r="G211" s="47"/>
      <c r="I211" s="47"/>
      <c r="J211" s="47"/>
      <c r="L211" s="47"/>
      <c r="M211" s="47"/>
      <c r="O211" s="47"/>
      <c r="P211" s="47"/>
      <c r="X211"/>
      <c r="AG211" s="48"/>
      <c r="AH211" s="48"/>
      <c r="AI211" s="48"/>
      <c r="AJ211" s="48"/>
    </row>
    <row r="212" spans="6:36" ht="15.75" customHeight="1" x14ac:dyDescent="0.25">
      <c r="F212" s="47"/>
      <c r="G212" s="47"/>
      <c r="I212" s="47"/>
      <c r="J212" s="47"/>
      <c r="L212" s="47"/>
      <c r="M212" s="47"/>
      <c r="O212" s="47"/>
      <c r="P212" s="47"/>
      <c r="X212"/>
      <c r="AG212" s="48"/>
      <c r="AH212" s="48"/>
      <c r="AI212" s="48"/>
      <c r="AJ212" s="48"/>
    </row>
    <row r="213" spans="6:36" ht="15.75" customHeight="1" x14ac:dyDescent="0.25">
      <c r="F213" s="47"/>
      <c r="G213" s="47"/>
      <c r="I213" s="47"/>
      <c r="J213" s="47"/>
      <c r="L213" s="47"/>
      <c r="M213" s="47"/>
      <c r="O213" s="47"/>
      <c r="P213" s="47"/>
      <c r="X213"/>
      <c r="AG213" s="48"/>
      <c r="AH213" s="48"/>
      <c r="AI213" s="48"/>
      <c r="AJ213" s="48"/>
    </row>
    <row r="214" spans="6:36" ht="15.75" customHeight="1" x14ac:dyDescent="0.25">
      <c r="F214" s="47"/>
      <c r="G214" s="47"/>
      <c r="I214" s="47"/>
      <c r="J214" s="47"/>
      <c r="L214" s="47"/>
      <c r="M214" s="47"/>
      <c r="O214" s="47"/>
      <c r="P214" s="47"/>
      <c r="X214"/>
      <c r="AG214" s="48"/>
      <c r="AH214" s="48"/>
      <c r="AI214" s="48"/>
      <c r="AJ214" s="48"/>
    </row>
    <row r="215" spans="6:36" ht="15.75" customHeight="1" x14ac:dyDescent="0.25">
      <c r="F215" s="47"/>
      <c r="G215" s="47"/>
      <c r="I215" s="47"/>
      <c r="J215" s="47"/>
      <c r="L215" s="47"/>
      <c r="M215" s="47"/>
      <c r="O215" s="47"/>
      <c r="P215" s="47"/>
      <c r="X215"/>
      <c r="AG215" s="48"/>
      <c r="AH215" s="48"/>
      <c r="AI215" s="48"/>
      <c r="AJ215" s="48"/>
    </row>
    <row r="216" spans="6:36" ht="15.75" customHeight="1" x14ac:dyDescent="0.25">
      <c r="F216" s="47"/>
      <c r="G216" s="47"/>
      <c r="I216" s="47"/>
      <c r="J216" s="47"/>
      <c r="L216" s="47"/>
      <c r="M216" s="47"/>
      <c r="O216" s="47"/>
      <c r="P216" s="47"/>
      <c r="X216"/>
      <c r="AG216" s="48"/>
      <c r="AH216" s="48"/>
      <c r="AI216" s="48"/>
      <c r="AJ216" s="48"/>
    </row>
    <row r="217" spans="6:36" ht="15.75" customHeight="1" x14ac:dyDescent="0.25">
      <c r="F217" s="47"/>
      <c r="G217" s="47"/>
      <c r="I217" s="47"/>
      <c r="J217" s="47"/>
      <c r="L217" s="47"/>
      <c r="M217" s="47"/>
      <c r="O217" s="47"/>
      <c r="P217" s="47"/>
      <c r="X217"/>
      <c r="AG217" s="48"/>
      <c r="AH217" s="48"/>
      <c r="AI217" s="48"/>
      <c r="AJ217" s="48"/>
    </row>
    <row r="218" spans="6:36" ht="15.75" customHeight="1" x14ac:dyDescent="0.25">
      <c r="F218" s="47"/>
      <c r="G218" s="47"/>
      <c r="I218" s="47"/>
      <c r="J218" s="47"/>
      <c r="L218" s="47"/>
      <c r="M218" s="47"/>
      <c r="O218" s="47"/>
      <c r="P218" s="47"/>
      <c r="X218"/>
      <c r="AG218" s="48"/>
      <c r="AH218" s="48"/>
      <c r="AI218" s="48"/>
      <c r="AJ218" s="48"/>
    </row>
    <row r="219" spans="6:36" ht="15.75" customHeight="1" x14ac:dyDescent="0.25">
      <c r="F219" s="47"/>
      <c r="G219" s="47"/>
      <c r="I219" s="47"/>
      <c r="J219" s="47"/>
      <c r="L219" s="47"/>
      <c r="M219" s="47"/>
      <c r="O219" s="47"/>
      <c r="P219" s="47"/>
      <c r="X219"/>
      <c r="AG219" s="48"/>
      <c r="AH219" s="48"/>
      <c r="AI219" s="48"/>
      <c r="AJ219" s="48"/>
    </row>
    <row r="220" spans="6:36" ht="15.75" customHeight="1" x14ac:dyDescent="0.25">
      <c r="F220" s="47"/>
      <c r="G220" s="47"/>
      <c r="I220" s="47"/>
      <c r="J220" s="47"/>
      <c r="L220" s="47"/>
      <c r="M220" s="47"/>
      <c r="O220" s="47"/>
      <c r="P220" s="47"/>
      <c r="X220"/>
      <c r="AG220" s="48"/>
      <c r="AH220" s="48"/>
      <c r="AI220" s="48"/>
      <c r="AJ220" s="48"/>
    </row>
    <row r="221" spans="6:36" ht="15.75" customHeight="1" x14ac:dyDescent="0.25">
      <c r="F221" s="47"/>
      <c r="G221" s="47"/>
      <c r="I221" s="47"/>
      <c r="J221" s="47"/>
      <c r="L221" s="47"/>
      <c r="M221" s="47"/>
      <c r="O221" s="47"/>
      <c r="P221" s="47"/>
      <c r="X221"/>
      <c r="AG221" s="48"/>
      <c r="AH221" s="48"/>
      <c r="AI221" s="48"/>
      <c r="AJ221" s="48"/>
    </row>
    <row r="222" spans="6:36" ht="15.75" customHeight="1" x14ac:dyDescent="0.25">
      <c r="F222" s="47"/>
      <c r="G222" s="47"/>
      <c r="I222" s="47"/>
      <c r="J222" s="47"/>
      <c r="L222" s="47"/>
      <c r="M222" s="47"/>
      <c r="O222" s="47"/>
      <c r="P222" s="47"/>
      <c r="X222"/>
      <c r="AG222" s="48"/>
      <c r="AH222" s="48"/>
      <c r="AI222" s="48"/>
      <c r="AJ222" s="48"/>
    </row>
    <row r="223" spans="6:36" ht="15.75" customHeight="1" x14ac:dyDescent="0.25">
      <c r="F223" s="47"/>
      <c r="G223" s="47"/>
      <c r="I223" s="47"/>
      <c r="J223" s="47"/>
      <c r="L223" s="47"/>
      <c r="M223" s="47"/>
      <c r="O223" s="47"/>
      <c r="P223" s="47"/>
      <c r="X223"/>
      <c r="AG223" s="48"/>
      <c r="AH223" s="48"/>
      <c r="AI223" s="48"/>
      <c r="AJ223" s="48"/>
    </row>
    <row r="224" spans="6:36" ht="15.75" customHeight="1" x14ac:dyDescent="0.25">
      <c r="F224" s="47"/>
      <c r="G224" s="47"/>
      <c r="I224" s="47"/>
      <c r="J224" s="47"/>
      <c r="L224" s="47"/>
      <c r="M224" s="47"/>
      <c r="O224" s="47"/>
      <c r="P224" s="47"/>
      <c r="X224"/>
      <c r="AG224" s="48"/>
      <c r="AH224" s="48"/>
      <c r="AI224" s="48"/>
      <c r="AJ224" s="48"/>
    </row>
    <row r="225" spans="6:36" ht="15.75" customHeight="1" x14ac:dyDescent="0.25">
      <c r="F225" s="47"/>
      <c r="G225" s="47"/>
      <c r="I225" s="47"/>
      <c r="J225" s="47"/>
      <c r="L225" s="47"/>
      <c r="M225" s="47"/>
      <c r="O225" s="47"/>
      <c r="P225" s="47"/>
      <c r="X225"/>
      <c r="AG225" s="48"/>
      <c r="AH225" s="48"/>
      <c r="AI225" s="48"/>
      <c r="AJ225" s="48"/>
    </row>
    <row r="226" spans="6:36" ht="15.75" customHeight="1" x14ac:dyDescent="0.25">
      <c r="F226" s="47"/>
      <c r="G226" s="47"/>
      <c r="I226" s="47"/>
      <c r="J226" s="47"/>
      <c r="L226" s="47"/>
      <c r="M226" s="47"/>
      <c r="O226" s="47"/>
      <c r="P226" s="47"/>
      <c r="X226"/>
      <c r="AG226" s="48"/>
      <c r="AH226" s="48"/>
      <c r="AI226" s="48"/>
      <c r="AJ226" s="48"/>
    </row>
    <row r="227" spans="6:36" ht="15.75" customHeight="1" x14ac:dyDescent="0.25">
      <c r="F227" s="47"/>
      <c r="G227" s="47"/>
      <c r="I227" s="47"/>
      <c r="J227" s="47"/>
      <c r="L227" s="47"/>
      <c r="M227" s="47"/>
      <c r="O227" s="47"/>
      <c r="P227" s="47"/>
      <c r="X227"/>
      <c r="AG227" s="48"/>
      <c r="AH227" s="48"/>
      <c r="AI227" s="48"/>
      <c r="AJ227" s="48"/>
    </row>
    <row r="228" spans="6:36" ht="15.75" customHeight="1" x14ac:dyDescent="0.25">
      <c r="F228" s="47"/>
      <c r="G228" s="47"/>
      <c r="I228" s="47"/>
      <c r="J228" s="47"/>
      <c r="L228" s="47"/>
      <c r="M228" s="47"/>
      <c r="O228" s="47"/>
      <c r="P228" s="47"/>
      <c r="X228"/>
      <c r="AG228" s="48"/>
      <c r="AH228" s="48"/>
      <c r="AI228" s="48"/>
      <c r="AJ228" s="48"/>
    </row>
    <row r="229" spans="6:36" ht="15.75" customHeight="1" x14ac:dyDescent="0.25">
      <c r="F229" s="47"/>
      <c r="G229" s="47"/>
      <c r="I229" s="47"/>
      <c r="J229" s="47"/>
      <c r="L229" s="47"/>
      <c r="M229" s="47"/>
      <c r="O229" s="47"/>
      <c r="P229" s="47"/>
      <c r="X229"/>
      <c r="AG229" s="48"/>
      <c r="AH229" s="48"/>
      <c r="AI229" s="48"/>
      <c r="AJ229" s="48"/>
    </row>
    <row r="230" spans="6:36" ht="15.75" customHeight="1" x14ac:dyDescent="0.25">
      <c r="F230" s="47"/>
      <c r="G230" s="47"/>
      <c r="I230" s="47"/>
      <c r="J230" s="47"/>
      <c r="L230" s="47"/>
      <c r="M230" s="47"/>
      <c r="O230" s="47"/>
      <c r="P230" s="47"/>
      <c r="X230"/>
      <c r="AG230" s="48"/>
      <c r="AH230" s="48"/>
      <c r="AI230" s="48"/>
      <c r="AJ230" s="48"/>
    </row>
    <row r="231" spans="6:36" ht="15.75" customHeight="1" x14ac:dyDescent="0.25">
      <c r="F231" s="47"/>
      <c r="G231" s="47"/>
      <c r="I231" s="47"/>
      <c r="J231" s="47"/>
      <c r="L231" s="47"/>
      <c r="M231" s="47"/>
      <c r="O231" s="47"/>
      <c r="P231" s="47"/>
      <c r="X231"/>
      <c r="AG231" s="48"/>
      <c r="AH231" s="48"/>
      <c r="AI231" s="48"/>
      <c r="AJ231" s="48"/>
    </row>
    <row r="232" spans="6:36" ht="15.75" customHeight="1" x14ac:dyDescent="0.25">
      <c r="F232" s="47"/>
      <c r="G232" s="47"/>
      <c r="I232" s="47"/>
      <c r="J232" s="47"/>
      <c r="L232" s="47"/>
      <c r="M232" s="47"/>
      <c r="O232" s="47"/>
      <c r="P232" s="47"/>
      <c r="X232"/>
      <c r="AG232" s="48"/>
      <c r="AH232" s="48"/>
      <c r="AI232" s="48"/>
      <c r="AJ232" s="48"/>
    </row>
    <row r="233" spans="6:36" ht="15.75" customHeight="1" x14ac:dyDescent="0.25">
      <c r="F233" s="47"/>
      <c r="G233" s="47"/>
      <c r="I233" s="47"/>
      <c r="J233" s="47"/>
      <c r="L233" s="47"/>
      <c r="M233" s="47"/>
      <c r="O233" s="47"/>
      <c r="P233" s="47"/>
      <c r="X233"/>
      <c r="AG233" s="48"/>
      <c r="AH233" s="48"/>
      <c r="AI233" s="48"/>
      <c r="AJ233" s="48"/>
    </row>
    <row r="234" spans="6:36" ht="15.75" customHeight="1" x14ac:dyDescent="0.25">
      <c r="F234" s="47"/>
      <c r="G234" s="47"/>
      <c r="I234" s="47"/>
      <c r="J234" s="47"/>
      <c r="L234" s="47"/>
      <c r="M234" s="47"/>
      <c r="O234" s="47"/>
      <c r="P234" s="47"/>
      <c r="X234"/>
      <c r="AG234" s="48"/>
      <c r="AH234" s="48"/>
      <c r="AI234" s="48"/>
      <c r="AJ234" s="48"/>
    </row>
    <row r="235" spans="6:36" ht="15.75" customHeight="1" x14ac:dyDescent="0.25">
      <c r="F235" s="47"/>
      <c r="G235" s="47"/>
      <c r="I235" s="47"/>
      <c r="J235" s="47"/>
      <c r="L235" s="47"/>
      <c r="M235" s="47"/>
      <c r="O235" s="47"/>
      <c r="P235" s="47"/>
      <c r="X235"/>
      <c r="AG235" s="48"/>
      <c r="AH235" s="48"/>
      <c r="AI235" s="48"/>
      <c r="AJ235" s="48"/>
    </row>
    <row r="236" spans="6:36" ht="15.75" customHeight="1" x14ac:dyDescent="0.25">
      <c r="F236" s="47"/>
      <c r="G236" s="47"/>
      <c r="I236" s="47"/>
      <c r="J236" s="47"/>
      <c r="L236" s="47"/>
      <c r="M236" s="47"/>
      <c r="O236" s="47"/>
      <c r="P236" s="47"/>
      <c r="X236"/>
      <c r="AG236" s="48"/>
      <c r="AH236" s="48"/>
      <c r="AI236" s="48"/>
      <c r="AJ236" s="48"/>
    </row>
    <row r="237" spans="6:36" ht="15.75" customHeight="1" x14ac:dyDescent="0.25">
      <c r="F237" s="47"/>
      <c r="G237" s="47"/>
      <c r="I237" s="47"/>
      <c r="J237" s="47"/>
      <c r="L237" s="47"/>
      <c r="M237" s="47"/>
      <c r="O237" s="47"/>
      <c r="P237" s="47"/>
      <c r="X237"/>
      <c r="AG237" s="48"/>
      <c r="AH237" s="48"/>
      <c r="AI237" s="48"/>
      <c r="AJ237" s="48"/>
    </row>
    <row r="238" spans="6:36" ht="15.75" customHeight="1" x14ac:dyDescent="0.25">
      <c r="F238" s="47"/>
      <c r="G238" s="47"/>
      <c r="I238" s="47"/>
      <c r="J238" s="47"/>
      <c r="L238" s="47"/>
      <c r="M238" s="47"/>
      <c r="O238" s="47"/>
      <c r="P238" s="47"/>
      <c r="X238"/>
      <c r="AG238" s="48"/>
      <c r="AH238" s="48"/>
      <c r="AI238" s="48"/>
      <c r="AJ238" s="48"/>
    </row>
    <row r="239" spans="6:36" ht="15.75" customHeight="1" x14ac:dyDescent="0.25">
      <c r="F239" s="47"/>
      <c r="G239" s="47"/>
      <c r="I239" s="47"/>
      <c r="J239" s="47"/>
      <c r="L239" s="47"/>
      <c r="M239" s="47"/>
      <c r="O239" s="47"/>
      <c r="P239" s="47"/>
      <c r="X239"/>
      <c r="AG239" s="48"/>
      <c r="AH239" s="48"/>
      <c r="AI239" s="48"/>
      <c r="AJ239" s="48"/>
    </row>
    <row r="240" spans="6:36" ht="15.75" customHeight="1" x14ac:dyDescent="0.25">
      <c r="F240" s="47"/>
      <c r="G240" s="47"/>
      <c r="I240" s="47"/>
      <c r="J240" s="47"/>
      <c r="L240" s="47"/>
      <c r="M240" s="47"/>
      <c r="O240" s="47"/>
      <c r="P240" s="47"/>
      <c r="X240"/>
      <c r="AG240" s="48"/>
      <c r="AH240" s="48"/>
      <c r="AI240" s="48"/>
      <c r="AJ240" s="48"/>
    </row>
    <row r="241" spans="6:36" ht="15.75" customHeight="1" x14ac:dyDescent="0.25">
      <c r="F241" s="47"/>
      <c r="G241" s="47"/>
      <c r="I241" s="47"/>
      <c r="J241" s="47"/>
      <c r="L241" s="47"/>
      <c r="M241" s="47"/>
      <c r="O241" s="47"/>
      <c r="P241" s="47"/>
      <c r="X241"/>
      <c r="AG241" s="48"/>
      <c r="AH241" s="48"/>
      <c r="AI241" s="48"/>
      <c r="AJ241" s="48"/>
    </row>
    <row r="242" spans="6:36" ht="15.75" customHeight="1" x14ac:dyDescent="0.25">
      <c r="F242" s="47"/>
      <c r="G242" s="47"/>
      <c r="I242" s="47"/>
      <c r="J242" s="47"/>
      <c r="L242" s="47"/>
      <c r="M242" s="47"/>
      <c r="O242" s="47"/>
      <c r="P242" s="47"/>
      <c r="X242"/>
      <c r="AG242" s="48"/>
      <c r="AH242" s="48"/>
      <c r="AI242" s="48"/>
      <c r="AJ242" s="48"/>
    </row>
    <row r="243" spans="6:36" ht="15.75" customHeight="1" x14ac:dyDescent="0.25">
      <c r="F243" s="47"/>
      <c r="G243" s="47"/>
      <c r="I243" s="47"/>
      <c r="J243" s="47"/>
      <c r="L243" s="47"/>
      <c r="M243" s="47"/>
      <c r="O243" s="47"/>
      <c r="P243" s="47"/>
      <c r="X243"/>
      <c r="AG243" s="48"/>
      <c r="AH243" s="48"/>
      <c r="AI243" s="48"/>
      <c r="AJ243" s="48"/>
    </row>
    <row r="244" spans="6:36" ht="15.75" customHeight="1" x14ac:dyDescent="0.25">
      <c r="F244" s="47"/>
      <c r="G244" s="47"/>
      <c r="I244" s="47"/>
      <c r="J244" s="47"/>
      <c r="L244" s="47"/>
      <c r="M244" s="47"/>
      <c r="O244" s="47"/>
      <c r="P244" s="47"/>
      <c r="X244"/>
      <c r="AG244" s="48"/>
      <c r="AH244" s="48"/>
      <c r="AI244" s="48"/>
      <c r="AJ244" s="48"/>
    </row>
    <row r="245" spans="6:36" ht="15.75" customHeight="1" x14ac:dyDescent="0.25">
      <c r="F245" s="47"/>
      <c r="G245" s="47"/>
      <c r="I245" s="47"/>
      <c r="J245" s="47"/>
      <c r="L245" s="47"/>
      <c r="M245" s="47"/>
      <c r="O245" s="47"/>
      <c r="P245" s="47"/>
      <c r="X245"/>
      <c r="AG245" s="48"/>
      <c r="AH245" s="48"/>
      <c r="AI245" s="48"/>
      <c r="AJ245" s="48"/>
    </row>
    <row r="246" spans="6:36" ht="15.75" customHeight="1" x14ac:dyDescent="0.25">
      <c r="F246" s="47"/>
      <c r="G246" s="47"/>
      <c r="I246" s="47"/>
      <c r="J246" s="47"/>
      <c r="L246" s="47"/>
      <c r="M246" s="47"/>
      <c r="O246" s="47"/>
      <c r="P246" s="47"/>
      <c r="X246"/>
      <c r="AG246" s="48"/>
      <c r="AH246" s="48"/>
      <c r="AI246" s="48"/>
      <c r="AJ246" s="48"/>
    </row>
    <row r="247" spans="6:36" ht="15.75" customHeight="1" x14ac:dyDescent="0.25">
      <c r="F247" s="47"/>
      <c r="G247" s="47"/>
      <c r="I247" s="47"/>
      <c r="J247" s="47"/>
      <c r="L247" s="47"/>
      <c r="M247" s="47"/>
      <c r="O247" s="47"/>
      <c r="P247" s="47"/>
      <c r="X247"/>
      <c r="AG247" s="48"/>
      <c r="AH247" s="48"/>
      <c r="AI247" s="48"/>
      <c r="AJ247" s="48"/>
    </row>
    <row r="248" spans="6:36" ht="15.75" customHeight="1" x14ac:dyDescent="0.25">
      <c r="F248" s="47"/>
      <c r="G248" s="47"/>
      <c r="I248" s="47"/>
      <c r="J248" s="47"/>
      <c r="L248" s="47"/>
      <c r="M248" s="47"/>
      <c r="O248" s="47"/>
      <c r="P248" s="47"/>
      <c r="X248"/>
      <c r="AG248" s="48"/>
      <c r="AH248" s="48"/>
      <c r="AI248" s="48"/>
      <c r="AJ248" s="48"/>
    </row>
    <row r="249" spans="6:36" ht="15.75" customHeight="1" x14ac:dyDescent="0.25">
      <c r="F249" s="47"/>
      <c r="G249" s="47"/>
      <c r="I249" s="47"/>
      <c r="J249" s="47"/>
      <c r="L249" s="47"/>
      <c r="M249" s="47"/>
      <c r="O249" s="47"/>
      <c r="P249" s="47"/>
      <c r="X249"/>
      <c r="AG249" s="48"/>
      <c r="AH249" s="48"/>
      <c r="AI249" s="48"/>
      <c r="AJ249" s="48"/>
    </row>
    <row r="250" spans="6:36" ht="15.75" customHeight="1" x14ac:dyDescent="0.25">
      <c r="F250" s="47"/>
      <c r="G250" s="47"/>
      <c r="I250" s="47"/>
      <c r="J250" s="47"/>
      <c r="L250" s="47"/>
      <c r="M250" s="47"/>
      <c r="O250" s="47"/>
      <c r="P250" s="47"/>
      <c r="X250"/>
      <c r="AG250" s="48"/>
      <c r="AH250" s="48"/>
      <c r="AI250" s="48"/>
      <c r="AJ250" s="48"/>
    </row>
    <row r="251" spans="6:36" ht="15.75" customHeight="1" x14ac:dyDescent="0.25">
      <c r="F251" s="47"/>
      <c r="G251" s="47"/>
      <c r="I251" s="47"/>
      <c r="J251" s="47"/>
      <c r="L251" s="47"/>
      <c r="M251" s="47"/>
      <c r="O251" s="47"/>
      <c r="P251" s="47"/>
      <c r="X251"/>
      <c r="AG251" s="48"/>
      <c r="AH251" s="48"/>
      <c r="AI251" s="48"/>
      <c r="AJ251" s="48"/>
    </row>
    <row r="252" spans="6:36" ht="15.75" customHeight="1" x14ac:dyDescent="0.25">
      <c r="F252" s="47"/>
      <c r="G252" s="47"/>
      <c r="I252" s="47"/>
      <c r="J252" s="47"/>
      <c r="L252" s="47"/>
      <c r="M252" s="47"/>
      <c r="O252" s="47"/>
      <c r="P252" s="47"/>
      <c r="X252"/>
      <c r="AG252" s="48"/>
      <c r="AH252" s="48"/>
      <c r="AI252" s="48"/>
      <c r="AJ252" s="48"/>
    </row>
    <row r="253" spans="6:36" ht="15.75" customHeight="1" x14ac:dyDescent="0.25">
      <c r="F253" s="47"/>
      <c r="G253" s="47"/>
      <c r="I253" s="47"/>
      <c r="J253" s="47"/>
      <c r="L253" s="47"/>
      <c r="M253" s="47"/>
      <c r="O253" s="47"/>
      <c r="P253" s="47"/>
      <c r="X253"/>
      <c r="AG253" s="48"/>
      <c r="AH253" s="48"/>
      <c r="AI253" s="48"/>
      <c r="AJ253" s="48"/>
    </row>
    <row r="254" spans="6:36" ht="15.75" customHeight="1" x14ac:dyDescent="0.25">
      <c r="F254" s="47"/>
      <c r="G254" s="47"/>
      <c r="I254" s="47"/>
      <c r="J254" s="47"/>
      <c r="L254" s="47"/>
      <c r="M254" s="47"/>
      <c r="O254" s="47"/>
      <c r="P254" s="47"/>
      <c r="X254"/>
      <c r="AG254" s="48"/>
      <c r="AH254" s="48"/>
      <c r="AI254" s="48"/>
      <c r="AJ254" s="48"/>
    </row>
    <row r="255" spans="6:36" ht="15.75" customHeight="1" x14ac:dyDescent="0.25">
      <c r="F255" s="47"/>
      <c r="G255" s="47"/>
      <c r="I255" s="47"/>
      <c r="J255" s="47"/>
      <c r="L255" s="47"/>
      <c r="M255" s="47"/>
      <c r="O255" s="47"/>
      <c r="P255" s="47"/>
      <c r="X255"/>
      <c r="AG255" s="48"/>
      <c r="AH255" s="48"/>
      <c r="AI255" s="48"/>
      <c r="AJ255" s="48"/>
    </row>
    <row r="256" spans="6:36" ht="15.75" customHeight="1" x14ac:dyDescent="0.25">
      <c r="F256" s="47"/>
      <c r="G256" s="47"/>
      <c r="I256" s="47"/>
      <c r="J256" s="47"/>
      <c r="L256" s="47"/>
      <c r="M256" s="47"/>
      <c r="O256" s="47"/>
      <c r="P256" s="47"/>
      <c r="X256"/>
      <c r="AG256" s="48"/>
      <c r="AH256" s="48"/>
      <c r="AI256" s="48"/>
      <c r="AJ256" s="48"/>
    </row>
    <row r="257" spans="6:36" ht="15.75" customHeight="1" x14ac:dyDescent="0.25">
      <c r="F257" s="47"/>
      <c r="G257" s="47"/>
      <c r="I257" s="47"/>
      <c r="J257" s="47"/>
      <c r="L257" s="47"/>
      <c r="M257" s="47"/>
      <c r="O257" s="47"/>
      <c r="P257" s="47"/>
      <c r="X257"/>
      <c r="AG257" s="48"/>
      <c r="AH257" s="48"/>
      <c r="AI257" s="48"/>
      <c r="AJ257" s="48"/>
    </row>
    <row r="258" spans="6:36" ht="15.75" customHeight="1" x14ac:dyDescent="0.25">
      <c r="F258" s="47"/>
      <c r="G258" s="47"/>
      <c r="I258" s="47"/>
      <c r="J258" s="47"/>
      <c r="L258" s="47"/>
      <c r="M258" s="47"/>
      <c r="O258" s="47"/>
      <c r="P258" s="47"/>
      <c r="X258"/>
      <c r="AG258" s="48"/>
      <c r="AH258" s="48"/>
      <c r="AI258" s="48"/>
      <c r="AJ258" s="48"/>
    </row>
    <row r="259" spans="6:36" ht="15.75" customHeight="1" x14ac:dyDescent="0.25">
      <c r="F259" s="47"/>
      <c r="G259" s="47"/>
      <c r="I259" s="47"/>
      <c r="J259" s="47"/>
      <c r="L259" s="47"/>
      <c r="M259" s="47"/>
      <c r="O259" s="47"/>
      <c r="P259" s="47"/>
      <c r="X259"/>
      <c r="AG259" s="48"/>
      <c r="AH259" s="48"/>
      <c r="AI259" s="48"/>
      <c r="AJ259" s="48"/>
    </row>
    <row r="260" spans="6:36" ht="15.75" customHeight="1" x14ac:dyDescent="0.25">
      <c r="F260" s="47"/>
      <c r="G260" s="47"/>
      <c r="I260" s="47"/>
      <c r="J260" s="47"/>
      <c r="L260" s="47"/>
      <c r="M260" s="47"/>
      <c r="O260" s="47"/>
      <c r="P260" s="47"/>
      <c r="X260"/>
      <c r="AG260" s="48"/>
      <c r="AH260" s="48"/>
      <c r="AI260" s="48"/>
      <c r="AJ260" s="48"/>
    </row>
    <row r="261" spans="6:36" ht="15.75" customHeight="1" x14ac:dyDescent="0.25">
      <c r="F261" s="47"/>
      <c r="G261" s="47"/>
      <c r="I261" s="47"/>
      <c r="J261" s="47"/>
      <c r="L261" s="47"/>
      <c r="M261" s="47"/>
      <c r="O261" s="47"/>
      <c r="P261" s="47"/>
      <c r="X261"/>
      <c r="AG261" s="48"/>
      <c r="AH261" s="48"/>
      <c r="AI261" s="48"/>
      <c r="AJ261" s="48"/>
    </row>
    <row r="262" spans="6:36" ht="15.75" customHeight="1" x14ac:dyDescent="0.25">
      <c r="F262" s="47"/>
      <c r="G262" s="47"/>
      <c r="I262" s="47"/>
      <c r="J262" s="47"/>
      <c r="L262" s="47"/>
      <c r="M262" s="47"/>
      <c r="O262" s="47"/>
      <c r="P262" s="47"/>
      <c r="X262"/>
      <c r="AG262" s="48"/>
      <c r="AH262" s="48"/>
      <c r="AI262" s="48"/>
      <c r="AJ262" s="48"/>
    </row>
    <row r="263" spans="6:36" ht="15.75" customHeight="1" x14ac:dyDescent="0.25">
      <c r="F263" s="47"/>
      <c r="G263" s="47"/>
      <c r="I263" s="47"/>
      <c r="J263" s="47"/>
      <c r="L263" s="47"/>
      <c r="M263" s="47"/>
      <c r="O263" s="47"/>
      <c r="P263" s="47"/>
      <c r="X263"/>
      <c r="AG263" s="48"/>
      <c r="AH263" s="48"/>
      <c r="AI263" s="48"/>
      <c r="AJ263" s="48"/>
    </row>
    <row r="264" spans="6:36" ht="15.75" customHeight="1" x14ac:dyDescent="0.25">
      <c r="F264" s="47"/>
      <c r="G264" s="47"/>
      <c r="I264" s="47"/>
      <c r="J264" s="47"/>
      <c r="L264" s="47"/>
      <c r="M264" s="47"/>
      <c r="O264" s="47"/>
      <c r="P264" s="47"/>
      <c r="X264"/>
      <c r="AG264" s="48"/>
      <c r="AH264" s="48"/>
      <c r="AI264" s="48"/>
      <c r="AJ264" s="48"/>
    </row>
    <row r="265" spans="6:36" ht="15.75" customHeight="1" x14ac:dyDescent="0.25">
      <c r="F265" s="47"/>
      <c r="G265" s="47"/>
      <c r="I265" s="47"/>
      <c r="J265" s="47"/>
      <c r="L265" s="47"/>
      <c r="M265" s="47"/>
      <c r="O265" s="47"/>
      <c r="P265" s="47"/>
      <c r="X265"/>
      <c r="AG265" s="48"/>
      <c r="AH265" s="48"/>
      <c r="AI265" s="48"/>
      <c r="AJ265" s="48"/>
    </row>
    <row r="266" spans="6:36" ht="15.75" customHeight="1" x14ac:dyDescent="0.25">
      <c r="F266" s="47"/>
      <c r="G266" s="47"/>
      <c r="I266" s="47"/>
      <c r="J266" s="47"/>
      <c r="L266" s="47"/>
      <c r="M266" s="47"/>
      <c r="O266" s="47"/>
      <c r="P266" s="47"/>
      <c r="X266"/>
      <c r="AG266" s="48"/>
      <c r="AH266" s="48"/>
      <c r="AI266" s="48"/>
      <c r="AJ266" s="48"/>
    </row>
    <row r="267" spans="6:36" ht="15.75" customHeight="1" x14ac:dyDescent="0.25">
      <c r="F267" s="47"/>
      <c r="G267" s="47"/>
      <c r="I267" s="47"/>
      <c r="J267" s="47"/>
      <c r="L267" s="47"/>
      <c r="M267" s="47"/>
      <c r="O267" s="47"/>
      <c r="P267" s="47"/>
      <c r="X267"/>
      <c r="AG267" s="48"/>
      <c r="AH267" s="48"/>
      <c r="AI267" s="48"/>
      <c r="AJ267" s="48"/>
    </row>
    <row r="268" spans="6:36" ht="15.75" customHeight="1" x14ac:dyDescent="0.25">
      <c r="F268" s="47"/>
      <c r="G268" s="47"/>
      <c r="I268" s="47"/>
      <c r="J268" s="47"/>
      <c r="L268" s="47"/>
      <c r="M268" s="47"/>
      <c r="O268" s="47"/>
      <c r="P268" s="47"/>
      <c r="X268"/>
      <c r="AG268" s="48"/>
      <c r="AH268" s="48"/>
      <c r="AI268" s="48"/>
      <c r="AJ268" s="48"/>
    </row>
    <row r="269" spans="6:36" ht="15.75" customHeight="1" x14ac:dyDescent="0.25">
      <c r="F269" s="47"/>
      <c r="G269" s="47"/>
      <c r="I269" s="47"/>
      <c r="J269" s="47"/>
      <c r="L269" s="47"/>
      <c r="M269" s="47"/>
      <c r="O269" s="47"/>
      <c r="P269" s="47"/>
      <c r="X269"/>
      <c r="AG269" s="48"/>
      <c r="AH269" s="48"/>
      <c r="AI269" s="48"/>
      <c r="AJ269" s="48"/>
    </row>
    <row r="270" spans="6:36" ht="15.75" customHeight="1" x14ac:dyDescent="0.25">
      <c r="F270" s="47"/>
      <c r="G270" s="47"/>
      <c r="I270" s="47"/>
      <c r="J270" s="47"/>
      <c r="L270" s="47"/>
      <c r="M270" s="47"/>
      <c r="O270" s="47"/>
      <c r="P270" s="47"/>
      <c r="X270"/>
      <c r="AG270" s="48"/>
      <c r="AH270" s="48"/>
      <c r="AI270" s="48"/>
      <c r="AJ270" s="48"/>
    </row>
    <row r="271" spans="6:36" ht="15.75" customHeight="1" x14ac:dyDescent="0.25">
      <c r="F271" s="47"/>
      <c r="G271" s="47"/>
      <c r="I271" s="47"/>
      <c r="J271" s="47"/>
      <c r="L271" s="47"/>
      <c r="M271" s="47"/>
      <c r="O271" s="47"/>
      <c r="P271" s="47"/>
      <c r="X271"/>
      <c r="AG271" s="48"/>
      <c r="AH271" s="48"/>
      <c r="AI271" s="48"/>
      <c r="AJ271" s="48"/>
    </row>
    <row r="272" spans="6:36" ht="15.75" customHeight="1" x14ac:dyDescent="0.25">
      <c r="F272" s="47"/>
      <c r="G272" s="47"/>
      <c r="I272" s="47"/>
      <c r="J272" s="47"/>
      <c r="L272" s="47"/>
      <c r="M272" s="47"/>
      <c r="O272" s="47"/>
      <c r="P272" s="47"/>
      <c r="X272"/>
      <c r="AG272" s="48"/>
      <c r="AH272" s="48"/>
      <c r="AI272" s="48"/>
      <c r="AJ272" s="48"/>
    </row>
    <row r="273" spans="6:36" ht="15.75" customHeight="1" x14ac:dyDescent="0.25">
      <c r="F273" s="47"/>
      <c r="G273" s="47"/>
      <c r="I273" s="47"/>
      <c r="J273" s="47"/>
      <c r="L273" s="47"/>
      <c r="M273" s="47"/>
      <c r="O273" s="47"/>
      <c r="P273" s="47"/>
      <c r="X273"/>
      <c r="AG273" s="48"/>
      <c r="AH273" s="48"/>
      <c r="AI273" s="48"/>
      <c r="AJ273" s="48"/>
    </row>
    <row r="274" spans="6:36" ht="15.75" customHeight="1" x14ac:dyDescent="0.25">
      <c r="F274" s="47"/>
      <c r="G274" s="47"/>
      <c r="I274" s="47"/>
      <c r="J274" s="47"/>
      <c r="L274" s="47"/>
      <c r="M274" s="47"/>
      <c r="O274" s="47"/>
      <c r="P274" s="47"/>
      <c r="X274"/>
      <c r="AG274" s="48"/>
      <c r="AH274" s="48"/>
      <c r="AI274" s="48"/>
      <c r="AJ274" s="48"/>
    </row>
    <row r="275" spans="6:36" ht="15.75" customHeight="1" x14ac:dyDescent="0.25">
      <c r="F275" s="47"/>
      <c r="G275" s="47"/>
      <c r="I275" s="47"/>
      <c r="J275" s="47"/>
      <c r="L275" s="47"/>
      <c r="M275" s="47"/>
      <c r="O275" s="47"/>
      <c r="P275" s="47"/>
      <c r="X275"/>
      <c r="AG275" s="48"/>
      <c r="AH275" s="48"/>
      <c r="AI275" s="48"/>
      <c r="AJ275" s="48"/>
    </row>
    <row r="276" spans="6:36" ht="15.75" customHeight="1" x14ac:dyDescent="0.25">
      <c r="F276" s="47"/>
      <c r="G276" s="47"/>
      <c r="I276" s="47"/>
      <c r="J276" s="47"/>
      <c r="L276" s="47"/>
      <c r="M276" s="47"/>
      <c r="O276" s="47"/>
      <c r="P276" s="47"/>
      <c r="X276"/>
      <c r="AG276" s="48"/>
      <c r="AH276" s="48"/>
      <c r="AI276" s="48"/>
      <c r="AJ276" s="48"/>
    </row>
    <row r="277" spans="6:36" ht="15.75" customHeight="1" x14ac:dyDescent="0.25">
      <c r="F277" s="47"/>
      <c r="G277" s="47"/>
      <c r="I277" s="47"/>
      <c r="J277" s="47"/>
      <c r="L277" s="47"/>
      <c r="M277" s="47"/>
      <c r="O277" s="47"/>
      <c r="P277" s="47"/>
      <c r="X277"/>
      <c r="AG277" s="48"/>
      <c r="AH277" s="48"/>
      <c r="AI277" s="48"/>
      <c r="AJ277" s="48"/>
    </row>
    <row r="278" spans="6:36" ht="15.75" customHeight="1" x14ac:dyDescent="0.25">
      <c r="F278" s="47"/>
      <c r="G278" s="47"/>
      <c r="I278" s="47"/>
      <c r="J278" s="47"/>
      <c r="L278" s="47"/>
      <c r="M278" s="47"/>
      <c r="O278" s="47"/>
      <c r="P278" s="47"/>
      <c r="X278"/>
      <c r="AG278" s="48"/>
      <c r="AH278" s="48"/>
      <c r="AI278" s="48"/>
      <c r="AJ278" s="48"/>
    </row>
    <row r="279" spans="6:36" ht="15.75" customHeight="1" x14ac:dyDescent="0.25">
      <c r="F279" s="47"/>
      <c r="G279" s="47"/>
      <c r="I279" s="47"/>
      <c r="J279" s="47"/>
      <c r="L279" s="47"/>
      <c r="M279" s="47"/>
      <c r="O279" s="47"/>
      <c r="P279" s="47"/>
      <c r="X279"/>
      <c r="AG279" s="48"/>
      <c r="AH279" s="48"/>
      <c r="AI279" s="48"/>
      <c r="AJ279" s="48"/>
    </row>
    <row r="280" spans="6:36" ht="15.75" customHeight="1" x14ac:dyDescent="0.25">
      <c r="F280" s="47"/>
      <c r="G280" s="47"/>
      <c r="I280" s="47"/>
      <c r="J280" s="47"/>
      <c r="L280" s="47"/>
      <c r="M280" s="47"/>
      <c r="O280" s="47"/>
      <c r="P280" s="47"/>
      <c r="X280"/>
      <c r="AG280" s="48"/>
      <c r="AH280" s="48"/>
      <c r="AI280" s="48"/>
      <c r="AJ280" s="48"/>
    </row>
    <row r="281" spans="6:36" ht="15.75" customHeight="1" x14ac:dyDescent="0.25">
      <c r="F281" s="47"/>
      <c r="G281" s="47"/>
      <c r="I281" s="47"/>
      <c r="J281" s="47"/>
      <c r="L281" s="47"/>
      <c r="M281" s="47"/>
      <c r="O281" s="47"/>
      <c r="P281" s="47"/>
      <c r="X281"/>
      <c r="AG281" s="48"/>
      <c r="AH281" s="48"/>
      <c r="AI281" s="48"/>
      <c r="AJ281" s="48"/>
    </row>
    <row r="282" spans="6:36" ht="15.75" customHeight="1" x14ac:dyDescent="0.25">
      <c r="F282" s="47"/>
      <c r="G282" s="47"/>
      <c r="I282" s="47"/>
      <c r="J282" s="47"/>
      <c r="L282" s="47"/>
      <c r="M282" s="47"/>
      <c r="O282" s="47"/>
      <c r="P282" s="47"/>
      <c r="X282"/>
      <c r="AG282" s="48"/>
      <c r="AH282" s="48"/>
      <c r="AI282" s="48"/>
      <c r="AJ282" s="48"/>
    </row>
    <row r="283" spans="6:36" ht="15.75" customHeight="1" x14ac:dyDescent="0.25">
      <c r="F283" s="47"/>
      <c r="G283" s="47"/>
      <c r="I283" s="47"/>
      <c r="J283" s="47"/>
      <c r="L283" s="47"/>
      <c r="M283" s="47"/>
      <c r="O283" s="47"/>
      <c r="P283" s="47"/>
      <c r="X283"/>
      <c r="AG283" s="48"/>
      <c r="AH283" s="48"/>
      <c r="AI283" s="48"/>
      <c r="AJ283" s="48"/>
    </row>
    <row r="284" spans="6:36" ht="15.75" customHeight="1" x14ac:dyDescent="0.25">
      <c r="F284" s="47"/>
      <c r="G284" s="47"/>
      <c r="I284" s="47"/>
      <c r="J284" s="47"/>
      <c r="L284" s="47"/>
      <c r="M284" s="47"/>
      <c r="O284" s="47"/>
      <c r="P284" s="47"/>
      <c r="X284"/>
      <c r="AG284" s="48"/>
      <c r="AH284" s="48"/>
      <c r="AI284" s="48"/>
      <c r="AJ284" s="48"/>
    </row>
    <row r="285" spans="6:36" ht="15.75" customHeight="1" x14ac:dyDescent="0.25">
      <c r="F285" s="47"/>
      <c r="G285" s="47"/>
      <c r="I285" s="47"/>
      <c r="J285" s="47"/>
      <c r="L285" s="47"/>
      <c r="M285" s="47"/>
      <c r="O285" s="47"/>
      <c r="P285" s="47"/>
      <c r="X285"/>
      <c r="AG285" s="48"/>
      <c r="AH285" s="48"/>
      <c r="AI285" s="48"/>
      <c r="AJ285" s="48"/>
    </row>
    <row r="286" spans="6:36" ht="15.75" customHeight="1" x14ac:dyDescent="0.25">
      <c r="F286" s="47"/>
      <c r="G286" s="47"/>
      <c r="I286" s="47"/>
      <c r="J286" s="47"/>
      <c r="L286" s="47"/>
      <c r="M286" s="47"/>
      <c r="O286" s="47"/>
      <c r="P286" s="47"/>
      <c r="X286"/>
      <c r="AG286" s="48"/>
      <c r="AH286" s="48"/>
      <c r="AI286" s="48"/>
      <c r="AJ286" s="48"/>
    </row>
    <row r="287" spans="6:36" ht="15.75" customHeight="1" x14ac:dyDescent="0.25">
      <c r="F287" s="47"/>
      <c r="G287" s="47"/>
      <c r="I287" s="47"/>
      <c r="J287" s="47"/>
      <c r="L287" s="47"/>
      <c r="M287" s="47"/>
      <c r="O287" s="47"/>
      <c r="P287" s="47"/>
      <c r="X287"/>
      <c r="AG287" s="48"/>
      <c r="AH287" s="48"/>
      <c r="AI287" s="48"/>
      <c r="AJ287" s="48"/>
    </row>
    <row r="288" spans="6:36" ht="15.75" customHeight="1" x14ac:dyDescent="0.25">
      <c r="F288" s="47"/>
      <c r="G288" s="47"/>
      <c r="I288" s="47"/>
      <c r="J288" s="47"/>
      <c r="L288" s="47"/>
      <c r="M288" s="47"/>
      <c r="O288" s="47"/>
      <c r="P288" s="47"/>
      <c r="X288"/>
      <c r="AG288" s="48"/>
      <c r="AH288" s="48"/>
      <c r="AI288" s="48"/>
      <c r="AJ288" s="48"/>
    </row>
    <row r="289" spans="6:36" ht="15.75" customHeight="1" x14ac:dyDescent="0.25">
      <c r="F289" s="47"/>
      <c r="G289" s="47"/>
      <c r="I289" s="47"/>
      <c r="J289" s="47"/>
      <c r="L289" s="47"/>
      <c r="M289" s="47"/>
      <c r="O289" s="47"/>
      <c r="P289" s="47"/>
      <c r="X289"/>
      <c r="AG289" s="48"/>
      <c r="AH289" s="48"/>
      <c r="AI289" s="48"/>
      <c r="AJ289" s="48"/>
    </row>
    <row r="290" spans="6:36" ht="15.75" customHeight="1" x14ac:dyDescent="0.25">
      <c r="F290" s="47"/>
      <c r="G290" s="47"/>
      <c r="I290" s="47"/>
      <c r="J290" s="47"/>
      <c r="L290" s="47"/>
      <c r="M290" s="47"/>
      <c r="O290" s="47"/>
      <c r="P290" s="47"/>
      <c r="X290"/>
      <c r="AG290" s="48"/>
      <c r="AH290" s="48"/>
      <c r="AI290" s="48"/>
      <c r="AJ290" s="48"/>
    </row>
    <row r="291" spans="6:36" ht="15.75" customHeight="1" x14ac:dyDescent="0.25">
      <c r="F291" s="47"/>
      <c r="G291" s="47"/>
      <c r="I291" s="47"/>
      <c r="J291" s="47"/>
      <c r="L291" s="47"/>
      <c r="M291" s="47"/>
      <c r="O291" s="47"/>
      <c r="P291" s="47"/>
      <c r="X291"/>
      <c r="AG291" s="48"/>
      <c r="AH291" s="48"/>
      <c r="AI291" s="48"/>
      <c r="AJ291" s="48"/>
    </row>
    <row r="292" spans="6:36" ht="15.75" customHeight="1" x14ac:dyDescent="0.25">
      <c r="F292" s="47"/>
      <c r="G292" s="47"/>
      <c r="I292" s="47"/>
      <c r="J292" s="47"/>
      <c r="L292" s="47"/>
      <c r="M292" s="47"/>
      <c r="O292" s="47"/>
      <c r="P292" s="47"/>
      <c r="X292"/>
      <c r="AG292" s="48"/>
      <c r="AH292" s="48"/>
      <c r="AI292" s="48"/>
      <c r="AJ292" s="48"/>
    </row>
    <row r="293" spans="6:36" ht="15.75" customHeight="1" x14ac:dyDescent="0.25">
      <c r="F293" s="47"/>
      <c r="G293" s="47"/>
      <c r="I293" s="47"/>
      <c r="J293" s="47"/>
      <c r="L293" s="47"/>
      <c r="M293" s="47"/>
      <c r="O293" s="47"/>
      <c r="P293" s="47"/>
      <c r="X293"/>
      <c r="AG293" s="48"/>
      <c r="AH293" s="48"/>
      <c r="AI293" s="48"/>
      <c r="AJ293" s="48"/>
    </row>
    <row r="294" spans="6:36" ht="15.75" customHeight="1" x14ac:dyDescent="0.25">
      <c r="F294" s="47"/>
      <c r="G294" s="47"/>
      <c r="I294" s="47"/>
      <c r="J294" s="47"/>
      <c r="L294" s="47"/>
      <c r="M294" s="47"/>
      <c r="O294" s="47"/>
      <c r="P294" s="47"/>
      <c r="X294"/>
      <c r="AG294" s="48"/>
      <c r="AH294" s="48"/>
      <c r="AI294" s="48"/>
      <c r="AJ294" s="48"/>
    </row>
    <row r="295" spans="6:36" ht="15.75" customHeight="1" x14ac:dyDescent="0.25">
      <c r="F295" s="47"/>
      <c r="G295" s="47"/>
      <c r="I295" s="47"/>
      <c r="J295" s="47"/>
      <c r="L295" s="47"/>
      <c r="M295" s="47"/>
      <c r="O295" s="47"/>
      <c r="P295" s="47"/>
      <c r="X295"/>
      <c r="AG295" s="48"/>
      <c r="AH295" s="48"/>
      <c r="AI295" s="48"/>
      <c r="AJ295" s="48"/>
    </row>
    <row r="296" spans="6:36" ht="15.75" customHeight="1" x14ac:dyDescent="0.25">
      <c r="F296" s="47"/>
      <c r="G296" s="47"/>
      <c r="I296" s="47"/>
      <c r="J296" s="47"/>
      <c r="L296" s="47"/>
      <c r="M296" s="47"/>
      <c r="O296" s="47"/>
      <c r="P296" s="47"/>
      <c r="X296"/>
      <c r="AG296" s="48"/>
      <c r="AH296" s="48"/>
      <c r="AI296" s="48"/>
      <c r="AJ296" s="48"/>
    </row>
    <row r="297" spans="6:36" ht="15.75" customHeight="1" x14ac:dyDescent="0.25">
      <c r="F297" s="47"/>
      <c r="G297" s="47"/>
      <c r="I297" s="47"/>
      <c r="J297" s="47"/>
      <c r="L297" s="47"/>
      <c r="M297" s="47"/>
      <c r="O297" s="47"/>
      <c r="P297" s="47"/>
      <c r="X297"/>
      <c r="AG297" s="48"/>
      <c r="AH297" s="48"/>
      <c r="AI297" s="48"/>
      <c r="AJ297" s="48"/>
    </row>
    <row r="298" spans="6:36" ht="15.75" customHeight="1" x14ac:dyDescent="0.25">
      <c r="F298" s="47"/>
      <c r="G298" s="47"/>
      <c r="I298" s="47"/>
      <c r="J298" s="47"/>
      <c r="L298" s="47"/>
      <c r="M298" s="47"/>
      <c r="O298" s="47"/>
      <c r="P298" s="47"/>
      <c r="X298"/>
      <c r="AG298" s="48"/>
      <c r="AH298" s="48"/>
      <c r="AI298" s="48"/>
      <c r="AJ298" s="48"/>
    </row>
    <row r="299" spans="6:36" ht="15.75" customHeight="1" x14ac:dyDescent="0.25">
      <c r="F299" s="47"/>
      <c r="G299" s="47"/>
      <c r="I299" s="47"/>
      <c r="J299" s="47"/>
      <c r="L299" s="47"/>
      <c r="M299" s="47"/>
      <c r="O299" s="47"/>
      <c r="P299" s="47"/>
      <c r="X299"/>
      <c r="AG299" s="48"/>
      <c r="AH299" s="48"/>
      <c r="AI299" s="48"/>
      <c r="AJ299" s="48"/>
    </row>
    <row r="300" spans="6:36" ht="15.75" customHeight="1" x14ac:dyDescent="0.25">
      <c r="F300" s="47"/>
      <c r="G300" s="47"/>
      <c r="I300" s="47"/>
      <c r="J300" s="47"/>
      <c r="L300" s="47"/>
      <c r="M300" s="47"/>
      <c r="O300" s="47"/>
      <c r="P300" s="47"/>
      <c r="X300"/>
      <c r="AG300" s="48"/>
      <c r="AH300" s="48"/>
      <c r="AI300" s="48"/>
      <c r="AJ300" s="48"/>
    </row>
    <row r="301" spans="6:36" ht="15.75" customHeight="1" x14ac:dyDescent="0.25">
      <c r="F301" s="47"/>
      <c r="G301" s="47"/>
      <c r="I301" s="47"/>
      <c r="J301" s="47"/>
      <c r="L301" s="47"/>
      <c r="M301" s="47"/>
      <c r="O301" s="47"/>
      <c r="P301" s="47"/>
      <c r="X301"/>
      <c r="AG301" s="48"/>
      <c r="AH301" s="48"/>
      <c r="AI301" s="48"/>
      <c r="AJ301" s="48"/>
    </row>
    <row r="302" spans="6:36" ht="15.75" customHeight="1" x14ac:dyDescent="0.25">
      <c r="F302" s="47"/>
      <c r="G302" s="47"/>
      <c r="I302" s="47"/>
      <c r="J302" s="47"/>
      <c r="L302" s="47"/>
      <c r="M302" s="47"/>
      <c r="O302" s="47"/>
      <c r="P302" s="47"/>
      <c r="X302"/>
      <c r="AG302" s="48"/>
      <c r="AH302" s="48"/>
      <c r="AI302" s="48"/>
      <c r="AJ302" s="48"/>
    </row>
    <row r="303" spans="6:36" ht="15.75" customHeight="1" x14ac:dyDescent="0.25">
      <c r="F303" s="47"/>
      <c r="G303" s="47"/>
      <c r="I303" s="47"/>
      <c r="J303" s="47"/>
      <c r="L303" s="47"/>
      <c r="M303" s="47"/>
      <c r="O303" s="47"/>
      <c r="P303" s="47"/>
      <c r="X303"/>
      <c r="AG303" s="48"/>
      <c r="AH303" s="48"/>
      <c r="AI303" s="48"/>
      <c r="AJ303" s="48"/>
    </row>
    <row r="304" spans="6:36" ht="15.75" customHeight="1" x14ac:dyDescent="0.25">
      <c r="F304" s="47"/>
      <c r="G304" s="47"/>
      <c r="I304" s="47"/>
      <c r="J304" s="47"/>
      <c r="L304" s="47"/>
      <c r="M304" s="47"/>
      <c r="O304" s="47"/>
      <c r="P304" s="47"/>
      <c r="X304"/>
      <c r="AG304" s="48"/>
      <c r="AH304" s="48"/>
      <c r="AI304" s="48"/>
      <c r="AJ304" s="48"/>
    </row>
    <row r="305" spans="6:36" ht="15.75" customHeight="1" x14ac:dyDescent="0.25">
      <c r="F305" s="47"/>
      <c r="G305" s="47"/>
      <c r="I305" s="47"/>
      <c r="J305" s="47"/>
      <c r="L305" s="47"/>
      <c r="M305" s="47"/>
      <c r="O305" s="47"/>
      <c r="P305" s="47"/>
      <c r="X305"/>
      <c r="AG305" s="48"/>
      <c r="AH305" s="48"/>
      <c r="AI305" s="48"/>
      <c r="AJ305" s="48"/>
    </row>
    <row r="306" spans="6:36" ht="15.75" customHeight="1" x14ac:dyDescent="0.25">
      <c r="F306" s="47"/>
      <c r="G306" s="47"/>
      <c r="I306" s="47"/>
      <c r="J306" s="47"/>
      <c r="L306" s="47"/>
      <c r="M306" s="47"/>
      <c r="O306" s="47"/>
      <c r="P306" s="47"/>
      <c r="X306"/>
      <c r="AG306" s="48"/>
      <c r="AH306" s="48"/>
      <c r="AI306" s="48"/>
      <c r="AJ306" s="48"/>
    </row>
    <row r="307" spans="6:36" ht="15.75" customHeight="1" x14ac:dyDescent="0.25">
      <c r="F307" s="47"/>
      <c r="G307" s="47"/>
      <c r="I307" s="47"/>
      <c r="J307" s="47"/>
      <c r="L307" s="47"/>
      <c r="M307" s="47"/>
      <c r="O307" s="47"/>
      <c r="P307" s="47"/>
      <c r="X307"/>
      <c r="AG307" s="48"/>
      <c r="AH307" s="48"/>
      <c r="AI307" s="48"/>
      <c r="AJ307" s="48"/>
    </row>
    <row r="308" spans="6:36" ht="15.75" customHeight="1" x14ac:dyDescent="0.25">
      <c r="F308" s="47"/>
      <c r="G308" s="47"/>
      <c r="I308" s="47"/>
      <c r="J308" s="47"/>
      <c r="L308" s="47"/>
      <c r="M308" s="47"/>
      <c r="O308" s="47"/>
      <c r="P308" s="47"/>
      <c r="X308"/>
      <c r="AG308" s="48"/>
      <c r="AH308" s="48"/>
      <c r="AI308" s="48"/>
      <c r="AJ308" s="48"/>
    </row>
    <row r="309" spans="6:36" ht="15.75" customHeight="1" x14ac:dyDescent="0.25">
      <c r="F309" s="47"/>
      <c r="G309" s="47"/>
      <c r="I309" s="47"/>
      <c r="J309" s="47"/>
      <c r="L309" s="47"/>
      <c r="M309" s="47"/>
      <c r="O309" s="47"/>
      <c r="P309" s="47"/>
      <c r="X309"/>
      <c r="AG309" s="48"/>
      <c r="AH309" s="48"/>
      <c r="AI309" s="48"/>
      <c r="AJ309" s="48"/>
    </row>
    <row r="310" spans="6:36" ht="15.75" customHeight="1" x14ac:dyDescent="0.25">
      <c r="F310" s="47"/>
      <c r="G310" s="47"/>
      <c r="I310" s="47"/>
      <c r="J310" s="47"/>
      <c r="L310" s="47"/>
      <c r="M310" s="47"/>
      <c r="O310" s="47"/>
      <c r="P310" s="47"/>
      <c r="X310"/>
      <c r="AG310" s="48"/>
      <c r="AH310" s="48"/>
      <c r="AI310" s="48"/>
      <c r="AJ310" s="48"/>
    </row>
    <row r="311" spans="6:36" ht="15.75" customHeight="1" x14ac:dyDescent="0.25">
      <c r="F311" s="47"/>
      <c r="G311" s="47"/>
      <c r="I311" s="47"/>
      <c r="J311" s="47"/>
      <c r="L311" s="47"/>
      <c r="M311" s="47"/>
      <c r="O311" s="47"/>
      <c r="P311" s="47"/>
      <c r="X311"/>
      <c r="AG311" s="48"/>
      <c r="AH311" s="48"/>
      <c r="AI311" s="48"/>
      <c r="AJ311" s="48"/>
    </row>
    <row r="312" spans="6:36" ht="15.75" customHeight="1" x14ac:dyDescent="0.25">
      <c r="F312" s="47"/>
      <c r="G312" s="47"/>
      <c r="I312" s="47"/>
      <c r="J312" s="47"/>
      <c r="L312" s="47"/>
      <c r="M312" s="47"/>
      <c r="O312" s="47"/>
      <c r="P312" s="47"/>
      <c r="X312"/>
      <c r="AG312" s="48"/>
      <c r="AH312" s="48"/>
      <c r="AI312" s="48"/>
      <c r="AJ312" s="48"/>
    </row>
    <row r="313" spans="6:36" ht="15.75" customHeight="1" x14ac:dyDescent="0.25">
      <c r="F313" s="47"/>
      <c r="G313" s="47"/>
      <c r="I313" s="47"/>
      <c r="J313" s="47"/>
      <c r="L313" s="47"/>
      <c r="M313" s="47"/>
      <c r="O313" s="47"/>
      <c r="P313" s="47"/>
      <c r="X313"/>
      <c r="AG313" s="48"/>
      <c r="AH313" s="48"/>
      <c r="AI313" s="48"/>
      <c r="AJ313" s="48"/>
    </row>
    <row r="314" spans="6:36" ht="15.75" customHeight="1" x14ac:dyDescent="0.25">
      <c r="F314" s="47"/>
      <c r="G314" s="47"/>
      <c r="I314" s="47"/>
      <c r="J314" s="47"/>
      <c r="L314" s="47"/>
      <c r="M314" s="47"/>
      <c r="O314" s="47"/>
      <c r="P314" s="47"/>
      <c r="X314"/>
      <c r="AG314" s="48"/>
      <c r="AH314" s="48"/>
      <c r="AI314" s="48"/>
      <c r="AJ314" s="48"/>
    </row>
    <row r="315" spans="6:36" ht="15.75" customHeight="1" x14ac:dyDescent="0.25">
      <c r="F315" s="47"/>
      <c r="G315" s="47"/>
      <c r="I315" s="47"/>
      <c r="J315" s="47"/>
      <c r="L315" s="47"/>
      <c r="M315" s="47"/>
      <c r="O315" s="47"/>
      <c r="P315" s="47"/>
      <c r="X315"/>
      <c r="AG315" s="48"/>
      <c r="AH315" s="48"/>
      <c r="AI315" s="48"/>
      <c r="AJ315" s="48"/>
    </row>
    <row r="316" spans="6:36" ht="15.75" customHeight="1" x14ac:dyDescent="0.25">
      <c r="F316" s="47"/>
      <c r="G316" s="47"/>
      <c r="I316" s="47"/>
      <c r="J316" s="47"/>
      <c r="L316" s="47"/>
      <c r="M316" s="47"/>
      <c r="O316" s="47"/>
      <c r="P316" s="47"/>
      <c r="X316"/>
      <c r="AG316" s="48"/>
      <c r="AH316" s="48"/>
      <c r="AI316" s="48"/>
      <c r="AJ316" s="48"/>
    </row>
    <row r="317" spans="6:36" ht="15.75" customHeight="1" x14ac:dyDescent="0.25">
      <c r="F317" s="47"/>
      <c r="G317" s="47"/>
      <c r="I317" s="47"/>
      <c r="J317" s="47"/>
      <c r="L317" s="47"/>
      <c r="M317" s="47"/>
      <c r="O317" s="47"/>
      <c r="P317" s="47"/>
      <c r="X317"/>
      <c r="AG317" s="48"/>
      <c r="AH317" s="48"/>
      <c r="AI317" s="48"/>
      <c r="AJ317" s="48"/>
    </row>
    <row r="318" spans="6:36" ht="15.75" customHeight="1" x14ac:dyDescent="0.25">
      <c r="F318" s="47"/>
      <c r="G318" s="47"/>
      <c r="I318" s="47"/>
      <c r="J318" s="47"/>
      <c r="L318" s="47"/>
      <c r="M318" s="47"/>
      <c r="O318" s="47"/>
      <c r="P318" s="47"/>
      <c r="X318"/>
      <c r="AG318" s="48"/>
      <c r="AH318" s="48"/>
      <c r="AI318" s="48"/>
      <c r="AJ318" s="48"/>
    </row>
    <row r="319" spans="6:36" ht="15.75" customHeight="1" x14ac:dyDescent="0.25">
      <c r="F319" s="47"/>
      <c r="G319" s="47"/>
      <c r="I319" s="47"/>
      <c r="J319" s="47"/>
      <c r="L319" s="47"/>
      <c r="M319" s="47"/>
      <c r="O319" s="47"/>
      <c r="P319" s="47"/>
      <c r="X319"/>
      <c r="AG319" s="48"/>
      <c r="AH319" s="48"/>
      <c r="AI319" s="48"/>
      <c r="AJ319" s="48"/>
    </row>
    <row r="320" spans="6:36" ht="15.75" customHeight="1" x14ac:dyDescent="0.25">
      <c r="F320" s="47"/>
      <c r="G320" s="47"/>
      <c r="I320" s="47"/>
      <c r="J320" s="47"/>
      <c r="L320" s="47"/>
      <c r="M320" s="47"/>
      <c r="O320" s="47"/>
      <c r="P320" s="47"/>
      <c r="X320"/>
      <c r="AG320" s="48"/>
      <c r="AH320" s="48"/>
      <c r="AI320" s="48"/>
      <c r="AJ320" s="48"/>
    </row>
    <row r="321" spans="6:36" ht="15.75" customHeight="1" x14ac:dyDescent="0.25">
      <c r="F321" s="47"/>
      <c r="G321" s="47"/>
      <c r="I321" s="47"/>
      <c r="J321" s="47"/>
      <c r="L321" s="47"/>
      <c r="M321" s="47"/>
      <c r="O321" s="47"/>
      <c r="P321" s="47"/>
      <c r="X321"/>
      <c r="AG321" s="48"/>
      <c r="AH321" s="48"/>
      <c r="AI321" s="48"/>
      <c r="AJ321" s="48"/>
    </row>
    <row r="322" spans="6:36" ht="15.75" customHeight="1" x14ac:dyDescent="0.25">
      <c r="F322" s="47"/>
      <c r="G322" s="47"/>
      <c r="I322" s="47"/>
      <c r="J322" s="47"/>
      <c r="L322" s="47"/>
      <c r="M322" s="47"/>
      <c r="O322" s="47"/>
      <c r="P322" s="47"/>
      <c r="X322"/>
      <c r="AG322" s="48"/>
      <c r="AH322" s="48"/>
      <c r="AI322" s="48"/>
      <c r="AJ322" s="48"/>
    </row>
    <row r="323" spans="6:36" ht="15.75" customHeight="1" x14ac:dyDescent="0.25">
      <c r="F323" s="47"/>
      <c r="G323" s="47"/>
      <c r="I323" s="47"/>
      <c r="J323" s="47"/>
      <c r="L323" s="47"/>
      <c r="M323" s="47"/>
      <c r="O323" s="47"/>
      <c r="P323" s="47"/>
      <c r="X323"/>
      <c r="AG323" s="48"/>
      <c r="AH323" s="48"/>
      <c r="AI323" s="48"/>
      <c r="AJ323" s="48"/>
    </row>
    <row r="324" spans="6:36" ht="15.75" customHeight="1" x14ac:dyDescent="0.25">
      <c r="F324" s="47"/>
      <c r="G324" s="47"/>
      <c r="I324" s="47"/>
      <c r="J324" s="47"/>
      <c r="L324" s="47"/>
      <c r="M324" s="47"/>
      <c r="O324" s="47"/>
      <c r="P324" s="47"/>
      <c r="X324"/>
      <c r="AG324" s="48"/>
      <c r="AH324" s="48"/>
      <c r="AI324" s="48"/>
      <c r="AJ324" s="48"/>
    </row>
    <row r="325" spans="6:36" ht="15.75" customHeight="1" x14ac:dyDescent="0.25">
      <c r="F325" s="47"/>
      <c r="G325" s="47"/>
      <c r="I325" s="47"/>
      <c r="J325" s="47"/>
      <c r="L325" s="47"/>
      <c r="M325" s="47"/>
      <c r="O325" s="47"/>
      <c r="P325" s="47"/>
      <c r="X325"/>
      <c r="AG325" s="48"/>
      <c r="AH325" s="48"/>
      <c r="AI325" s="48"/>
      <c r="AJ325" s="48"/>
    </row>
    <row r="326" spans="6:36" ht="15.75" customHeight="1" x14ac:dyDescent="0.25">
      <c r="F326" s="47"/>
      <c r="G326" s="47"/>
      <c r="I326" s="47"/>
      <c r="J326" s="47"/>
      <c r="L326" s="47"/>
      <c r="M326" s="47"/>
      <c r="O326" s="47"/>
      <c r="P326" s="47"/>
      <c r="X326"/>
      <c r="AG326" s="48"/>
      <c r="AH326" s="48"/>
      <c r="AI326" s="48"/>
      <c r="AJ326" s="48"/>
    </row>
    <row r="327" spans="6:36" ht="15.75" customHeight="1" x14ac:dyDescent="0.25">
      <c r="F327" s="47"/>
      <c r="G327" s="47"/>
      <c r="I327" s="47"/>
      <c r="J327" s="47"/>
      <c r="L327" s="47"/>
      <c r="M327" s="47"/>
      <c r="O327" s="47"/>
      <c r="P327" s="47"/>
      <c r="X327"/>
      <c r="AG327" s="48"/>
      <c r="AH327" s="48"/>
      <c r="AI327" s="48"/>
      <c r="AJ327" s="48"/>
    </row>
    <row r="328" spans="6:36" ht="15.75" customHeight="1" x14ac:dyDescent="0.25">
      <c r="F328" s="47"/>
      <c r="G328" s="47"/>
      <c r="I328" s="47"/>
      <c r="J328" s="47"/>
      <c r="L328" s="47"/>
      <c r="M328" s="47"/>
      <c r="O328" s="47"/>
      <c r="P328" s="47"/>
      <c r="X328"/>
      <c r="AG328" s="48"/>
      <c r="AH328" s="48"/>
      <c r="AI328" s="48"/>
      <c r="AJ328" s="48"/>
    </row>
    <row r="329" spans="6:36" ht="15.75" customHeight="1" x14ac:dyDescent="0.25">
      <c r="F329" s="47"/>
      <c r="G329" s="47"/>
      <c r="I329" s="47"/>
      <c r="J329" s="47"/>
      <c r="L329" s="47"/>
      <c r="M329" s="47"/>
      <c r="O329" s="47"/>
      <c r="P329" s="47"/>
      <c r="X329"/>
      <c r="AG329" s="48"/>
      <c r="AH329" s="48"/>
      <c r="AI329" s="48"/>
      <c r="AJ329" s="48"/>
    </row>
    <row r="330" spans="6:36" ht="15.75" customHeight="1" x14ac:dyDescent="0.25">
      <c r="F330" s="47"/>
      <c r="G330" s="47"/>
      <c r="I330" s="47"/>
      <c r="J330" s="47"/>
      <c r="L330" s="47"/>
      <c r="M330" s="47"/>
      <c r="O330" s="47"/>
      <c r="P330" s="47"/>
      <c r="X330"/>
      <c r="AG330" s="48"/>
      <c r="AH330" s="48"/>
      <c r="AI330" s="48"/>
      <c r="AJ330" s="48"/>
    </row>
    <row r="331" spans="6:36" ht="15.75" customHeight="1" x14ac:dyDescent="0.25">
      <c r="F331" s="47"/>
      <c r="G331" s="47"/>
      <c r="I331" s="47"/>
      <c r="J331" s="47"/>
      <c r="L331" s="47"/>
      <c r="M331" s="47"/>
      <c r="O331" s="47"/>
      <c r="P331" s="47"/>
      <c r="X331"/>
      <c r="AG331" s="48"/>
      <c r="AH331" s="48"/>
      <c r="AI331" s="48"/>
      <c r="AJ331" s="48"/>
    </row>
    <row r="332" spans="6:36" ht="15.75" customHeight="1" x14ac:dyDescent="0.25">
      <c r="F332" s="47"/>
      <c r="G332" s="47"/>
      <c r="I332" s="47"/>
      <c r="J332" s="47"/>
      <c r="L332" s="47"/>
      <c r="M332" s="47"/>
      <c r="O332" s="47"/>
      <c r="P332" s="47"/>
      <c r="X332"/>
      <c r="AG332" s="48"/>
      <c r="AH332" s="48"/>
      <c r="AI332" s="48"/>
      <c r="AJ332" s="48"/>
    </row>
    <row r="333" spans="6:36" ht="15.75" customHeight="1" x14ac:dyDescent="0.25">
      <c r="F333" s="47"/>
      <c r="G333" s="47"/>
      <c r="I333" s="47"/>
      <c r="J333" s="47"/>
      <c r="L333" s="47"/>
      <c r="M333" s="47"/>
      <c r="O333" s="47"/>
      <c r="P333" s="47"/>
      <c r="X333"/>
      <c r="AG333" s="48"/>
      <c r="AH333" s="48"/>
      <c r="AI333" s="48"/>
      <c r="AJ333" s="48"/>
    </row>
    <row r="334" spans="6:36" ht="15.75" customHeight="1" x14ac:dyDescent="0.25">
      <c r="F334" s="47"/>
      <c r="G334" s="47"/>
      <c r="I334" s="47"/>
      <c r="J334" s="47"/>
      <c r="L334" s="47"/>
      <c r="M334" s="47"/>
      <c r="O334" s="47"/>
      <c r="P334" s="47"/>
      <c r="X334"/>
      <c r="AG334" s="48"/>
      <c r="AH334" s="48"/>
      <c r="AI334" s="48"/>
      <c r="AJ334" s="48"/>
    </row>
    <row r="335" spans="6:36" ht="15.75" customHeight="1" x14ac:dyDescent="0.25">
      <c r="F335" s="47"/>
      <c r="G335" s="47"/>
      <c r="I335" s="47"/>
      <c r="J335" s="47"/>
      <c r="L335" s="47"/>
      <c r="M335" s="47"/>
      <c r="O335" s="47"/>
      <c r="P335" s="47"/>
      <c r="X335"/>
      <c r="AG335" s="48"/>
      <c r="AH335" s="48"/>
      <c r="AI335" s="48"/>
      <c r="AJ335" s="48"/>
    </row>
    <row r="336" spans="6:36" ht="15.75" customHeight="1" x14ac:dyDescent="0.25">
      <c r="F336" s="47"/>
      <c r="G336" s="47"/>
      <c r="I336" s="47"/>
      <c r="J336" s="47"/>
      <c r="L336" s="47"/>
      <c r="M336" s="47"/>
      <c r="O336" s="47"/>
      <c r="P336" s="47"/>
      <c r="X336"/>
      <c r="AG336" s="48"/>
      <c r="AH336" s="48"/>
      <c r="AI336" s="48"/>
      <c r="AJ336" s="48"/>
    </row>
    <row r="337" spans="6:36" ht="15.75" customHeight="1" x14ac:dyDescent="0.25">
      <c r="F337" s="47"/>
      <c r="G337" s="47"/>
      <c r="I337" s="47"/>
      <c r="J337" s="47"/>
      <c r="L337" s="47"/>
      <c r="M337" s="47"/>
      <c r="O337" s="47"/>
      <c r="P337" s="47"/>
      <c r="X337"/>
      <c r="AG337" s="48"/>
      <c r="AH337" s="48"/>
      <c r="AI337" s="48"/>
      <c r="AJ337" s="48"/>
    </row>
    <row r="338" spans="6:36" ht="15.75" customHeight="1" x14ac:dyDescent="0.25">
      <c r="F338" s="47"/>
      <c r="G338" s="47"/>
      <c r="I338" s="47"/>
      <c r="J338" s="47"/>
      <c r="L338" s="47"/>
      <c r="M338" s="47"/>
      <c r="O338" s="47"/>
      <c r="P338" s="47"/>
      <c r="X338"/>
      <c r="AG338" s="48"/>
      <c r="AH338" s="48"/>
      <c r="AI338" s="48"/>
      <c r="AJ338" s="48"/>
    </row>
    <row r="339" spans="6:36" ht="15.75" customHeight="1" x14ac:dyDescent="0.25">
      <c r="F339" s="47"/>
      <c r="G339" s="47"/>
      <c r="I339" s="47"/>
      <c r="J339" s="47"/>
      <c r="L339" s="47"/>
      <c r="M339" s="47"/>
      <c r="O339" s="47"/>
      <c r="P339" s="47"/>
      <c r="X339"/>
      <c r="AG339" s="48"/>
      <c r="AH339" s="48"/>
      <c r="AI339" s="48"/>
      <c r="AJ339" s="48"/>
    </row>
    <row r="340" spans="6:36" ht="15.75" customHeight="1" x14ac:dyDescent="0.25">
      <c r="F340" s="47"/>
      <c r="G340" s="47"/>
      <c r="I340" s="47"/>
      <c r="J340" s="47"/>
      <c r="L340" s="47"/>
      <c r="M340" s="47"/>
      <c r="O340" s="47"/>
      <c r="P340" s="47"/>
      <c r="X340"/>
      <c r="AG340" s="48"/>
      <c r="AH340" s="48"/>
      <c r="AI340" s="48"/>
      <c r="AJ340" s="48"/>
    </row>
    <row r="341" spans="6:36" ht="15.75" customHeight="1" x14ac:dyDescent="0.25">
      <c r="F341" s="47"/>
      <c r="G341" s="47"/>
      <c r="I341" s="47"/>
      <c r="J341" s="47"/>
      <c r="L341" s="47"/>
      <c r="M341" s="47"/>
      <c r="O341" s="47"/>
      <c r="P341" s="47"/>
      <c r="X341"/>
      <c r="AG341" s="48"/>
      <c r="AH341" s="48"/>
      <c r="AI341" s="48"/>
      <c r="AJ341" s="48"/>
    </row>
    <row r="342" spans="6:36" ht="15.75" customHeight="1" x14ac:dyDescent="0.25">
      <c r="F342" s="47"/>
      <c r="G342" s="47"/>
      <c r="I342" s="47"/>
      <c r="J342" s="47"/>
      <c r="L342" s="47"/>
      <c r="M342" s="47"/>
      <c r="O342" s="47"/>
      <c r="P342" s="47"/>
      <c r="X342"/>
      <c r="AG342" s="48"/>
      <c r="AH342" s="48"/>
      <c r="AI342" s="48"/>
      <c r="AJ342" s="48"/>
    </row>
    <row r="343" spans="6:36" ht="15.75" customHeight="1" x14ac:dyDescent="0.25">
      <c r="F343" s="47"/>
      <c r="G343" s="47"/>
      <c r="I343" s="47"/>
      <c r="J343" s="47"/>
      <c r="L343" s="47"/>
      <c r="M343" s="47"/>
      <c r="O343" s="47"/>
      <c r="P343" s="47"/>
      <c r="X343"/>
      <c r="AG343" s="48"/>
      <c r="AH343" s="48"/>
      <c r="AI343" s="48"/>
      <c r="AJ343" s="48"/>
    </row>
    <row r="344" spans="6:36" ht="15.75" customHeight="1" x14ac:dyDescent="0.25">
      <c r="F344" s="47"/>
      <c r="G344" s="47"/>
      <c r="I344" s="47"/>
      <c r="J344" s="47"/>
      <c r="L344" s="47"/>
      <c r="M344" s="47"/>
      <c r="O344" s="47"/>
      <c r="P344" s="47"/>
      <c r="X344"/>
      <c r="AG344" s="48"/>
      <c r="AH344" s="48"/>
      <c r="AI344" s="48"/>
      <c r="AJ344" s="48"/>
    </row>
    <row r="345" spans="6:36" ht="15.75" customHeight="1" x14ac:dyDescent="0.25">
      <c r="F345" s="47"/>
      <c r="G345" s="47"/>
      <c r="I345" s="47"/>
      <c r="J345" s="47"/>
      <c r="L345" s="47"/>
      <c r="M345" s="47"/>
      <c r="O345" s="47"/>
      <c r="P345" s="47"/>
      <c r="X345"/>
      <c r="AG345" s="48"/>
      <c r="AH345" s="48"/>
      <c r="AI345" s="48"/>
      <c r="AJ345" s="48"/>
    </row>
    <row r="346" spans="6:36" ht="15.75" customHeight="1" x14ac:dyDescent="0.25">
      <c r="F346" s="47"/>
      <c r="G346" s="47"/>
      <c r="I346" s="47"/>
      <c r="J346" s="47"/>
      <c r="L346" s="47"/>
      <c r="M346" s="47"/>
      <c r="O346" s="47"/>
      <c r="P346" s="47"/>
      <c r="X346"/>
      <c r="AG346" s="48"/>
      <c r="AH346" s="48"/>
      <c r="AI346" s="48"/>
      <c r="AJ346" s="48"/>
    </row>
    <row r="347" spans="6:36" ht="15.75" customHeight="1" x14ac:dyDescent="0.25">
      <c r="F347" s="47"/>
      <c r="G347" s="47"/>
      <c r="I347" s="47"/>
      <c r="J347" s="47"/>
      <c r="L347" s="47"/>
      <c r="M347" s="47"/>
      <c r="O347" s="47"/>
      <c r="P347" s="47"/>
      <c r="X347"/>
      <c r="AG347" s="48"/>
      <c r="AH347" s="48"/>
      <c r="AI347" s="48"/>
      <c r="AJ347" s="48"/>
    </row>
    <row r="348" spans="6:36" ht="15.75" customHeight="1" x14ac:dyDescent="0.25">
      <c r="F348" s="47"/>
      <c r="G348" s="47"/>
      <c r="I348" s="47"/>
      <c r="J348" s="47"/>
      <c r="L348" s="47"/>
      <c r="M348" s="47"/>
      <c r="O348" s="47"/>
      <c r="P348" s="47"/>
      <c r="X348"/>
      <c r="AG348" s="48"/>
      <c r="AH348" s="48"/>
      <c r="AI348" s="48"/>
      <c r="AJ348" s="48"/>
    </row>
    <row r="349" spans="6:36" ht="15.75" customHeight="1" x14ac:dyDescent="0.25">
      <c r="F349" s="47"/>
      <c r="G349" s="47"/>
      <c r="I349" s="47"/>
      <c r="J349" s="47"/>
      <c r="L349" s="47"/>
      <c r="M349" s="47"/>
      <c r="O349" s="47"/>
      <c r="P349" s="47"/>
      <c r="X349"/>
      <c r="AG349" s="48"/>
      <c r="AH349" s="48"/>
      <c r="AI349" s="48"/>
      <c r="AJ349" s="48"/>
    </row>
    <row r="350" spans="6:36" ht="15.75" customHeight="1" x14ac:dyDescent="0.25">
      <c r="F350" s="47"/>
      <c r="G350" s="47"/>
      <c r="I350" s="47"/>
      <c r="J350" s="47"/>
      <c r="L350" s="47"/>
      <c r="M350" s="47"/>
      <c r="O350" s="47"/>
      <c r="P350" s="47"/>
      <c r="X350"/>
      <c r="AG350" s="48"/>
      <c r="AH350" s="48"/>
      <c r="AI350" s="48"/>
      <c r="AJ350" s="48"/>
    </row>
    <row r="351" spans="6:36" ht="15.75" customHeight="1" x14ac:dyDescent="0.25">
      <c r="F351" s="47"/>
      <c r="G351" s="47"/>
      <c r="I351" s="47"/>
      <c r="J351" s="47"/>
      <c r="L351" s="47"/>
      <c r="M351" s="47"/>
      <c r="O351" s="47"/>
      <c r="P351" s="47"/>
      <c r="X351"/>
      <c r="AG351" s="48"/>
      <c r="AH351" s="48"/>
      <c r="AI351" s="48"/>
      <c r="AJ351" s="48"/>
    </row>
    <row r="352" spans="6:36" ht="15.75" customHeight="1" x14ac:dyDescent="0.25">
      <c r="F352" s="47"/>
      <c r="G352" s="47"/>
      <c r="I352" s="47"/>
      <c r="J352" s="47"/>
      <c r="L352" s="47"/>
      <c r="M352" s="47"/>
      <c r="O352" s="47"/>
      <c r="P352" s="47"/>
      <c r="X352"/>
      <c r="AG352" s="48"/>
      <c r="AH352" s="48"/>
      <c r="AI352" s="48"/>
      <c r="AJ352" s="48"/>
    </row>
    <row r="353" spans="6:36" ht="15.75" customHeight="1" x14ac:dyDescent="0.25">
      <c r="F353" s="47"/>
      <c r="G353" s="47"/>
      <c r="I353" s="47"/>
      <c r="J353" s="47"/>
      <c r="L353" s="47"/>
      <c r="M353" s="47"/>
      <c r="O353" s="47"/>
      <c r="P353" s="47"/>
      <c r="X353"/>
      <c r="AG353" s="48"/>
      <c r="AH353" s="48"/>
      <c r="AI353" s="48"/>
      <c r="AJ353" s="48"/>
    </row>
    <row r="354" spans="6:36" ht="15.75" customHeight="1" x14ac:dyDescent="0.25">
      <c r="F354" s="47"/>
      <c r="G354" s="47"/>
      <c r="I354" s="47"/>
      <c r="J354" s="47"/>
      <c r="L354" s="47"/>
      <c r="M354" s="47"/>
      <c r="O354" s="47"/>
      <c r="P354" s="47"/>
      <c r="X354"/>
      <c r="AG354" s="48"/>
      <c r="AH354" s="48"/>
      <c r="AI354" s="48"/>
      <c r="AJ354" s="48"/>
    </row>
    <row r="355" spans="6:36" ht="15.75" customHeight="1" x14ac:dyDescent="0.25">
      <c r="F355" s="47"/>
      <c r="G355" s="47"/>
      <c r="I355" s="47"/>
      <c r="J355" s="47"/>
      <c r="L355" s="47"/>
      <c r="M355" s="47"/>
      <c r="O355" s="47"/>
      <c r="P355" s="47"/>
      <c r="X355"/>
      <c r="AG355" s="48"/>
      <c r="AH355" s="48"/>
      <c r="AI355" s="48"/>
      <c r="AJ355" s="48"/>
    </row>
    <row r="356" spans="6:36" ht="15.75" customHeight="1" x14ac:dyDescent="0.25">
      <c r="F356" s="47"/>
      <c r="G356" s="47"/>
      <c r="I356" s="47"/>
      <c r="J356" s="47"/>
      <c r="L356" s="47"/>
      <c r="M356" s="47"/>
      <c r="O356" s="47"/>
      <c r="P356" s="47"/>
      <c r="X356"/>
      <c r="AG356" s="48"/>
      <c r="AH356" s="48"/>
      <c r="AI356" s="48"/>
      <c r="AJ356" s="48"/>
    </row>
    <row r="357" spans="6:36" ht="15.75" customHeight="1" x14ac:dyDescent="0.25">
      <c r="F357" s="47"/>
      <c r="G357" s="47"/>
      <c r="I357" s="47"/>
      <c r="J357" s="47"/>
      <c r="L357" s="47"/>
      <c r="M357" s="47"/>
      <c r="O357" s="47"/>
      <c r="P357" s="47"/>
      <c r="X357"/>
      <c r="AG357" s="48"/>
      <c r="AH357" s="48"/>
      <c r="AI357" s="48"/>
      <c r="AJ357" s="48"/>
    </row>
    <row r="358" spans="6:36" ht="15.75" customHeight="1" x14ac:dyDescent="0.25">
      <c r="F358" s="47"/>
      <c r="G358" s="47"/>
      <c r="I358" s="47"/>
      <c r="J358" s="47"/>
      <c r="L358" s="47"/>
      <c r="M358" s="47"/>
      <c r="O358" s="47"/>
      <c r="P358" s="47"/>
      <c r="X358"/>
      <c r="AG358" s="48"/>
      <c r="AH358" s="48"/>
      <c r="AI358" s="48"/>
      <c r="AJ358" s="48"/>
    </row>
    <row r="359" spans="6:36" ht="15.75" customHeight="1" x14ac:dyDescent="0.25">
      <c r="F359" s="47"/>
      <c r="G359" s="47"/>
      <c r="I359" s="47"/>
      <c r="J359" s="47"/>
      <c r="L359" s="47"/>
      <c r="M359" s="47"/>
      <c r="O359" s="47"/>
      <c r="P359" s="47"/>
      <c r="X359"/>
      <c r="AG359" s="48"/>
      <c r="AH359" s="48"/>
      <c r="AI359" s="48"/>
      <c r="AJ359" s="48"/>
    </row>
    <row r="360" spans="6:36" ht="15.75" customHeight="1" x14ac:dyDescent="0.25">
      <c r="F360" s="47"/>
      <c r="G360" s="47"/>
      <c r="I360" s="47"/>
      <c r="J360" s="47"/>
      <c r="L360" s="47"/>
      <c r="M360" s="47"/>
      <c r="O360" s="47"/>
      <c r="P360" s="47"/>
      <c r="X360"/>
      <c r="AG360" s="48"/>
      <c r="AH360" s="48"/>
      <c r="AI360" s="48"/>
      <c r="AJ360" s="48"/>
    </row>
    <row r="361" spans="6:36" ht="15.75" customHeight="1" x14ac:dyDescent="0.25">
      <c r="F361" s="47"/>
      <c r="G361" s="47"/>
      <c r="I361" s="47"/>
      <c r="J361" s="47"/>
      <c r="L361" s="47"/>
      <c r="M361" s="47"/>
      <c r="O361" s="47"/>
      <c r="P361" s="47"/>
      <c r="X361"/>
      <c r="AG361" s="48"/>
      <c r="AH361" s="48"/>
      <c r="AI361" s="48"/>
      <c r="AJ361" s="48"/>
    </row>
    <row r="362" spans="6:36" ht="15.75" customHeight="1" x14ac:dyDescent="0.25">
      <c r="F362" s="47"/>
      <c r="G362" s="47"/>
      <c r="I362" s="47"/>
      <c r="J362" s="47"/>
      <c r="L362" s="47"/>
      <c r="M362" s="47"/>
      <c r="O362" s="47"/>
      <c r="P362" s="47"/>
      <c r="X362"/>
      <c r="AG362" s="48"/>
      <c r="AH362" s="48"/>
      <c r="AI362" s="48"/>
      <c r="AJ362" s="48"/>
    </row>
    <row r="363" spans="6:36" ht="15.75" customHeight="1" x14ac:dyDescent="0.25">
      <c r="F363" s="47"/>
      <c r="G363" s="47"/>
      <c r="I363" s="47"/>
      <c r="J363" s="47"/>
      <c r="L363" s="47"/>
      <c r="M363" s="47"/>
      <c r="O363" s="47"/>
      <c r="P363" s="47"/>
      <c r="X363"/>
      <c r="AG363" s="48"/>
      <c r="AH363" s="48"/>
      <c r="AI363" s="48"/>
      <c r="AJ363" s="48"/>
    </row>
    <row r="364" spans="6:36" ht="15.75" customHeight="1" x14ac:dyDescent="0.25">
      <c r="F364" s="47"/>
      <c r="G364" s="47"/>
      <c r="I364" s="47"/>
      <c r="J364" s="47"/>
      <c r="L364" s="47"/>
      <c r="M364" s="47"/>
      <c r="O364" s="47"/>
      <c r="P364" s="47"/>
      <c r="X364"/>
      <c r="AG364" s="48"/>
      <c r="AH364" s="48"/>
      <c r="AI364" s="48"/>
      <c r="AJ364" s="48"/>
    </row>
    <row r="365" spans="6:36" ht="15.75" customHeight="1" x14ac:dyDescent="0.25">
      <c r="F365" s="47"/>
      <c r="G365" s="47"/>
      <c r="I365" s="47"/>
      <c r="J365" s="47"/>
      <c r="L365" s="47"/>
      <c r="M365" s="47"/>
      <c r="O365" s="47"/>
      <c r="P365" s="47"/>
      <c r="X365"/>
      <c r="AG365" s="48"/>
      <c r="AH365" s="48"/>
      <c r="AI365" s="48"/>
      <c r="AJ365" s="48"/>
    </row>
    <row r="366" spans="6:36" ht="15.75" customHeight="1" x14ac:dyDescent="0.25">
      <c r="F366" s="47"/>
      <c r="G366" s="47"/>
      <c r="I366" s="47"/>
      <c r="J366" s="47"/>
      <c r="L366" s="47"/>
      <c r="M366" s="47"/>
      <c r="O366" s="47"/>
      <c r="P366" s="47"/>
      <c r="X366"/>
      <c r="AG366" s="48"/>
      <c r="AH366" s="48"/>
      <c r="AI366" s="48"/>
      <c r="AJ366" s="48"/>
    </row>
    <row r="367" spans="6:36" ht="15.75" customHeight="1" x14ac:dyDescent="0.25">
      <c r="F367" s="47"/>
      <c r="G367" s="47"/>
      <c r="I367" s="47"/>
      <c r="J367" s="47"/>
      <c r="L367" s="47"/>
      <c r="M367" s="47"/>
      <c r="O367" s="47"/>
      <c r="P367" s="47"/>
      <c r="X367"/>
      <c r="AG367" s="48"/>
      <c r="AH367" s="48"/>
      <c r="AI367" s="48"/>
      <c r="AJ367" s="48"/>
    </row>
    <row r="368" spans="6:36" ht="15.75" customHeight="1" x14ac:dyDescent="0.25">
      <c r="F368" s="47"/>
      <c r="G368" s="47"/>
      <c r="I368" s="47"/>
      <c r="J368" s="47"/>
      <c r="L368" s="47"/>
      <c r="M368" s="47"/>
      <c r="O368" s="47"/>
      <c r="P368" s="47"/>
      <c r="X368"/>
      <c r="AG368" s="48"/>
      <c r="AH368" s="48"/>
      <c r="AI368" s="48"/>
      <c r="AJ368" s="48"/>
    </row>
    <row r="369" spans="6:36" ht="15.75" customHeight="1" x14ac:dyDescent="0.25">
      <c r="F369" s="47"/>
      <c r="G369" s="47"/>
      <c r="I369" s="47"/>
      <c r="J369" s="47"/>
      <c r="L369" s="47"/>
      <c r="M369" s="47"/>
      <c r="O369" s="47"/>
      <c r="P369" s="47"/>
      <c r="X369"/>
      <c r="AG369" s="48"/>
      <c r="AH369" s="48"/>
      <c r="AI369" s="48"/>
      <c r="AJ369" s="48"/>
    </row>
    <row r="370" spans="6:36" ht="15.75" customHeight="1" x14ac:dyDescent="0.25">
      <c r="F370" s="47"/>
      <c r="G370" s="47"/>
      <c r="I370" s="47"/>
      <c r="J370" s="47"/>
      <c r="L370" s="47"/>
      <c r="M370" s="47"/>
      <c r="O370" s="47"/>
      <c r="P370" s="47"/>
      <c r="X370"/>
      <c r="AG370" s="48"/>
      <c r="AH370" s="48"/>
      <c r="AI370" s="48"/>
      <c r="AJ370" s="48"/>
    </row>
    <row r="371" spans="6:36" ht="15.75" customHeight="1" x14ac:dyDescent="0.25">
      <c r="F371" s="47"/>
      <c r="G371" s="47"/>
      <c r="I371" s="47"/>
      <c r="J371" s="47"/>
      <c r="L371" s="47"/>
      <c r="M371" s="47"/>
      <c r="O371" s="47"/>
      <c r="P371" s="47"/>
      <c r="X371"/>
      <c r="AG371" s="48"/>
      <c r="AH371" s="48"/>
      <c r="AI371" s="48"/>
      <c r="AJ371" s="48"/>
    </row>
    <row r="372" spans="6:36" ht="15.75" customHeight="1" x14ac:dyDescent="0.25">
      <c r="F372" s="47"/>
      <c r="G372" s="47"/>
      <c r="I372" s="47"/>
      <c r="J372" s="47"/>
      <c r="L372" s="47"/>
      <c r="M372" s="47"/>
      <c r="O372" s="47"/>
      <c r="P372" s="47"/>
      <c r="X372"/>
      <c r="AG372" s="48"/>
      <c r="AH372" s="48"/>
      <c r="AI372" s="48"/>
      <c r="AJ372" s="48"/>
    </row>
    <row r="373" spans="6:36" ht="15.75" customHeight="1" x14ac:dyDescent="0.25">
      <c r="F373" s="47"/>
      <c r="G373" s="47"/>
      <c r="I373" s="47"/>
      <c r="J373" s="47"/>
      <c r="L373" s="47"/>
      <c r="M373" s="47"/>
      <c r="O373" s="47"/>
      <c r="P373" s="47"/>
      <c r="X373"/>
      <c r="AG373" s="48"/>
      <c r="AH373" s="48"/>
      <c r="AI373" s="48"/>
      <c r="AJ373" s="48"/>
    </row>
    <row r="374" spans="6:36" ht="15.75" customHeight="1" x14ac:dyDescent="0.25">
      <c r="F374" s="47"/>
      <c r="G374" s="47"/>
      <c r="I374" s="47"/>
      <c r="J374" s="47"/>
      <c r="L374" s="47"/>
      <c r="M374" s="47"/>
      <c r="O374" s="47"/>
      <c r="P374" s="47"/>
      <c r="X374"/>
      <c r="AG374" s="48"/>
      <c r="AH374" s="48"/>
      <c r="AI374" s="48"/>
      <c r="AJ374" s="48"/>
    </row>
    <row r="375" spans="6:36" ht="15.75" customHeight="1" x14ac:dyDescent="0.25">
      <c r="F375" s="47"/>
      <c r="G375" s="47"/>
      <c r="I375" s="47"/>
      <c r="J375" s="47"/>
      <c r="L375" s="47"/>
      <c r="M375" s="47"/>
      <c r="O375" s="47"/>
      <c r="P375" s="47"/>
      <c r="X375"/>
      <c r="AG375" s="48"/>
      <c r="AH375" s="48"/>
      <c r="AI375" s="48"/>
      <c r="AJ375" s="48"/>
    </row>
    <row r="376" spans="6:36" ht="15.75" customHeight="1" x14ac:dyDescent="0.25">
      <c r="F376" s="47"/>
      <c r="G376" s="47"/>
      <c r="I376" s="47"/>
      <c r="J376" s="47"/>
      <c r="L376" s="47"/>
      <c r="M376" s="47"/>
      <c r="O376" s="47"/>
      <c r="P376" s="47"/>
      <c r="X376"/>
      <c r="AG376" s="48"/>
      <c r="AH376" s="48"/>
      <c r="AI376" s="48"/>
      <c r="AJ376" s="48"/>
    </row>
    <row r="377" spans="6:36" ht="15.75" customHeight="1" x14ac:dyDescent="0.25">
      <c r="F377" s="47"/>
      <c r="G377" s="47"/>
      <c r="I377" s="47"/>
      <c r="J377" s="47"/>
      <c r="L377" s="47"/>
      <c r="M377" s="47"/>
      <c r="O377" s="47"/>
      <c r="P377" s="47"/>
      <c r="X377"/>
      <c r="AG377" s="48"/>
      <c r="AH377" s="48"/>
      <c r="AI377" s="48"/>
      <c r="AJ377" s="48"/>
    </row>
    <row r="378" spans="6:36" ht="15.75" customHeight="1" x14ac:dyDescent="0.25">
      <c r="F378" s="47"/>
      <c r="G378" s="47"/>
      <c r="I378" s="47"/>
      <c r="J378" s="47"/>
      <c r="L378" s="47"/>
      <c r="M378" s="47"/>
      <c r="O378" s="47"/>
      <c r="P378" s="47"/>
      <c r="X378"/>
      <c r="AG378" s="48"/>
      <c r="AH378" s="48"/>
      <c r="AI378" s="48"/>
      <c r="AJ378" s="48"/>
    </row>
    <row r="379" spans="6:36" ht="15.75" customHeight="1" x14ac:dyDescent="0.25">
      <c r="F379" s="47"/>
      <c r="G379" s="47"/>
      <c r="I379" s="47"/>
      <c r="J379" s="47"/>
      <c r="L379" s="47"/>
      <c r="M379" s="47"/>
      <c r="O379" s="47"/>
      <c r="P379" s="47"/>
      <c r="X379"/>
      <c r="AG379" s="48"/>
      <c r="AH379" s="48"/>
      <c r="AI379" s="48"/>
      <c r="AJ379" s="48"/>
    </row>
    <row r="380" spans="6:36" ht="15.75" customHeight="1" x14ac:dyDescent="0.25">
      <c r="F380" s="47"/>
      <c r="G380" s="47"/>
      <c r="I380" s="47"/>
      <c r="J380" s="47"/>
      <c r="L380" s="47"/>
      <c r="M380" s="47"/>
      <c r="O380" s="47"/>
      <c r="P380" s="47"/>
      <c r="X380"/>
      <c r="AG380" s="48"/>
      <c r="AH380" s="48"/>
      <c r="AI380" s="48"/>
      <c r="AJ380" s="48"/>
    </row>
    <row r="381" spans="6:36" ht="15.75" customHeight="1" x14ac:dyDescent="0.25">
      <c r="F381" s="47"/>
      <c r="G381" s="47"/>
      <c r="I381" s="47"/>
      <c r="J381" s="47"/>
      <c r="L381" s="47"/>
      <c r="M381" s="47"/>
      <c r="O381" s="47"/>
      <c r="P381" s="47"/>
      <c r="X381"/>
      <c r="AG381" s="48"/>
      <c r="AH381" s="48"/>
      <c r="AI381" s="48"/>
      <c r="AJ381" s="48"/>
    </row>
    <row r="382" spans="6:36" ht="15.75" customHeight="1" x14ac:dyDescent="0.25">
      <c r="F382" s="47"/>
      <c r="G382" s="47"/>
      <c r="I382" s="47"/>
      <c r="J382" s="47"/>
      <c r="L382" s="47"/>
      <c r="M382" s="47"/>
      <c r="O382" s="47"/>
      <c r="P382" s="47"/>
      <c r="X382"/>
      <c r="AG382" s="48"/>
      <c r="AH382" s="48"/>
      <c r="AI382" s="48"/>
      <c r="AJ382" s="48"/>
    </row>
    <row r="383" spans="6:36" ht="15.75" customHeight="1" x14ac:dyDescent="0.25">
      <c r="F383" s="47"/>
      <c r="G383" s="47"/>
      <c r="I383" s="47"/>
      <c r="J383" s="47"/>
      <c r="L383" s="47"/>
      <c r="M383" s="47"/>
      <c r="O383" s="47"/>
      <c r="P383" s="47"/>
      <c r="X383"/>
      <c r="AG383" s="48"/>
      <c r="AH383" s="48"/>
      <c r="AI383" s="48"/>
      <c r="AJ383" s="48"/>
    </row>
    <row r="384" spans="6:36" ht="15.75" customHeight="1" x14ac:dyDescent="0.25">
      <c r="F384" s="47"/>
      <c r="G384" s="47"/>
      <c r="I384" s="47"/>
      <c r="J384" s="47"/>
      <c r="L384" s="47"/>
      <c r="M384" s="47"/>
      <c r="O384" s="47"/>
      <c r="P384" s="47"/>
      <c r="X384"/>
      <c r="AG384" s="48"/>
      <c r="AH384" s="48"/>
      <c r="AI384" s="48"/>
      <c r="AJ384" s="48"/>
    </row>
    <row r="385" spans="6:36" ht="15.75" customHeight="1" x14ac:dyDescent="0.25">
      <c r="F385" s="47"/>
      <c r="G385" s="47"/>
      <c r="I385" s="47"/>
      <c r="J385" s="47"/>
      <c r="L385" s="47"/>
      <c r="M385" s="47"/>
      <c r="O385" s="47"/>
      <c r="P385" s="47"/>
      <c r="X385"/>
      <c r="AG385" s="48"/>
      <c r="AH385" s="48"/>
      <c r="AI385" s="48"/>
      <c r="AJ385" s="48"/>
    </row>
    <row r="386" spans="6:36" ht="15.75" customHeight="1" x14ac:dyDescent="0.25">
      <c r="F386" s="47"/>
      <c r="G386" s="47"/>
      <c r="I386" s="47"/>
      <c r="J386" s="47"/>
      <c r="L386" s="47"/>
      <c r="M386" s="47"/>
      <c r="O386" s="47"/>
      <c r="P386" s="47"/>
      <c r="X386"/>
      <c r="AG386" s="48"/>
      <c r="AH386" s="48"/>
      <c r="AI386" s="48"/>
      <c r="AJ386" s="48"/>
    </row>
    <row r="387" spans="6:36" ht="15.75" customHeight="1" x14ac:dyDescent="0.25">
      <c r="F387" s="47"/>
      <c r="G387" s="47"/>
      <c r="I387" s="47"/>
      <c r="J387" s="47"/>
      <c r="L387" s="47"/>
      <c r="M387" s="47"/>
      <c r="O387" s="47"/>
      <c r="P387" s="47"/>
      <c r="X387"/>
      <c r="AG387" s="48"/>
      <c r="AH387" s="48"/>
      <c r="AI387" s="48"/>
      <c r="AJ387" s="48"/>
    </row>
    <row r="388" spans="6:36" ht="15.75" customHeight="1" x14ac:dyDescent="0.25">
      <c r="F388" s="47"/>
      <c r="G388" s="47"/>
      <c r="I388" s="47"/>
      <c r="J388" s="47"/>
      <c r="L388" s="47"/>
      <c r="M388" s="47"/>
      <c r="O388" s="47"/>
      <c r="P388" s="47"/>
      <c r="X388"/>
      <c r="AG388" s="48"/>
      <c r="AH388" s="48"/>
      <c r="AI388" s="48"/>
      <c r="AJ388" s="48"/>
    </row>
    <row r="389" spans="6:36" ht="15.75" customHeight="1" x14ac:dyDescent="0.25">
      <c r="F389" s="47"/>
      <c r="G389" s="47"/>
      <c r="I389" s="47"/>
      <c r="J389" s="47"/>
      <c r="L389" s="47"/>
      <c r="M389" s="47"/>
      <c r="O389" s="47"/>
      <c r="P389" s="47"/>
      <c r="X389"/>
      <c r="AG389" s="48"/>
      <c r="AH389" s="48"/>
      <c r="AI389" s="48"/>
      <c r="AJ389" s="48"/>
    </row>
    <row r="390" spans="6:36" ht="15.75" customHeight="1" x14ac:dyDescent="0.25">
      <c r="F390" s="47"/>
      <c r="G390" s="47"/>
      <c r="I390" s="47"/>
      <c r="J390" s="47"/>
      <c r="L390" s="47"/>
      <c r="M390" s="47"/>
      <c r="O390" s="47"/>
      <c r="P390" s="47"/>
      <c r="X390"/>
      <c r="AG390" s="48"/>
      <c r="AH390" s="48"/>
      <c r="AI390" s="48"/>
      <c r="AJ390" s="48"/>
    </row>
    <row r="391" spans="6:36" ht="15.75" customHeight="1" x14ac:dyDescent="0.25">
      <c r="F391" s="47"/>
      <c r="G391" s="47"/>
      <c r="I391" s="47"/>
      <c r="J391" s="47"/>
      <c r="L391" s="47"/>
      <c r="M391" s="47"/>
      <c r="O391" s="47"/>
      <c r="P391" s="47"/>
      <c r="X391"/>
      <c r="AG391" s="48"/>
      <c r="AH391" s="48"/>
      <c r="AI391" s="48"/>
      <c r="AJ391" s="48"/>
    </row>
    <row r="392" spans="6:36" ht="15.75" customHeight="1" x14ac:dyDescent="0.25">
      <c r="F392" s="47"/>
      <c r="G392" s="47"/>
      <c r="I392" s="47"/>
      <c r="J392" s="47"/>
      <c r="L392" s="47"/>
      <c r="M392" s="47"/>
      <c r="O392" s="47"/>
      <c r="P392" s="47"/>
      <c r="X392"/>
      <c r="AG392" s="48"/>
      <c r="AH392" s="48"/>
      <c r="AI392" s="48"/>
      <c r="AJ392" s="48"/>
    </row>
    <row r="393" spans="6:36" ht="15.75" customHeight="1" x14ac:dyDescent="0.25">
      <c r="F393" s="47"/>
      <c r="G393" s="47"/>
      <c r="I393" s="47"/>
      <c r="J393" s="47"/>
      <c r="L393" s="47"/>
      <c r="M393" s="47"/>
      <c r="O393" s="47"/>
      <c r="P393" s="47"/>
      <c r="X393"/>
      <c r="AG393" s="48"/>
      <c r="AH393" s="48"/>
      <c r="AI393" s="48"/>
      <c r="AJ393" s="48"/>
    </row>
    <row r="394" spans="6:36" ht="15.75" customHeight="1" x14ac:dyDescent="0.25">
      <c r="F394" s="47"/>
      <c r="G394" s="47"/>
      <c r="I394" s="47"/>
      <c r="J394" s="47"/>
      <c r="L394" s="47"/>
      <c r="M394" s="47"/>
      <c r="O394" s="47"/>
      <c r="P394" s="47"/>
      <c r="X394"/>
      <c r="AG394" s="48"/>
      <c r="AH394" s="48"/>
      <c r="AI394" s="48"/>
      <c r="AJ394" s="48"/>
    </row>
    <row r="395" spans="6:36" ht="15.75" customHeight="1" x14ac:dyDescent="0.25">
      <c r="F395" s="47"/>
      <c r="G395" s="47"/>
      <c r="I395" s="47"/>
      <c r="J395" s="47"/>
      <c r="L395" s="47"/>
      <c r="M395" s="47"/>
      <c r="O395" s="47"/>
      <c r="P395" s="47"/>
      <c r="X395"/>
      <c r="AG395" s="48"/>
      <c r="AH395" s="48"/>
      <c r="AI395" s="48"/>
      <c r="AJ395" s="48"/>
    </row>
    <row r="396" spans="6:36" ht="15.75" customHeight="1" x14ac:dyDescent="0.25">
      <c r="F396" s="47"/>
      <c r="G396" s="47"/>
      <c r="I396" s="47"/>
      <c r="J396" s="47"/>
      <c r="L396" s="47"/>
      <c r="M396" s="47"/>
      <c r="O396" s="47"/>
      <c r="P396" s="47"/>
      <c r="X396"/>
      <c r="AG396" s="48"/>
      <c r="AH396" s="48"/>
      <c r="AI396" s="48"/>
      <c r="AJ396" s="48"/>
    </row>
    <row r="397" spans="6:36" ht="15.75" customHeight="1" x14ac:dyDescent="0.25">
      <c r="F397" s="47"/>
      <c r="G397" s="47"/>
      <c r="I397" s="47"/>
      <c r="J397" s="47"/>
      <c r="L397" s="47"/>
      <c r="M397" s="47"/>
      <c r="O397" s="47"/>
      <c r="P397" s="47"/>
      <c r="X397"/>
      <c r="AG397" s="48"/>
      <c r="AH397" s="48"/>
      <c r="AI397" s="48"/>
      <c r="AJ397" s="48"/>
    </row>
    <row r="398" spans="6:36" ht="15.75" customHeight="1" x14ac:dyDescent="0.25">
      <c r="F398" s="47"/>
      <c r="G398" s="47"/>
      <c r="I398" s="47"/>
      <c r="J398" s="47"/>
      <c r="L398" s="47"/>
      <c r="M398" s="47"/>
      <c r="O398" s="47"/>
      <c r="P398" s="47"/>
      <c r="X398"/>
      <c r="AG398" s="48"/>
      <c r="AH398" s="48"/>
      <c r="AI398" s="48"/>
      <c r="AJ398" s="48"/>
    </row>
    <row r="399" spans="6:36" ht="15.75" customHeight="1" x14ac:dyDescent="0.25">
      <c r="F399" s="47"/>
      <c r="G399" s="47"/>
      <c r="I399" s="47"/>
      <c r="J399" s="47"/>
      <c r="L399" s="47"/>
      <c r="M399" s="47"/>
      <c r="O399" s="47"/>
      <c r="P399" s="47"/>
      <c r="X399"/>
      <c r="AG399" s="48"/>
      <c r="AH399" s="48"/>
      <c r="AI399" s="48"/>
      <c r="AJ399" s="48"/>
    </row>
    <row r="400" spans="6:36" ht="15.75" customHeight="1" x14ac:dyDescent="0.25">
      <c r="F400" s="47"/>
      <c r="G400" s="47"/>
      <c r="I400" s="47"/>
      <c r="J400" s="47"/>
      <c r="L400" s="47"/>
      <c r="M400" s="47"/>
      <c r="O400" s="47"/>
      <c r="P400" s="47"/>
      <c r="X400"/>
      <c r="AG400" s="48"/>
      <c r="AH400" s="48"/>
      <c r="AI400" s="48"/>
      <c r="AJ400" s="48"/>
    </row>
    <row r="401" spans="6:36" ht="15.75" customHeight="1" x14ac:dyDescent="0.25">
      <c r="F401" s="47"/>
      <c r="G401" s="47"/>
      <c r="I401" s="47"/>
      <c r="J401" s="47"/>
      <c r="L401" s="47"/>
      <c r="M401" s="47"/>
      <c r="O401" s="47"/>
      <c r="P401" s="47"/>
      <c r="X401"/>
      <c r="AG401" s="48"/>
      <c r="AH401" s="48"/>
      <c r="AI401" s="48"/>
      <c r="AJ401" s="48"/>
    </row>
    <row r="402" spans="6:36" ht="15.75" customHeight="1" x14ac:dyDescent="0.25">
      <c r="F402" s="47"/>
      <c r="G402" s="47"/>
      <c r="I402" s="47"/>
      <c r="J402" s="47"/>
      <c r="L402" s="47"/>
      <c r="M402" s="47"/>
      <c r="O402" s="47"/>
      <c r="P402" s="47"/>
      <c r="X402"/>
      <c r="AG402" s="48"/>
      <c r="AH402" s="48"/>
      <c r="AI402" s="48"/>
      <c r="AJ402" s="48"/>
    </row>
    <row r="403" spans="6:36" ht="15.75" customHeight="1" x14ac:dyDescent="0.25">
      <c r="F403" s="47"/>
      <c r="G403" s="47"/>
      <c r="I403" s="47"/>
      <c r="J403" s="47"/>
      <c r="L403" s="47"/>
      <c r="M403" s="47"/>
      <c r="O403" s="47"/>
      <c r="P403" s="47"/>
      <c r="X403"/>
      <c r="AG403" s="48"/>
      <c r="AH403" s="48"/>
      <c r="AI403" s="48"/>
      <c r="AJ403" s="48"/>
    </row>
    <row r="404" spans="6:36" ht="15.75" customHeight="1" x14ac:dyDescent="0.25">
      <c r="F404" s="47"/>
      <c r="G404" s="47"/>
      <c r="I404" s="47"/>
      <c r="J404" s="47"/>
      <c r="L404" s="47"/>
      <c r="M404" s="47"/>
      <c r="O404" s="47"/>
      <c r="P404" s="47"/>
      <c r="X404"/>
      <c r="AG404" s="48"/>
      <c r="AH404" s="48"/>
      <c r="AI404" s="48"/>
      <c r="AJ404" s="48"/>
    </row>
    <row r="405" spans="6:36" ht="15.75" customHeight="1" x14ac:dyDescent="0.25">
      <c r="F405" s="47"/>
      <c r="G405" s="47"/>
      <c r="I405" s="47"/>
      <c r="J405" s="47"/>
      <c r="L405" s="47"/>
      <c r="M405" s="47"/>
      <c r="O405" s="47"/>
      <c r="P405" s="47"/>
      <c r="X405"/>
      <c r="AG405" s="48"/>
      <c r="AH405" s="48"/>
      <c r="AI405" s="48"/>
      <c r="AJ405" s="48"/>
    </row>
    <row r="406" spans="6:36" ht="15.75" customHeight="1" x14ac:dyDescent="0.25">
      <c r="F406" s="47"/>
      <c r="G406" s="47"/>
      <c r="I406" s="47"/>
      <c r="J406" s="47"/>
      <c r="L406" s="47"/>
      <c r="M406" s="47"/>
      <c r="O406" s="47"/>
      <c r="P406" s="47"/>
      <c r="X406"/>
      <c r="AG406" s="48"/>
      <c r="AH406" s="48"/>
      <c r="AI406" s="48"/>
      <c r="AJ406" s="48"/>
    </row>
    <row r="407" spans="6:36" ht="15.75" customHeight="1" x14ac:dyDescent="0.25">
      <c r="F407" s="47"/>
      <c r="G407" s="47"/>
      <c r="I407" s="47"/>
      <c r="J407" s="47"/>
      <c r="L407" s="47"/>
      <c r="M407" s="47"/>
      <c r="O407" s="47"/>
      <c r="P407" s="47"/>
      <c r="X407"/>
      <c r="AG407" s="48"/>
      <c r="AH407" s="48"/>
      <c r="AI407" s="48"/>
      <c r="AJ407" s="48"/>
    </row>
    <row r="408" spans="6:36" ht="15.75" customHeight="1" x14ac:dyDescent="0.25">
      <c r="F408" s="47"/>
      <c r="G408" s="47"/>
      <c r="I408" s="47"/>
      <c r="J408" s="47"/>
      <c r="L408" s="47"/>
      <c r="M408" s="47"/>
      <c r="O408" s="47"/>
      <c r="P408" s="47"/>
      <c r="X408"/>
      <c r="AG408" s="48"/>
      <c r="AH408" s="48"/>
      <c r="AI408" s="48"/>
      <c r="AJ408" s="48"/>
    </row>
    <row r="409" spans="6:36" ht="15.75" customHeight="1" x14ac:dyDescent="0.25">
      <c r="F409" s="47"/>
      <c r="G409" s="47"/>
      <c r="I409" s="47"/>
      <c r="J409" s="47"/>
      <c r="L409" s="47"/>
      <c r="M409" s="47"/>
      <c r="O409" s="47"/>
      <c r="P409" s="47"/>
      <c r="X409"/>
      <c r="AG409" s="48"/>
      <c r="AH409" s="48"/>
      <c r="AI409" s="48"/>
      <c r="AJ409" s="48"/>
    </row>
    <row r="410" spans="6:36" ht="15.75" customHeight="1" x14ac:dyDescent="0.25">
      <c r="F410" s="47"/>
      <c r="G410" s="47"/>
      <c r="I410" s="47"/>
      <c r="J410" s="47"/>
      <c r="L410" s="47"/>
      <c r="M410" s="47"/>
      <c r="O410" s="47"/>
      <c r="P410" s="47"/>
      <c r="X410"/>
      <c r="AG410" s="48"/>
      <c r="AH410" s="48"/>
      <c r="AI410" s="48"/>
      <c r="AJ410" s="48"/>
    </row>
    <row r="411" spans="6:36" ht="15.75" customHeight="1" x14ac:dyDescent="0.25">
      <c r="F411" s="47"/>
      <c r="G411" s="47"/>
      <c r="I411" s="47"/>
      <c r="J411" s="47"/>
      <c r="L411" s="47"/>
      <c r="M411" s="47"/>
      <c r="O411" s="47"/>
      <c r="P411" s="47"/>
      <c r="X411"/>
      <c r="AG411" s="48"/>
      <c r="AH411" s="48"/>
      <c r="AI411" s="48"/>
      <c r="AJ411" s="48"/>
    </row>
    <row r="412" spans="6:36" ht="15.75" customHeight="1" x14ac:dyDescent="0.25">
      <c r="F412" s="47"/>
      <c r="G412" s="47"/>
      <c r="I412" s="47"/>
      <c r="J412" s="47"/>
      <c r="L412" s="47"/>
      <c r="M412" s="47"/>
      <c r="O412" s="47"/>
      <c r="P412" s="47"/>
      <c r="X412"/>
      <c r="AG412" s="48"/>
      <c r="AH412" s="48"/>
      <c r="AI412" s="48"/>
      <c r="AJ412" s="48"/>
    </row>
    <row r="413" spans="6:36" ht="15.75" customHeight="1" x14ac:dyDescent="0.25">
      <c r="F413" s="47"/>
      <c r="G413" s="47"/>
      <c r="I413" s="47"/>
      <c r="J413" s="47"/>
      <c r="L413" s="47"/>
      <c r="M413" s="47"/>
      <c r="O413" s="47"/>
      <c r="P413" s="47"/>
      <c r="X413"/>
      <c r="AG413" s="48"/>
      <c r="AH413" s="48"/>
      <c r="AI413" s="48"/>
      <c r="AJ413" s="48"/>
    </row>
    <row r="414" spans="6:36" ht="15.75" customHeight="1" x14ac:dyDescent="0.25">
      <c r="F414" s="47"/>
      <c r="G414" s="47"/>
      <c r="I414" s="47"/>
      <c r="J414" s="47"/>
      <c r="L414" s="47"/>
      <c r="M414" s="47"/>
      <c r="O414" s="47"/>
      <c r="P414" s="47"/>
      <c r="X414"/>
      <c r="AG414" s="48"/>
      <c r="AH414" s="48"/>
      <c r="AI414" s="48"/>
      <c r="AJ414" s="48"/>
    </row>
    <row r="415" spans="6:36" ht="15.75" customHeight="1" x14ac:dyDescent="0.25">
      <c r="F415" s="47"/>
      <c r="G415" s="47"/>
      <c r="I415" s="47"/>
      <c r="J415" s="47"/>
      <c r="L415" s="47"/>
      <c r="M415" s="47"/>
      <c r="O415" s="47"/>
      <c r="P415" s="47"/>
      <c r="X415"/>
      <c r="AG415" s="48"/>
      <c r="AH415" s="48"/>
      <c r="AI415" s="48"/>
      <c r="AJ415" s="48"/>
    </row>
    <row r="416" spans="6:36" ht="15.75" customHeight="1" x14ac:dyDescent="0.25">
      <c r="F416" s="47"/>
      <c r="G416" s="47"/>
      <c r="I416" s="47"/>
      <c r="J416" s="47"/>
      <c r="L416" s="47"/>
      <c r="M416" s="47"/>
      <c r="O416" s="47"/>
      <c r="P416" s="47"/>
      <c r="X416"/>
      <c r="AG416" s="48"/>
      <c r="AH416" s="48"/>
      <c r="AI416" s="48"/>
      <c r="AJ416" s="48"/>
    </row>
    <row r="417" spans="6:36" ht="15.75" customHeight="1" x14ac:dyDescent="0.25">
      <c r="F417" s="47"/>
      <c r="G417" s="47"/>
      <c r="I417" s="47"/>
      <c r="J417" s="47"/>
      <c r="L417" s="47"/>
      <c r="M417" s="47"/>
      <c r="O417" s="47"/>
      <c r="P417" s="47"/>
      <c r="X417"/>
      <c r="AG417" s="48"/>
      <c r="AH417" s="48"/>
      <c r="AI417" s="48"/>
      <c r="AJ417" s="48"/>
    </row>
    <row r="418" spans="6:36" ht="15.75" customHeight="1" x14ac:dyDescent="0.25">
      <c r="F418" s="47"/>
      <c r="G418" s="47"/>
      <c r="I418" s="47"/>
      <c r="J418" s="47"/>
      <c r="L418" s="47"/>
      <c r="M418" s="47"/>
      <c r="O418" s="47"/>
      <c r="P418" s="47"/>
      <c r="X418"/>
      <c r="AG418" s="48"/>
      <c r="AH418" s="48"/>
      <c r="AI418" s="48"/>
      <c r="AJ418" s="48"/>
    </row>
    <row r="419" spans="6:36" ht="15.75" customHeight="1" x14ac:dyDescent="0.25">
      <c r="F419" s="47"/>
      <c r="G419" s="47"/>
      <c r="I419" s="47"/>
      <c r="J419" s="47"/>
      <c r="L419" s="47"/>
      <c r="M419" s="47"/>
      <c r="O419" s="47"/>
      <c r="P419" s="47"/>
      <c r="X419"/>
      <c r="AG419" s="48"/>
      <c r="AH419" s="48"/>
      <c r="AI419" s="48"/>
      <c r="AJ419" s="48"/>
    </row>
    <row r="420" spans="6:36" ht="15.75" customHeight="1" x14ac:dyDescent="0.25">
      <c r="F420" s="47"/>
      <c r="G420" s="47"/>
      <c r="I420" s="47"/>
      <c r="J420" s="47"/>
      <c r="L420" s="47"/>
      <c r="M420" s="47"/>
      <c r="O420" s="47"/>
      <c r="P420" s="47"/>
      <c r="X420"/>
      <c r="AG420" s="48"/>
      <c r="AH420" s="48"/>
      <c r="AI420" s="48"/>
      <c r="AJ420" s="48"/>
    </row>
    <row r="421" spans="6:36" ht="15.75" customHeight="1" x14ac:dyDescent="0.25">
      <c r="F421" s="47"/>
      <c r="G421" s="47"/>
      <c r="I421" s="47"/>
      <c r="J421" s="47"/>
      <c r="L421" s="47"/>
      <c r="M421" s="47"/>
      <c r="O421" s="47"/>
      <c r="P421" s="47"/>
      <c r="X421"/>
      <c r="AG421" s="48"/>
      <c r="AH421" s="48"/>
      <c r="AI421" s="48"/>
      <c r="AJ421" s="48"/>
    </row>
    <row r="422" spans="6:36" ht="15.75" customHeight="1" x14ac:dyDescent="0.25">
      <c r="F422" s="47"/>
      <c r="G422" s="47"/>
      <c r="I422" s="47"/>
      <c r="J422" s="47"/>
      <c r="L422" s="47"/>
      <c r="M422" s="47"/>
      <c r="O422" s="47"/>
      <c r="P422" s="47"/>
      <c r="X422"/>
      <c r="AG422" s="48"/>
      <c r="AH422" s="48"/>
      <c r="AI422" s="48"/>
      <c r="AJ422" s="48"/>
    </row>
    <row r="423" spans="6:36" ht="15.75" customHeight="1" x14ac:dyDescent="0.25">
      <c r="F423" s="47"/>
      <c r="G423" s="47"/>
      <c r="I423" s="47"/>
      <c r="J423" s="47"/>
      <c r="L423" s="47"/>
      <c r="M423" s="47"/>
      <c r="O423" s="47"/>
      <c r="P423" s="47"/>
      <c r="X423"/>
      <c r="AG423" s="48"/>
      <c r="AH423" s="48"/>
      <c r="AI423" s="48"/>
      <c r="AJ423" s="48"/>
    </row>
    <row r="424" spans="6:36" ht="15.75" customHeight="1" x14ac:dyDescent="0.25">
      <c r="F424" s="47"/>
      <c r="G424" s="47"/>
      <c r="I424" s="47"/>
      <c r="J424" s="47"/>
      <c r="L424" s="47"/>
      <c r="M424" s="47"/>
      <c r="O424" s="47"/>
      <c r="P424" s="47"/>
      <c r="X424"/>
      <c r="AG424" s="48"/>
      <c r="AH424" s="48"/>
      <c r="AI424" s="48"/>
      <c r="AJ424" s="48"/>
    </row>
    <row r="425" spans="6:36" ht="15.75" customHeight="1" x14ac:dyDescent="0.25">
      <c r="F425" s="47"/>
      <c r="G425" s="47"/>
      <c r="I425" s="47"/>
      <c r="J425" s="47"/>
      <c r="L425" s="47"/>
      <c r="M425" s="47"/>
      <c r="O425" s="47"/>
      <c r="P425" s="47"/>
      <c r="X425"/>
      <c r="AG425" s="48"/>
      <c r="AH425" s="48"/>
      <c r="AI425" s="48"/>
      <c r="AJ425" s="48"/>
    </row>
    <row r="426" spans="6:36" ht="15.75" customHeight="1" x14ac:dyDescent="0.25">
      <c r="F426" s="47"/>
      <c r="G426" s="47"/>
      <c r="I426" s="47"/>
      <c r="J426" s="47"/>
      <c r="L426" s="47"/>
      <c r="M426" s="47"/>
      <c r="O426" s="47"/>
      <c r="P426" s="47"/>
      <c r="X426"/>
      <c r="AG426" s="48"/>
      <c r="AH426" s="48"/>
      <c r="AI426" s="48"/>
      <c r="AJ426" s="48"/>
    </row>
    <row r="427" spans="6:36" ht="15.75" customHeight="1" x14ac:dyDescent="0.25">
      <c r="F427" s="47"/>
      <c r="G427" s="47"/>
      <c r="I427" s="47"/>
      <c r="J427" s="47"/>
      <c r="L427" s="47"/>
      <c r="M427" s="47"/>
      <c r="O427" s="47"/>
      <c r="P427" s="47"/>
      <c r="X427"/>
      <c r="AG427" s="48"/>
      <c r="AH427" s="48"/>
      <c r="AI427" s="48"/>
      <c r="AJ427" s="48"/>
    </row>
    <row r="428" spans="6:36" ht="15.75" customHeight="1" x14ac:dyDescent="0.25">
      <c r="F428" s="47"/>
      <c r="G428" s="47"/>
      <c r="I428" s="47"/>
      <c r="J428" s="47"/>
      <c r="L428" s="47"/>
      <c r="M428" s="47"/>
      <c r="O428" s="47"/>
      <c r="P428" s="47"/>
      <c r="X428"/>
      <c r="AG428" s="48"/>
      <c r="AH428" s="48"/>
      <c r="AI428" s="48"/>
      <c r="AJ428" s="48"/>
    </row>
    <row r="429" spans="6:36" ht="15.75" customHeight="1" x14ac:dyDescent="0.25">
      <c r="F429" s="47"/>
      <c r="G429" s="47"/>
      <c r="I429" s="47"/>
      <c r="J429" s="47"/>
      <c r="L429" s="47"/>
      <c r="M429" s="47"/>
      <c r="O429" s="47"/>
      <c r="P429" s="47"/>
      <c r="X429"/>
      <c r="AG429" s="48"/>
      <c r="AH429" s="48"/>
      <c r="AI429" s="48"/>
      <c r="AJ429" s="48"/>
    </row>
    <row r="430" spans="6:36" ht="15.75" customHeight="1" x14ac:dyDescent="0.25">
      <c r="F430" s="47"/>
      <c r="G430" s="47"/>
      <c r="I430" s="47"/>
      <c r="J430" s="47"/>
      <c r="L430" s="47"/>
      <c r="M430" s="47"/>
      <c r="O430" s="47"/>
      <c r="P430" s="47"/>
      <c r="X430"/>
      <c r="AG430" s="48"/>
      <c r="AH430" s="48"/>
      <c r="AI430" s="48"/>
      <c r="AJ430" s="48"/>
    </row>
    <row r="431" spans="6:36" ht="15.75" customHeight="1" x14ac:dyDescent="0.25">
      <c r="F431" s="47"/>
      <c r="G431" s="47"/>
      <c r="I431" s="47"/>
      <c r="J431" s="47"/>
      <c r="L431" s="47"/>
      <c r="M431" s="47"/>
      <c r="O431" s="47"/>
      <c r="P431" s="47"/>
      <c r="X431"/>
      <c r="AG431" s="48"/>
      <c r="AH431" s="48"/>
      <c r="AI431" s="48"/>
      <c r="AJ431" s="48"/>
    </row>
    <row r="432" spans="6:36" ht="15.75" customHeight="1" x14ac:dyDescent="0.25">
      <c r="F432" s="47"/>
      <c r="G432" s="47"/>
      <c r="I432" s="47"/>
      <c r="J432" s="47"/>
      <c r="L432" s="47"/>
      <c r="M432" s="47"/>
      <c r="O432" s="47"/>
      <c r="P432" s="47"/>
      <c r="X432"/>
      <c r="AG432" s="48"/>
      <c r="AH432" s="48"/>
      <c r="AI432" s="48"/>
      <c r="AJ432" s="48"/>
    </row>
    <row r="433" spans="6:36" ht="15.75" customHeight="1" x14ac:dyDescent="0.25">
      <c r="F433" s="47"/>
      <c r="G433" s="47"/>
      <c r="I433" s="47"/>
      <c r="J433" s="47"/>
      <c r="L433" s="47"/>
      <c r="M433" s="47"/>
      <c r="O433" s="47"/>
      <c r="P433" s="47"/>
      <c r="X433"/>
      <c r="AG433" s="48"/>
      <c r="AH433" s="48"/>
      <c r="AI433" s="48"/>
      <c r="AJ433" s="48"/>
    </row>
    <row r="434" spans="6:36" ht="15.75" customHeight="1" x14ac:dyDescent="0.25">
      <c r="F434" s="47"/>
      <c r="G434" s="47"/>
      <c r="I434" s="47"/>
      <c r="J434" s="47"/>
      <c r="L434" s="47"/>
      <c r="M434" s="47"/>
      <c r="O434" s="47"/>
      <c r="P434" s="47"/>
      <c r="X434"/>
      <c r="AG434" s="48"/>
      <c r="AH434" s="48"/>
      <c r="AI434" s="48"/>
      <c r="AJ434" s="48"/>
    </row>
    <row r="435" spans="6:36" ht="15.75" customHeight="1" x14ac:dyDescent="0.25">
      <c r="F435" s="47"/>
      <c r="G435" s="47"/>
      <c r="I435" s="47"/>
      <c r="J435" s="47"/>
      <c r="L435" s="47"/>
      <c r="M435" s="47"/>
      <c r="O435" s="47"/>
      <c r="P435" s="47"/>
      <c r="X435"/>
      <c r="AG435" s="48"/>
      <c r="AH435" s="48"/>
      <c r="AI435" s="48"/>
      <c r="AJ435" s="48"/>
    </row>
    <row r="436" spans="6:36" ht="15.75" customHeight="1" x14ac:dyDescent="0.25">
      <c r="F436" s="47"/>
      <c r="G436" s="47"/>
      <c r="I436" s="47"/>
      <c r="J436" s="47"/>
      <c r="L436" s="47"/>
      <c r="M436" s="47"/>
      <c r="O436" s="47"/>
      <c r="P436" s="47"/>
      <c r="X436"/>
      <c r="AG436" s="48"/>
      <c r="AH436" s="48"/>
      <c r="AI436" s="48"/>
      <c r="AJ436" s="48"/>
    </row>
    <row r="437" spans="6:36" ht="15.75" customHeight="1" x14ac:dyDescent="0.25">
      <c r="F437" s="47"/>
      <c r="G437" s="47"/>
      <c r="I437" s="47"/>
      <c r="J437" s="47"/>
      <c r="L437" s="47"/>
      <c r="M437" s="47"/>
      <c r="O437" s="47"/>
      <c r="P437" s="47"/>
      <c r="X437"/>
      <c r="AG437" s="48"/>
      <c r="AH437" s="48"/>
      <c r="AI437" s="48"/>
      <c r="AJ437" s="48"/>
    </row>
    <row r="438" spans="6:36" ht="15.75" customHeight="1" x14ac:dyDescent="0.25">
      <c r="F438" s="47"/>
      <c r="G438" s="47"/>
      <c r="I438" s="47"/>
      <c r="J438" s="47"/>
      <c r="L438" s="47"/>
      <c r="M438" s="47"/>
      <c r="O438" s="47"/>
      <c r="P438" s="47"/>
      <c r="X438"/>
      <c r="AG438" s="48"/>
      <c r="AH438" s="48"/>
      <c r="AI438" s="48"/>
      <c r="AJ438" s="48"/>
    </row>
    <row r="439" spans="6:36" ht="15.75" customHeight="1" x14ac:dyDescent="0.25">
      <c r="F439" s="47"/>
      <c r="G439" s="47"/>
      <c r="I439" s="47"/>
      <c r="J439" s="47"/>
      <c r="L439" s="47"/>
      <c r="M439" s="47"/>
      <c r="O439" s="47"/>
      <c r="P439" s="47"/>
      <c r="X439"/>
      <c r="AG439" s="48"/>
      <c r="AH439" s="48"/>
      <c r="AI439" s="48"/>
      <c r="AJ439" s="48"/>
    </row>
    <row r="440" spans="6:36" ht="15.75" customHeight="1" x14ac:dyDescent="0.25">
      <c r="F440" s="47"/>
      <c r="G440" s="47"/>
      <c r="I440" s="47"/>
      <c r="J440" s="47"/>
      <c r="L440" s="47"/>
      <c r="M440" s="47"/>
      <c r="O440" s="47"/>
      <c r="P440" s="47"/>
      <c r="X440"/>
      <c r="AG440" s="48"/>
      <c r="AH440" s="48"/>
      <c r="AI440" s="48"/>
      <c r="AJ440" s="48"/>
    </row>
    <row r="441" spans="6:36" ht="15.75" customHeight="1" x14ac:dyDescent="0.25">
      <c r="F441" s="47"/>
      <c r="G441" s="47"/>
      <c r="I441" s="47"/>
      <c r="J441" s="47"/>
      <c r="L441" s="47"/>
      <c r="M441" s="47"/>
      <c r="O441" s="47"/>
      <c r="P441" s="47"/>
      <c r="X441"/>
      <c r="AG441" s="48"/>
      <c r="AH441" s="48"/>
      <c r="AI441" s="48"/>
      <c r="AJ441" s="48"/>
    </row>
    <row r="442" spans="6:36" ht="15.75" customHeight="1" x14ac:dyDescent="0.25">
      <c r="F442" s="47"/>
      <c r="G442" s="47"/>
      <c r="I442" s="47"/>
      <c r="J442" s="47"/>
      <c r="L442" s="47"/>
      <c r="M442" s="47"/>
      <c r="O442" s="47"/>
      <c r="P442" s="47"/>
      <c r="X442"/>
      <c r="AG442" s="48"/>
      <c r="AH442" s="48"/>
      <c r="AI442" s="48"/>
      <c r="AJ442" s="48"/>
    </row>
    <row r="443" spans="6:36" ht="15.75" customHeight="1" x14ac:dyDescent="0.25">
      <c r="F443" s="47"/>
      <c r="G443" s="47"/>
      <c r="I443" s="47"/>
      <c r="J443" s="47"/>
      <c r="L443" s="47"/>
      <c r="M443" s="47"/>
      <c r="O443" s="47"/>
      <c r="P443" s="47"/>
      <c r="X443"/>
      <c r="AG443" s="48"/>
      <c r="AH443" s="48"/>
      <c r="AI443" s="48"/>
      <c r="AJ443" s="48"/>
    </row>
    <row r="444" spans="6:36" ht="15.75" customHeight="1" x14ac:dyDescent="0.25">
      <c r="F444" s="47"/>
      <c r="G444" s="47"/>
      <c r="I444" s="47"/>
      <c r="J444" s="47"/>
      <c r="L444" s="47"/>
      <c r="M444" s="47"/>
      <c r="O444" s="47"/>
      <c r="P444" s="47"/>
      <c r="X444"/>
      <c r="AG444" s="48"/>
      <c r="AH444" s="48"/>
      <c r="AI444" s="48"/>
      <c r="AJ444" s="48"/>
    </row>
    <row r="445" spans="6:36" ht="15.75" customHeight="1" x14ac:dyDescent="0.25">
      <c r="F445" s="47"/>
      <c r="G445" s="47"/>
      <c r="I445" s="47"/>
      <c r="J445" s="47"/>
      <c r="L445" s="47"/>
      <c r="M445" s="47"/>
      <c r="O445" s="47"/>
      <c r="P445" s="47"/>
      <c r="X445"/>
      <c r="AG445" s="48"/>
      <c r="AH445" s="48"/>
      <c r="AI445" s="48"/>
      <c r="AJ445" s="48"/>
    </row>
    <row r="446" spans="6:36" ht="15.75" customHeight="1" x14ac:dyDescent="0.25">
      <c r="F446" s="47"/>
      <c r="G446" s="47"/>
      <c r="I446" s="47"/>
      <c r="J446" s="47"/>
      <c r="L446" s="47"/>
      <c r="M446" s="47"/>
      <c r="O446" s="47"/>
      <c r="P446" s="47"/>
      <c r="X446"/>
      <c r="AG446" s="48"/>
      <c r="AH446" s="48"/>
      <c r="AI446" s="48"/>
      <c r="AJ446" s="48"/>
    </row>
    <row r="447" spans="6:36" ht="15.75" customHeight="1" x14ac:dyDescent="0.25">
      <c r="F447" s="47"/>
      <c r="G447" s="47"/>
      <c r="I447" s="47"/>
      <c r="J447" s="47"/>
      <c r="L447" s="47"/>
      <c r="M447" s="47"/>
      <c r="O447" s="47"/>
      <c r="P447" s="47"/>
      <c r="X447"/>
      <c r="AG447" s="48"/>
      <c r="AH447" s="48"/>
      <c r="AI447" s="48"/>
      <c r="AJ447" s="48"/>
    </row>
    <row r="448" spans="6:36" ht="15.75" customHeight="1" x14ac:dyDescent="0.25">
      <c r="F448" s="47"/>
      <c r="G448" s="47"/>
      <c r="I448" s="47"/>
      <c r="J448" s="47"/>
      <c r="L448" s="47"/>
      <c r="M448" s="47"/>
      <c r="O448" s="47"/>
      <c r="P448" s="47"/>
      <c r="X448"/>
      <c r="AG448" s="48"/>
      <c r="AH448" s="48"/>
      <c r="AI448" s="48"/>
      <c r="AJ448" s="48"/>
    </row>
    <row r="449" spans="6:36" ht="15.75" customHeight="1" x14ac:dyDescent="0.25">
      <c r="F449" s="47"/>
      <c r="G449" s="47"/>
      <c r="I449" s="47"/>
      <c r="J449" s="47"/>
      <c r="L449" s="47"/>
      <c r="M449" s="47"/>
      <c r="O449" s="47"/>
      <c r="P449" s="47"/>
      <c r="X449"/>
      <c r="AG449" s="48"/>
      <c r="AH449" s="48"/>
      <c r="AI449" s="48"/>
      <c r="AJ449" s="48"/>
    </row>
    <row r="450" spans="6:36" ht="15.75" customHeight="1" x14ac:dyDescent="0.25">
      <c r="F450" s="47"/>
      <c r="G450" s="47"/>
      <c r="I450" s="47"/>
      <c r="J450" s="47"/>
      <c r="L450" s="47"/>
      <c r="M450" s="47"/>
      <c r="O450" s="47"/>
      <c r="P450" s="47"/>
      <c r="X450"/>
      <c r="AG450" s="48"/>
      <c r="AH450" s="48"/>
      <c r="AI450" s="48"/>
      <c r="AJ450" s="48"/>
    </row>
    <row r="451" spans="6:36" ht="15.75" customHeight="1" x14ac:dyDescent="0.25">
      <c r="F451" s="47"/>
      <c r="G451" s="47"/>
      <c r="I451" s="47"/>
      <c r="J451" s="47"/>
      <c r="L451" s="47"/>
      <c r="M451" s="47"/>
      <c r="O451" s="47"/>
      <c r="P451" s="47"/>
      <c r="X451"/>
      <c r="AG451" s="48"/>
      <c r="AH451" s="48"/>
      <c r="AI451" s="48"/>
      <c r="AJ451" s="48"/>
    </row>
    <row r="452" spans="6:36" ht="15.75" customHeight="1" x14ac:dyDescent="0.25">
      <c r="F452" s="47"/>
      <c r="G452" s="47"/>
      <c r="I452" s="47"/>
      <c r="J452" s="47"/>
      <c r="L452" s="47"/>
      <c r="M452" s="47"/>
      <c r="O452" s="47"/>
      <c r="P452" s="47"/>
      <c r="X452"/>
      <c r="AG452" s="48"/>
      <c r="AH452" s="48"/>
      <c r="AI452" s="48"/>
      <c r="AJ452" s="48"/>
    </row>
    <row r="453" spans="6:36" ht="15.75" customHeight="1" x14ac:dyDescent="0.25">
      <c r="F453" s="47"/>
      <c r="G453" s="47"/>
      <c r="I453" s="47"/>
      <c r="J453" s="47"/>
      <c r="L453" s="47"/>
      <c r="M453" s="47"/>
      <c r="O453" s="47"/>
      <c r="P453" s="47"/>
      <c r="X453"/>
      <c r="AG453" s="48"/>
      <c r="AH453" s="48"/>
      <c r="AI453" s="48"/>
      <c r="AJ453" s="48"/>
    </row>
    <row r="454" spans="6:36" ht="15.75" customHeight="1" x14ac:dyDescent="0.25">
      <c r="F454" s="47"/>
      <c r="G454" s="47"/>
      <c r="I454" s="47"/>
      <c r="J454" s="47"/>
      <c r="L454" s="47"/>
      <c r="M454" s="47"/>
      <c r="O454" s="47"/>
      <c r="P454" s="47"/>
      <c r="X454"/>
      <c r="AG454" s="48"/>
      <c r="AH454" s="48"/>
      <c r="AI454" s="48"/>
      <c r="AJ454" s="48"/>
    </row>
    <row r="455" spans="6:36" ht="15.75" customHeight="1" x14ac:dyDescent="0.25">
      <c r="F455" s="47"/>
      <c r="G455" s="47"/>
      <c r="I455" s="47"/>
      <c r="J455" s="47"/>
      <c r="L455" s="47"/>
      <c r="M455" s="47"/>
      <c r="O455" s="47"/>
      <c r="P455" s="47"/>
      <c r="X455"/>
      <c r="AG455" s="48"/>
      <c r="AH455" s="48"/>
      <c r="AI455" s="48"/>
      <c r="AJ455" s="48"/>
    </row>
    <row r="456" spans="6:36" ht="15.75" customHeight="1" x14ac:dyDescent="0.25">
      <c r="F456" s="47"/>
      <c r="G456" s="47"/>
      <c r="I456" s="47"/>
      <c r="J456" s="47"/>
      <c r="L456" s="47"/>
      <c r="M456" s="47"/>
      <c r="O456" s="47"/>
      <c r="P456" s="47"/>
      <c r="X456"/>
      <c r="AG456" s="48"/>
      <c r="AH456" s="48"/>
      <c r="AI456" s="48"/>
      <c r="AJ456" s="48"/>
    </row>
    <row r="457" spans="6:36" ht="15.75" customHeight="1" x14ac:dyDescent="0.25">
      <c r="F457" s="47"/>
      <c r="G457" s="47"/>
      <c r="I457" s="47"/>
      <c r="J457" s="47"/>
      <c r="L457" s="47"/>
      <c r="M457" s="47"/>
      <c r="O457" s="47"/>
      <c r="P457" s="47"/>
      <c r="X457"/>
      <c r="AG457" s="48"/>
      <c r="AH457" s="48"/>
      <c r="AI457" s="48"/>
      <c r="AJ457" s="48"/>
    </row>
    <row r="458" spans="6:36" ht="15.75" customHeight="1" x14ac:dyDescent="0.25">
      <c r="F458" s="47"/>
      <c r="G458" s="47"/>
      <c r="I458" s="47"/>
      <c r="J458" s="47"/>
      <c r="L458" s="47"/>
      <c r="M458" s="47"/>
      <c r="O458" s="47"/>
      <c r="P458" s="47"/>
      <c r="X458"/>
      <c r="AG458" s="48"/>
      <c r="AH458" s="48"/>
      <c r="AI458" s="48"/>
      <c r="AJ458" s="48"/>
    </row>
    <row r="459" spans="6:36" ht="15.75" customHeight="1" x14ac:dyDescent="0.25">
      <c r="F459" s="47"/>
      <c r="G459" s="47"/>
      <c r="I459" s="47"/>
      <c r="J459" s="47"/>
      <c r="L459" s="47"/>
      <c r="M459" s="47"/>
      <c r="O459" s="47"/>
      <c r="P459" s="47"/>
      <c r="X459"/>
      <c r="AG459" s="48"/>
      <c r="AH459" s="48"/>
      <c r="AI459" s="48"/>
      <c r="AJ459" s="48"/>
    </row>
    <row r="460" spans="6:36" ht="15.75" customHeight="1" x14ac:dyDescent="0.25">
      <c r="F460" s="47"/>
      <c r="G460" s="47"/>
      <c r="I460" s="47"/>
      <c r="J460" s="47"/>
      <c r="L460" s="47"/>
      <c r="M460" s="47"/>
      <c r="O460" s="47"/>
      <c r="P460" s="47"/>
      <c r="X460"/>
      <c r="AG460" s="48"/>
      <c r="AH460" s="48"/>
      <c r="AI460" s="48"/>
      <c r="AJ460" s="48"/>
    </row>
    <row r="461" spans="6:36" ht="15.75" customHeight="1" x14ac:dyDescent="0.25">
      <c r="F461" s="47"/>
      <c r="G461" s="47"/>
      <c r="I461" s="47"/>
      <c r="J461" s="47"/>
      <c r="L461" s="47"/>
      <c r="M461" s="47"/>
      <c r="O461" s="47"/>
      <c r="P461" s="47"/>
      <c r="X461"/>
      <c r="AG461" s="48"/>
      <c r="AH461" s="48"/>
      <c r="AI461" s="48"/>
      <c r="AJ461" s="48"/>
    </row>
    <row r="462" spans="6:36" ht="15.75" customHeight="1" x14ac:dyDescent="0.25">
      <c r="F462" s="47"/>
      <c r="G462" s="47"/>
      <c r="I462" s="47"/>
      <c r="J462" s="47"/>
      <c r="L462" s="47"/>
      <c r="M462" s="47"/>
      <c r="O462" s="47"/>
      <c r="P462" s="47"/>
      <c r="X462"/>
      <c r="AG462" s="48"/>
      <c r="AH462" s="48"/>
      <c r="AI462" s="48"/>
      <c r="AJ462" s="48"/>
    </row>
    <row r="463" spans="6:36" ht="15.75" customHeight="1" x14ac:dyDescent="0.25">
      <c r="F463" s="47"/>
      <c r="G463" s="47"/>
      <c r="I463" s="47"/>
      <c r="J463" s="47"/>
      <c r="L463" s="47"/>
      <c r="M463" s="47"/>
      <c r="O463" s="47"/>
      <c r="P463" s="47"/>
      <c r="X463"/>
      <c r="AG463" s="48"/>
      <c r="AH463" s="48"/>
      <c r="AI463" s="48"/>
      <c r="AJ463" s="48"/>
    </row>
    <row r="464" spans="6:36" ht="15.75" customHeight="1" x14ac:dyDescent="0.25">
      <c r="F464" s="47"/>
      <c r="G464" s="47"/>
      <c r="I464" s="47"/>
      <c r="J464" s="47"/>
      <c r="L464" s="47"/>
      <c r="M464" s="47"/>
      <c r="O464" s="47"/>
      <c r="P464" s="47"/>
      <c r="X464"/>
      <c r="AG464" s="48"/>
      <c r="AH464" s="48"/>
      <c r="AI464" s="48"/>
      <c r="AJ464" s="48"/>
    </row>
    <row r="465" spans="6:36" ht="15.75" customHeight="1" x14ac:dyDescent="0.25">
      <c r="F465" s="47"/>
      <c r="G465" s="47"/>
      <c r="I465" s="47"/>
      <c r="J465" s="47"/>
      <c r="L465" s="47"/>
      <c r="M465" s="47"/>
      <c r="O465" s="47"/>
      <c r="P465" s="47"/>
      <c r="X465"/>
      <c r="AG465" s="48"/>
      <c r="AH465" s="48"/>
      <c r="AI465" s="48"/>
      <c r="AJ465" s="48"/>
    </row>
    <row r="466" spans="6:36" ht="15.75" customHeight="1" x14ac:dyDescent="0.25">
      <c r="F466" s="47"/>
      <c r="G466" s="47"/>
      <c r="I466" s="47"/>
      <c r="J466" s="47"/>
      <c r="L466" s="47"/>
      <c r="M466" s="47"/>
      <c r="O466" s="47"/>
      <c r="P466" s="47"/>
      <c r="X466"/>
      <c r="AG466" s="48"/>
      <c r="AH466" s="48"/>
      <c r="AI466" s="48"/>
      <c r="AJ466" s="48"/>
    </row>
    <row r="467" spans="6:36" ht="15.75" customHeight="1" x14ac:dyDescent="0.25">
      <c r="F467" s="47"/>
      <c r="G467" s="47"/>
      <c r="I467" s="47"/>
      <c r="J467" s="47"/>
      <c r="L467" s="47"/>
      <c r="M467" s="47"/>
      <c r="O467" s="47"/>
      <c r="P467" s="47"/>
      <c r="X467"/>
      <c r="AG467" s="48"/>
      <c r="AH467" s="48"/>
      <c r="AI467" s="48"/>
      <c r="AJ467" s="48"/>
    </row>
    <row r="468" spans="6:36" ht="15.75" customHeight="1" x14ac:dyDescent="0.25">
      <c r="F468" s="47"/>
      <c r="G468" s="47"/>
      <c r="I468" s="47"/>
      <c r="J468" s="47"/>
      <c r="L468" s="47"/>
      <c r="M468" s="47"/>
      <c r="O468" s="47"/>
      <c r="P468" s="47"/>
      <c r="X468"/>
      <c r="AG468" s="48"/>
      <c r="AH468" s="48"/>
      <c r="AI468" s="48"/>
      <c r="AJ468" s="48"/>
    </row>
    <row r="469" spans="6:36" ht="15.75" customHeight="1" x14ac:dyDescent="0.25">
      <c r="F469" s="47"/>
      <c r="G469" s="47"/>
      <c r="I469" s="47"/>
      <c r="J469" s="47"/>
      <c r="L469" s="47"/>
      <c r="M469" s="47"/>
      <c r="O469" s="47"/>
      <c r="P469" s="47"/>
      <c r="X469"/>
      <c r="AG469" s="48"/>
      <c r="AH469" s="48"/>
      <c r="AI469" s="48"/>
      <c r="AJ469" s="48"/>
    </row>
    <row r="470" spans="6:36" ht="15.75" customHeight="1" x14ac:dyDescent="0.25">
      <c r="F470" s="47"/>
      <c r="G470" s="47"/>
      <c r="I470" s="47"/>
      <c r="J470" s="47"/>
      <c r="L470" s="47"/>
      <c r="M470" s="47"/>
      <c r="O470" s="47"/>
      <c r="P470" s="47"/>
      <c r="X470"/>
      <c r="AG470" s="48"/>
      <c r="AH470" s="48"/>
      <c r="AI470" s="48"/>
      <c r="AJ470" s="48"/>
    </row>
    <row r="471" spans="6:36" ht="15.75" customHeight="1" x14ac:dyDescent="0.25">
      <c r="F471" s="47"/>
      <c r="G471" s="47"/>
      <c r="I471" s="47"/>
      <c r="J471" s="47"/>
      <c r="L471" s="47"/>
      <c r="M471" s="47"/>
      <c r="O471" s="47"/>
      <c r="P471" s="47"/>
      <c r="X471"/>
      <c r="AG471" s="48"/>
      <c r="AH471" s="48"/>
      <c r="AI471" s="48"/>
      <c r="AJ471" s="48"/>
    </row>
    <row r="472" spans="6:36" ht="15.75" customHeight="1" x14ac:dyDescent="0.25">
      <c r="F472" s="47"/>
      <c r="G472" s="47"/>
      <c r="I472" s="47"/>
      <c r="J472" s="47"/>
      <c r="L472" s="47"/>
      <c r="M472" s="47"/>
      <c r="O472" s="47"/>
      <c r="P472" s="47"/>
      <c r="X472"/>
      <c r="AG472" s="48"/>
      <c r="AH472" s="48"/>
      <c r="AI472" s="48"/>
      <c r="AJ472" s="48"/>
    </row>
    <row r="473" spans="6:36" ht="15.75" customHeight="1" x14ac:dyDescent="0.25">
      <c r="F473" s="47"/>
      <c r="G473" s="47"/>
      <c r="I473" s="47"/>
      <c r="J473" s="47"/>
      <c r="L473" s="47"/>
      <c r="M473" s="47"/>
      <c r="O473" s="47"/>
      <c r="P473" s="47"/>
      <c r="X473"/>
      <c r="AG473" s="48"/>
      <c r="AH473" s="48"/>
      <c r="AI473" s="48"/>
      <c r="AJ473" s="48"/>
    </row>
    <row r="474" spans="6:36" ht="15.75" customHeight="1" x14ac:dyDescent="0.25">
      <c r="F474" s="47"/>
      <c r="G474" s="47"/>
      <c r="I474" s="47"/>
      <c r="J474" s="47"/>
      <c r="L474" s="47"/>
      <c r="M474" s="47"/>
      <c r="O474" s="47"/>
      <c r="P474" s="47"/>
      <c r="X474"/>
      <c r="AG474" s="48"/>
      <c r="AH474" s="48"/>
      <c r="AI474" s="48"/>
      <c r="AJ474" s="48"/>
    </row>
    <row r="475" spans="6:36" ht="15.75" customHeight="1" x14ac:dyDescent="0.25">
      <c r="F475" s="47"/>
      <c r="G475" s="47"/>
      <c r="I475" s="47"/>
      <c r="J475" s="47"/>
      <c r="L475" s="47"/>
      <c r="M475" s="47"/>
      <c r="O475" s="47"/>
      <c r="P475" s="47"/>
      <c r="X475"/>
      <c r="AG475" s="48"/>
      <c r="AH475" s="48"/>
      <c r="AI475" s="48"/>
      <c r="AJ475" s="48"/>
    </row>
    <row r="476" spans="6:36" ht="15.75" customHeight="1" x14ac:dyDescent="0.25">
      <c r="F476" s="47"/>
      <c r="G476" s="47"/>
      <c r="I476" s="47"/>
      <c r="J476" s="47"/>
      <c r="L476" s="47"/>
      <c r="M476" s="47"/>
      <c r="O476" s="47"/>
      <c r="P476" s="47"/>
      <c r="X476"/>
      <c r="AG476" s="48"/>
      <c r="AH476" s="48"/>
      <c r="AI476" s="48"/>
      <c r="AJ476" s="48"/>
    </row>
    <row r="477" spans="6:36" ht="15.75" customHeight="1" x14ac:dyDescent="0.25">
      <c r="F477" s="47"/>
      <c r="G477" s="47"/>
      <c r="I477" s="47"/>
      <c r="J477" s="47"/>
      <c r="L477" s="47"/>
      <c r="M477" s="47"/>
      <c r="O477" s="47"/>
      <c r="P477" s="47"/>
      <c r="X477"/>
      <c r="AG477" s="48"/>
      <c r="AH477" s="48"/>
      <c r="AI477" s="48"/>
      <c r="AJ477" s="48"/>
    </row>
    <row r="478" spans="6:36" ht="15.75" customHeight="1" x14ac:dyDescent="0.25">
      <c r="F478" s="47"/>
      <c r="G478" s="47"/>
      <c r="I478" s="47"/>
      <c r="J478" s="47"/>
      <c r="L478" s="47"/>
      <c r="M478" s="47"/>
      <c r="O478" s="47"/>
      <c r="P478" s="47"/>
      <c r="X478"/>
      <c r="AG478" s="48"/>
      <c r="AH478" s="48"/>
      <c r="AI478" s="48"/>
      <c r="AJ478" s="48"/>
    </row>
    <row r="479" spans="6:36" ht="15.75" customHeight="1" x14ac:dyDescent="0.25">
      <c r="F479" s="47"/>
      <c r="G479" s="47"/>
      <c r="I479" s="47"/>
      <c r="J479" s="47"/>
      <c r="L479" s="47"/>
      <c r="M479" s="47"/>
      <c r="O479" s="47"/>
      <c r="P479" s="47"/>
      <c r="X479"/>
      <c r="AG479" s="48"/>
      <c r="AH479" s="48"/>
      <c r="AI479" s="48"/>
      <c r="AJ479" s="48"/>
    </row>
    <row r="480" spans="6:36" ht="15.75" customHeight="1" x14ac:dyDescent="0.25">
      <c r="F480" s="47"/>
      <c r="G480" s="47"/>
      <c r="I480" s="47"/>
      <c r="J480" s="47"/>
      <c r="L480" s="47"/>
      <c r="M480" s="47"/>
      <c r="O480" s="47"/>
      <c r="P480" s="47"/>
      <c r="X480"/>
      <c r="AG480" s="48"/>
      <c r="AH480" s="48"/>
      <c r="AI480" s="48"/>
      <c r="AJ480" s="48"/>
    </row>
    <row r="481" spans="6:36" ht="15.75" customHeight="1" x14ac:dyDescent="0.25">
      <c r="F481" s="47"/>
      <c r="G481" s="47"/>
      <c r="I481" s="47"/>
      <c r="J481" s="47"/>
      <c r="L481" s="47"/>
      <c r="M481" s="47"/>
      <c r="O481" s="47"/>
      <c r="P481" s="47"/>
      <c r="X481"/>
      <c r="AG481" s="48"/>
      <c r="AH481" s="48"/>
      <c r="AI481" s="48"/>
      <c r="AJ481" s="48"/>
    </row>
    <row r="482" spans="6:36" ht="15.75" customHeight="1" x14ac:dyDescent="0.25">
      <c r="F482" s="47"/>
      <c r="G482" s="47"/>
      <c r="I482" s="47"/>
      <c r="J482" s="47"/>
      <c r="L482" s="47"/>
      <c r="M482" s="47"/>
      <c r="O482" s="47"/>
      <c r="P482" s="47"/>
      <c r="X482"/>
      <c r="AG482" s="48"/>
      <c r="AH482" s="48"/>
      <c r="AI482" s="48"/>
      <c r="AJ482" s="48"/>
    </row>
    <row r="483" spans="6:36" ht="15.75" customHeight="1" x14ac:dyDescent="0.25">
      <c r="F483" s="47"/>
      <c r="G483" s="47"/>
      <c r="I483" s="47"/>
      <c r="J483" s="47"/>
      <c r="L483" s="47"/>
      <c r="M483" s="47"/>
      <c r="O483" s="47"/>
      <c r="P483" s="47"/>
      <c r="X483"/>
      <c r="AG483" s="48"/>
      <c r="AH483" s="48"/>
      <c r="AI483" s="48"/>
      <c r="AJ483" s="48"/>
    </row>
    <row r="484" spans="6:36" ht="15.75" customHeight="1" x14ac:dyDescent="0.25">
      <c r="F484" s="47"/>
      <c r="G484" s="47"/>
      <c r="I484" s="47"/>
      <c r="J484" s="47"/>
      <c r="L484" s="47"/>
      <c r="M484" s="47"/>
      <c r="O484" s="47"/>
      <c r="P484" s="47"/>
      <c r="X484"/>
      <c r="AG484" s="48"/>
      <c r="AH484" s="48"/>
      <c r="AI484" s="48"/>
      <c r="AJ484" s="48"/>
    </row>
    <row r="485" spans="6:36" ht="15.75" customHeight="1" x14ac:dyDescent="0.25">
      <c r="F485" s="47"/>
      <c r="G485" s="47"/>
      <c r="I485" s="47"/>
      <c r="J485" s="47"/>
      <c r="L485" s="47"/>
      <c r="M485" s="47"/>
      <c r="O485" s="47"/>
      <c r="P485" s="47"/>
      <c r="X485"/>
      <c r="AG485" s="48"/>
      <c r="AH485" s="48"/>
      <c r="AI485" s="48"/>
      <c r="AJ485" s="48"/>
    </row>
    <row r="486" spans="6:36" ht="15.75" customHeight="1" x14ac:dyDescent="0.25">
      <c r="F486" s="47"/>
      <c r="G486" s="47"/>
      <c r="I486" s="47"/>
      <c r="J486" s="47"/>
      <c r="L486" s="47"/>
      <c r="M486" s="47"/>
      <c r="O486" s="47"/>
      <c r="P486" s="47"/>
      <c r="X486"/>
      <c r="AG486" s="48"/>
      <c r="AH486" s="48"/>
      <c r="AI486" s="48"/>
      <c r="AJ486" s="48"/>
    </row>
    <row r="487" spans="6:36" ht="15.75" customHeight="1" x14ac:dyDescent="0.25">
      <c r="F487" s="47"/>
      <c r="G487" s="47"/>
      <c r="I487" s="47"/>
      <c r="J487" s="47"/>
      <c r="L487" s="47"/>
      <c r="M487" s="47"/>
      <c r="O487" s="47"/>
      <c r="P487" s="47"/>
      <c r="X487"/>
      <c r="AG487" s="48"/>
      <c r="AH487" s="48"/>
      <c r="AI487" s="48"/>
      <c r="AJ487" s="48"/>
    </row>
    <row r="488" spans="6:36" ht="15.75" customHeight="1" x14ac:dyDescent="0.25">
      <c r="F488" s="47"/>
      <c r="G488" s="47"/>
      <c r="I488" s="47"/>
      <c r="J488" s="47"/>
      <c r="L488" s="47"/>
      <c r="M488" s="47"/>
      <c r="O488" s="47"/>
      <c r="P488" s="47"/>
      <c r="X488"/>
      <c r="AG488" s="48"/>
      <c r="AH488" s="48"/>
      <c r="AI488" s="48"/>
      <c r="AJ488" s="48"/>
    </row>
    <row r="489" spans="6:36" ht="15.75" customHeight="1" x14ac:dyDescent="0.25">
      <c r="F489" s="47"/>
      <c r="G489" s="47"/>
      <c r="I489" s="47"/>
      <c r="J489" s="47"/>
      <c r="L489" s="47"/>
      <c r="M489" s="47"/>
      <c r="O489" s="47"/>
      <c r="P489" s="47"/>
      <c r="X489"/>
      <c r="AG489" s="48"/>
      <c r="AH489" s="48"/>
      <c r="AI489" s="48"/>
      <c r="AJ489" s="48"/>
    </row>
    <row r="490" spans="6:36" ht="15.75" customHeight="1" x14ac:dyDescent="0.25">
      <c r="F490" s="47"/>
      <c r="G490" s="47"/>
      <c r="I490" s="47"/>
      <c r="J490" s="47"/>
      <c r="L490" s="47"/>
      <c r="M490" s="47"/>
      <c r="O490" s="47"/>
      <c r="P490" s="47"/>
      <c r="X490"/>
      <c r="AG490" s="48"/>
      <c r="AH490" s="48"/>
      <c r="AI490" s="48"/>
      <c r="AJ490" s="48"/>
    </row>
    <row r="491" spans="6:36" ht="15.75" customHeight="1" x14ac:dyDescent="0.25">
      <c r="F491" s="47"/>
      <c r="G491" s="47"/>
      <c r="I491" s="47"/>
      <c r="J491" s="47"/>
      <c r="L491" s="47"/>
      <c r="M491" s="47"/>
      <c r="O491" s="47"/>
      <c r="P491" s="47"/>
      <c r="X491"/>
      <c r="AG491" s="48"/>
      <c r="AH491" s="48"/>
      <c r="AI491" s="48"/>
      <c r="AJ491" s="48"/>
    </row>
    <row r="492" spans="6:36" ht="15.75" customHeight="1" x14ac:dyDescent="0.25">
      <c r="F492" s="47"/>
      <c r="G492" s="47"/>
      <c r="I492" s="47"/>
      <c r="J492" s="47"/>
      <c r="L492" s="47"/>
      <c r="M492" s="47"/>
      <c r="O492" s="47"/>
      <c r="P492" s="47"/>
      <c r="X492"/>
      <c r="AG492" s="48"/>
      <c r="AH492" s="48"/>
      <c r="AI492" s="48"/>
      <c r="AJ492" s="48"/>
    </row>
    <row r="493" spans="6:36" ht="15.75" customHeight="1" x14ac:dyDescent="0.25">
      <c r="F493" s="47"/>
      <c r="G493" s="47"/>
      <c r="I493" s="47"/>
      <c r="J493" s="47"/>
      <c r="L493" s="47"/>
      <c r="M493" s="47"/>
      <c r="O493" s="47"/>
      <c r="P493" s="47"/>
      <c r="X493"/>
      <c r="AG493" s="48"/>
      <c r="AH493" s="48"/>
      <c r="AI493" s="48"/>
      <c r="AJ493" s="48"/>
    </row>
    <row r="494" spans="6:36" ht="15.75" customHeight="1" x14ac:dyDescent="0.25">
      <c r="F494" s="47"/>
      <c r="G494" s="47"/>
      <c r="I494" s="47"/>
      <c r="J494" s="47"/>
      <c r="L494" s="47"/>
      <c r="M494" s="47"/>
      <c r="O494" s="47"/>
      <c r="P494" s="47"/>
      <c r="X494"/>
      <c r="AG494" s="48"/>
      <c r="AH494" s="48"/>
      <c r="AI494" s="48"/>
      <c r="AJ494" s="48"/>
    </row>
    <row r="495" spans="6:36" ht="15.75" customHeight="1" x14ac:dyDescent="0.25">
      <c r="F495" s="47"/>
      <c r="G495" s="47"/>
      <c r="I495" s="47"/>
      <c r="J495" s="47"/>
      <c r="L495" s="47"/>
      <c r="M495" s="47"/>
      <c r="O495" s="47"/>
      <c r="P495" s="47"/>
      <c r="X495"/>
      <c r="AG495" s="48"/>
      <c r="AH495" s="48"/>
      <c r="AI495" s="48"/>
      <c r="AJ495" s="48"/>
    </row>
    <row r="496" spans="6:36" ht="15.75" customHeight="1" x14ac:dyDescent="0.25">
      <c r="F496" s="47"/>
      <c r="G496" s="47"/>
      <c r="I496" s="47"/>
      <c r="J496" s="47"/>
      <c r="L496" s="47"/>
      <c r="M496" s="47"/>
      <c r="O496" s="47"/>
      <c r="P496" s="47"/>
      <c r="X496"/>
      <c r="AG496" s="48"/>
      <c r="AH496" s="48"/>
      <c r="AI496" s="48"/>
      <c r="AJ496" s="48"/>
    </row>
    <row r="497" spans="6:36" ht="15.75" customHeight="1" x14ac:dyDescent="0.25">
      <c r="F497" s="47"/>
      <c r="G497" s="47"/>
      <c r="I497" s="47"/>
      <c r="J497" s="47"/>
      <c r="L497" s="47"/>
      <c r="M497" s="47"/>
      <c r="O497" s="47"/>
      <c r="P497" s="47"/>
      <c r="X497"/>
      <c r="AG497" s="48"/>
      <c r="AH497" s="48"/>
      <c r="AI497" s="48"/>
      <c r="AJ497" s="48"/>
    </row>
    <row r="498" spans="6:36" ht="15.75" customHeight="1" x14ac:dyDescent="0.25">
      <c r="F498" s="47"/>
      <c r="G498" s="47"/>
      <c r="I498" s="47"/>
      <c r="J498" s="47"/>
      <c r="L498" s="47"/>
      <c r="M498" s="47"/>
      <c r="O498" s="47"/>
      <c r="P498" s="47"/>
      <c r="X498"/>
      <c r="AG498" s="48"/>
      <c r="AH498" s="48"/>
      <c r="AI498" s="48"/>
      <c r="AJ498" s="48"/>
    </row>
    <row r="499" spans="6:36" ht="15.75" customHeight="1" x14ac:dyDescent="0.25">
      <c r="F499" s="47"/>
      <c r="G499" s="47"/>
      <c r="I499" s="47"/>
      <c r="J499" s="47"/>
      <c r="L499" s="47"/>
      <c r="M499" s="47"/>
      <c r="O499" s="47"/>
      <c r="P499" s="47"/>
      <c r="X499"/>
      <c r="AG499" s="48"/>
      <c r="AH499" s="48"/>
      <c r="AI499" s="48"/>
      <c r="AJ499" s="48"/>
    </row>
    <row r="500" spans="6:36" ht="15.75" customHeight="1" x14ac:dyDescent="0.25">
      <c r="F500" s="47"/>
      <c r="G500" s="47"/>
      <c r="I500" s="47"/>
      <c r="J500" s="47"/>
      <c r="L500" s="47"/>
      <c r="M500" s="47"/>
      <c r="O500" s="47"/>
      <c r="P500" s="47"/>
      <c r="X500"/>
      <c r="AG500" s="48"/>
      <c r="AH500" s="48"/>
      <c r="AI500" s="48"/>
      <c r="AJ500" s="48"/>
    </row>
    <row r="501" spans="6:36" ht="15.75" customHeight="1" x14ac:dyDescent="0.25">
      <c r="F501" s="47"/>
      <c r="G501" s="47"/>
      <c r="I501" s="47"/>
      <c r="J501" s="47"/>
      <c r="L501" s="47"/>
      <c r="M501" s="47"/>
      <c r="O501" s="47"/>
      <c r="P501" s="47"/>
      <c r="X501"/>
      <c r="AG501" s="48"/>
      <c r="AH501" s="48"/>
      <c r="AI501" s="48"/>
      <c r="AJ501" s="48"/>
    </row>
    <row r="502" spans="6:36" ht="15.75" customHeight="1" x14ac:dyDescent="0.25">
      <c r="F502" s="47"/>
      <c r="G502" s="47"/>
      <c r="I502" s="47"/>
      <c r="J502" s="47"/>
      <c r="L502" s="47"/>
      <c r="M502" s="47"/>
      <c r="O502" s="47"/>
      <c r="P502" s="47"/>
      <c r="X502"/>
      <c r="AG502" s="48"/>
      <c r="AH502" s="48"/>
      <c r="AI502" s="48"/>
      <c r="AJ502" s="48"/>
    </row>
    <row r="503" spans="6:36" ht="15.75" customHeight="1" x14ac:dyDescent="0.25">
      <c r="F503" s="47"/>
      <c r="G503" s="47"/>
      <c r="I503" s="47"/>
      <c r="J503" s="47"/>
      <c r="L503" s="47"/>
      <c r="M503" s="47"/>
      <c r="O503" s="47"/>
      <c r="P503" s="47"/>
      <c r="X503"/>
      <c r="AG503" s="48"/>
      <c r="AH503" s="48"/>
      <c r="AI503" s="48"/>
      <c r="AJ503" s="48"/>
    </row>
    <row r="504" spans="6:36" ht="15.75" customHeight="1" x14ac:dyDescent="0.25">
      <c r="F504" s="47"/>
      <c r="G504" s="47"/>
      <c r="I504" s="47"/>
      <c r="J504" s="47"/>
      <c r="L504" s="47"/>
      <c r="M504" s="47"/>
      <c r="O504" s="47"/>
      <c r="P504" s="47"/>
      <c r="X504"/>
      <c r="AG504" s="48"/>
      <c r="AH504" s="48"/>
      <c r="AI504" s="48"/>
      <c r="AJ504" s="48"/>
    </row>
    <row r="505" spans="6:36" ht="15.75" customHeight="1" x14ac:dyDescent="0.25">
      <c r="F505" s="47"/>
      <c r="G505" s="47"/>
      <c r="I505" s="47"/>
      <c r="J505" s="47"/>
      <c r="L505" s="47"/>
      <c r="M505" s="47"/>
      <c r="O505" s="47"/>
      <c r="P505" s="47"/>
      <c r="X505"/>
      <c r="AG505" s="48"/>
      <c r="AH505" s="48"/>
      <c r="AI505" s="48"/>
      <c r="AJ505" s="48"/>
    </row>
    <row r="506" spans="6:36" ht="15.75" customHeight="1" x14ac:dyDescent="0.25">
      <c r="F506" s="47"/>
      <c r="G506" s="47"/>
      <c r="I506" s="47"/>
      <c r="J506" s="47"/>
      <c r="L506" s="47"/>
      <c r="M506" s="47"/>
      <c r="O506" s="47"/>
      <c r="P506" s="47"/>
      <c r="X506"/>
      <c r="AG506" s="48"/>
      <c r="AH506" s="48"/>
      <c r="AI506" s="48"/>
      <c r="AJ506" s="48"/>
    </row>
    <row r="507" spans="6:36" ht="15.75" customHeight="1" x14ac:dyDescent="0.25">
      <c r="F507" s="47"/>
      <c r="G507" s="47"/>
      <c r="I507" s="47"/>
      <c r="J507" s="47"/>
      <c r="L507" s="47"/>
      <c r="M507" s="47"/>
      <c r="O507" s="47"/>
      <c r="P507" s="47"/>
      <c r="X507"/>
      <c r="AG507" s="48"/>
      <c r="AH507" s="48"/>
      <c r="AI507" s="48"/>
      <c r="AJ507" s="48"/>
    </row>
    <row r="508" spans="6:36" ht="15.75" customHeight="1" x14ac:dyDescent="0.25">
      <c r="F508" s="47"/>
      <c r="G508" s="47"/>
      <c r="I508" s="47"/>
      <c r="J508" s="47"/>
      <c r="L508" s="47"/>
      <c r="M508" s="47"/>
      <c r="O508" s="47"/>
      <c r="P508" s="47"/>
      <c r="X508"/>
      <c r="AG508" s="48"/>
      <c r="AH508" s="48"/>
      <c r="AI508" s="48"/>
      <c r="AJ508" s="48"/>
    </row>
    <row r="509" spans="6:36" ht="15.75" customHeight="1" x14ac:dyDescent="0.25">
      <c r="F509" s="47"/>
      <c r="G509" s="47"/>
      <c r="I509" s="47"/>
      <c r="J509" s="47"/>
      <c r="L509" s="47"/>
      <c r="M509" s="47"/>
      <c r="O509" s="47"/>
      <c r="P509" s="47"/>
      <c r="X509"/>
      <c r="AG509" s="48"/>
      <c r="AH509" s="48"/>
      <c r="AI509" s="48"/>
      <c r="AJ509" s="48"/>
    </row>
    <row r="510" spans="6:36" ht="15.75" customHeight="1" x14ac:dyDescent="0.25">
      <c r="F510" s="47"/>
      <c r="G510" s="47"/>
      <c r="I510" s="47"/>
      <c r="J510" s="47"/>
      <c r="L510" s="47"/>
      <c r="M510" s="47"/>
      <c r="O510" s="47"/>
      <c r="P510" s="47"/>
      <c r="X510"/>
      <c r="AG510" s="48"/>
      <c r="AH510" s="48"/>
      <c r="AI510" s="48"/>
      <c r="AJ510" s="48"/>
    </row>
    <row r="511" spans="6:36" ht="15.75" customHeight="1" x14ac:dyDescent="0.25">
      <c r="F511" s="47"/>
      <c r="G511" s="47"/>
      <c r="I511" s="47"/>
      <c r="J511" s="47"/>
      <c r="L511" s="47"/>
      <c r="M511" s="47"/>
      <c r="O511" s="47"/>
      <c r="P511" s="47"/>
      <c r="X511"/>
      <c r="AG511" s="48"/>
      <c r="AH511" s="48"/>
      <c r="AI511" s="48"/>
      <c r="AJ511" s="48"/>
    </row>
    <row r="512" spans="6:36" ht="15.75" customHeight="1" x14ac:dyDescent="0.25">
      <c r="F512" s="47"/>
      <c r="G512" s="47"/>
      <c r="I512" s="47"/>
      <c r="J512" s="47"/>
      <c r="L512" s="47"/>
      <c r="M512" s="47"/>
      <c r="O512" s="47"/>
      <c r="P512" s="47"/>
      <c r="X512"/>
      <c r="AG512" s="48"/>
      <c r="AH512" s="48"/>
      <c r="AI512" s="48"/>
      <c r="AJ512" s="48"/>
    </row>
    <row r="513" spans="6:36" ht="15.75" customHeight="1" x14ac:dyDescent="0.25">
      <c r="F513" s="47"/>
      <c r="G513" s="47"/>
      <c r="I513" s="47"/>
      <c r="J513" s="47"/>
      <c r="L513" s="47"/>
      <c r="M513" s="47"/>
      <c r="O513" s="47"/>
      <c r="P513" s="47"/>
      <c r="X513"/>
      <c r="AG513" s="48"/>
      <c r="AH513" s="48"/>
      <c r="AI513" s="48"/>
      <c r="AJ513" s="48"/>
    </row>
    <row r="514" spans="6:36" ht="15.75" customHeight="1" x14ac:dyDescent="0.25">
      <c r="F514" s="47"/>
      <c r="G514" s="47"/>
      <c r="I514" s="47"/>
      <c r="J514" s="47"/>
      <c r="L514" s="47"/>
      <c r="M514" s="47"/>
      <c r="O514" s="47"/>
      <c r="P514" s="47"/>
      <c r="X514"/>
      <c r="AG514" s="48"/>
      <c r="AH514" s="48"/>
      <c r="AI514" s="48"/>
      <c r="AJ514" s="48"/>
    </row>
    <row r="515" spans="6:36" ht="15.75" customHeight="1" x14ac:dyDescent="0.25">
      <c r="F515" s="47"/>
      <c r="G515" s="47"/>
      <c r="I515" s="47"/>
      <c r="J515" s="47"/>
      <c r="L515" s="47"/>
      <c r="M515" s="47"/>
      <c r="O515" s="47"/>
      <c r="P515" s="47"/>
      <c r="X515"/>
      <c r="AG515" s="48"/>
      <c r="AH515" s="48"/>
      <c r="AI515" s="48"/>
      <c r="AJ515" s="48"/>
    </row>
    <row r="516" spans="6:36" ht="15.75" customHeight="1" x14ac:dyDescent="0.25">
      <c r="F516" s="47"/>
      <c r="G516" s="47"/>
      <c r="I516" s="47"/>
      <c r="J516" s="47"/>
      <c r="L516" s="47"/>
      <c r="M516" s="47"/>
      <c r="O516" s="47"/>
      <c r="P516" s="47"/>
      <c r="X516"/>
      <c r="AG516" s="48"/>
      <c r="AH516" s="48"/>
      <c r="AI516" s="48"/>
      <c r="AJ516" s="48"/>
    </row>
    <row r="517" spans="6:36" ht="15.75" customHeight="1" x14ac:dyDescent="0.25">
      <c r="F517" s="47"/>
      <c r="G517" s="47"/>
      <c r="I517" s="47"/>
      <c r="J517" s="47"/>
      <c r="L517" s="47"/>
      <c r="M517" s="47"/>
      <c r="O517" s="47"/>
      <c r="P517" s="47"/>
      <c r="X517"/>
      <c r="AG517" s="48"/>
      <c r="AH517" s="48"/>
      <c r="AI517" s="48"/>
      <c r="AJ517" s="48"/>
    </row>
    <row r="518" spans="6:36" ht="15.75" customHeight="1" x14ac:dyDescent="0.25">
      <c r="F518" s="47"/>
      <c r="G518" s="47"/>
      <c r="I518" s="47"/>
      <c r="J518" s="47"/>
      <c r="L518" s="47"/>
      <c r="M518" s="47"/>
      <c r="O518" s="47"/>
      <c r="P518" s="47"/>
      <c r="X518"/>
      <c r="AG518" s="48"/>
      <c r="AH518" s="48"/>
      <c r="AI518" s="48"/>
      <c r="AJ518" s="48"/>
    </row>
    <row r="519" spans="6:36" ht="15.75" customHeight="1" x14ac:dyDescent="0.25">
      <c r="F519" s="47"/>
      <c r="G519" s="47"/>
      <c r="I519" s="47"/>
      <c r="J519" s="47"/>
      <c r="L519" s="47"/>
      <c r="M519" s="47"/>
      <c r="O519" s="47"/>
      <c r="P519" s="47"/>
      <c r="X519"/>
      <c r="AG519" s="48"/>
      <c r="AH519" s="48"/>
      <c r="AI519" s="48"/>
      <c r="AJ519" s="48"/>
    </row>
    <row r="520" spans="6:36" ht="15.75" customHeight="1" x14ac:dyDescent="0.25">
      <c r="F520" s="47"/>
      <c r="G520" s="47"/>
      <c r="I520" s="47"/>
      <c r="J520" s="47"/>
      <c r="L520" s="47"/>
      <c r="M520" s="47"/>
      <c r="O520" s="47"/>
      <c r="P520" s="47"/>
      <c r="X520"/>
      <c r="AG520" s="48"/>
      <c r="AH520" s="48"/>
      <c r="AI520" s="48"/>
      <c r="AJ520" s="48"/>
    </row>
    <row r="521" spans="6:36" ht="15.75" customHeight="1" x14ac:dyDescent="0.25">
      <c r="F521" s="47"/>
      <c r="G521" s="47"/>
      <c r="I521" s="47"/>
      <c r="J521" s="47"/>
      <c r="L521" s="47"/>
      <c r="M521" s="47"/>
      <c r="O521" s="47"/>
      <c r="P521" s="47"/>
      <c r="X521"/>
      <c r="AG521" s="48"/>
      <c r="AH521" s="48"/>
      <c r="AI521" s="48"/>
      <c r="AJ521" s="48"/>
    </row>
    <row r="522" spans="6:36" ht="15.75" customHeight="1" x14ac:dyDescent="0.25">
      <c r="F522" s="47"/>
      <c r="G522" s="47"/>
      <c r="I522" s="47"/>
      <c r="J522" s="47"/>
      <c r="L522" s="47"/>
      <c r="M522" s="47"/>
      <c r="O522" s="47"/>
      <c r="P522" s="47"/>
      <c r="X522"/>
      <c r="AG522" s="48"/>
      <c r="AH522" s="48"/>
      <c r="AI522" s="48"/>
      <c r="AJ522" s="48"/>
    </row>
    <row r="523" spans="6:36" ht="15.75" customHeight="1" x14ac:dyDescent="0.25">
      <c r="F523" s="47"/>
      <c r="G523" s="47"/>
      <c r="I523" s="47"/>
      <c r="J523" s="47"/>
      <c r="L523" s="47"/>
      <c r="M523" s="47"/>
      <c r="O523" s="47"/>
      <c r="P523" s="47"/>
      <c r="X523"/>
      <c r="AG523" s="48"/>
      <c r="AH523" s="48"/>
      <c r="AI523" s="48"/>
      <c r="AJ523" s="48"/>
    </row>
    <row r="524" spans="6:36" ht="15.75" customHeight="1" x14ac:dyDescent="0.25">
      <c r="F524" s="47"/>
      <c r="G524" s="47"/>
      <c r="I524" s="47"/>
      <c r="J524" s="47"/>
      <c r="L524" s="47"/>
      <c r="M524" s="47"/>
      <c r="O524" s="47"/>
      <c r="P524" s="47"/>
      <c r="X524"/>
      <c r="AG524" s="48"/>
      <c r="AH524" s="48"/>
      <c r="AI524" s="48"/>
      <c r="AJ524" s="48"/>
    </row>
    <row r="525" spans="6:36" ht="15.75" customHeight="1" x14ac:dyDescent="0.25">
      <c r="F525" s="47"/>
      <c r="G525" s="47"/>
      <c r="I525" s="47"/>
      <c r="J525" s="47"/>
      <c r="L525" s="47"/>
      <c r="M525" s="47"/>
      <c r="O525" s="47"/>
      <c r="P525" s="47"/>
      <c r="X525"/>
      <c r="AG525" s="48"/>
      <c r="AH525" s="48"/>
      <c r="AI525" s="48"/>
      <c r="AJ525" s="48"/>
    </row>
    <row r="526" spans="6:36" ht="15.75" customHeight="1" x14ac:dyDescent="0.25">
      <c r="F526" s="47"/>
      <c r="G526" s="47"/>
      <c r="I526" s="47"/>
      <c r="J526" s="47"/>
      <c r="L526" s="47"/>
      <c r="M526" s="47"/>
      <c r="O526" s="47"/>
      <c r="P526" s="47"/>
      <c r="X526"/>
      <c r="AG526" s="48"/>
      <c r="AH526" s="48"/>
      <c r="AI526" s="48"/>
      <c r="AJ526" s="48"/>
    </row>
    <row r="527" spans="6:36" ht="15.75" customHeight="1" x14ac:dyDescent="0.25">
      <c r="F527" s="47"/>
      <c r="G527" s="47"/>
      <c r="I527" s="47"/>
      <c r="J527" s="47"/>
      <c r="L527" s="47"/>
      <c r="M527" s="47"/>
      <c r="O527" s="47"/>
      <c r="P527" s="47"/>
      <c r="X527"/>
      <c r="AG527" s="48"/>
      <c r="AH527" s="48"/>
      <c r="AI527" s="48"/>
      <c r="AJ527" s="48"/>
    </row>
    <row r="528" spans="6:36" ht="15.75" customHeight="1" x14ac:dyDescent="0.25">
      <c r="F528" s="47"/>
      <c r="G528" s="47"/>
      <c r="I528" s="47"/>
      <c r="J528" s="47"/>
      <c r="L528" s="47"/>
      <c r="M528" s="47"/>
      <c r="O528" s="47"/>
      <c r="P528" s="47"/>
      <c r="X528"/>
      <c r="AG528" s="48"/>
      <c r="AH528" s="48"/>
      <c r="AI528" s="48"/>
      <c r="AJ528" s="48"/>
    </row>
    <row r="529" spans="6:36" ht="15.75" customHeight="1" x14ac:dyDescent="0.25">
      <c r="F529" s="47"/>
      <c r="G529" s="47"/>
      <c r="I529" s="47"/>
      <c r="J529" s="47"/>
      <c r="L529" s="47"/>
      <c r="M529" s="47"/>
      <c r="O529" s="47"/>
      <c r="P529" s="47"/>
      <c r="X529"/>
      <c r="AG529" s="48"/>
      <c r="AH529" s="48"/>
      <c r="AI529" s="48"/>
      <c r="AJ529" s="48"/>
    </row>
    <row r="530" spans="6:36" ht="15.75" customHeight="1" x14ac:dyDescent="0.25">
      <c r="F530" s="47"/>
      <c r="G530" s="47"/>
      <c r="I530" s="47"/>
      <c r="J530" s="47"/>
      <c r="L530" s="47"/>
      <c r="M530" s="47"/>
      <c r="O530" s="47"/>
      <c r="P530" s="47"/>
      <c r="X530"/>
      <c r="AG530" s="48"/>
      <c r="AH530" s="48"/>
      <c r="AI530" s="48"/>
      <c r="AJ530" s="48"/>
    </row>
    <row r="531" spans="6:36" ht="15.75" customHeight="1" x14ac:dyDescent="0.25">
      <c r="F531" s="47"/>
      <c r="G531" s="47"/>
      <c r="I531" s="47"/>
      <c r="J531" s="47"/>
      <c r="L531" s="47"/>
      <c r="M531" s="47"/>
      <c r="O531" s="47"/>
      <c r="P531" s="47"/>
      <c r="X531"/>
      <c r="AG531" s="48"/>
      <c r="AH531" s="48"/>
      <c r="AI531" s="48"/>
      <c r="AJ531" s="48"/>
    </row>
    <row r="532" spans="6:36" ht="15.75" customHeight="1" x14ac:dyDescent="0.25">
      <c r="F532" s="47"/>
      <c r="G532" s="47"/>
      <c r="I532" s="47"/>
      <c r="J532" s="47"/>
      <c r="L532" s="47"/>
      <c r="M532" s="47"/>
      <c r="O532" s="47"/>
      <c r="P532" s="47"/>
      <c r="X532"/>
      <c r="AG532" s="48"/>
      <c r="AH532" s="48"/>
      <c r="AI532" s="48"/>
      <c r="AJ532" s="48"/>
    </row>
    <row r="533" spans="6:36" ht="15.75" customHeight="1" x14ac:dyDescent="0.25">
      <c r="F533" s="47"/>
      <c r="G533" s="47"/>
      <c r="I533" s="47"/>
      <c r="J533" s="47"/>
      <c r="L533" s="47"/>
      <c r="M533" s="47"/>
      <c r="O533" s="47"/>
      <c r="P533" s="47"/>
      <c r="X533"/>
      <c r="AG533" s="48"/>
      <c r="AH533" s="48"/>
      <c r="AI533" s="48"/>
      <c r="AJ533" s="48"/>
    </row>
    <row r="534" spans="6:36" ht="15.75" customHeight="1" x14ac:dyDescent="0.25">
      <c r="F534" s="47"/>
      <c r="G534" s="47"/>
      <c r="I534" s="47"/>
      <c r="J534" s="47"/>
      <c r="L534" s="47"/>
      <c r="M534" s="47"/>
      <c r="O534" s="47"/>
      <c r="P534" s="47"/>
      <c r="X534"/>
      <c r="AG534" s="48"/>
      <c r="AH534" s="48"/>
      <c r="AI534" s="48"/>
      <c r="AJ534" s="48"/>
    </row>
    <row r="535" spans="6:36" ht="15.75" customHeight="1" x14ac:dyDescent="0.25">
      <c r="F535" s="47"/>
      <c r="G535" s="47"/>
      <c r="I535" s="47"/>
      <c r="J535" s="47"/>
      <c r="L535" s="47"/>
      <c r="M535" s="47"/>
      <c r="O535" s="47"/>
      <c r="P535" s="47"/>
      <c r="X535"/>
      <c r="AG535" s="48"/>
      <c r="AH535" s="48"/>
      <c r="AI535" s="48"/>
      <c r="AJ535" s="48"/>
    </row>
    <row r="536" spans="6:36" ht="15.75" customHeight="1" x14ac:dyDescent="0.25">
      <c r="F536" s="47"/>
      <c r="G536" s="47"/>
      <c r="I536" s="47"/>
      <c r="J536" s="47"/>
      <c r="L536" s="47"/>
      <c r="M536" s="47"/>
      <c r="O536" s="47"/>
      <c r="P536" s="47"/>
      <c r="X536"/>
      <c r="AG536" s="48"/>
      <c r="AH536" s="48"/>
      <c r="AI536" s="48"/>
      <c r="AJ536" s="48"/>
    </row>
    <row r="537" spans="6:36" ht="15.75" customHeight="1" x14ac:dyDescent="0.25">
      <c r="F537" s="47"/>
      <c r="G537" s="47"/>
      <c r="I537" s="47"/>
      <c r="J537" s="47"/>
      <c r="L537" s="47"/>
      <c r="M537" s="47"/>
      <c r="O537" s="47"/>
      <c r="P537" s="47"/>
      <c r="X537"/>
      <c r="AG537" s="48"/>
      <c r="AH537" s="48"/>
      <c r="AI537" s="48"/>
      <c r="AJ537" s="48"/>
    </row>
    <row r="538" spans="6:36" ht="15.75" customHeight="1" x14ac:dyDescent="0.25">
      <c r="F538" s="47"/>
      <c r="G538" s="47"/>
      <c r="I538" s="47"/>
      <c r="J538" s="47"/>
      <c r="L538" s="47"/>
      <c r="M538" s="47"/>
      <c r="O538" s="47"/>
      <c r="P538" s="47"/>
      <c r="X538"/>
      <c r="AG538" s="48"/>
      <c r="AH538" s="48"/>
      <c r="AI538" s="48"/>
      <c r="AJ538" s="48"/>
    </row>
    <row r="539" spans="6:36" ht="15.75" customHeight="1" x14ac:dyDescent="0.25">
      <c r="F539" s="47"/>
      <c r="G539" s="47"/>
      <c r="I539" s="47"/>
      <c r="J539" s="47"/>
      <c r="L539" s="47"/>
      <c r="M539" s="47"/>
      <c r="O539" s="47"/>
      <c r="P539" s="47"/>
      <c r="X539"/>
      <c r="AG539" s="48"/>
      <c r="AH539" s="48"/>
      <c r="AI539" s="48"/>
      <c r="AJ539" s="48"/>
    </row>
    <row r="540" spans="6:36" ht="15.75" customHeight="1" x14ac:dyDescent="0.25">
      <c r="F540" s="47"/>
      <c r="G540" s="47"/>
      <c r="I540" s="47"/>
      <c r="J540" s="47"/>
      <c r="L540" s="47"/>
      <c r="M540" s="47"/>
      <c r="O540" s="47"/>
      <c r="P540" s="47"/>
      <c r="X540"/>
      <c r="AG540" s="48"/>
      <c r="AH540" s="48"/>
      <c r="AI540" s="48"/>
      <c r="AJ540" s="48"/>
    </row>
    <row r="541" spans="6:36" ht="15.75" customHeight="1" x14ac:dyDescent="0.25">
      <c r="F541" s="47"/>
      <c r="G541" s="47"/>
      <c r="I541" s="47"/>
      <c r="J541" s="47"/>
      <c r="L541" s="47"/>
      <c r="M541" s="47"/>
      <c r="O541" s="47"/>
      <c r="P541" s="47"/>
      <c r="X541"/>
      <c r="AG541" s="48"/>
      <c r="AH541" s="48"/>
      <c r="AI541" s="48"/>
      <c r="AJ541" s="48"/>
    </row>
    <row r="542" spans="6:36" ht="15.75" customHeight="1" x14ac:dyDescent="0.25">
      <c r="F542" s="47"/>
      <c r="G542" s="47"/>
      <c r="I542" s="47"/>
      <c r="J542" s="47"/>
      <c r="L542" s="47"/>
      <c r="M542" s="47"/>
      <c r="O542" s="47"/>
      <c r="P542" s="47"/>
      <c r="X542"/>
      <c r="AG542" s="48"/>
      <c r="AH542" s="48"/>
      <c r="AI542" s="48"/>
      <c r="AJ542" s="48"/>
    </row>
    <row r="543" spans="6:36" ht="15.75" customHeight="1" x14ac:dyDescent="0.25">
      <c r="F543" s="47"/>
      <c r="G543" s="47"/>
      <c r="I543" s="47"/>
      <c r="J543" s="47"/>
      <c r="L543" s="47"/>
      <c r="M543" s="47"/>
      <c r="O543" s="47"/>
      <c r="P543" s="47"/>
      <c r="X543"/>
      <c r="AG543" s="48"/>
      <c r="AH543" s="48"/>
      <c r="AI543" s="48"/>
      <c r="AJ543" s="48"/>
    </row>
    <row r="544" spans="6:36" ht="15.75" customHeight="1" x14ac:dyDescent="0.25">
      <c r="F544" s="47"/>
      <c r="G544" s="47"/>
      <c r="I544" s="47"/>
      <c r="J544" s="47"/>
      <c r="L544" s="47"/>
      <c r="M544" s="47"/>
      <c r="O544" s="47"/>
      <c r="P544" s="47"/>
      <c r="X544"/>
      <c r="AG544" s="48"/>
      <c r="AH544" s="48"/>
      <c r="AI544" s="48"/>
      <c r="AJ544" s="48"/>
    </row>
    <row r="545" spans="6:36" ht="15.75" customHeight="1" x14ac:dyDescent="0.25">
      <c r="F545" s="47"/>
      <c r="G545" s="47"/>
      <c r="I545" s="47"/>
      <c r="J545" s="47"/>
      <c r="L545" s="47"/>
      <c r="M545" s="47"/>
      <c r="O545" s="47"/>
      <c r="P545" s="47"/>
      <c r="X545"/>
      <c r="AG545" s="48"/>
      <c r="AH545" s="48"/>
      <c r="AI545" s="48"/>
      <c r="AJ545" s="48"/>
    </row>
    <row r="546" spans="6:36" ht="15.75" customHeight="1" x14ac:dyDescent="0.25">
      <c r="F546" s="47"/>
      <c r="G546" s="47"/>
      <c r="I546" s="47"/>
      <c r="J546" s="47"/>
      <c r="L546" s="47"/>
      <c r="M546" s="47"/>
      <c r="O546" s="47"/>
      <c r="P546" s="47"/>
      <c r="X546"/>
      <c r="AG546" s="48"/>
      <c r="AH546" s="48"/>
      <c r="AI546" s="48"/>
      <c r="AJ546" s="48"/>
    </row>
    <row r="547" spans="6:36" ht="15.75" customHeight="1" x14ac:dyDescent="0.25">
      <c r="F547" s="47"/>
      <c r="G547" s="47"/>
      <c r="I547" s="47"/>
      <c r="J547" s="47"/>
      <c r="L547" s="47"/>
      <c r="M547" s="47"/>
      <c r="O547" s="47"/>
      <c r="P547" s="47"/>
      <c r="X547"/>
      <c r="AG547" s="48"/>
      <c r="AH547" s="48"/>
      <c r="AI547" s="48"/>
      <c r="AJ547" s="48"/>
    </row>
    <row r="548" spans="6:36" ht="15.75" customHeight="1" x14ac:dyDescent="0.25">
      <c r="F548" s="47"/>
      <c r="G548" s="47"/>
      <c r="I548" s="47"/>
      <c r="J548" s="47"/>
      <c r="L548" s="47"/>
      <c r="M548" s="47"/>
      <c r="O548" s="47"/>
      <c r="P548" s="47"/>
      <c r="X548"/>
      <c r="AG548" s="48"/>
      <c r="AH548" s="48"/>
      <c r="AI548" s="48"/>
      <c r="AJ548" s="48"/>
    </row>
    <row r="549" spans="6:36" ht="15.75" customHeight="1" x14ac:dyDescent="0.25">
      <c r="F549" s="47"/>
      <c r="G549" s="47"/>
      <c r="I549" s="47"/>
      <c r="J549" s="47"/>
      <c r="L549" s="47"/>
      <c r="M549" s="47"/>
      <c r="O549" s="47"/>
      <c r="P549" s="47"/>
      <c r="X549"/>
      <c r="AG549" s="48"/>
      <c r="AH549" s="48"/>
      <c r="AI549" s="48"/>
      <c r="AJ549" s="48"/>
    </row>
    <row r="550" spans="6:36" ht="15.75" customHeight="1" x14ac:dyDescent="0.25">
      <c r="F550" s="47"/>
      <c r="G550" s="47"/>
      <c r="I550" s="47"/>
      <c r="J550" s="47"/>
      <c r="L550" s="47"/>
      <c r="M550" s="47"/>
      <c r="O550" s="47"/>
      <c r="P550" s="47"/>
      <c r="X550"/>
      <c r="AG550" s="48"/>
      <c r="AH550" s="48"/>
      <c r="AI550" s="48"/>
      <c r="AJ550" s="48"/>
    </row>
    <row r="551" spans="6:36" ht="15.75" customHeight="1" x14ac:dyDescent="0.25">
      <c r="F551" s="47"/>
      <c r="G551" s="47"/>
      <c r="I551" s="47"/>
      <c r="J551" s="47"/>
      <c r="L551" s="47"/>
      <c r="M551" s="47"/>
      <c r="O551" s="47"/>
      <c r="P551" s="47"/>
      <c r="X551"/>
      <c r="AG551" s="48"/>
      <c r="AH551" s="48"/>
      <c r="AI551" s="48"/>
      <c r="AJ551" s="48"/>
    </row>
    <row r="552" spans="6:36" ht="15.75" customHeight="1" x14ac:dyDescent="0.25">
      <c r="F552" s="47"/>
      <c r="G552" s="47"/>
      <c r="I552" s="47"/>
      <c r="J552" s="47"/>
      <c r="L552" s="47"/>
      <c r="M552" s="47"/>
      <c r="O552" s="47"/>
      <c r="P552" s="47"/>
      <c r="X552"/>
      <c r="AG552" s="48"/>
      <c r="AH552" s="48"/>
      <c r="AI552" s="48"/>
      <c r="AJ552" s="48"/>
    </row>
    <row r="553" spans="6:36" ht="15.75" customHeight="1" x14ac:dyDescent="0.25">
      <c r="F553" s="47"/>
      <c r="G553" s="47"/>
      <c r="I553" s="47"/>
      <c r="J553" s="47"/>
      <c r="L553" s="47"/>
      <c r="M553" s="47"/>
      <c r="O553" s="47"/>
      <c r="P553" s="47"/>
      <c r="X553"/>
      <c r="AG553" s="48"/>
      <c r="AH553" s="48"/>
      <c r="AI553" s="48"/>
      <c r="AJ553" s="48"/>
    </row>
    <row r="554" spans="6:36" ht="15.75" customHeight="1" x14ac:dyDescent="0.25">
      <c r="F554" s="47"/>
      <c r="G554" s="47"/>
      <c r="I554" s="47"/>
      <c r="J554" s="47"/>
      <c r="L554" s="47"/>
      <c r="M554" s="47"/>
      <c r="O554" s="47"/>
      <c r="P554" s="47"/>
      <c r="X554"/>
      <c r="AG554" s="48"/>
      <c r="AH554" s="48"/>
      <c r="AI554" s="48"/>
      <c r="AJ554" s="48"/>
    </row>
    <row r="555" spans="6:36" ht="15.75" customHeight="1" x14ac:dyDescent="0.25">
      <c r="F555" s="47"/>
      <c r="G555" s="47"/>
      <c r="I555" s="47"/>
      <c r="J555" s="47"/>
      <c r="L555" s="47"/>
      <c r="M555" s="47"/>
      <c r="O555" s="47"/>
      <c r="P555" s="47"/>
      <c r="X555"/>
      <c r="AG555" s="48"/>
      <c r="AH555" s="48"/>
      <c r="AI555" s="48"/>
      <c r="AJ555" s="48"/>
    </row>
    <row r="556" spans="6:36" ht="15.75" customHeight="1" x14ac:dyDescent="0.25">
      <c r="F556" s="47"/>
      <c r="G556" s="47"/>
      <c r="I556" s="47"/>
      <c r="J556" s="47"/>
      <c r="L556" s="47"/>
      <c r="M556" s="47"/>
      <c r="O556" s="47"/>
      <c r="P556" s="47"/>
      <c r="X556"/>
      <c r="AG556" s="48"/>
      <c r="AH556" s="48"/>
      <c r="AI556" s="48"/>
      <c r="AJ556" s="48"/>
    </row>
    <row r="557" spans="6:36" ht="15.75" customHeight="1" x14ac:dyDescent="0.25">
      <c r="F557" s="47"/>
      <c r="G557" s="47"/>
      <c r="I557" s="47"/>
      <c r="J557" s="47"/>
      <c r="L557" s="47"/>
      <c r="M557" s="47"/>
      <c r="O557" s="47"/>
      <c r="P557" s="47"/>
      <c r="X557"/>
      <c r="AG557" s="48"/>
      <c r="AH557" s="48"/>
      <c r="AI557" s="48"/>
      <c r="AJ557" s="48"/>
    </row>
    <row r="558" spans="6:36" ht="15.75" customHeight="1" x14ac:dyDescent="0.25">
      <c r="F558" s="47"/>
      <c r="G558" s="47"/>
      <c r="I558" s="47"/>
      <c r="J558" s="47"/>
      <c r="L558" s="47"/>
      <c r="M558" s="47"/>
      <c r="O558" s="47"/>
      <c r="P558" s="47"/>
      <c r="X558"/>
      <c r="AG558" s="48"/>
      <c r="AH558" s="48"/>
      <c r="AI558" s="48"/>
      <c r="AJ558" s="48"/>
    </row>
    <row r="559" spans="6:36" ht="15.75" customHeight="1" x14ac:dyDescent="0.25">
      <c r="F559" s="47"/>
      <c r="G559" s="47"/>
      <c r="I559" s="47"/>
      <c r="J559" s="47"/>
      <c r="L559" s="47"/>
      <c r="M559" s="47"/>
      <c r="O559" s="47"/>
      <c r="P559" s="47"/>
      <c r="X559"/>
      <c r="AG559" s="48"/>
      <c r="AH559" s="48"/>
      <c r="AI559" s="48"/>
      <c r="AJ559" s="48"/>
    </row>
    <row r="560" spans="6:36" ht="15.75" customHeight="1" x14ac:dyDescent="0.25">
      <c r="F560" s="47"/>
      <c r="G560" s="47"/>
      <c r="I560" s="47"/>
      <c r="J560" s="47"/>
      <c r="L560" s="47"/>
      <c r="M560" s="47"/>
      <c r="O560" s="47"/>
      <c r="P560" s="47"/>
      <c r="X560"/>
      <c r="AG560" s="48"/>
      <c r="AH560" s="48"/>
      <c r="AI560" s="48"/>
      <c r="AJ560" s="48"/>
    </row>
    <row r="561" spans="6:36" ht="15.75" customHeight="1" x14ac:dyDescent="0.25">
      <c r="F561" s="47"/>
      <c r="G561" s="47"/>
      <c r="I561" s="47"/>
      <c r="J561" s="47"/>
      <c r="L561" s="47"/>
      <c r="M561" s="47"/>
      <c r="O561" s="47"/>
      <c r="P561" s="47"/>
      <c r="X561"/>
      <c r="AG561" s="48"/>
      <c r="AH561" s="48"/>
      <c r="AI561" s="48"/>
      <c r="AJ561" s="48"/>
    </row>
    <row r="562" spans="6:36" ht="15.75" customHeight="1" x14ac:dyDescent="0.25">
      <c r="F562" s="47"/>
      <c r="G562" s="47"/>
      <c r="I562" s="47"/>
      <c r="J562" s="47"/>
      <c r="L562" s="47"/>
      <c r="M562" s="47"/>
      <c r="O562" s="47"/>
      <c r="P562" s="47"/>
      <c r="X562"/>
      <c r="AG562" s="48"/>
      <c r="AH562" s="48"/>
      <c r="AI562" s="48"/>
      <c r="AJ562" s="48"/>
    </row>
    <row r="563" spans="6:36" ht="15.75" customHeight="1" x14ac:dyDescent="0.25">
      <c r="F563" s="47"/>
      <c r="G563" s="47"/>
      <c r="I563" s="47"/>
      <c r="J563" s="47"/>
      <c r="L563" s="47"/>
      <c r="M563" s="47"/>
      <c r="O563" s="47"/>
      <c r="P563" s="47"/>
      <c r="X563"/>
      <c r="AG563" s="48"/>
      <c r="AH563" s="48"/>
      <c r="AI563" s="48"/>
      <c r="AJ563" s="48"/>
    </row>
    <row r="564" spans="6:36" ht="15.75" customHeight="1" x14ac:dyDescent="0.25">
      <c r="F564" s="47"/>
      <c r="G564" s="47"/>
      <c r="I564" s="47"/>
      <c r="J564" s="47"/>
      <c r="L564" s="47"/>
      <c r="M564" s="47"/>
      <c r="O564" s="47"/>
      <c r="P564" s="47"/>
      <c r="X564"/>
      <c r="AG564" s="48"/>
      <c r="AH564" s="48"/>
      <c r="AI564" s="48"/>
      <c r="AJ564" s="48"/>
    </row>
    <row r="565" spans="6:36" ht="15.75" customHeight="1" x14ac:dyDescent="0.25">
      <c r="F565" s="47"/>
      <c r="G565" s="47"/>
      <c r="I565" s="47"/>
      <c r="J565" s="47"/>
      <c r="L565" s="47"/>
      <c r="M565" s="47"/>
      <c r="O565" s="47"/>
      <c r="P565" s="47"/>
      <c r="X565"/>
      <c r="AG565" s="48"/>
      <c r="AH565" s="48"/>
      <c r="AI565" s="48"/>
      <c r="AJ565" s="48"/>
    </row>
    <row r="566" spans="6:36" ht="15.75" customHeight="1" x14ac:dyDescent="0.25">
      <c r="F566" s="47"/>
      <c r="G566" s="47"/>
      <c r="I566" s="47"/>
      <c r="J566" s="47"/>
      <c r="L566" s="47"/>
      <c r="M566" s="47"/>
      <c r="O566" s="47"/>
      <c r="P566" s="47"/>
      <c r="X566"/>
      <c r="AG566" s="48"/>
      <c r="AH566" s="48"/>
      <c r="AI566" s="48"/>
      <c r="AJ566" s="48"/>
    </row>
    <row r="567" spans="6:36" ht="15.75" customHeight="1" x14ac:dyDescent="0.25">
      <c r="F567" s="47"/>
      <c r="G567" s="47"/>
      <c r="I567" s="47"/>
      <c r="J567" s="47"/>
      <c r="L567" s="47"/>
      <c r="M567" s="47"/>
      <c r="O567" s="47"/>
      <c r="P567" s="47"/>
      <c r="X567"/>
      <c r="AG567" s="48"/>
      <c r="AH567" s="48"/>
      <c r="AI567" s="48"/>
      <c r="AJ567" s="48"/>
    </row>
    <row r="568" spans="6:36" ht="15.75" customHeight="1" x14ac:dyDescent="0.25">
      <c r="F568" s="47"/>
      <c r="G568" s="47"/>
      <c r="I568" s="47"/>
      <c r="J568" s="47"/>
      <c r="L568" s="47"/>
      <c r="M568" s="47"/>
      <c r="O568" s="47"/>
      <c r="P568" s="47"/>
      <c r="X568"/>
      <c r="AG568" s="48"/>
      <c r="AH568" s="48"/>
      <c r="AI568" s="48"/>
      <c r="AJ568" s="48"/>
    </row>
    <row r="569" spans="6:36" ht="15.75" customHeight="1" x14ac:dyDescent="0.25">
      <c r="F569" s="47"/>
      <c r="G569" s="47"/>
      <c r="I569" s="47"/>
      <c r="J569" s="47"/>
      <c r="L569" s="47"/>
      <c r="M569" s="47"/>
      <c r="O569" s="47"/>
      <c r="P569" s="47"/>
      <c r="X569"/>
      <c r="AG569" s="48"/>
      <c r="AH569" s="48"/>
      <c r="AI569" s="48"/>
      <c r="AJ569" s="48"/>
    </row>
    <row r="570" spans="6:36" ht="15.75" customHeight="1" x14ac:dyDescent="0.25">
      <c r="F570" s="47"/>
      <c r="G570" s="47"/>
      <c r="I570" s="47"/>
      <c r="J570" s="47"/>
      <c r="L570" s="47"/>
      <c r="M570" s="47"/>
      <c r="O570" s="47"/>
      <c r="P570" s="47"/>
      <c r="X570"/>
      <c r="AG570" s="48"/>
      <c r="AH570" s="48"/>
      <c r="AI570" s="48"/>
      <c r="AJ570" s="48"/>
    </row>
    <row r="571" spans="6:36" ht="15.75" customHeight="1" x14ac:dyDescent="0.25">
      <c r="F571" s="47"/>
      <c r="G571" s="47"/>
      <c r="I571" s="47"/>
      <c r="J571" s="47"/>
      <c r="L571" s="47"/>
      <c r="M571" s="47"/>
      <c r="O571" s="47"/>
      <c r="P571" s="47"/>
      <c r="X571"/>
      <c r="AG571" s="48"/>
      <c r="AH571" s="48"/>
      <c r="AI571" s="48"/>
      <c r="AJ571" s="48"/>
    </row>
    <row r="572" spans="6:36" ht="15.75" customHeight="1" x14ac:dyDescent="0.25">
      <c r="F572" s="47"/>
      <c r="G572" s="47"/>
      <c r="I572" s="47"/>
      <c r="J572" s="47"/>
      <c r="L572" s="47"/>
      <c r="M572" s="47"/>
      <c r="O572" s="47"/>
      <c r="P572" s="47"/>
      <c r="X572"/>
      <c r="AG572" s="48"/>
      <c r="AH572" s="48"/>
      <c r="AI572" s="48"/>
      <c r="AJ572" s="48"/>
    </row>
    <row r="573" spans="6:36" ht="15.75" customHeight="1" x14ac:dyDescent="0.25">
      <c r="F573" s="47"/>
      <c r="G573" s="47"/>
      <c r="I573" s="47"/>
      <c r="J573" s="47"/>
      <c r="L573" s="47"/>
      <c r="M573" s="47"/>
      <c r="O573" s="47"/>
      <c r="P573" s="47"/>
      <c r="X573"/>
      <c r="AG573" s="48"/>
      <c r="AH573" s="48"/>
      <c r="AI573" s="48"/>
      <c r="AJ573" s="48"/>
    </row>
    <row r="574" spans="6:36" ht="15.75" customHeight="1" x14ac:dyDescent="0.25">
      <c r="F574" s="47"/>
      <c r="G574" s="47"/>
      <c r="I574" s="47"/>
      <c r="J574" s="47"/>
      <c r="L574" s="47"/>
      <c r="M574" s="47"/>
      <c r="O574" s="47"/>
      <c r="P574" s="47"/>
      <c r="X574"/>
      <c r="AG574" s="48"/>
      <c r="AH574" s="48"/>
      <c r="AI574" s="48"/>
      <c r="AJ574" s="48"/>
    </row>
    <row r="575" spans="6:36" ht="15.75" customHeight="1" x14ac:dyDescent="0.25">
      <c r="F575" s="47"/>
      <c r="G575" s="47"/>
      <c r="I575" s="47"/>
      <c r="J575" s="47"/>
      <c r="L575" s="47"/>
      <c r="M575" s="47"/>
      <c r="O575" s="47"/>
      <c r="P575" s="47"/>
      <c r="X575"/>
      <c r="AG575" s="48"/>
      <c r="AH575" s="48"/>
      <c r="AI575" s="48"/>
      <c r="AJ575" s="48"/>
    </row>
    <row r="576" spans="6:36" ht="15.75" customHeight="1" x14ac:dyDescent="0.25">
      <c r="F576" s="47"/>
      <c r="G576" s="47"/>
      <c r="I576" s="47"/>
      <c r="J576" s="47"/>
      <c r="L576" s="47"/>
      <c r="M576" s="47"/>
      <c r="O576" s="47"/>
      <c r="P576" s="47"/>
      <c r="X576"/>
      <c r="AG576" s="48"/>
      <c r="AH576" s="48"/>
      <c r="AI576" s="48"/>
      <c r="AJ576" s="48"/>
    </row>
    <row r="577" spans="6:36" ht="15.75" customHeight="1" x14ac:dyDescent="0.25">
      <c r="F577" s="47"/>
      <c r="G577" s="47"/>
      <c r="I577" s="47"/>
      <c r="J577" s="47"/>
      <c r="L577" s="47"/>
      <c r="M577" s="47"/>
      <c r="O577" s="47"/>
      <c r="P577" s="47"/>
      <c r="X577"/>
      <c r="AG577" s="48"/>
      <c r="AH577" s="48"/>
      <c r="AI577" s="48"/>
      <c r="AJ577" s="48"/>
    </row>
    <row r="578" spans="6:36" ht="15.75" customHeight="1" x14ac:dyDescent="0.25">
      <c r="F578" s="47"/>
      <c r="G578" s="47"/>
      <c r="I578" s="47"/>
      <c r="J578" s="47"/>
      <c r="L578" s="47"/>
      <c r="M578" s="47"/>
      <c r="O578" s="47"/>
      <c r="P578" s="47"/>
      <c r="X578"/>
      <c r="AG578" s="48"/>
      <c r="AH578" s="48"/>
      <c r="AI578" s="48"/>
      <c r="AJ578" s="48"/>
    </row>
    <row r="579" spans="6:36" ht="15.75" customHeight="1" x14ac:dyDescent="0.25">
      <c r="F579" s="47"/>
      <c r="G579" s="47"/>
      <c r="I579" s="47"/>
      <c r="J579" s="47"/>
      <c r="L579" s="47"/>
      <c r="M579" s="47"/>
      <c r="O579" s="47"/>
      <c r="P579" s="47"/>
      <c r="X579"/>
      <c r="AG579" s="48"/>
      <c r="AH579" s="48"/>
      <c r="AI579" s="48"/>
      <c r="AJ579" s="48"/>
    </row>
    <row r="580" spans="6:36" ht="15.75" customHeight="1" x14ac:dyDescent="0.25">
      <c r="F580" s="47"/>
      <c r="G580" s="47"/>
      <c r="I580" s="47"/>
      <c r="J580" s="47"/>
      <c r="L580" s="47"/>
      <c r="M580" s="47"/>
      <c r="O580" s="47"/>
      <c r="P580" s="47"/>
      <c r="X580"/>
      <c r="AG580" s="48"/>
      <c r="AH580" s="48"/>
      <c r="AI580" s="48"/>
      <c r="AJ580" s="48"/>
    </row>
    <row r="581" spans="6:36" ht="15.75" customHeight="1" x14ac:dyDescent="0.25">
      <c r="F581" s="47"/>
      <c r="G581" s="47"/>
      <c r="I581" s="47"/>
      <c r="J581" s="47"/>
      <c r="L581" s="47"/>
      <c r="M581" s="47"/>
      <c r="O581" s="47"/>
      <c r="P581" s="47"/>
      <c r="X581"/>
      <c r="AG581" s="48"/>
      <c r="AH581" s="48"/>
      <c r="AI581" s="48"/>
      <c r="AJ581" s="48"/>
    </row>
    <row r="582" spans="6:36" ht="15.75" customHeight="1" x14ac:dyDescent="0.25">
      <c r="F582" s="47"/>
      <c r="G582" s="47"/>
      <c r="I582" s="47"/>
      <c r="J582" s="47"/>
      <c r="L582" s="47"/>
      <c r="M582" s="47"/>
      <c r="O582" s="47"/>
      <c r="P582" s="47"/>
      <c r="X582"/>
      <c r="AG582" s="48"/>
      <c r="AH582" s="48"/>
      <c r="AI582" s="48"/>
      <c r="AJ582" s="48"/>
    </row>
    <row r="583" spans="6:36" ht="15.75" customHeight="1" x14ac:dyDescent="0.25">
      <c r="F583" s="47"/>
      <c r="G583" s="47"/>
      <c r="I583" s="47"/>
      <c r="J583" s="47"/>
      <c r="L583" s="47"/>
      <c r="M583" s="47"/>
      <c r="O583" s="47"/>
      <c r="P583" s="47"/>
      <c r="X583"/>
      <c r="AG583" s="48"/>
      <c r="AH583" s="48"/>
      <c r="AI583" s="48"/>
      <c r="AJ583" s="48"/>
    </row>
    <row r="584" spans="6:36" ht="15.75" customHeight="1" x14ac:dyDescent="0.25">
      <c r="F584" s="47"/>
      <c r="G584" s="47"/>
      <c r="I584" s="47"/>
      <c r="J584" s="47"/>
      <c r="L584" s="47"/>
      <c r="M584" s="47"/>
      <c r="O584" s="47"/>
      <c r="P584" s="47"/>
      <c r="X584"/>
      <c r="AG584" s="48"/>
      <c r="AH584" s="48"/>
      <c r="AI584" s="48"/>
      <c r="AJ584" s="48"/>
    </row>
    <row r="585" spans="6:36" ht="15.75" customHeight="1" x14ac:dyDescent="0.25">
      <c r="F585" s="47"/>
      <c r="G585" s="47"/>
      <c r="I585" s="47"/>
      <c r="J585" s="47"/>
      <c r="L585" s="47"/>
      <c r="M585" s="47"/>
      <c r="O585" s="47"/>
      <c r="P585" s="47"/>
      <c r="X585"/>
      <c r="AG585" s="48"/>
      <c r="AH585" s="48"/>
      <c r="AI585" s="48"/>
      <c r="AJ585" s="48"/>
    </row>
    <row r="586" spans="6:36" ht="15.75" customHeight="1" x14ac:dyDescent="0.25">
      <c r="F586" s="47"/>
      <c r="G586" s="47"/>
      <c r="I586" s="47"/>
      <c r="J586" s="47"/>
      <c r="L586" s="47"/>
      <c r="M586" s="47"/>
      <c r="O586" s="47"/>
      <c r="P586" s="47"/>
      <c r="X586"/>
      <c r="AG586" s="48"/>
      <c r="AH586" s="48"/>
      <c r="AI586" s="48"/>
      <c r="AJ586" s="48"/>
    </row>
    <row r="587" spans="6:36" ht="15.75" customHeight="1" x14ac:dyDescent="0.25">
      <c r="F587" s="47"/>
      <c r="G587" s="47"/>
      <c r="I587" s="47"/>
      <c r="J587" s="47"/>
      <c r="L587" s="47"/>
      <c r="M587" s="47"/>
      <c r="O587" s="47"/>
      <c r="P587" s="47"/>
      <c r="X587"/>
      <c r="AG587" s="48"/>
      <c r="AH587" s="48"/>
      <c r="AI587" s="48"/>
      <c r="AJ587" s="48"/>
    </row>
    <row r="588" spans="6:36" ht="15.75" customHeight="1" x14ac:dyDescent="0.25">
      <c r="F588" s="47"/>
      <c r="G588" s="47"/>
      <c r="I588" s="47"/>
      <c r="J588" s="47"/>
      <c r="L588" s="47"/>
      <c r="M588" s="47"/>
      <c r="O588" s="47"/>
      <c r="P588" s="47"/>
      <c r="X588"/>
      <c r="AG588" s="48"/>
      <c r="AH588" s="48"/>
      <c r="AI588" s="48"/>
      <c r="AJ588" s="48"/>
    </row>
    <row r="589" spans="6:36" ht="15.75" customHeight="1" x14ac:dyDescent="0.25">
      <c r="F589" s="47"/>
      <c r="G589" s="47"/>
      <c r="I589" s="47"/>
      <c r="J589" s="47"/>
      <c r="L589" s="47"/>
      <c r="M589" s="47"/>
      <c r="O589" s="47"/>
      <c r="P589" s="47"/>
      <c r="X589"/>
      <c r="AG589" s="48"/>
      <c r="AH589" s="48"/>
      <c r="AI589" s="48"/>
      <c r="AJ589" s="48"/>
    </row>
    <row r="590" spans="6:36" ht="15.75" customHeight="1" x14ac:dyDescent="0.25">
      <c r="F590" s="47"/>
      <c r="G590" s="47"/>
      <c r="I590" s="47"/>
      <c r="J590" s="47"/>
      <c r="L590" s="47"/>
      <c r="M590" s="47"/>
      <c r="O590" s="47"/>
      <c r="P590" s="47"/>
      <c r="X590"/>
      <c r="AG590" s="48"/>
      <c r="AH590" s="48"/>
      <c r="AI590" s="48"/>
      <c r="AJ590" s="48"/>
    </row>
    <row r="591" spans="6:36" ht="15.75" customHeight="1" x14ac:dyDescent="0.25">
      <c r="F591" s="47"/>
      <c r="G591" s="47"/>
      <c r="I591" s="47"/>
      <c r="J591" s="47"/>
      <c r="L591" s="47"/>
      <c r="M591" s="47"/>
      <c r="O591" s="47"/>
      <c r="P591" s="47"/>
      <c r="X591"/>
      <c r="AG591" s="48"/>
      <c r="AH591" s="48"/>
      <c r="AI591" s="48"/>
      <c r="AJ591" s="48"/>
    </row>
    <row r="592" spans="6:36" ht="15.75" customHeight="1" x14ac:dyDescent="0.25">
      <c r="F592" s="47"/>
      <c r="G592" s="47"/>
      <c r="I592" s="47"/>
      <c r="J592" s="47"/>
      <c r="L592" s="47"/>
      <c r="M592" s="47"/>
      <c r="O592" s="47"/>
      <c r="P592" s="47"/>
      <c r="X592"/>
      <c r="AG592" s="48"/>
      <c r="AH592" s="48"/>
      <c r="AI592" s="48"/>
      <c r="AJ592" s="48"/>
    </row>
    <row r="593" spans="6:36" ht="15.75" customHeight="1" x14ac:dyDescent="0.25">
      <c r="F593" s="47"/>
      <c r="G593" s="47"/>
      <c r="I593" s="47"/>
      <c r="J593" s="47"/>
      <c r="L593" s="47"/>
      <c r="M593" s="47"/>
      <c r="O593" s="47"/>
      <c r="P593" s="47"/>
      <c r="X593"/>
      <c r="AG593" s="48"/>
      <c r="AH593" s="48"/>
      <c r="AI593" s="48"/>
      <c r="AJ593" s="48"/>
    </row>
    <row r="594" spans="6:36" ht="15.75" customHeight="1" x14ac:dyDescent="0.25">
      <c r="F594" s="47"/>
      <c r="G594" s="47"/>
      <c r="I594" s="47"/>
      <c r="J594" s="47"/>
      <c r="L594" s="47"/>
      <c r="M594" s="47"/>
      <c r="O594" s="47"/>
      <c r="P594" s="47"/>
      <c r="X594"/>
      <c r="AG594" s="48"/>
      <c r="AH594" s="48"/>
      <c r="AI594" s="48"/>
      <c r="AJ594" s="48"/>
    </row>
    <row r="595" spans="6:36" ht="15.75" customHeight="1" x14ac:dyDescent="0.25">
      <c r="F595" s="47"/>
      <c r="G595" s="47"/>
      <c r="I595" s="47"/>
      <c r="J595" s="47"/>
      <c r="L595" s="47"/>
      <c r="M595" s="47"/>
      <c r="O595" s="47"/>
      <c r="P595" s="47"/>
      <c r="X595"/>
      <c r="AG595" s="48"/>
      <c r="AH595" s="48"/>
      <c r="AI595" s="48"/>
      <c r="AJ595" s="48"/>
    </row>
    <row r="596" spans="6:36" ht="15.75" customHeight="1" x14ac:dyDescent="0.25">
      <c r="F596" s="47"/>
      <c r="G596" s="47"/>
      <c r="I596" s="47"/>
      <c r="J596" s="47"/>
      <c r="L596" s="47"/>
      <c r="M596" s="47"/>
      <c r="O596" s="47"/>
      <c r="P596" s="47"/>
      <c r="X596"/>
      <c r="AG596" s="48"/>
      <c r="AH596" s="48"/>
      <c r="AI596" s="48"/>
      <c r="AJ596" s="48"/>
    </row>
    <row r="597" spans="6:36" ht="15.75" customHeight="1" x14ac:dyDescent="0.25">
      <c r="F597" s="47"/>
      <c r="G597" s="47"/>
      <c r="I597" s="47"/>
      <c r="J597" s="47"/>
      <c r="L597" s="47"/>
      <c r="M597" s="47"/>
      <c r="O597" s="47"/>
      <c r="P597" s="47"/>
      <c r="X597"/>
      <c r="AG597" s="48"/>
      <c r="AH597" s="48"/>
      <c r="AI597" s="48"/>
      <c r="AJ597" s="48"/>
    </row>
    <row r="598" spans="6:36" ht="15.75" customHeight="1" x14ac:dyDescent="0.25">
      <c r="F598" s="47"/>
      <c r="G598" s="47"/>
      <c r="I598" s="47"/>
      <c r="J598" s="47"/>
      <c r="L598" s="47"/>
      <c r="M598" s="47"/>
      <c r="O598" s="47"/>
      <c r="P598" s="47"/>
      <c r="X598"/>
      <c r="AG598" s="48"/>
      <c r="AH598" s="48"/>
      <c r="AI598" s="48"/>
      <c r="AJ598" s="48"/>
    </row>
    <row r="599" spans="6:36" ht="15.75" customHeight="1" x14ac:dyDescent="0.25">
      <c r="F599" s="47"/>
      <c r="G599" s="47"/>
      <c r="I599" s="47"/>
      <c r="J599" s="47"/>
      <c r="L599" s="47"/>
      <c r="M599" s="47"/>
      <c r="O599" s="47"/>
      <c r="P599" s="47"/>
      <c r="X599"/>
      <c r="AG599" s="48"/>
      <c r="AH599" s="48"/>
      <c r="AI599" s="48"/>
      <c r="AJ599" s="48"/>
    </row>
    <row r="600" spans="6:36" ht="15.75" customHeight="1" x14ac:dyDescent="0.25">
      <c r="F600" s="47"/>
      <c r="G600" s="47"/>
      <c r="I600" s="47"/>
      <c r="J600" s="47"/>
      <c r="L600" s="47"/>
      <c r="M600" s="47"/>
      <c r="O600" s="47"/>
      <c r="P600" s="47"/>
      <c r="X600"/>
      <c r="AG600" s="48"/>
      <c r="AH600" s="48"/>
      <c r="AI600" s="48"/>
      <c r="AJ600" s="48"/>
    </row>
    <row r="601" spans="6:36" ht="15.75" customHeight="1" x14ac:dyDescent="0.25">
      <c r="F601" s="47"/>
      <c r="G601" s="47"/>
      <c r="I601" s="47"/>
      <c r="J601" s="47"/>
      <c r="L601" s="47"/>
      <c r="M601" s="47"/>
      <c r="O601" s="47"/>
      <c r="P601" s="47"/>
      <c r="X601"/>
      <c r="AG601" s="48"/>
      <c r="AH601" s="48"/>
      <c r="AI601" s="48"/>
      <c r="AJ601" s="48"/>
    </row>
    <row r="602" spans="6:36" ht="15.75" customHeight="1" x14ac:dyDescent="0.25">
      <c r="F602" s="47"/>
      <c r="G602" s="47"/>
      <c r="I602" s="47"/>
      <c r="J602" s="47"/>
      <c r="L602" s="47"/>
      <c r="M602" s="47"/>
      <c r="O602" s="47"/>
      <c r="P602" s="47"/>
      <c r="X602"/>
      <c r="AG602" s="48"/>
      <c r="AH602" s="48"/>
      <c r="AI602" s="48"/>
      <c r="AJ602" s="48"/>
    </row>
    <row r="603" spans="6:36" ht="15.75" customHeight="1" x14ac:dyDescent="0.25">
      <c r="F603" s="47"/>
      <c r="G603" s="47"/>
      <c r="I603" s="47"/>
      <c r="J603" s="47"/>
      <c r="L603" s="47"/>
      <c r="M603" s="47"/>
      <c r="O603" s="47"/>
      <c r="P603" s="47"/>
      <c r="X603"/>
      <c r="AG603" s="48"/>
      <c r="AH603" s="48"/>
      <c r="AI603" s="48"/>
      <c r="AJ603" s="48"/>
    </row>
    <row r="604" spans="6:36" ht="15.75" customHeight="1" x14ac:dyDescent="0.25">
      <c r="F604" s="47"/>
      <c r="G604" s="47"/>
      <c r="I604" s="47"/>
      <c r="J604" s="47"/>
      <c r="L604" s="47"/>
      <c r="M604" s="47"/>
      <c r="O604" s="47"/>
      <c r="P604" s="47"/>
      <c r="X604"/>
      <c r="AG604" s="48"/>
      <c r="AH604" s="48"/>
      <c r="AI604" s="48"/>
      <c r="AJ604" s="48"/>
    </row>
    <row r="605" spans="6:36" ht="15.75" customHeight="1" x14ac:dyDescent="0.25">
      <c r="F605" s="47"/>
      <c r="G605" s="47"/>
      <c r="I605" s="47"/>
      <c r="J605" s="47"/>
      <c r="L605" s="47"/>
      <c r="M605" s="47"/>
      <c r="O605" s="47"/>
      <c r="P605" s="47"/>
      <c r="X605"/>
      <c r="AG605" s="48"/>
      <c r="AH605" s="48"/>
      <c r="AI605" s="48"/>
      <c r="AJ605" s="48"/>
    </row>
    <row r="606" spans="6:36" ht="15.75" customHeight="1" x14ac:dyDescent="0.25">
      <c r="F606" s="47"/>
      <c r="G606" s="47"/>
      <c r="I606" s="47"/>
      <c r="J606" s="47"/>
      <c r="L606" s="47"/>
      <c r="M606" s="47"/>
      <c r="O606" s="47"/>
      <c r="P606" s="47"/>
      <c r="X606"/>
      <c r="AG606" s="48"/>
      <c r="AH606" s="48"/>
      <c r="AI606" s="48"/>
      <c r="AJ606" s="48"/>
    </row>
    <row r="607" spans="6:36" ht="15.75" customHeight="1" x14ac:dyDescent="0.25">
      <c r="F607" s="47"/>
      <c r="G607" s="47"/>
      <c r="I607" s="47"/>
      <c r="J607" s="47"/>
      <c r="L607" s="47"/>
      <c r="M607" s="47"/>
      <c r="O607" s="47"/>
      <c r="P607" s="47"/>
      <c r="X607"/>
      <c r="AG607" s="48"/>
      <c r="AH607" s="48"/>
      <c r="AI607" s="48"/>
      <c r="AJ607" s="48"/>
    </row>
    <row r="608" spans="6:36" ht="15.75" customHeight="1" x14ac:dyDescent="0.25">
      <c r="F608" s="47"/>
      <c r="G608" s="47"/>
      <c r="I608" s="47"/>
      <c r="J608" s="47"/>
      <c r="L608" s="47"/>
      <c r="M608" s="47"/>
      <c r="O608" s="47"/>
      <c r="P608" s="47"/>
      <c r="X608"/>
      <c r="AG608" s="48"/>
      <c r="AH608" s="48"/>
      <c r="AI608" s="48"/>
      <c r="AJ608" s="48"/>
    </row>
    <row r="609" spans="6:36" ht="15.75" customHeight="1" x14ac:dyDescent="0.25">
      <c r="F609" s="47"/>
      <c r="G609" s="47"/>
      <c r="I609" s="47"/>
      <c r="J609" s="47"/>
      <c r="L609" s="47"/>
      <c r="M609" s="47"/>
      <c r="O609" s="47"/>
      <c r="P609" s="47"/>
      <c r="X609"/>
      <c r="AG609" s="48"/>
      <c r="AH609" s="48"/>
      <c r="AI609" s="48"/>
      <c r="AJ609" s="48"/>
    </row>
    <row r="610" spans="6:36" ht="15.75" customHeight="1" x14ac:dyDescent="0.25">
      <c r="F610" s="47"/>
      <c r="G610" s="47"/>
      <c r="I610" s="47"/>
      <c r="J610" s="47"/>
      <c r="L610" s="47"/>
      <c r="M610" s="47"/>
      <c r="O610" s="47"/>
      <c r="P610" s="47"/>
      <c r="X610"/>
      <c r="AG610" s="48"/>
      <c r="AH610" s="48"/>
      <c r="AI610" s="48"/>
      <c r="AJ610" s="48"/>
    </row>
    <row r="611" spans="6:36" ht="15.75" customHeight="1" x14ac:dyDescent="0.25">
      <c r="F611" s="47"/>
      <c r="G611" s="47"/>
      <c r="I611" s="47"/>
      <c r="J611" s="47"/>
      <c r="L611" s="47"/>
      <c r="M611" s="47"/>
      <c r="O611" s="47"/>
      <c r="P611" s="47"/>
      <c r="X611"/>
      <c r="AG611" s="48"/>
      <c r="AH611" s="48"/>
      <c r="AI611" s="48"/>
      <c r="AJ611" s="48"/>
    </row>
    <row r="612" spans="6:36" ht="15.75" customHeight="1" x14ac:dyDescent="0.25">
      <c r="F612" s="47"/>
      <c r="G612" s="47"/>
      <c r="I612" s="47"/>
      <c r="J612" s="47"/>
      <c r="L612" s="47"/>
      <c r="M612" s="47"/>
      <c r="O612" s="47"/>
      <c r="P612" s="47"/>
      <c r="X612"/>
      <c r="AG612" s="48"/>
      <c r="AH612" s="48"/>
      <c r="AI612" s="48"/>
      <c r="AJ612" s="48"/>
    </row>
    <row r="613" spans="6:36" ht="15.75" customHeight="1" x14ac:dyDescent="0.25">
      <c r="F613" s="47"/>
      <c r="G613" s="47"/>
      <c r="I613" s="47"/>
      <c r="J613" s="47"/>
      <c r="L613" s="47"/>
      <c r="M613" s="47"/>
      <c r="O613" s="47"/>
      <c r="P613" s="47"/>
      <c r="X613"/>
      <c r="AG613" s="48"/>
      <c r="AH613" s="48"/>
      <c r="AI613" s="48"/>
      <c r="AJ613" s="48"/>
    </row>
    <row r="614" spans="6:36" ht="15.75" customHeight="1" x14ac:dyDescent="0.25">
      <c r="F614" s="47"/>
      <c r="G614" s="47"/>
      <c r="I614" s="47"/>
      <c r="J614" s="47"/>
      <c r="L614" s="47"/>
      <c r="M614" s="47"/>
      <c r="O614" s="47"/>
      <c r="P614" s="47"/>
      <c r="X614"/>
      <c r="AG614" s="48"/>
      <c r="AH614" s="48"/>
      <c r="AI614" s="48"/>
      <c r="AJ614" s="48"/>
    </row>
    <row r="615" spans="6:36" ht="15.75" customHeight="1" x14ac:dyDescent="0.25">
      <c r="F615" s="47"/>
      <c r="G615" s="47"/>
      <c r="I615" s="47"/>
      <c r="J615" s="47"/>
      <c r="L615" s="47"/>
      <c r="M615" s="47"/>
      <c r="O615" s="47"/>
      <c r="P615" s="47"/>
      <c r="X615"/>
      <c r="AG615" s="48"/>
      <c r="AH615" s="48"/>
      <c r="AI615" s="48"/>
      <c r="AJ615" s="48"/>
    </row>
    <row r="616" spans="6:36" ht="15.75" customHeight="1" x14ac:dyDescent="0.25">
      <c r="F616" s="47"/>
      <c r="G616" s="47"/>
      <c r="I616" s="47"/>
      <c r="J616" s="47"/>
      <c r="L616" s="47"/>
      <c r="M616" s="47"/>
      <c r="O616" s="47"/>
      <c r="P616" s="47"/>
      <c r="X616"/>
      <c r="AG616" s="48"/>
      <c r="AH616" s="48"/>
      <c r="AI616" s="48"/>
      <c r="AJ616" s="48"/>
    </row>
    <row r="617" spans="6:36" ht="15.75" customHeight="1" x14ac:dyDescent="0.25">
      <c r="F617" s="47"/>
      <c r="G617" s="47"/>
      <c r="I617" s="47"/>
      <c r="J617" s="47"/>
      <c r="L617" s="47"/>
      <c r="M617" s="47"/>
      <c r="O617" s="47"/>
      <c r="P617" s="47"/>
      <c r="X617"/>
      <c r="AG617" s="48"/>
      <c r="AH617" s="48"/>
      <c r="AI617" s="48"/>
      <c r="AJ617" s="48"/>
    </row>
    <row r="618" spans="6:36" ht="15.75" customHeight="1" x14ac:dyDescent="0.25">
      <c r="F618" s="47"/>
      <c r="G618" s="47"/>
      <c r="I618" s="47"/>
      <c r="J618" s="47"/>
      <c r="L618" s="47"/>
      <c r="M618" s="47"/>
      <c r="O618" s="47"/>
      <c r="P618" s="47"/>
      <c r="X618"/>
      <c r="AG618" s="48"/>
      <c r="AH618" s="48"/>
      <c r="AI618" s="48"/>
      <c r="AJ618" s="48"/>
    </row>
    <row r="619" spans="6:36" ht="15.75" customHeight="1" x14ac:dyDescent="0.25">
      <c r="F619" s="47"/>
      <c r="G619" s="47"/>
      <c r="I619" s="47"/>
      <c r="J619" s="47"/>
      <c r="L619" s="47"/>
      <c r="M619" s="47"/>
      <c r="O619" s="47"/>
      <c r="P619" s="47"/>
      <c r="X619"/>
      <c r="AG619" s="48"/>
      <c r="AH619" s="48"/>
      <c r="AI619" s="48"/>
      <c r="AJ619" s="48"/>
    </row>
    <row r="620" spans="6:36" ht="15.75" customHeight="1" x14ac:dyDescent="0.25">
      <c r="F620" s="47"/>
      <c r="G620" s="47"/>
      <c r="I620" s="47"/>
      <c r="J620" s="47"/>
      <c r="L620" s="47"/>
      <c r="M620" s="47"/>
      <c r="O620" s="47"/>
      <c r="P620" s="47"/>
      <c r="X620"/>
      <c r="AG620" s="48"/>
      <c r="AH620" s="48"/>
      <c r="AI620" s="48"/>
      <c r="AJ620" s="48"/>
    </row>
    <row r="621" spans="6:36" ht="15.75" customHeight="1" x14ac:dyDescent="0.25">
      <c r="F621" s="47"/>
      <c r="G621" s="47"/>
      <c r="I621" s="47"/>
      <c r="J621" s="47"/>
      <c r="L621" s="47"/>
      <c r="M621" s="47"/>
      <c r="O621" s="47"/>
      <c r="P621" s="47"/>
      <c r="X621"/>
      <c r="AG621" s="48"/>
      <c r="AH621" s="48"/>
      <c r="AI621" s="48"/>
      <c r="AJ621" s="48"/>
    </row>
    <row r="622" spans="6:36" ht="15.75" customHeight="1" x14ac:dyDescent="0.25">
      <c r="F622" s="47"/>
      <c r="G622" s="47"/>
      <c r="I622" s="47"/>
      <c r="J622" s="47"/>
      <c r="L622" s="47"/>
      <c r="M622" s="47"/>
      <c r="O622" s="47"/>
      <c r="P622" s="47"/>
      <c r="X622"/>
      <c r="AG622" s="48"/>
      <c r="AH622" s="48"/>
      <c r="AI622" s="48"/>
      <c r="AJ622" s="48"/>
    </row>
    <row r="623" spans="6:36" ht="15.75" customHeight="1" x14ac:dyDescent="0.25">
      <c r="F623" s="47"/>
      <c r="G623" s="47"/>
      <c r="I623" s="47"/>
      <c r="J623" s="47"/>
      <c r="L623" s="47"/>
      <c r="M623" s="47"/>
      <c r="O623" s="47"/>
      <c r="P623" s="47"/>
      <c r="X623"/>
      <c r="AG623" s="48"/>
      <c r="AH623" s="48"/>
      <c r="AI623" s="48"/>
      <c r="AJ623" s="48"/>
    </row>
    <row r="624" spans="6:36" ht="15.75" customHeight="1" x14ac:dyDescent="0.25">
      <c r="F624" s="47"/>
      <c r="G624" s="47"/>
      <c r="I624" s="47"/>
      <c r="J624" s="47"/>
      <c r="L624" s="47"/>
      <c r="M624" s="47"/>
      <c r="O624" s="47"/>
      <c r="P624" s="47"/>
      <c r="X624"/>
      <c r="AG624" s="48"/>
      <c r="AH624" s="48"/>
      <c r="AI624" s="48"/>
      <c r="AJ624" s="48"/>
    </row>
    <row r="625" spans="6:36" ht="15.75" customHeight="1" x14ac:dyDescent="0.25">
      <c r="F625" s="47"/>
      <c r="G625" s="47"/>
      <c r="I625" s="47"/>
      <c r="J625" s="47"/>
      <c r="L625" s="47"/>
      <c r="M625" s="47"/>
      <c r="O625" s="47"/>
      <c r="P625" s="47"/>
      <c r="X625"/>
      <c r="AG625" s="48"/>
      <c r="AH625" s="48"/>
      <c r="AI625" s="48"/>
      <c r="AJ625" s="48"/>
    </row>
    <row r="626" spans="6:36" ht="15.75" customHeight="1" x14ac:dyDescent="0.25">
      <c r="F626" s="47"/>
      <c r="G626" s="47"/>
      <c r="I626" s="47"/>
      <c r="J626" s="47"/>
      <c r="L626" s="47"/>
      <c r="M626" s="47"/>
      <c r="O626" s="47"/>
      <c r="P626" s="47"/>
      <c r="X626"/>
      <c r="AG626" s="48"/>
      <c r="AH626" s="48"/>
      <c r="AI626" s="48"/>
      <c r="AJ626" s="48"/>
    </row>
    <row r="627" spans="6:36" ht="15.75" customHeight="1" x14ac:dyDescent="0.25">
      <c r="F627" s="47"/>
      <c r="G627" s="47"/>
      <c r="I627" s="47"/>
      <c r="J627" s="47"/>
      <c r="L627" s="47"/>
      <c r="M627" s="47"/>
      <c r="O627" s="47"/>
      <c r="P627" s="47"/>
      <c r="X627"/>
      <c r="AG627" s="48"/>
      <c r="AH627" s="48"/>
      <c r="AI627" s="48"/>
      <c r="AJ627" s="48"/>
    </row>
    <row r="628" spans="6:36" ht="15.75" customHeight="1" x14ac:dyDescent="0.25">
      <c r="F628" s="47"/>
      <c r="G628" s="47"/>
      <c r="I628" s="47"/>
      <c r="J628" s="47"/>
      <c r="L628" s="47"/>
      <c r="M628" s="47"/>
      <c r="O628" s="47"/>
      <c r="P628" s="47"/>
      <c r="X628"/>
      <c r="AG628" s="48"/>
      <c r="AH628" s="48"/>
      <c r="AI628" s="48"/>
      <c r="AJ628" s="48"/>
    </row>
    <row r="629" spans="6:36" ht="15.75" customHeight="1" x14ac:dyDescent="0.25">
      <c r="F629" s="47"/>
      <c r="G629" s="47"/>
      <c r="I629" s="47"/>
      <c r="J629" s="47"/>
      <c r="L629" s="47"/>
      <c r="M629" s="47"/>
      <c r="O629" s="47"/>
      <c r="P629" s="47"/>
      <c r="X629"/>
      <c r="AG629" s="48"/>
      <c r="AH629" s="48"/>
      <c r="AI629" s="48"/>
      <c r="AJ629" s="48"/>
    </row>
    <row r="630" spans="6:36" ht="15.75" customHeight="1" x14ac:dyDescent="0.25">
      <c r="F630" s="47"/>
      <c r="G630" s="47"/>
      <c r="I630" s="47"/>
      <c r="J630" s="47"/>
      <c r="L630" s="47"/>
      <c r="M630" s="47"/>
      <c r="O630" s="47"/>
      <c r="P630" s="47"/>
      <c r="X630"/>
      <c r="AG630" s="48"/>
      <c r="AH630" s="48"/>
      <c r="AI630" s="48"/>
      <c r="AJ630" s="48"/>
    </row>
    <row r="631" spans="6:36" ht="15.75" customHeight="1" x14ac:dyDescent="0.25">
      <c r="F631" s="47"/>
      <c r="G631" s="47"/>
      <c r="I631" s="47"/>
      <c r="J631" s="47"/>
      <c r="L631" s="47"/>
      <c r="M631" s="47"/>
      <c r="O631" s="47"/>
      <c r="P631" s="47"/>
      <c r="X631"/>
      <c r="AG631" s="48"/>
      <c r="AH631" s="48"/>
      <c r="AI631" s="48"/>
      <c r="AJ631" s="48"/>
    </row>
    <row r="632" spans="6:36" ht="15.75" customHeight="1" x14ac:dyDescent="0.25">
      <c r="F632" s="47"/>
      <c r="G632" s="47"/>
      <c r="I632" s="47"/>
      <c r="J632" s="47"/>
      <c r="L632" s="47"/>
      <c r="M632" s="47"/>
      <c r="O632" s="47"/>
      <c r="P632" s="47"/>
      <c r="X632"/>
      <c r="AG632" s="48"/>
      <c r="AH632" s="48"/>
      <c r="AI632" s="48"/>
      <c r="AJ632" s="48"/>
    </row>
    <row r="633" spans="6:36" ht="15.75" customHeight="1" x14ac:dyDescent="0.25">
      <c r="F633" s="47"/>
      <c r="G633" s="47"/>
      <c r="I633" s="47"/>
      <c r="J633" s="47"/>
      <c r="L633" s="47"/>
      <c r="M633" s="47"/>
      <c r="O633" s="47"/>
      <c r="P633" s="47"/>
      <c r="X633"/>
      <c r="AG633" s="48"/>
      <c r="AH633" s="48"/>
      <c r="AI633" s="48"/>
      <c r="AJ633" s="48"/>
    </row>
    <row r="634" spans="6:36" ht="15.75" customHeight="1" x14ac:dyDescent="0.25">
      <c r="F634" s="47"/>
      <c r="G634" s="47"/>
      <c r="I634" s="47"/>
      <c r="J634" s="47"/>
      <c r="L634" s="47"/>
      <c r="M634" s="47"/>
      <c r="O634" s="47"/>
      <c r="P634" s="47"/>
      <c r="X634"/>
      <c r="AG634" s="48"/>
      <c r="AH634" s="48"/>
      <c r="AI634" s="48"/>
      <c r="AJ634" s="48"/>
    </row>
    <row r="635" spans="6:36" ht="15.75" customHeight="1" x14ac:dyDescent="0.25">
      <c r="F635" s="47"/>
      <c r="G635" s="47"/>
      <c r="I635" s="47"/>
      <c r="J635" s="47"/>
      <c r="L635" s="47"/>
      <c r="M635" s="47"/>
      <c r="O635" s="47"/>
      <c r="P635" s="47"/>
      <c r="X635"/>
      <c r="AG635" s="48"/>
      <c r="AH635" s="48"/>
      <c r="AI635" s="48"/>
      <c r="AJ635" s="48"/>
    </row>
    <row r="636" spans="6:36" ht="15.75" customHeight="1" x14ac:dyDescent="0.25">
      <c r="F636" s="47"/>
      <c r="G636" s="47"/>
      <c r="I636" s="47"/>
      <c r="J636" s="47"/>
      <c r="L636" s="47"/>
      <c r="M636" s="47"/>
      <c r="O636" s="47"/>
      <c r="P636" s="47"/>
      <c r="X636"/>
      <c r="AG636" s="48"/>
      <c r="AH636" s="48"/>
      <c r="AI636" s="48"/>
      <c r="AJ636" s="48"/>
    </row>
    <row r="637" spans="6:36" ht="15.75" customHeight="1" x14ac:dyDescent="0.25">
      <c r="F637" s="47"/>
      <c r="G637" s="47"/>
      <c r="I637" s="47"/>
      <c r="J637" s="47"/>
      <c r="L637" s="47"/>
      <c r="M637" s="47"/>
      <c r="O637" s="47"/>
      <c r="P637" s="47"/>
      <c r="X637"/>
      <c r="AG637" s="48"/>
      <c r="AH637" s="48"/>
      <c r="AI637" s="48"/>
      <c r="AJ637" s="48"/>
    </row>
    <row r="638" spans="6:36" ht="15.75" customHeight="1" x14ac:dyDescent="0.25">
      <c r="F638" s="47"/>
      <c r="G638" s="47"/>
      <c r="I638" s="47"/>
      <c r="J638" s="47"/>
      <c r="L638" s="47"/>
      <c r="M638" s="47"/>
      <c r="O638" s="47"/>
      <c r="P638" s="47"/>
      <c r="X638"/>
      <c r="AG638" s="48"/>
      <c r="AH638" s="48"/>
      <c r="AI638" s="48"/>
      <c r="AJ638" s="48"/>
    </row>
    <row r="639" spans="6:36" ht="15.75" customHeight="1" x14ac:dyDescent="0.25">
      <c r="F639" s="47"/>
      <c r="G639" s="47"/>
      <c r="I639" s="47"/>
      <c r="J639" s="47"/>
      <c r="L639" s="47"/>
      <c r="M639" s="47"/>
      <c r="O639" s="47"/>
      <c r="P639" s="47"/>
      <c r="X639"/>
      <c r="AG639" s="48"/>
      <c r="AH639" s="48"/>
      <c r="AI639" s="48"/>
      <c r="AJ639" s="48"/>
    </row>
    <row r="640" spans="6:36" ht="15.75" customHeight="1" x14ac:dyDescent="0.25">
      <c r="F640" s="47"/>
      <c r="G640" s="47"/>
      <c r="I640" s="47"/>
      <c r="J640" s="47"/>
      <c r="L640" s="47"/>
      <c r="M640" s="47"/>
      <c r="O640" s="47"/>
      <c r="P640" s="47"/>
      <c r="X640"/>
      <c r="AG640" s="48"/>
      <c r="AH640" s="48"/>
      <c r="AI640" s="48"/>
      <c r="AJ640" s="48"/>
    </row>
    <row r="641" spans="6:36" ht="15.75" customHeight="1" x14ac:dyDescent="0.25">
      <c r="F641" s="47"/>
      <c r="G641" s="47"/>
      <c r="I641" s="47"/>
      <c r="J641" s="47"/>
      <c r="L641" s="47"/>
      <c r="M641" s="47"/>
      <c r="O641" s="47"/>
      <c r="P641" s="47"/>
      <c r="X641"/>
      <c r="AG641" s="48"/>
      <c r="AH641" s="48"/>
      <c r="AI641" s="48"/>
      <c r="AJ641" s="48"/>
    </row>
    <row r="642" spans="6:36" ht="15.75" customHeight="1" x14ac:dyDescent="0.25">
      <c r="F642" s="47"/>
      <c r="G642" s="47"/>
      <c r="I642" s="47"/>
      <c r="J642" s="47"/>
      <c r="L642" s="47"/>
      <c r="M642" s="47"/>
      <c r="O642" s="47"/>
      <c r="P642" s="47"/>
      <c r="X642"/>
      <c r="AG642" s="48"/>
      <c r="AH642" s="48"/>
      <c r="AI642" s="48"/>
      <c r="AJ642" s="48"/>
    </row>
    <row r="643" spans="6:36" ht="15.75" customHeight="1" x14ac:dyDescent="0.25">
      <c r="F643" s="47"/>
      <c r="G643" s="47"/>
      <c r="I643" s="47"/>
      <c r="J643" s="47"/>
      <c r="L643" s="47"/>
      <c r="M643" s="47"/>
      <c r="O643" s="47"/>
      <c r="P643" s="47"/>
      <c r="X643"/>
      <c r="AG643" s="48"/>
      <c r="AH643" s="48"/>
      <c r="AI643" s="48"/>
      <c r="AJ643" s="48"/>
    </row>
    <row r="644" spans="6:36" ht="15.75" customHeight="1" x14ac:dyDescent="0.25">
      <c r="F644" s="47"/>
      <c r="G644" s="47"/>
      <c r="I644" s="47"/>
      <c r="J644" s="47"/>
      <c r="L644" s="47"/>
      <c r="M644" s="47"/>
      <c r="O644" s="47"/>
      <c r="P644" s="47"/>
      <c r="X644"/>
      <c r="AG644" s="48"/>
      <c r="AH644" s="48"/>
      <c r="AI644" s="48"/>
      <c r="AJ644" s="48"/>
    </row>
    <row r="645" spans="6:36" ht="15.75" customHeight="1" x14ac:dyDescent="0.25">
      <c r="F645" s="47"/>
      <c r="G645" s="47"/>
      <c r="I645" s="47"/>
      <c r="J645" s="47"/>
      <c r="L645" s="47"/>
      <c r="M645" s="47"/>
      <c r="O645" s="47"/>
      <c r="P645" s="47"/>
      <c r="X645"/>
      <c r="AG645" s="48"/>
      <c r="AH645" s="48"/>
      <c r="AI645" s="48"/>
      <c r="AJ645" s="48"/>
    </row>
    <row r="646" spans="6:36" ht="15.75" customHeight="1" x14ac:dyDescent="0.25">
      <c r="F646" s="47"/>
      <c r="G646" s="47"/>
      <c r="I646" s="47"/>
      <c r="J646" s="47"/>
      <c r="L646" s="47"/>
      <c r="M646" s="47"/>
      <c r="O646" s="47"/>
      <c r="P646" s="47"/>
      <c r="X646"/>
      <c r="AG646" s="48"/>
      <c r="AH646" s="48"/>
      <c r="AI646" s="48"/>
      <c r="AJ646" s="48"/>
    </row>
    <row r="647" spans="6:36" ht="15.75" customHeight="1" x14ac:dyDescent="0.25">
      <c r="F647" s="47"/>
      <c r="G647" s="47"/>
      <c r="I647" s="47"/>
      <c r="J647" s="47"/>
      <c r="L647" s="47"/>
      <c r="M647" s="47"/>
      <c r="O647" s="47"/>
      <c r="P647" s="47"/>
      <c r="X647"/>
      <c r="AG647" s="48"/>
      <c r="AH647" s="48"/>
      <c r="AI647" s="48"/>
      <c r="AJ647" s="48"/>
    </row>
    <row r="648" spans="6:36" ht="15.75" customHeight="1" x14ac:dyDescent="0.25">
      <c r="F648" s="47"/>
      <c r="G648" s="47"/>
      <c r="I648" s="47"/>
      <c r="J648" s="47"/>
      <c r="L648" s="47"/>
      <c r="M648" s="47"/>
      <c r="O648" s="47"/>
      <c r="P648" s="47"/>
      <c r="X648"/>
      <c r="AG648" s="48"/>
      <c r="AH648" s="48"/>
      <c r="AI648" s="48"/>
      <c r="AJ648" s="48"/>
    </row>
    <row r="649" spans="6:36" ht="15.75" customHeight="1" x14ac:dyDescent="0.25">
      <c r="F649" s="47"/>
      <c r="G649" s="47"/>
      <c r="I649" s="47"/>
      <c r="J649" s="47"/>
      <c r="L649" s="47"/>
      <c r="M649" s="47"/>
      <c r="O649" s="47"/>
      <c r="P649" s="47"/>
      <c r="X649"/>
      <c r="AG649" s="48"/>
      <c r="AH649" s="48"/>
      <c r="AI649" s="48"/>
      <c r="AJ649" s="48"/>
    </row>
    <row r="650" spans="6:36" ht="15.75" customHeight="1" x14ac:dyDescent="0.25">
      <c r="F650" s="47"/>
      <c r="G650" s="47"/>
      <c r="I650" s="47"/>
      <c r="J650" s="47"/>
      <c r="L650" s="47"/>
      <c r="M650" s="47"/>
      <c r="O650" s="47"/>
      <c r="P650" s="47"/>
      <c r="X650"/>
      <c r="AG650" s="48"/>
      <c r="AH650" s="48"/>
      <c r="AI650" s="48"/>
      <c r="AJ650" s="48"/>
    </row>
    <row r="651" spans="6:36" ht="15.75" customHeight="1" x14ac:dyDescent="0.25">
      <c r="F651" s="47"/>
      <c r="G651" s="47"/>
      <c r="I651" s="47"/>
      <c r="J651" s="47"/>
      <c r="L651" s="47"/>
      <c r="M651" s="47"/>
      <c r="O651" s="47"/>
      <c r="P651" s="47"/>
      <c r="X651"/>
      <c r="AG651" s="48"/>
      <c r="AH651" s="48"/>
      <c r="AI651" s="48"/>
      <c r="AJ651" s="48"/>
    </row>
    <row r="652" spans="6:36" ht="15.75" customHeight="1" x14ac:dyDescent="0.25">
      <c r="F652" s="47"/>
      <c r="G652" s="47"/>
      <c r="I652" s="47"/>
      <c r="J652" s="47"/>
      <c r="L652" s="47"/>
      <c r="M652" s="47"/>
      <c r="O652" s="47"/>
      <c r="P652" s="47"/>
      <c r="X652"/>
      <c r="AG652" s="48"/>
      <c r="AH652" s="48"/>
      <c r="AI652" s="48"/>
      <c r="AJ652" s="48"/>
    </row>
    <row r="653" spans="6:36" ht="15.75" customHeight="1" x14ac:dyDescent="0.25">
      <c r="F653" s="47"/>
      <c r="G653" s="47"/>
      <c r="I653" s="47"/>
      <c r="J653" s="47"/>
      <c r="L653" s="47"/>
      <c r="M653" s="47"/>
      <c r="O653" s="47"/>
      <c r="P653" s="47"/>
      <c r="X653"/>
      <c r="AG653" s="48"/>
      <c r="AH653" s="48"/>
      <c r="AI653" s="48"/>
      <c r="AJ653" s="48"/>
    </row>
    <row r="654" spans="6:36" ht="15.75" customHeight="1" x14ac:dyDescent="0.25">
      <c r="F654" s="47"/>
      <c r="G654" s="47"/>
      <c r="I654" s="47"/>
      <c r="J654" s="47"/>
      <c r="L654" s="47"/>
      <c r="M654" s="47"/>
      <c r="O654" s="47"/>
      <c r="P654" s="47"/>
      <c r="X654"/>
      <c r="AG654" s="48"/>
      <c r="AH654" s="48"/>
      <c r="AI654" s="48"/>
      <c r="AJ654" s="48"/>
    </row>
    <row r="655" spans="6:36" ht="15.75" customHeight="1" x14ac:dyDescent="0.25">
      <c r="F655" s="47"/>
      <c r="G655" s="47"/>
      <c r="I655" s="47"/>
      <c r="J655" s="47"/>
      <c r="L655" s="47"/>
      <c r="M655" s="47"/>
      <c r="O655" s="47"/>
      <c r="P655" s="47"/>
      <c r="X655"/>
      <c r="AG655" s="48"/>
      <c r="AH655" s="48"/>
      <c r="AI655" s="48"/>
      <c r="AJ655" s="48"/>
    </row>
    <row r="656" spans="6:36" ht="15.75" customHeight="1" x14ac:dyDescent="0.25">
      <c r="F656" s="47"/>
      <c r="G656" s="47"/>
      <c r="I656" s="47"/>
      <c r="J656" s="47"/>
      <c r="L656" s="47"/>
      <c r="M656" s="47"/>
      <c r="O656" s="47"/>
      <c r="P656" s="47"/>
      <c r="X656"/>
      <c r="AG656" s="48"/>
      <c r="AH656" s="48"/>
      <c r="AI656" s="48"/>
      <c r="AJ656" s="48"/>
    </row>
    <row r="657" spans="6:36" ht="15.75" customHeight="1" x14ac:dyDescent="0.25">
      <c r="F657" s="47"/>
      <c r="G657" s="47"/>
      <c r="I657" s="47"/>
      <c r="J657" s="47"/>
      <c r="L657" s="47"/>
      <c r="M657" s="47"/>
      <c r="O657" s="47"/>
      <c r="P657" s="47"/>
      <c r="X657"/>
      <c r="AG657" s="48"/>
      <c r="AH657" s="48"/>
      <c r="AI657" s="48"/>
      <c r="AJ657" s="48"/>
    </row>
    <row r="658" spans="6:36" ht="15.75" customHeight="1" x14ac:dyDescent="0.25">
      <c r="F658" s="47"/>
      <c r="G658" s="47"/>
      <c r="I658" s="47"/>
      <c r="J658" s="47"/>
      <c r="L658" s="47"/>
      <c r="M658" s="47"/>
      <c r="O658" s="47"/>
      <c r="P658" s="47"/>
      <c r="X658"/>
      <c r="AG658" s="48"/>
      <c r="AH658" s="48"/>
      <c r="AI658" s="48"/>
      <c r="AJ658" s="48"/>
    </row>
    <row r="659" spans="6:36" ht="15.75" customHeight="1" x14ac:dyDescent="0.25">
      <c r="F659" s="47"/>
      <c r="G659" s="47"/>
      <c r="I659" s="47"/>
      <c r="J659" s="47"/>
      <c r="L659" s="47"/>
      <c r="M659" s="47"/>
      <c r="O659" s="47"/>
      <c r="P659" s="47"/>
      <c r="X659"/>
      <c r="AG659" s="48"/>
      <c r="AH659" s="48"/>
      <c r="AI659" s="48"/>
      <c r="AJ659" s="48"/>
    </row>
    <row r="660" spans="6:36" ht="15.75" customHeight="1" x14ac:dyDescent="0.25">
      <c r="F660" s="47"/>
      <c r="G660" s="47"/>
      <c r="I660" s="47"/>
      <c r="J660" s="47"/>
      <c r="L660" s="47"/>
      <c r="M660" s="47"/>
      <c r="O660" s="47"/>
      <c r="P660" s="47"/>
      <c r="X660"/>
      <c r="AG660" s="48"/>
      <c r="AH660" s="48"/>
      <c r="AI660" s="48"/>
      <c r="AJ660" s="48"/>
    </row>
    <row r="661" spans="6:36" ht="15.75" customHeight="1" x14ac:dyDescent="0.25">
      <c r="F661" s="47"/>
      <c r="G661" s="47"/>
      <c r="I661" s="47"/>
      <c r="J661" s="47"/>
      <c r="L661" s="47"/>
      <c r="M661" s="47"/>
      <c r="O661" s="47"/>
      <c r="P661" s="47"/>
      <c r="X661"/>
      <c r="AG661" s="48"/>
      <c r="AH661" s="48"/>
      <c r="AI661" s="48"/>
      <c r="AJ661" s="48"/>
    </row>
    <row r="662" spans="6:36" ht="15.75" customHeight="1" x14ac:dyDescent="0.25">
      <c r="F662" s="47"/>
      <c r="G662" s="47"/>
      <c r="I662" s="47"/>
      <c r="J662" s="47"/>
      <c r="L662" s="47"/>
      <c r="M662" s="47"/>
      <c r="O662" s="47"/>
      <c r="P662" s="47"/>
      <c r="X662"/>
      <c r="AG662" s="48"/>
      <c r="AH662" s="48"/>
      <c r="AI662" s="48"/>
      <c r="AJ662" s="48"/>
    </row>
    <row r="663" spans="6:36" ht="15.75" customHeight="1" x14ac:dyDescent="0.25">
      <c r="F663" s="47"/>
      <c r="G663" s="47"/>
      <c r="I663" s="47"/>
      <c r="J663" s="47"/>
      <c r="L663" s="47"/>
      <c r="M663" s="47"/>
      <c r="O663" s="47"/>
      <c r="P663" s="47"/>
      <c r="X663"/>
      <c r="AG663" s="48"/>
      <c r="AH663" s="48"/>
      <c r="AI663" s="48"/>
      <c r="AJ663" s="48"/>
    </row>
    <row r="664" spans="6:36" ht="15.75" customHeight="1" x14ac:dyDescent="0.25">
      <c r="F664" s="47"/>
      <c r="G664" s="47"/>
      <c r="I664" s="47"/>
      <c r="J664" s="47"/>
      <c r="L664" s="47"/>
      <c r="M664" s="47"/>
      <c r="O664" s="47"/>
      <c r="P664" s="47"/>
      <c r="X664"/>
      <c r="AG664" s="48"/>
      <c r="AH664" s="48"/>
      <c r="AI664" s="48"/>
      <c r="AJ664" s="48"/>
    </row>
    <row r="665" spans="6:36" ht="15.75" customHeight="1" x14ac:dyDescent="0.25">
      <c r="F665" s="47"/>
      <c r="G665" s="47"/>
      <c r="I665" s="47"/>
      <c r="J665" s="47"/>
      <c r="L665" s="47"/>
      <c r="M665" s="47"/>
      <c r="O665" s="47"/>
      <c r="P665" s="47"/>
      <c r="X665"/>
      <c r="AG665" s="48"/>
      <c r="AH665" s="48"/>
      <c r="AI665" s="48"/>
      <c r="AJ665" s="48"/>
    </row>
    <row r="666" spans="6:36" ht="15.75" customHeight="1" x14ac:dyDescent="0.25">
      <c r="F666" s="47"/>
      <c r="G666" s="47"/>
      <c r="I666" s="47"/>
      <c r="J666" s="47"/>
      <c r="L666" s="47"/>
      <c r="M666" s="47"/>
      <c r="O666" s="47"/>
      <c r="P666" s="47"/>
      <c r="X666"/>
      <c r="AG666" s="48"/>
      <c r="AH666" s="48"/>
      <c r="AI666" s="48"/>
      <c r="AJ666" s="48"/>
    </row>
    <row r="667" spans="6:36" ht="15.75" customHeight="1" x14ac:dyDescent="0.25">
      <c r="F667" s="47"/>
      <c r="G667" s="47"/>
      <c r="I667" s="47"/>
      <c r="J667" s="47"/>
      <c r="L667" s="47"/>
      <c r="M667" s="47"/>
      <c r="O667" s="47"/>
      <c r="P667" s="47"/>
      <c r="X667"/>
      <c r="AG667" s="48"/>
      <c r="AH667" s="48"/>
      <c r="AI667" s="48"/>
      <c r="AJ667" s="48"/>
    </row>
    <row r="668" spans="6:36" ht="15.75" customHeight="1" x14ac:dyDescent="0.25">
      <c r="F668" s="47"/>
      <c r="G668" s="47"/>
      <c r="I668" s="47"/>
      <c r="J668" s="47"/>
      <c r="L668" s="47"/>
      <c r="M668" s="47"/>
      <c r="O668" s="47"/>
      <c r="P668" s="47"/>
      <c r="X668"/>
      <c r="AG668" s="48"/>
      <c r="AH668" s="48"/>
      <c r="AI668" s="48"/>
      <c r="AJ668" s="48"/>
    </row>
    <row r="669" spans="6:36" ht="15.75" customHeight="1" x14ac:dyDescent="0.25">
      <c r="F669" s="47"/>
      <c r="G669" s="47"/>
      <c r="I669" s="47"/>
      <c r="J669" s="47"/>
      <c r="L669" s="47"/>
      <c r="M669" s="47"/>
      <c r="O669" s="47"/>
      <c r="P669" s="47"/>
      <c r="X669"/>
      <c r="AG669" s="48"/>
      <c r="AH669" s="48"/>
      <c r="AI669" s="48"/>
      <c r="AJ669" s="48"/>
    </row>
    <row r="670" spans="6:36" ht="15.75" customHeight="1" x14ac:dyDescent="0.25">
      <c r="F670" s="47"/>
      <c r="G670" s="47"/>
      <c r="I670" s="47"/>
      <c r="J670" s="47"/>
      <c r="L670" s="47"/>
      <c r="M670" s="47"/>
      <c r="O670" s="47"/>
      <c r="P670" s="47"/>
      <c r="X670"/>
      <c r="AG670" s="48"/>
      <c r="AH670" s="48"/>
      <c r="AI670" s="48"/>
      <c r="AJ670" s="48"/>
    </row>
    <row r="671" spans="6:36" ht="15.75" customHeight="1" x14ac:dyDescent="0.25">
      <c r="F671" s="47"/>
      <c r="G671" s="47"/>
      <c r="I671" s="47"/>
      <c r="J671" s="47"/>
      <c r="L671" s="47"/>
      <c r="M671" s="47"/>
      <c r="O671" s="47"/>
      <c r="P671" s="47"/>
      <c r="X671"/>
      <c r="AG671" s="48"/>
      <c r="AH671" s="48"/>
      <c r="AI671" s="48"/>
      <c r="AJ671" s="48"/>
    </row>
    <row r="672" spans="6:36" ht="15.75" customHeight="1" x14ac:dyDescent="0.25">
      <c r="F672" s="47"/>
      <c r="G672" s="47"/>
      <c r="I672" s="47"/>
      <c r="J672" s="47"/>
      <c r="L672" s="47"/>
      <c r="M672" s="47"/>
      <c r="O672" s="47"/>
      <c r="P672" s="47"/>
      <c r="X672"/>
      <c r="AG672" s="48"/>
      <c r="AH672" s="48"/>
      <c r="AI672" s="48"/>
      <c r="AJ672" s="48"/>
    </row>
    <row r="673" spans="6:36" ht="15.75" customHeight="1" x14ac:dyDescent="0.25">
      <c r="F673" s="47"/>
      <c r="G673" s="47"/>
      <c r="I673" s="47"/>
      <c r="J673" s="47"/>
      <c r="L673" s="47"/>
      <c r="M673" s="47"/>
      <c r="O673" s="47"/>
      <c r="P673" s="47"/>
      <c r="X673"/>
      <c r="AG673" s="48"/>
      <c r="AH673" s="48"/>
      <c r="AI673" s="48"/>
      <c r="AJ673" s="48"/>
    </row>
    <row r="674" spans="6:36" ht="15.75" customHeight="1" x14ac:dyDescent="0.25">
      <c r="F674" s="47"/>
      <c r="G674" s="47"/>
      <c r="I674" s="47"/>
      <c r="J674" s="47"/>
      <c r="L674" s="47"/>
      <c r="M674" s="47"/>
      <c r="O674" s="47"/>
      <c r="P674" s="47"/>
      <c r="X674"/>
      <c r="AG674" s="48"/>
      <c r="AH674" s="48"/>
      <c r="AI674" s="48"/>
      <c r="AJ674" s="48"/>
    </row>
    <row r="675" spans="6:36" ht="15.75" customHeight="1" x14ac:dyDescent="0.25">
      <c r="F675" s="47"/>
      <c r="G675" s="47"/>
      <c r="I675" s="47"/>
      <c r="J675" s="47"/>
      <c r="L675" s="47"/>
      <c r="M675" s="47"/>
      <c r="O675" s="47"/>
      <c r="P675" s="47"/>
      <c r="X675"/>
      <c r="AG675" s="48"/>
      <c r="AH675" s="48"/>
      <c r="AI675" s="48"/>
      <c r="AJ675" s="48"/>
    </row>
    <row r="676" spans="6:36" ht="15.75" customHeight="1" x14ac:dyDescent="0.25">
      <c r="F676" s="47"/>
      <c r="G676" s="47"/>
      <c r="I676" s="47"/>
      <c r="J676" s="47"/>
      <c r="L676" s="47"/>
      <c r="M676" s="47"/>
      <c r="O676" s="47"/>
      <c r="P676" s="47"/>
      <c r="X676"/>
      <c r="AG676" s="48"/>
      <c r="AH676" s="48"/>
      <c r="AI676" s="48"/>
      <c r="AJ676" s="48"/>
    </row>
    <row r="677" spans="6:36" ht="15.75" customHeight="1" x14ac:dyDescent="0.25">
      <c r="F677" s="47"/>
      <c r="G677" s="47"/>
      <c r="I677" s="47"/>
      <c r="J677" s="47"/>
      <c r="L677" s="47"/>
      <c r="M677" s="47"/>
      <c r="O677" s="47"/>
      <c r="P677" s="47"/>
      <c r="X677"/>
      <c r="AG677" s="48"/>
      <c r="AH677" s="48"/>
      <c r="AI677" s="48"/>
      <c r="AJ677" s="48"/>
    </row>
    <row r="678" spans="6:36" ht="15.75" customHeight="1" x14ac:dyDescent="0.25">
      <c r="F678" s="47"/>
      <c r="G678" s="47"/>
      <c r="I678" s="47"/>
      <c r="J678" s="47"/>
      <c r="L678" s="47"/>
      <c r="M678" s="47"/>
      <c r="O678" s="47"/>
      <c r="P678" s="47"/>
      <c r="X678"/>
      <c r="AG678" s="48"/>
      <c r="AH678" s="48"/>
      <c r="AI678" s="48"/>
      <c r="AJ678" s="48"/>
    </row>
    <row r="679" spans="6:36" ht="15.75" customHeight="1" x14ac:dyDescent="0.25">
      <c r="F679" s="47"/>
      <c r="G679" s="47"/>
      <c r="I679" s="47"/>
      <c r="J679" s="47"/>
      <c r="L679" s="47"/>
      <c r="M679" s="47"/>
      <c r="O679" s="47"/>
      <c r="P679" s="47"/>
      <c r="X679"/>
      <c r="AG679" s="48"/>
      <c r="AH679" s="48"/>
      <c r="AI679" s="48"/>
      <c r="AJ679" s="48"/>
    </row>
    <row r="680" spans="6:36" ht="15.75" customHeight="1" x14ac:dyDescent="0.25">
      <c r="F680" s="47"/>
      <c r="G680" s="47"/>
      <c r="I680" s="47"/>
      <c r="J680" s="47"/>
      <c r="L680" s="47"/>
      <c r="M680" s="47"/>
      <c r="O680" s="47"/>
      <c r="P680" s="47"/>
      <c r="X680"/>
      <c r="AG680" s="48"/>
      <c r="AH680" s="48"/>
      <c r="AI680" s="48"/>
      <c r="AJ680" s="48"/>
    </row>
    <row r="681" spans="6:36" ht="15.75" customHeight="1" x14ac:dyDescent="0.25">
      <c r="F681" s="47"/>
      <c r="G681" s="47"/>
      <c r="I681" s="47"/>
      <c r="J681" s="47"/>
      <c r="L681" s="47"/>
      <c r="M681" s="47"/>
      <c r="O681" s="47"/>
      <c r="P681" s="47"/>
      <c r="X681"/>
      <c r="AG681" s="48"/>
      <c r="AH681" s="48"/>
      <c r="AI681" s="48"/>
      <c r="AJ681" s="48"/>
    </row>
    <row r="682" spans="6:36" ht="15.75" customHeight="1" x14ac:dyDescent="0.25">
      <c r="F682" s="47"/>
      <c r="G682" s="47"/>
      <c r="I682" s="47"/>
      <c r="J682" s="47"/>
      <c r="L682" s="47"/>
      <c r="M682" s="47"/>
      <c r="O682" s="47"/>
      <c r="P682" s="47"/>
      <c r="X682"/>
      <c r="AG682" s="48"/>
      <c r="AH682" s="48"/>
      <c r="AI682" s="48"/>
      <c r="AJ682" s="48"/>
    </row>
    <row r="683" spans="6:36" ht="15.75" customHeight="1" x14ac:dyDescent="0.25">
      <c r="F683" s="47"/>
      <c r="G683" s="47"/>
      <c r="I683" s="47"/>
      <c r="J683" s="47"/>
      <c r="L683" s="47"/>
      <c r="M683" s="47"/>
      <c r="O683" s="47"/>
      <c r="P683" s="47"/>
      <c r="X683"/>
      <c r="AG683" s="48"/>
      <c r="AH683" s="48"/>
      <c r="AI683" s="48"/>
      <c r="AJ683" s="48"/>
    </row>
    <row r="684" spans="6:36" ht="15.75" customHeight="1" x14ac:dyDescent="0.25">
      <c r="F684" s="47"/>
      <c r="G684" s="47"/>
      <c r="I684" s="47"/>
      <c r="J684" s="47"/>
      <c r="L684" s="47"/>
      <c r="M684" s="47"/>
      <c r="O684" s="47"/>
      <c r="P684" s="47"/>
      <c r="X684"/>
      <c r="AG684" s="48"/>
      <c r="AH684" s="48"/>
      <c r="AI684" s="48"/>
      <c r="AJ684" s="48"/>
    </row>
    <row r="685" spans="6:36" ht="15.75" customHeight="1" x14ac:dyDescent="0.25">
      <c r="F685" s="47"/>
      <c r="G685" s="47"/>
      <c r="I685" s="47"/>
      <c r="J685" s="47"/>
      <c r="L685" s="47"/>
      <c r="M685" s="47"/>
      <c r="O685" s="47"/>
      <c r="P685" s="47"/>
      <c r="X685"/>
      <c r="AG685" s="48"/>
      <c r="AH685" s="48"/>
      <c r="AI685" s="48"/>
      <c r="AJ685" s="48"/>
    </row>
    <row r="686" spans="6:36" ht="15.75" customHeight="1" x14ac:dyDescent="0.25">
      <c r="F686" s="47"/>
      <c r="G686" s="47"/>
      <c r="I686" s="47"/>
      <c r="J686" s="47"/>
      <c r="L686" s="47"/>
      <c r="M686" s="47"/>
      <c r="O686" s="47"/>
      <c r="P686" s="47"/>
      <c r="X686"/>
      <c r="AG686" s="48"/>
      <c r="AH686" s="48"/>
      <c r="AI686" s="48"/>
      <c r="AJ686" s="48"/>
    </row>
    <row r="687" spans="6:36" ht="15.75" customHeight="1" x14ac:dyDescent="0.25">
      <c r="F687" s="47"/>
      <c r="G687" s="47"/>
      <c r="I687" s="47"/>
      <c r="J687" s="47"/>
      <c r="L687" s="47"/>
      <c r="M687" s="47"/>
      <c r="O687" s="47"/>
      <c r="P687" s="47"/>
      <c r="X687"/>
      <c r="AG687" s="48"/>
      <c r="AH687" s="48"/>
      <c r="AI687" s="48"/>
      <c r="AJ687" s="48"/>
    </row>
    <row r="688" spans="6:36" ht="15.75" customHeight="1" x14ac:dyDescent="0.25">
      <c r="F688" s="47"/>
      <c r="G688" s="47"/>
      <c r="I688" s="47"/>
      <c r="J688" s="47"/>
      <c r="L688" s="47"/>
      <c r="M688" s="47"/>
      <c r="O688" s="47"/>
      <c r="P688" s="47"/>
      <c r="X688"/>
      <c r="AG688" s="48"/>
      <c r="AH688" s="48"/>
      <c r="AI688" s="48"/>
      <c r="AJ688" s="48"/>
    </row>
    <row r="689" spans="6:36" ht="15.75" customHeight="1" x14ac:dyDescent="0.25">
      <c r="F689" s="47"/>
      <c r="G689" s="47"/>
      <c r="I689" s="47"/>
      <c r="J689" s="47"/>
      <c r="L689" s="47"/>
      <c r="M689" s="47"/>
      <c r="O689" s="47"/>
      <c r="P689" s="47"/>
      <c r="X689"/>
      <c r="AG689" s="48"/>
      <c r="AH689" s="48"/>
      <c r="AI689" s="48"/>
      <c r="AJ689" s="48"/>
    </row>
    <row r="690" spans="6:36" ht="15.75" customHeight="1" x14ac:dyDescent="0.25">
      <c r="F690" s="47"/>
      <c r="G690" s="47"/>
      <c r="I690" s="47"/>
      <c r="J690" s="47"/>
      <c r="L690" s="47"/>
      <c r="M690" s="47"/>
      <c r="O690" s="47"/>
      <c r="P690" s="47"/>
      <c r="X690"/>
      <c r="AG690" s="48"/>
      <c r="AH690" s="48"/>
      <c r="AI690" s="48"/>
      <c r="AJ690" s="48"/>
    </row>
    <row r="691" spans="6:36" ht="15.75" customHeight="1" x14ac:dyDescent="0.25">
      <c r="F691" s="47"/>
      <c r="G691" s="47"/>
      <c r="I691" s="47"/>
      <c r="J691" s="47"/>
      <c r="L691" s="47"/>
      <c r="M691" s="47"/>
      <c r="O691" s="47"/>
      <c r="P691" s="47"/>
      <c r="X691"/>
      <c r="AG691" s="48"/>
      <c r="AH691" s="48"/>
      <c r="AI691" s="48"/>
      <c r="AJ691" s="48"/>
    </row>
    <row r="692" spans="6:36" ht="15.75" customHeight="1" x14ac:dyDescent="0.25">
      <c r="F692" s="47"/>
      <c r="G692" s="47"/>
      <c r="I692" s="47"/>
      <c r="J692" s="47"/>
      <c r="L692" s="47"/>
      <c r="M692" s="47"/>
      <c r="O692" s="47"/>
      <c r="P692" s="47"/>
      <c r="X692"/>
      <c r="AG692" s="48"/>
      <c r="AH692" s="48"/>
      <c r="AI692" s="48"/>
      <c r="AJ692" s="48"/>
    </row>
    <row r="693" spans="6:36" ht="15.75" customHeight="1" x14ac:dyDescent="0.25">
      <c r="F693" s="47"/>
      <c r="G693" s="47"/>
      <c r="I693" s="47"/>
      <c r="J693" s="47"/>
      <c r="L693" s="47"/>
      <c r="M693" s="47"/>
      <c r="O693" s="47"/>
      <c r="P693" s="47"/>
      <c r="X693"/>
      <c r="AG693" s="48"/>
      <c r="AH693" s="48"/>
      <c r="AI693" s="48"/>
      <c r="AJ693" s="48"/>
    </row>
    <row r="694" spans="6:36" ht="15.75" customHeight="1" x14ac:dyDescent="0.25">
      <c r="F694" s="47"/>
      <c r="G694" s="47"/>
      <c r="I694" s="47"/>
      <c r="J694" s="47"/>
      <c r="L694" s="47"/>
      <c r="M694" s="47"/>
      <c r="O694" s="47"/>
      <c r="P694" s="47"/>
      <c r="X694"/>
      <c r="AG694" s="48"/>
      <c r="AH694" s="48"/>
      <c r="AI694" s="48"/>
      <c r="AJ694" s="48"/>
    </row>
    <row r="695" spans="6:36" ht="15.75" customHeight="1" x14ac:dyDescent="0.25">
      <c r="F695" s="47"/>
      <c r="G695" s="47"/>
      <c r="I695" s="47"/>
      <c r="J695" s="47"/>
      <c r="L695" s="47"/>
      <c r="M695" s="47"/>
      <c r="O695" s="47"/>
      <c r="P695" s="47"/>
      <c r="X695"/>
      <c r="AG695" s="48"/>
      <c r="AH695" s="48"/>
      <c r="AI695" s="48"/>
      <c r="AJ695" s="48"/>
    </row>
    <row r="696" spans="6:36" ht="15.75" customHeight="1" x14ac:dyDescent="0.25">
      <c r="F696" s="47"/>
      <c r="G696" s="47"/>
      <c r="I696" s="47"/>
      <c r="J696" s="47"/>
      <c r="L696" s="47"/>
      <c r="M696" s="47"/>
      <c r="O696" s="47"/>
      <c r="P696" s="47"/>
      <c r="X696"/>
      <c r="AG696" s="48"/>
      <c r="AH696" s="48"/>
      <c r="AI696" s="48"/>
      <c r="AJ696" s="48"/>
    </row>
    <row r="697" spans="6:36" ht="15.75" customHeight="1" x14ac:dyDescent="0.25">
      <c r="F697" s="47"/>
      <c r="G697" s="47"/>
      <c r="I697" s="47"/>
      <c r="J697" s="47"/>
      <c r="L697" s="47"/>
      <c r="M697" s="47"/>
      <c r="O697" s="47"/>
      <c r="P697" s="47"/>
      <c r="X697"/>
      <c r="AG697" s="48"/>
      <c r="AH697" s="48"/>
      <c r="AI697" s="48"/>
      <c r="AJ697" s="48"/>
    </row>
    <row r="698" spans="6:36" ht="15.75" customHeight="1" x14ac:dyDescent="0.25">
      <c r="F698" s="47"/>
      <c r="G698" s="47"/>
      <c r="I698" s="47"/>
      <c r="J698" s="47"/>
      <c r="L698" s="47"/>
      <c r="M698" s="47"/>
      <c r="O698" s="47"/>
      <c r="P698" s="47"/>
      <c r="X698"/>
      <c r="AG698" s="48"/>
      <c r="AH698" s="48"/>
      <c r="AI698" s="48"/>
      <c r="AJ698" s="48"/>
    </row>
    <row r="699" spans="6:36" ht="15.75" customHeight="1" x14ac:dyDescent="0.25">
      <c r="F699" s="47"/>
      <c r="G699" s="47"/>
      <c r="I699" s="47"/>
      <c r="J699" s="47"/>
      <c r="L699" s="47"/>
      <c r="M699" s="47"/>
      <c r="O699" s="47"/>
      <c r="P699" s="47"/>
      <c r="X699"/>
      <c r="AG699" s="48"/>
      <c r="AH699" s="48"/>
      <c r="AI699" s="48"/>
      <c r="AJ699" s="48"/>
    </row>
    <row r="700" spans="6:36" ht="15.75" customHeight="1" x14ac:dyDescent="0.25">
      <c r="F700" s="47"/>
      <c r="G700" s="47"/>
      <c r="I700" s="47"/>
      <c r="J700" s="47"/>
      <c r="L700" s="47"/>
      <c r="M700" s="47"/>
      <c r="O700" s="47"/>
      <c r="P700" s="47"/>
      <c r="X700"/>
      <c r="AG700" s="48"/>
      <c r="AH700" s="48"/>
      <c r="AI700" s="48"/>
      <c r="AJ700" s="48"/>
    </row>
    <row r="701" spans="6:36" ht="15.75" customHeight="1" x14ac:dyDescent="0.25">
      <c r="F701" s="47"/>
      <c r="G701" s="47"/>
      <c r="I701" s="47"/>
      <c r="J701" s="47"/>
      <c r="L701" s="47"/>
      <c r="M701" s="47"/>
      <c r="O701" s="47"/>
      <c r="P701" s="47"/>
      <c r="X701"/>
      <c r="AG701" s="48"/>
      <c r="AH701" s="48"/>
      <c r="AI701" s="48"/>
      <c r="AJ701" s="48"/>
    </row>
    <row r="702" spans="6:36" ht="15.75" customHeight="1" x14ac:dyDescent="0.25">
      <c r="F702" s="47"/>
      <c r="G702" s="47"/>
      <c r="I702" s="47"/>
      <c r="J702" s="47"/>
      <c r="L702" s="47"/>
      <c r="M702" s="47"/>
      <c r="O702" s="47"/>
      <c r="P702" s="47"/>
      <c r="X702"/>
      <c r="AG702" s="48"/>
      <c r="AH702" s="48"/>
      <c r="AI702" s="48"/>
      <c r="AJ702" s="48"/>
    </row>
    <row r="703" spans="6:36" ht="15.75" customHeight="1" x14ac:dyDescent="0.25">
      <c r="F703" s="47"/>
      <c r="G703" s="47"/>
      <c r="I703" s="47"/>
      <c r="J703" s="47"/>
      <c r="L703" s="47"/>
      <c r="M703" s="47"/>
      <c r="O703" s="47"/>
      <c r="P703" s="47"/>
      <c r="X703"/>
      <c r="AG703" s="48"/>
      <c r="AH703" s="48"/>
      <c r="AI703" s="48"/>
      <c r="AJ703" s="48"/>
    </row>
    <row r="704" spans="6:36" ht="15.75" customHeight="1" x14ac:dyDescent="0.25">
      <c r="F704" s="47"/>
      <c r="G704" s="47"/>
      <c r="I704" s="47"/>
      <c r="J704" s="47"/>
      <c r="L704" s="47"/>
      <c r="M704" s="47"/>
      <c r="O704" s="47"/>
      <c r="P704" s="47"/>
      <c r="X704"/>
      <c r="AG704" s="48"/>
      <c r="AH704" s="48"/>
      <c r="AI704" s="48"/>
      <c r="AJ704" s="48"/>
    </row>
    <row r="705" spans="6:36" ht="15.75" customHeight="1" x14ac:dyDescent="0.25">
      <c r="F705" s="47"/>
      <c r="G705" s="47"/>
      <c r="I705" s="47"/>
      <c r="J705" s="47"/>
      <c r="L705" s="47"/>
      <c r="M705" s="47"/>
      <c r="O705" s="47"/>
      <c r="P705" s="47"/>
      <c r="X705"/>
      <c r="AG705" s="48"/>
      <c r="AH705" s="48"/>
      <c r="AI705" s="48"/>
      <c r="AJ705" s="48"/>
    </row>
    <row r="706" spans="6:36" ht="15.75" customHeight="1" x14ac:dyDescent="0.25">
      <c r="F706" s="47"/>
      <c r="G706" s="47"/>
      <c r="I706" s="47"/>
      <c r="J706" s="47"/>
      <c r="L706" s="47"/>
      <c r="M706" s="47"/>
      <c r="O706" s="47"/>
      <c r="P706" s="47"/>
      <c r="X706"/>
      <c r="AG706" s="48"/>
      <c r="AH706" s="48"/>
      <c r="AI706" s="48"/>
      <c r="AJ706" s="48"/>
    </row>
    <row r="707" spans="6:36" ht="15.75" customHeight="1" x14ac:dyDescent="0.25">
      <c r="F707" s="47"/>
      <c r="G707" s="47"/>
      <c r="I707" s="47"/>
      <c r="J707" s="47"/>
      <c r="L707" s="47"/>
      <c r="M707" s="47"/>
      <c r="O707" s="47"/>
      <c r="P707" s="47"/>
      <c r="X707"/>
      <c r="AG707" s="48"/>
      <c r="AH707" s="48"/>
      <c r="AI707" s="48"/>
      <c r="AJ707" s="48"/>
    </row>
    <row r="708" spans="6:36" ht="15.75" customHeight="1" x14ac:dyDescent="0.25">
      <c r="F708" s="47"/>
      <c r="G708" s="47"/>
      <c r="I708" s="47"/>
      <c r="J708" s="47"/>
      <c r="L708" s="47"/>
      <c r="M708" s="47"/>
      <c r="O708" s="47"/>
      <c r="P708" s="47"/>
      <c r="X708"/>
      <c r="AG708" s="48"/>
      <c r="AH708" s="48"/>
      <c r="AI708" s="48"/>
      <c r="AJ708" s="48"/>
    </row>
    <row r="709" spans="6:36" ht="15.75" customHeight="1" x14ac:dyDescent="0.25">
      <c r="F709" s="47"/>
      <c r="G709" s="47"/>
      <c r="I709" s="47"/>
      <c r="J709" s="47"/>
      <c r="L709" s="47"/>
      <c r="M709" s="47"/>
      <c r="O709" s="47"/>
      <c r="P709" s="47"/>
      <c r="X709"/>
      <c r="AG709" s="48"/>
      <c r="AH709" s="48"/>
      <c r="AI709" s="48"/>
      <c r="AJ709" s="48"/>
    </row>
    <row r="710" spans="6:36" ht="15.75" customHeight="1" x14ac:dyDescent="0.25">
      <c r="F710" s="47"/>
      <c r="G710" s="47"/>
      <c r="I710" s="47"/>
      <c r="J710" s="47"/>
      <c r="L710" s="47"/>
      <c r="M710" s="47"/>
      <c r="O710" s="47"/>
      <c r="P710" s="47"/>
      <c r="X710"/>
      <c r="AG710" s="48"/>
      <c r="AH710" s="48"/>
      <c r="AI710" s="48"/>
      <c r="AJ710" s="48"/>
    </row>
    <row r="711" spans="6:36" ht="15.75" customHeight="1" x14ac:dyDescent="0.25">
      <c r="F711" s="47"/>
      <c r="G711" s="47"/>
      <c r="I711" s="47"/>
      <c r="J711" s="47"/>
      <c r="L711" s="47"/>
      <c r="M711" s="47"/>
      <c r="O711" s="47"/>
      <c r="P711" s="47"/>
      <c r="X711"/>
      <c r="AG711" s="48"/>
      <c r="AH711" s="48"/>
      <c r="AI711" s="48"/>
      <c r="AJ711" s="48"/>
    </row>
    <row r="712" spans="6:36" ht="15.75" customHeight="1" x14ac:dyDescent="0.25">
      <c r="F712" s="47"/>
      <c r="G712" s="47"/>
      <c r="I712" s="47"/>
      <c r="J712" s="47"/>
      <c r="L712" s="47"/>
      <c r="M712" s="47"/>
      <c r="O712" s="47"/>
      <c r="P712" s="47"/>
      <c r="X712"/>
      <c r="AG712" s="48"/>
      <c r="AH712" s="48"/>
      <c r="AI712" s="48"/>
      <c r="AJ712" s="48"/>
    </row>
    <row r="713" spans="6:36" ht="15.75" customHeight="1" x14ac:dyDescent="0.25">
      <c r="F713" s="47"/>
      <c r="G713" s="47"/>
      <c r="I713" s="47"/>
      <c r="J713" s="47"/>
      <c r="L713" s="47"/>
      <c r="M713" s="47"/>
      <c r="O713" s="47"/>
      <c r="P713" s="47"/>
      <c r="X713"/>
      <c r="AG713" s="48"/>
      <c r="AH713" s="48"/>
      <c r="AI713" s="48"/>
      <c r="AJ713" s="48"/>
    </row>
    <row r="714" spans="6:36" ht="15.75" customHeight="1" x14ac:dyDescent="0.25">
      <c r="F714" s="47"/>
      <c r="G714" s="47"/>
      <c r="I714" s="47"/>
      <c r="J714" s="47"/>
      <c r="L714" s="47"/>
      <c r="M714" s="47"/>
      <c r="O714" s="47"/>
      <c r="P714" s="47"/>
      <c r="X714"/>
      <c r="AG714" s="48"/>
      <c r="AH714" s="48"/>
      <c r="AI714" s="48"/>
      <c r="AJ714" s="48"/>
    </row>
    <row r="715" spans="6:36" ht="15.75" customHeight="1" x14ac:dyDescent="0.25">
      <c r="F715" s="47"/>
      <c r="G715" s="47"/>
      <c r="I715" s="47"/>
      <c r="J715" s="47"/>
      <c r="L715" s="47"/>
      <c r="M715" s="47"/>
      <c r="O715" s="47"/>
      <c r="P715" s="47"/>
      <c r="X715"/>
      <c r="AG715" s="48"/>
      <c r="AH715" s="48"/>
      <c r="AI715" s="48"/>
      <c r="AJ715" s="48"/>
    </row>
    <row r="716" spans="6:36" ht="15.75" customHeight="1" x14ac:dyDescent="0.25">
      <c r="F716" s="47"/>
      <c r="G716" s="47"/>
      <c r="I716" s="47"/>
      <c r="J716" s="47"/>
      <c r="L716" s="47"/>
      <c r="M716" s="47"/>
      <c r="O716" s="47"/>
      <c r="P716" s="47"/>
      <c r="X716"/>
      <c r="AG716" s="48"/>
      <c r="AH716" s="48"/>
      <c r="AI716" s="48"/>
      <c r="AJ716" s="48"/>
    </row>
    <row r="717" spans="6:36" ht="15.75" customHeight="1" x14ac:dyDescent="0.25">
      <c r="F717" s="47"/>
      <c r="G717" s="47"/>
      <c r="I717" s="47"/>
      <c r="J717" s="47"/>
      <c r="L717" s="47"/>
      <c r="M717" s="47"/>
      <c r="O717" s="47"/>
      <c r="P717" s="47"/>
      <c r="X717"/>
      <c r="AG717" s="48"/>
      <c r="AH717" s="48"/>
      <c r="AI717" s="48"/>
      <c r="AJ717" s="48"/>
    </row>
    <row r="718" spans="6:36" ht="15.75" customHeight="1" x14ac:dyDescent="0.25">
      <c r="F718" s="47"/>
      <c r="G718" s="47"/>
      <c r="I718" s="47"/>
      <c r="J718" s="47"/>
      <c r="L718" s="47"/>
      <c r="M718" s="47"/>
      <c r="O718" s="47"/>
      <c r="P718" s="47"/>
      <c r="X718"/>
      <c r="AG718" s="48"/>
      <c r="AH718" s="48"/>
      <c r="AI718" s="48"/>
      <c r="AJ718" s="48"/>
    </row>
    <row r="719" spans="6:36" ht="15.75" customHeight="1" x14ac:dyDescent="0.25">
      <c r="F719" s="47"/>
      <c r="G719" s="47"/>
      <c r="I719" s="47"/>
      <c r="J719" s="47"/>
      <c r="L719" s="47"/>
      <c r="M719" s="47"/>
      <c r="O719" s="47"/>
      <c r="P719" s="47"/>
      <c r="X719"/>
      <c r="AG719" s="48"/>
      <c r="AH719" s="48"/>
      <c r="AI719" s="48"/>
      <c r="AJ719" s="48"/>
    </row>
    <row r="720" spans="6:36" ht="15.75" customHeight="1" x14ac:dyDescent="0.25">
      <c r="F720" s="47"/>
      <c r="G720" s="47"/>
      <c r="I720" s="47"/>
      <c r="J720" s="47"/>
      <c r="L720" s="47"/>
      <c r="M720" s="47"/>
      <c r="O720" s="47"/>
      <c r="P720" s="47"/>
      <c r="X720"/>
      <c r="AG720" s="48"/>
      <c r="AH720" s="48"/>
      <c r="AI720" s="48"/>
      <c r="AJ720" s="48"/>
    </row>
    <row r="721" spans="6:36" ht="15.75" customHeight="1" x14ac:dyDescent="0.25">
      <c r="F721" s="47"/>
      <c r="G721" s="47"/>
      <c r="I721" s="47"/>
      <c r="J721" s="47"/>
      <c r="L721" s="47"/>
      <c r="M721" s="47"/>
      <c r="O721" s="47"/>
      <c r="P721" s="47"/>
      <c r="X721"/>
      <c r="AG721" s="48"/>
      <c r="AH721" s="48"/>
      <c r="AI721" s="48"/>
      <c r="AJ721" s="48"/>
    </row>
    <row r="722" spans="6:36" ht="15.75" customHeight="1" x14ac:dyDescent="0.25">
      <c r="F722" s="47"/>
      <c r="G722" s="47"/>
      <c r="I722" s="47"/>
      <c r="J722" s="47"/>
      <c r="L722" s="47"/>
      <c r="M722" s="47"/>
      <c r="O722" s="47"/>
      <c r="P722" s="47"/>
      <c r="X722"/>
      <c r="AG722" s="48"/>
      <c r="AH722" s="48"/>
      <c r="AI722" s="48"/>
      <c r="AJ722" s="48"/>
    </row>
    <row r="723" spans="6:36" ht="15.75" customHeight="1" x14ac:dyDescent="0.25">
      <c r="F723" s="47"/>
      <c r="G723" s="47"/>
      <c r="I723" s="47"/>
      <c r="J723" s="47"/>
      <c r="L723" s="47"/>
      <c r="M723" s="47"/>
      <c r="O723" s="47"/>
      <c r="P723" s="47"/>
      <c r="X723"/>
      <c r="AG723" s="48"/>
      <c r="AH723" s="48"/>
      <c r="AI723" s="48"/>
      <c r="AJ723" s="48"/>
    </row>
    <row r="724" spans="6:36" ht="15.75" customHeight="1" x14ac:dyDescent="0.25">
      <c r="F724" s="47"/>
      <c r="G724" s="47"/>
      <c r="I724" s="47"/>
      <c r="J724" s="47"/>
      <c r="L724" s="47"/>
      <c r="M724" s="47"/>
      <c r="O724" s="47"/>
      <c r="P724" s="47"/>
      <c r="X724"/>
      <c r="AG724" s="48"/>
      <c r="AH724" s="48"/>
      <c r="AI724" s="48"/>
      <c r="AJ724" s="48"/>
    </row>
    <row r="725" spans="6:36" ht="15.75" customHeight="1" x14ac:dyDescent="0.25">
      <c r="F725" s="47"/>
      <c r="G725" s="47"/>
      <c r="I725" s="47"/>
      <c r="J725" s="47"/>
      <c r="L725" s="47"/>
      <c r="M725" s="47"/>
      <c r="O725" s="47"/>
      <c r="P725" s="47"/>
      <c r="X725"/>
      <c r="AG725" s="48"/>
      <c r="AH725" s="48"/>
      <c r="AI725" s="48"/>
      <c r="AJ725" s="48"/>
    </row>
    <row r="726" spans="6:36" ht="15.75" customHeight="1" x14ac:dyDescent="0.25">
      <c r="F726" s="47"/>
      <c r="G726" s="47"/>
      <c r="I726" s="47"/>
      <c r="J726" s="47"/>
      <c r="L726" s="47"/>
      <c r="M726" s="47"/>
      <c r="O726" s="47"/>
      <c r="P726" s="47"/>
      <c r="X726"/>
      <c r="AG726" s="48"/>
      <c r="AH726" s="48"/>
      <c r="AI726" s="48"/>
      <c r="AJ726" s="48"/>
    </row>
    <row r="727" spans="6:36" ht="15.75" customHeight="1" x14ac:dyDescent="0.25">
      <c r="F727" s="47"/>
      <c r="G727" s="47"/>
      <c r="I727" s="47"/>
      <c r="J727" s="47"/>
      <c r="L727" s="47"/>
      <c r="M727" s="47"/>
      <c r="O727" s="47"/>
      <c r="P727" s="47"/>
      <c r="X727"/>
      <c r="AG727" s="48"/>
      <c r="AH727" s="48"/>
      <c r="AI727" s="48"/>
      <c r="AJ727" s="48"/>
    </row>
    <row r="728" spans="6:36" ht="15.75" customHeight="1" x14ac:dyDescent="0.25">
      <c r="F728" s="47"/>
      <c r="G728" s="47"/>
      <c r="I728" s="47"/>
      <c r="J728" s="47"/>
      <c r="L728" s="47"/>
      <c r="M728" s="47"/>
      <c r="O728" s="47"/>
      <c r="P728" s="47"/>
      <c r="X728"/>
      <c r="AG728" s="48"/>
      <c r="AH728" s="48"/>
      <c r="AI728" s="48"/>
      <c r="AJ728" s="48"/>
    </row>
    <row r="729" spans="6:36" ht="15.75" customHeight="1" x14ac:dyDescent="0.25">
      <c r="F729" s="47"/>
      <c r="G729" s="47"/>
      <c r="I729" s="47"/>
      <c r="J729" s="47"/>
      <c r="L729" s="47"/>
      <c r="M729" s="47"/>
      <c r="O729" s="47"/>
      <c r="P729" s="47"/>
      <c r="X729"/>
      <c r="AG729" s="48"/>
      <c r="AH729" s="48"/>
      <c r="AI729" s="48"/>
      <c r="AJ729" s="48"/>
    </row>
    <row r="730" spans="6:36" ht="15.75" customHeight="1" x14ac:dyDescent="0.25">
      <c r="F730" s="47"/>
      <c r="G730" s="47"/>
      <c r="I730" s="47"/>
      <c r="J730" s="47"/>
      <c r="L730" s="47"/>
      <c r="M730" s="47"/>
      <c r="O730" s="47"/>
      <c r="P730" s="47"/>
      <c r="X730"/>
      <c r="AG730" s="48"/>
      <c r="AH730" s="48"/>
      <c r="AI730" s="48"/>
      <c r="AJ730" s="48"/>
    </row>
    <row r="731" spans="6:36" ht="15.75" customHeight="1" x14ac:dyDescent="0.25">
      <c r="F731" s="47"/>
      <c r="G731" s="47"/>
      <c r="I731" s="47"/>
      <c r="J731" s="47"/>
      <c r="L731" s="47"/>
      <c r="M731" s="47"/>
      <c r="O731" s="47"/>
      <c r="P731" s="47"/>
      <c r="X731"/>
      <c r="AG731" s="48"/>
      <c r="AH731" s="48"/>
      <c r="AI731" s="48"/>
      <c r="AJ731" s="48"/>
    </row>
    <row r="732" spans="6:36" ht="15.75" customHeight="1" x14ac:dyDescent="0.25">
      <c r="F732" s="47"/>
      <c r="G732" s="47"/>
      <c r="I732" s="47"/>
      <c r="J732" s="47"/>
      <c r="L732" s="47"/>
      <c r="M732" s="47"/>
      <c r="O732" s="47"/>
      <c r="P732" s="47"/>
      <c r="X732"/>
      <c r="AG732" s="48"/>
      <c r="AH732" s="48"/>
      <c r="AI732" s="48"/>
      <c r="AJ732" s="48"/>
    </row>
    <row r="733" spans="6:36" ht="15.75" customHeight="1" x14ac:dyDescent="0.25">
      <c r="F733" s="47"/>
      <c r="G733" s="47"/>
      <c r="I733" s="47"/>
      <c r="J733" s="47"/>
      <c r="L733" s="47"/>
      <c r="M733" s="47"/>
      <c r="O733" s="47"/>
      <c r="P733" s="47"/>
      <c r="X733"/>
      <c r="AG733" s="48"/>
      <c r="AH733" s="48"/>
      <c r="AI733" s="48"/>
      <c r="AJ733" s="48"/>
    </row>
    <row r="734" spans="6:36" ht="15.75" customHeight="1" x14ac:dyDescent="0.25">
      <c r="F734" s="47"/>
      <c r="G734" s="47"/>
      <c r="I734" s="47"/>
      <c r="J734" s="47"/>
      <c r="L734" s="47"/>
      <c r="M734" s="47"/>
      <c r="O734" s="47"/>
      <c r="P734" s="47"/>
      <c r="X734"/>
      <c r="AG734" s="48"/>
      <c r="AH734" s="48"/>
      <c r="AI734" s="48"/>
      <c r="AJ734" s="48"/>
    </row>
    <row r="735" spans="6:36" ht="15.75" customHeight="1" x14ac:dyDescent="0.25">
      <c r="F735" s="47"/>
      <c r="G735" s="47"/>
      <c r="I735" s="47"/>
      <c r="J735" s="47"/>
      <c r="L735" s="47"/>
      <c r="M735" s="47"/>
      <c r="O735" s="47"/>
      <c r="P735" s="47"/>
      <c r="X735"/>
      <c r="AG735" s="48"/>
      <c r="AH735" s="48"/>
      <c r="AI735" s="48"/>
      <c r="AJ735" s="48"/>
    </row>
    <row r="736" spans="6:36" ht="15.75" customHeight="1" x14ac:dyDescent="0.25">
      <c r="F736" s="47"/>
      <c r="G736" s="47"/>
      <c r="I736" s="47"/>
      <c r="J736" s="47"/>
      <c r="L736" s="47"/>
      <c r="M736" s="47"/>
      <c r="O736" s="47"/>
      <c r="P736" s="47"/>
      <c r="X736"/>
      <c r="AG736" s="48"/>
      <c r="AH736" s="48"/>
      <c r="AI736" s="48"/>
      <c r="AJ736" s="48"/>
    </row>
    <row r="737" spans="6:36" ht="15.75" customHeight="1" x14ac:dyDescent="0.25">
      <c r="F737" s="47"/>
      <c r="G737" s="47"/>
      <c r="I737" s="47"/>
      <c r="J737" s="47"/>
      <c r="L737" s="47"/>
      <c r="M737" s="47"/>
      <c r="O737" s="47"/>
      <c r="P737" s="47"/>
      <c r="X737"/>
      <c r="AG737" s="48"/>
      <c r="AH737" s="48"/>
      <c r="AI737" s="48"/>
      <c r="AJ737" s="48"/>
    </row>
    <row r="738" spans="6:36" ht="15.75" customHeight="1" x14ac:dyDescent="0.25">
      <c r="F738" s="47"/>
      <c r="G738" s="47"/>
      <c r="I738" s="47"/>
      <c r="J738" s="47"/>
      <c r="L738" s="47"/>
      <c r="M738" s="47"/>
      <c r="O738" s="47"/>
      <c r="P738" s="47"/>
      <c r="X738"/>
      <c r="AG738" s="48"/>
      <c r="AH738" s="48"/>
      <c r="AI738" s="48"/>
      <c r="AJ738" s="48"/>
    </row>
    <row r="739" spans="6:36" ht="15.75" customHeight="1" x14ac:dyDescent="0.25">
      <c r="F739" s="47"/>
      <c r="G739" s="47"/>
      <c r="I739" s="47"/>
      <c r="J739" s="47"/>
      <c r="L739" s="47"/>
      <c r="M739" s="47"/>
      <c r="O739" s="47"/>
      <c r="P739" s="47"/>
      <c r="X739"/>
      <c r="AG739" s="48"/>
      <c r="AH739" s="48"/>
      <c r="AI739" s="48"/>
      <c r="AJ739" s="48"/>
    </row>
    <row r="740" spans="6:36" ht="15.75" customHeight="1" x14ac:dyDescent="0.25">
      <c r="F740" s="47"/>
      <c r="G740" s="47"/>
      <c r="I740" s="47"/>
      <c r="J740" s="47"/>
      <c r="L740" s="47"/>
      <c r="M740" s="47"/>
      <c r="O740" s="47"/>
      <c r="P740" s="47"/>
      <c r="X740"/>
      <c r="AG740" s="48"/>
      <c r="AH740" s="48"/>
      <c r="AI740" s="48"/>
      <c r="AJ740" s="48"/>
    </row>
    <row r="741" spans="6:36" ht="15.75" customHeight="1" x14ac:dyDescent="0.25">
      <c r="F741" s="47"/>
      <c r="G741" s="47"/>
      <c r="I741" s="47"/>
      <c r="J741" s="47"/>
      <c r="L741" s="47"/>
      <c r="M741" s="47"/>
      <c r="O741" s="47"/>
      <c r="P741" s="47"/>
      <c r="X741"/>
      <c r="AG741" s="48"/>
      <c r="AH741" s="48"/>
      <c r="AI741" s="48"/>
      <c r="AJ741" s="48"/>
    </row>
    <row r="742" spans="6:36" ht="15.75" customHeight="1" x14ac:dyDescent="0.25">
      <c r="F742" s="47"/>
      <c r="G742" s="47"/>
      <c r="I742" s="47"/>
      <c r="J742" s="47"/>
      <c r="L742" s="47"/>
      <c r="M742" s="47"/>
      <c r="O742" s="47"/>
      <c r="P742" s="47"/>
      <c r="X742"/>
      <c r="AG742" s="48"/>
      <c r="AH742" s="48"/>
      <c r="AI742" s="48"/>
      <c r="AJ742" s="48"/>
    </row>
    <row r="743" spans="6:36" ht="15.75" customHeight="1" x14ac:dyDescent="0.25">
      <c r="F743" s="47"/>
      <c r="G743" s="47"/>
      <c r="I743" s="47"/>
      <c r="J743" s="47"/>
      <c r="L743" s="47"/>
      <c r="M743" s="47"/>
      <c r="O743" s="47"/>
      <c r="P743" s="47"/>
      <c r="X743"/>
      <c r="AG743" s="48"/>
      <c r="AH743" s="48"/>
      <c r="AI743" s="48"/>
      <c r="AJ743" s="48"/>
    </row>
    <row r="744" spans="6:36" ht="15.75" customHeight="1" x14ac:dyDescent="0.25">
      <c r="F744" s="47"/>
      <c r="G744" s="47"/>
      <c r="I744" s="47"/>
      <c r="J744" s="47"/>
      <c r="L744" s="47"/>
      <c r="M744" s="47"/>
      <c r="O744" s="47"/>
      <c r="P744" s="47"/>
      <c r="X744"/>
      <c r="AG744" s="48"/>
      <c r="AH744" s="48"/>
      <c r="AI744" s="48"/>
      <c r="AJ744" s="48"/>
    </row>
    <row r="745" spans="6:36" ht="15.75" customHeight="1" x14ac:dyDescent="0.25">
      <c r="F745" s="47"/>
      <c r="G745" s="47"/>
      <c r="I745" s="47"/>
      <c r="J745" s="47"/>
      <c r="L745" s="47"/>
      <c r="M745" s="47"/>
      <c r="O745" s="47"/>
      <c r="P745" s="47"/>
      <c r="X745"/>
      <c r="AG745" s="48"/>
      <c r="AH745" s="48"/>
      <c r="AI745" s="48"/>
      <c r="AJ745" s="48"/>
    </row>
    <row r="746" spans="6:36" ht="15.75" customHeight="1" x14ac:dyDescent="0.25">
      <c r="F746" s="47"/>
      <c r="G746" s="47"/>
      <c r="I746" s="47"/>
      <c r="J746" s="47"/>
      <c r="L746" s="47"/>
      <c r="M746" s="47"/>
      <c r="O746" s="47"/>
      <c r="P746" s="47"/>
      <c r="X746"/>
      <c r="AG746" s="48"/>
      <c r="AH746" s="48"/>
      <c r="AI746" s="48"/>
      <c r="AJ746" s="48"/>
    </row>
    <row r="747" spans="6:36" ht="15.75" customHeight="1" x14ac:dyDescent="0.25">
      <c r="F747" s="47"/>
      <c r="G747" s="47"/>
      <c r="I747" s="47"/>
      <c r="J747" s="47"/>
      <c r="L747" s="47"/>
      <c r="M747" s="47"/>
      <c r="O747" s="47"/>
      <c r="P747" s="47"/>
      <c r="X747"/>
      <c r="AG747" s="48"/>
      <c r="AH747" s="48"/>
      <c r="AI747" s="48"/>
      <c r="AJ747" s="48"/>
    </row>
    <row r="748" spans="6:36" ht="15.75" customHeight="1" x14ac:dyDescent="0.25">
      <c r="F748" s="47"/>
      <c r="G748" s="47"/>
      <c r="I748" s="47"/>
      <c r="J748" s="47"/>
      <c r="L748" s="47"/>
      <c r="M748" s="47"/>
      <c r="O748" s="47"/>
      <c r="P748" s="47"/>
      <c r="X748"/>
      <c r="AG748" s="48"/>
      <c r="AH748" s="48"/>
      <c r="AI748" s="48"/>
      <c r="AJ748" s="48"/>
    </row>
    <row r="749" spans="6:36" ht="15.75" customHeight="1" x14ac:dyDescent="0.25">
      <c r="F749" s="47"/>
      <c r="G749" s="47"/>
      <c r="I749" s="47"/>
      <c r="J749" s="47"/>
      <c r="L749" s="47"/>
      <c r="M749" s="47"/>
      <c r="O749" s="47"/>
      <c r="P749" s="47"/>
      <c r="X749"/>
      <c r="AG749" s="48"/>
      <c r="AH749" s="48"/>
      <c r="AI749" s="48"/>
      <c r="AJ749" s="48"/>
    </row>
    <row r="750" spans="6:36" ht="15.75" customHeight="1" x14ac:dyDescent="0.25">
      <c r="F750" s="47"/>
      <c r="G750" s="47"/>
      <c r="I750" s="47"/>
      <c r="J750" s="47"/>
      <c r="L750" s="47"/>
      <c r="M750" s="47"/>
      <c r="O750" s="47"/>
      <c r="P750" s="47"/>
      <c r="X750"/>
      <c r="AG750" s="48"/>
      <c r="AH750" s="48"/>
      <c r="AI750" s="48"/>
      <c r="AJ750" s="48"/>
    </row>
    <row r="751" spans="6:36" ht="15.75" customHeight="1" x14ac:dyDescent="0.25">
      <c r="F751" s="47"/>
      <c r="G751" s="47"/>
      <c r="I751" s="47"/>
      <c r="J751" s="47"/>
      <c r="L751" s="47"/>
      <c r="M751" s="47"/>
      <c r="O751" s="47"/>
      <c r="P751" s="47"/>
      <c r="X751"/>
      <c r="AG751" s="48"/>
      <c r="AH751" s="48"/>
      <c r="AI751" s="48"/>
      <c r="AJ751" s="48"/>
    </row>
    <row r="752" spans="6:36" ht="15.75" customHeight="1" x14ac:dyDescent="0.25">
      <c r="F752" s="47"/>
      <c r="G752" s="47"/>
      <c r="I752" s="47"/>
      <c r="J752" s="47"/>
      <c r="L752" s="47"/>
      <c r="M752" s="47"/>
      <c r="O752" s="47"/>
      <c r="P752" s="47"/>
      <c r="X752"/>
      <c r="AG752" s="48"/>
      <c r="AH752" s="48"/>
      <c r="AI752" s="48"/>
      <c r="AJ752" s="48"/>
    </row>
    <row r="753" spans="6:36" ht="15.75" customHeight="1" x14ac:dyDescent="0.25">
      <c r="F753" s="47"/>
      <c r="G753" s="47"/>
      <c r="I753" s="47"/>
      <c r="J753" s="47"/>
      <c r="L753" s="47"/>
      <c r="M753" s="47"/>
      <c r="O753" s="47"/>
      <c r="P753" s="47"/>
      <c r="X753"/>
      <c r="AG753" s="48"/>
      <c r="AH753" s="48"/>
      <c r="AI753" s="48"/>
      <c r="AJ753" s="48"/>
    </row>
    <row r="754" spans="6:36" ht="15.75" customHeight="1" x14ac:dyDescent="0.25">
      <c r="F754" s="47"/>
      <c r="G754" s="47"/>
      <c r="I754" s="47"/>
      <c r="J754" s="47"/>
      <c r="L754" s="47"/>
      <c r="M754" s="47"/>
      <c r="O754" s="47"/>
      <c r="P754" s="47"/>
      <c r="X754"/>
      <c r="AG754" s="48"/>
      <c r="AH754" s="48"/>
      <c r="AI754" s="48"/>
      <c r="AJ754" s="48"/>
    </row>
    <row r="755" spans="6:36" ht="15.75" customHeight="1" x14ac:dyDescent="0.25">
      <c r="F755" s="47"/>
      <c r="G755" s="47"/>
      <c r="I755" s="47"/>
      <c r="J755" s="47"/>
      <c r="L755" s="47"/>
      <c r="M755" s="47"/>
      <c r="O755" s="47"/>
      <c r="P755" s="47"/>
      <c r="X755"/>
      <c r="AG755" s="48"/>
      <c r="AH755" s="48"/>
      <c r="AI755" s="48"/>
      <c r="AJ755" s="48"/>
    </row>
    <row r="756" spans="6:36" ht="15.75" customHeight="1" x14ac:dyDescent="0.25">
      <c r="F756" s="47"/>
      <c r="G756" s="47"/>
      <c r="I756" s="47"/>
      <c r="J756" s="47"/>
      <c r="L756" s="47"/>
      <c r="M756" s="47"/>
      <c r="O756" s="47"/>
      <c r="P756" s="47"/>
      <c r="X756"/>
      <c r="AG756" s="48"/>
      <c r="AH756" s="48"/>
      <c r="AI756" s="48"/>
      <c r="AJ756" s="48"/>
    </row>
    <row r="757" spans="6:36" ht="15.75" customHeight="1" x14ac:dyDescent="0.25">
      <c r="F757" s="47"/>
      <c r="G757" s="47"/>
      <c r="I757" s="47"/>
      <c r="J757" s="47"/>
      <c r="L757" s="47"/>
      <c r="M757" s="47"/>
      <c r="O757" s="47"/>
      <c r="P757" s="47"/>
      <c r="X757"/>
      <c r="AG757" s="48"/>
      <c r="AH757" s="48"/>
      <c r="AI757" s="48"/>
      <c r="AJ757" s="48"/>
    </row>
    <row r="758" spans="6:36" ht="15.75" customHeight="1" x14ac:dyDescent="0.25">
      <c r="F758" s="47"/>
      <c r="G758" s="47"/>
      <c r="I758" s="47"/>
      <c r="J758" s="47"/>
      <c r="L758" s="47"/>
      <c r="M758" s="47"/>
      <c r="O758" s="47"/>
      <c r="P758" s="47"/>
      <c r="X758"/>
      <c r="AG758" s="48"/>
      <c r="AH758" s="48"/>
      <c r="AI758" s="48"/>
      <c r="AJ758" s="48"/>
    </row>
    <row r="759" spans="6:36" ht="15.75" customHeight="1" x14ac:dyDescent="0.25">
      <c r="F759" s="47"/>
      <c r="G759" s="47"/>
      <c r="I759" s="47"/>
      <c r="J759" s="47"/>
      <c r="L759" s="47"/>
      <c r="M759" s="47"/>
      <c r="O759" s="47"/>
      <c r="P759" s="47"/>
      <c r="X759"/>
      <c r="AG759" s="48"/>
      <c r="AH759" s="48"/>
      <c r="AI759" s="48"/>
      <c r="AJ759" s="48"/>
    </row>
    <row r="760" spans="6:36" ht="15.75" customHeight="1" x14ac:dyDescent="0.25">
      <c r="F760" s="47"/>
      <c r="G760" s="47"/>
      <c r="I760" s="47"/>
      <c r="J760" s="47"/>
      <c r="L760" s="47"/>
      <c r="M760" s="47"/>
      <c r="O760" s="47"/>
      <c r="P760" s="47"/>
      <c r="X760"/>
      <c r="AG760" s="48"/>
      <c r="AH760" s="48"/>
      <c r="AI760" s="48"/>
      <c r="AJ760" s="48"/>
    </row>
    <row r="761" spans="6:36" ht="15.75" customHeight="1" x14ac:dyDescent="0.25">
      <c r="F761" s="47"/>
      <c r="G761" s="47"/>
      <c r="I761" s="47"/>
      <c r="J761" s="47"/>
      <c r="L761" s="47"/>
      <c r="M761" s="47"/>
      <c r="O761" s="47"/>
      <c r="P761" s="47"/>
      <c r="X761"/>
      <c r="AG761" s="48"/>
      <c r="AH761" s="48"/>
      <c r="AI761" s="48"/>
      <c r="AJ761" s="48"/>
    </row>
    <row r="762" spans="6:36" ht="15.75" customHeight="1" x14ac:dyDescent="0.25">
      <c r="F762" s="47"/>
      <c r="G762" s="47"/>
      <c r="I762" s="47"/>
      <c r="J762" s="47"/>
      <c r="L762" s="47"/>
      <c r="M762" s="47"/>
      <c r="O762" s="47"/>
      <c r="P762" s="47"/>
      <c r="X762"/>
      <c r="AG762" s="48"/>
      <c r="AH762" s="48"/>
      <c r="AI762" s="48"/>
      <c r="AJ762" s="48"/>
    </row>
    <row r="763" spans="6:36" ht="15.75" customHeight="1" x14ac:dyDescent="0.25">
      <c r="F763" s="47"/>
      <c r="G763" s="47"/>
      <c r="I763" s="47"/>
      <c r="J763" s="47"/>
      <c r="L763" s="47"/>
      <c r="M763" s="47"/>
      <c r="O763" s="47"/>
      <c r="P763" s="47"/>
      <c r="X763"/>
      <c r="AG763" s="48"/>
      <c r="AH763" s="48"/>
      <c r="AI763" s="48"/>
      <c r="AJ763" s="48"/>
    </row>
    <row r="764" spans="6:36" ht="15.75" customHeight="1" x14ac:dyDescent="0.25">
      <c r="F764" s="47"/>
      <c r="G764" s="47"/>
      <c r="I764" s="47"/>
      <c r="J764" s="47"/>
      <c r="L764" s="47"/>
      <c r="M764" s="47"/>
      <c r="O764" s="47"/>
      <c r="P764" s="47"/>
      <c r="X764"/>
      <c r="AG764" s="48"/>
      <c r="AH764" s="48"/>
      <c r="AI764" s="48"/>
      <c r="AJ764" s="48"/>
    </row>
    <row r="765" spans="6:36" ht="15.75" customHeight="1" x14ac:dyDescent="0.25">
      <c r="F765" s="47"/>
      <c r="G765" s="47"/>
      <c r="I765" s="47"/>
      <c r="J765" s="47"/>
      <c r="L765" s="47"/>
      <c r="M765" s="47"/>
      <c r="O765" s="47"/>
      <c r="P765" s="47"/>
      <c r="X765"/>
      <c r="AG765" s="48"/>
      <c r="AH765" s="48"/>
      <c r="AI765" s="48"/>
      <c r="AJ765" s="48"/>
    </row>
    <row r="766" spans="6:36" ht="15.75" customHeight="1" x14ac:dyDescent="0.25">
      <c r="F766" s="47"/>
      <c r="G766" s="47"/>
      <c r="I766" s="47"/>
      <c r="J766" s="47"/>
      <c r="L766" s="47"/>
      <c r="M766" s="47"/>
      <c r="O766" s="47"/>
      <c r="P766" s="47"/>
      <c r="X766"/>
      <c r="AG766" s="48"/>
      <c r="AH766" s="48"/>
      <c r="AI766" s="48"/>
      <c r="AJ766" s="48"/>
    </row>
    <row r="767" spans="6:36" ht="15.75" customHeight="1" x14ac:dyDescent="0.25">
      <c r="F767" s="47"/>
      <c r="G767" s="47"/>
      <c r="I767" s="47"/>
      <c r="J767" s="47"/>
      <c r="L767" s="47"/>
      <c r="M767" s="47"/>
      <c r="O767" s="47"/>
      <c r="P767" s="47"/>
      <c r="X767"/>
      <c r="AG767" s="48"/>
      <c r="AH767" s="48"/>
      <c r="AI767" s="48"/>
      <c r="AJ767" s="48"/>
    </row>
    <row r="768" spans="6:36" ht="15.75" customHeight="1" x14ac:dyDescent="0.25">
      <c r="F768" s="47"/>
      <c r="G768" s="47"/>
      <c r="I768" s="47"/>
      <c r="J768" s="47"/>
      <c r="L768" s="47"/>
      <c r="M768" s="47"/>
      <c r="O768" s="47"/>
      <c r="P768" s="47"/>
      <c r="X768"/>
      <c r="AG768" s="48"/>
      <c r="AH768" s="48"/>
      <c r="AI768" s="48"/>
      <c r="AJ768" s="48"/>
    </row>
    <row r="769" spans="6:36" ht="15.75" customHeight="1" x14ac:dyDescent="0.25">
      <c r="F769" s="47"/>
      <c r="G769" s="47"/>
      <c r="I769" s="47"/>
      <c r="J769" s="47"/>
      <c r="L769" s="47"/>
      <c r="M769" s="47"/>
      <c r="O769" s="47"/>
      <c r="P769" s="47"/>
      <c r="X769"/>
      <c r="AG769" s="48"/>
      <c r="AH769" s="48"/>
      <c r="AI769" s="48"/>
      <c r="AJ769" s="48"/>
    </row>
    <row r="770" spans="6:36" ht="15.75" customHeight="1" x14ac:dyDescent="0.25">
      <c r="F770" s="47"/>
      <c r="G770" s="47"/>
      <c r="I770" s="47"/>
      <c r="J770" s="47"/>
      <c r="L770" s="47"/>
      <c r="M770" s="47"/>
      <c r="O770" s="47"/>
      <c r="P770" s="47"/>
      <c r="X770"/>
      <c r="AG770" s="48"/>
      <c r="AH770" s="48"/>
      <c r="AI770" s="48"/>
      <c r="AJ770" s="48"/>
    </row>
    <row r="771" spans="6:36" ht="15.75" customHeight="1" x14ac:dyDescent="0.25">
      <c r="F771" s="47"/>
      <c r="G771" s="47"/>
      <c r="I771" s="47"/>
      <c r="J771" s="47"/>
      <c r="L771" s="47"/>
      <c r="M771" s="47"/>
      <c r="O771" s="47"/>
      <c r="P771" s="47"/>
      <c r="X771"/>
      <c r="AG771" s="48"/>
      <c r="AH771" s="48"/>
      <c r="AI771" s="48"/>
      <c r="AJ771" s="48"/>
    </row>
    <row r="772" spans="6:36" ht="15.75" customHeight="1" x14ac:dyDescent="0.25">
      <c r="F772" s="47"/>
      <c r="G772" s="47"/>
      <c r="I772" s="47"/>
      <c r="J772" s="47"/>
      <c r="L772" s="47"/>
      <c r="M772" s="47"/>
      <c r="O772" s="47"/>
      <c r="P772" s="47"/>
      <c r="X772"/>
      <c r="AG772" s="48"/>
      <c r="AH772" s="48"/>
      <c r="AI772" s="48"/>
      <c r="AJ772" s="48"/>
    </row>
    <row r="773" spans="6:36" ht="15.75" customHeight="1" x14ac:dyDescent="0.25">
      <c r="F773" s="47"/>
      <c r="G773" s="47"/>
      <c r="I773" s="47"/>
      <c r="J773" s="47"/>
      <c r="L773" s="47"/>
      <c r="M773" s="47"/>
      <c r="O773" s="47"/>
      <c r="P773" s="47"/>
      <c r="X773"/>
      <c r="AG773" s="48"/>
      <c r="AH773" s="48"/>
      <c r="AI773" s="48"/>
      <c r="AJ773" s="48"/>
    </row>
    <row r="774" spans="6:36" ht="15.75" customHeight="1" x14ac:dyDescent="0.25">
      <c r="F774" s="47"/>
      <c r="G774" s="47"/>
      <c r="I774" s="47"/>
      <c r="J774" s="47"/>
      <c r="L774" s="47"/>
      <c r="M774" s="47"/>
      <c r="O774" s="47"/>
      <c r="P774" s="47"/>
      <c r="X774"/>
      <c r="AG774" s="48"/>
      <c r="AH774" s="48"/>
      <c r="AI774" s="48"/>
      <c r="AJ774" s="48"/>
    </row>
    <row r="775" spans="6:36" ht="15.75" customHeight="1" x14ac:dyDescent="0.25">
      <c r="F775" s="47"/>
      <c r="G775" s="47"/>
      <c r="I775" s="47"/>
      <c r="J775" s="47"/>
      <c r="L775" s="47"/>
      <c r="M775" s="47"/>
      <c r="O775" s="47"/>
      <c r="P775" s="47"/>
      <c r="X775"/>
      <c r="AG775" s="48"/>
      <c r="AH775" s="48"/>
      <c r="AI775" s="48"/>
      <c r="AJ775" s="48"/>
    </row>
    <row r="776" spans="6:36" ht="15.75" customHeight="1" x14ac:dyDescent="0.25">
      <c r="F776" s="47"/>
      <c r="G776" s="47"/>
      <c r="I776" s="47"/>
      <c r="J776" s="47"/>
      <c r="L776" s="47"/>
      <c r="M776" s="47"/>
      <c r="O776" s="47"/>
      <c r="P776" s="47"/>
      <c r="X776"/>
      <c r="AG776" s="48"/>
      <c r="AH776" s="48"/>
      <c r="AI776" s="48"/>
      <c r="AJ776" s="48"/>
    </row>
    <row r="777" spans="6:36" ht="15.75" customHeight="1" x14ac:dyDescent="0.25">
      <c r="F777" s="47"/>
      <c r="G777" s="47"/>
      <c r="I777" s="47"/>
      <c r="J777" s="47"/>
      <c r="L777" s="47"/>
      <c r="M777" s="47"/>
      <c r="O777" s="47"/>
      <c r="P777" s="47"/>
      <c r="X777"/>
      <c r="AG777" s="48"/>
      <c r="AH777" s="48"/>
      <c r="AI777" s="48"/>
      <c r="AJ777" s="48"/>
    </row>
    <row r="778" spans="6:36" ht="15.75" customHeight="1" x14ac:dyDescent="0.25">
      <c r="F778" s="47"/>
      <c r="G778" s="47"/>
      <c r="I778" s="47"/>
      <c r="J778" s="47"/>
      <c r="L778" s="47"/>
      <c r="M778" s="47"/>
      <c r="O778" s="47"/>
      <c r="P778" s="47"/>
      <c r="X778"/>
      <c r="AG778" s="48"/>
      <c r="AH778" s="48"/>
      <c r="AI778" s="48"/>
      <c r="AJ778" s="48"/>
    </row>
    <row r="779" spans="6:36" ht="15.75" customHeight="1" x14ac:dyDescent="0.25">
      <c r="F779" s="47"/>
      <c r="G779" s="47"/>
      <c r="I779" s="47"/>
      <c r="J779" s="47"/>
      <c r="L779" s="47"/>
      <c r="M779" s="47"/>
      <c r="O779" s="47"/>
      <c r="P779" s="47"/>
      <c r="X779"/>
      <c r="AG779" s="48"/>
      <c r="AH779" s="48"/>
      <c r="AI779" s="48"/>
      <c r="AJ779" s="48"/>
    </row>
    <row r="780" spans="6:36" ht="15.75" customHeight="1" x14ac:dyDescent="0.25">
      <c r="F780" s="47"/>
      <c r="G780" s="47"/>
      <c r="I780" s="47"/>
      <c r="J780" s="47"/>
      <c r="L780" s="47"/>
      <c r="M780" s="47"/>
      <c r="O780" s="47"/>
      <c r="P780" s="47"/>
      <c r="X780"/>
      <c r="AG780" s="48"/>
      <c r="AH780" s="48"/>
      <c r="AI780" s="48"/>
      <c r="AJ780" s="48"/>
    </row>
    <row r="781" spans="6:36" ht="15.75" customHeight="1" x14ac:dyDescent="0.25">
      <c r="F781" s="47"/>
      <c r="G781" s="47"/>
      <c r="I781" s="47"/>
      <c r="J781" s="47"/>
      <c r="L781" s="47"/>
      <c r="M781" s="47"/>
      <c r="O781" s="47"/>
      <c r="P781" s="47"/>
      <c r="X781"/>
      <c r="AG781" s="48"/>
      <c r="AH781" s="48"/>
      <c r="AI781" s="48"/>
      <c r="AJ781" s="48"/>
    </row>
    <row r="782" spans="6:36" ht="15.75" customHeight="1" x14ac:dyDescent="0.25">
      <c r="F782" s="47"/>
      <c r="G782" s="47"/>
      <c r="I782" s="47"/>
      <c r="J782" s="47"/>
      <c r="L782" s="47"/>
      <c r="M782" s="47"/>
      <c r="O782" s="47"/>
      <c r="P782" s="47"/>
      <c r="X782"/>
      <c r="AG782" s="48"/>
      <c r="AH782" s="48"/>
      <c r="AI782" s="48"/>
      <c r="AJ782" s="48"/>
    </row>
    <row r="783" spans="6:36" ht="15.75" customHeight="1" x14ac:dyDescent="0.25">
      <c r="F783" s="47"/>
      <c r="G783" s="47"/>
      <c r="I783" s="47"/>
      <c r="J783" s="47"/>
      <c r="L783" s="47"/>
      <c r="M783" s="47"/>
      <c r="O783" s="47"/>
      <c r="P783" s="47"/>
      <c r="X783"/>
      <c r="AG783" s="48"/>
      <c r="AH783" s="48"/>
      <c r="AI783" s="48"/>
      <c r="AJ783" s="48"/>
    </row>
    <row r="784" spans="6:36" ht="15.75" customHeight="1" x14ac:dyDescent="0.25">
      <c r="F784" s="47"/>
      <c r="G784" s="47"/>
      <c r="I784" s="47"/>
      <c r="J784" s="47"/>
      <c r="L784" s="47"/>
      <c r="M784" s="47"/>
      <c r="O784" s="47"/>
      <c r="P784" s="47"/>
      <c r="X784"/>
      <c r="AG784" s="48"/>
      <c r="AH784" s="48"/>
      <c r="AI784" s="48"/>
      <c r="AJ784" s="48"/>
    </row>
    <row r="785" spans="6:36" ht="15.75" customHeight="1" x14ac:dyDescent="0.25">
      <c r="F785" s="47"/>
      <c r="G785" s="47"/>
      <c r="I785" s="47"/>
      <c r="J785" s="47"/>
      <c r="L785" s="47"/>
      <c r="M785" s="47"/>
      <c r="O785" s="47"/>
      <c r="P785" s="47"/>
      <c r="X785"/>
      <c r="AG785" s="48"/>
      <c r="AH785" s="48"/>
      <c r="AI785" s="48"/>
      <c r="AJ785" s="48"/>
    </row>
    <row r="786" spans="6:36" ht="15.75" customHeight="1" x14ac:dyDescent="0.25">
      <c r="F786" s="47"/>
      <c r="G786" s="47"/>
      <c r="I786" s="47"/>
      <c r="J786" s="47"/>
      <c r="L786" s="47"/>
      <c r="M786" s="47"/>
      <c r="O786" s="47"/>
      <c r="P786" s="47"/>
      <c r="X786"/>
      <c r="AG786" s="48"/>
      <c r="AH786" s="48"/>
      <c r="AI786" s="48"/>
      <c r="AJ786" s="48"/>
    </row>
    <row r="787" spans="6:36" ht="15.75" customHeight="1" x14ac:dyDescent="0.25">
      <c r="F787" s="47"/>
      <c r="G787" s="47"/>
      <c r="I787" s="47"/>
      <c r="J787" s="47"/>
      <c r="L787" s="47"/>
      <c r="M787" s="47"/>
      <c r="O787" s="47"/>
      <c r="P787" s="47"/>
      <c r="X787"/>
      <c r="AG787" s="48"/>
      <c r="AH787" s="48"/>
      <c r="AI787" s="48"/>
      <c r="AJ787" s="48"/>
    </row>
    <row r="788" spans="6:36" ht="15.75" customHeight="1" x14ac:dyDescent="0.25">
      <c r="F788" s="47"/>
      <c r="G788" s="47"/>
      <c r="I788" s="47"/>
      <c r="J788" s="47"/>
      <c r="L788" s="47"/>
      <c r="M788" s="47"/>
      <c r="O788" s="47"/>
      <c r="P788" s="47"/>
      <c r="X788"/>
      <c r="AG788" s="48"/>
      <c r="AH788" s="48"/>
      <c r="AI788" s="48"/>
      <c r="AJ788" s="48"/>
    </row>
    <row r="789" spans="6:36" ht="15.75" customHeight="1" x14ac:dyDescent="0.25">
      <c r="F789" s="47"/>
      <c r="G789" s="47"/>
      <c r="I789" s="47"/>
      <c r="J789" s="47"/>
      <c r="L789" s="47"/>
      <c r="M789" s="47"/>
      <c r="O789" s="47"/>
      <c r="P789" s="47"/>
      <c r="X789"/>
      <c r="AG789" s="48"/>
      <c r="AH789" s="48"/>
      <c r="AI789" s="48"/>
      <c r="AJ789" s="48"/>
    </row>
    <row r="790" spans="6:36" ht="15.75" customHeight="1" x14ac:dyDescent="0.25">
      <c r="F790" s="47"/>
      <c r="G790" s="47"/>
      <c r="I790" s="47"/>
      <c r="J790" s="47"/>
      <c r="L790" s="47"/>
      <c r="M790" s="47"/>
      <c r="O790" s="47"/>
      <c r="P790" s="47"/>
      <c r="X790"/>
      <c r="AG790" s="48"/>
      <c r="AH790" s="48"/>
      <c r="AI790" s="48"/>
      <c r="AJ790" s="48"/>
    </row>
    <row r="791" spans="6:36" ht="15.75" customHeight="1" x14ac:dyDescent="0.25">
      <c r="F791" s="47"/>
      <c r="G791" s="47"/>
      <c r="I791" s="47"/>
      <c r="J791" s="47"/>
      <c r="L791" s="47"/>
      <c r="M791" s="47"/>
      <c r="O791" s="47"/>
      <c r="P791" s="47"/>
      <c r="X791"/>
      <c r="AG791" s="48"/>
      <c r="AH791" s="48"/>
      <c r="AI791" s="48"/>
      <c r="AJ791" s="48"/>
    </row>
    <row r="792" spans="6:36" ht="15.75" customHeight="1" x14ac:dyDescent="0.25">
      <c r="F792" s="47"/>
      <c r="G792" s="47"/>
      <c r="I792" s="47"/>
      <c r="J792" s="47"/>
      <c r="L792" s="47"/>
      <c r="M792" s="47"/>
      <c r="O792" s="47"/>
      <c r="P792" s="47"/>
      <c r="X792"/>
      <c r="AG792" s="48"/>
      <c r="AH792" s="48"/>
      <c r="AI792" s="48"/>
      <c r="AJ792" s="48"/>
    </row>
    <row r="793" spans="6:36" ht="15.75" customHeight="1" x14ac:dyDescent="0.25">
      <c r="F793" s="47"/>
      <c r="G793" s="47"/>
      <c r="I793" s="47"/>
      <c r="J793" s="47"/>
      <c r="L793" s="47"/>
      <c r="M793" s="47"/>
      <c r="O793" s="47"/>
      <c r="P793" s="47"/>
      <c r="X793"/>
      <c r="AG793" s="48"/>
      <c r="AH793" s="48"/>
      <c r="AI793" s="48"/>
      <c r="AJ793" s="48"/>
    </row>
    <row r="794" spans="6:36" ht="15.75" customHeight="1" x14ac:dyDescent="0.25">
      <c r="F794" s="47"/>
      <c r="G794" s="47"/>
      <c r="I794" s="47"/>
      <c r="J794" s="47"/>
      <c r="L794" s="47"/>
      <c r="M794" s="47"/>
      <c r="O794" s="47"/>
      <c r="P794" s="47"/>
      <c r="X794"/>
      <c r="AG794" s="48"/>
      <c r="AH794" s="48"/>
      <c r="AI794" s="48"/>
      <c r="AJ794" s="48"/>
    </row>
    <row r="795" spans="6:36" ht="15.75" customHeight="1" x14ac:dyDescent="0.25">
      <c r="F795" s="47"/>
      <c r="G795" s="47"/>
      <c r="I795" s="47"/>
      <c r="J795" s="47"/>
      <c r="L795" s="47"/>
      <c r="M795" s="47"/>
      <c r="O795" s="47"/>
      <c r="P795" s="47"/>
      <c r="X795"/>
      <c r="AG795" s="48"/>
      <c r="AH795" s="48"/>
      <c r="AI795" s="48"/>
      <c r="AJ795" s="48"/>
    </row>
    <row r="796" spans="6:36" ht="15.75" customHeight="1" x14ac:dyDescent="0.25">
      <c r="F796" s="47"/>
      <c r="G796" s="47"/>
      <c r="I796" s="47"/>
      <c r="J796" s="47"/>
      <c r="L796" s="47"/>
      <c r="M796" s="47"/>
      <c r="O796" s="47"/>
      <c r="P796" s="47"/>
      <c r="X796"/>
      <c r="AG796" s="48"/>
      <c r="AH796" s="48"/>
      <c r="AI796" s="48"/>
      <c r="AJ796" s="48"/>
    </row>
    <row r="797" spans="6:36" ht="15.75" customHeight="1" x14ac:dyDescent="0.25">
      <c r="F797" s="47"/>
      <c r="G797" s="47"/>
      <c r="I797" s="47"/>
      <c r="J797" s="47"/>
      <c r="L797" s="47"/>
      <c r="M797" s="47"/>
      <c r="O797" s="47"/>
      <c r="P797" s="47"/>
      <c r="X797"/>
      <c r="AG797" s="48"/>
      <c r="AH797" s="48"/>
      <c r="AI797" s="48"/>
      <c r="AJ797" s="48"/>
    </row>
    <row r="798" spans="6:36" ht="15.75" customHeight="1" x14ac:dyDescent="0.25">
      <c r="F798" s="47"/>
      <c r="G798" s="47"/>
      <c r="I798" s="47"/>
      <c r="J798" s="47"/>
      <c r="L798" s="47"/>
      <c r="M798" s="47"/>
      <c r="O798" s="47"/>
      <c r="P798" s="47"/>
      <c r="X798"/>
      <c r="AG798" s="48"/>
      <c r="AH798" s="48"/>
      <c r="AI798" s="48"/>
      <c r="AJ798" s="48"/>
    </row>
    <row r="799" spans="6:36" ht="15.75" customHeight="1" x14ac:dyDescent="0.25">
      <c r="F799" s="47"/>
      <c r="G799" s="47"/>
      <c r="I799" s="47"/>
      <c r="J799" s="47"/>
      <c r="L799" s="47"/>
      <c r="M799" s="47"/>
      <c r="O799" s="47"/>
      <c r="P799" s="47"/>
      <c r="X799"/>
      <c r="AG799" s="48"/>
      <c r="AH799" s="48"/>
      <c r="AI799" s="48"/>
      <c r="AJ799" s="48"/>
    </row>
    <row r="800" spans="6:36" ht="15.75" customHeight="1" x14ac:dyDescent="0.25">
      <c r="F800" s="47"/>
      <c r="G800" s="47"/>
      <c r="I800" s="47"/>
      <c r="J800" s="47"/>
      <c r="L800" s="47"/>
      <c r="M800" s="47"/>
      <c r="O800" s="47"/>
      <c r="P800" s="47"/>
      <c r="X800"/>
      <c r="AG800" s="48"/>
      <c r="AH800" s="48"/>
      <c r="AI800" s="48"/>
      <c r="AJ800" s="48"/>
    </row>
    <row r="801" spans="6:36" ht="15.75" customHeight="1" x14ac:dyDescent="0.25">
      <c r="F801" s="47"/>
      <c r="G801" s="47"/>
      <c r="I801" s="47"/>
      <c r="J801" s="47"/>
      <c r="L801" s="47"/>
      <c r="M801" s="47"/>
      <c r="O801" s="47"/>
      <c r="P801" s="47"/>
      <c r="X801"/>
      <c r="AG801" s="48"/>
      <c r="AH801" s="48"/>
      <c r="AI801" s="48"/>
      <c r="AJ801" s="48"/>
    </row>
    <row r="802" spans="6:36" ht="15.75" customHeight="1" x14ac:dyDescent="0.25">
      <c r="F802" s="47"/>
      <c r="G802" s="47"/>
      <c r="I802" s="47"/>
      <c r="J802" s="47"/>
      <c r="L802" s="47"/>
      <c r="M802" s="47"/>
      <c r="O802" s="47"/>
      <c r="P802" s="47"/>
      <c r="X802"/>
      <c r="AG802" s="48"/>
      <c r="AH802" s="48"/>
      <c r="AI802" s="48"/>
      <c r="AJ802" s="48"/>
    </row>
    <row r="803" spans="6:36" ht="15.75" customHeight="1" x14ac:dyDescent="0.25">
      <c r="F803" s="47"/>
      <c r="G803" s="47"/>
      <c r="I803" s="47"/>
      <c r="J803" s="47"/>
      <c r="L803" s="47"/>
      <c r="M803" s="47"/>
      <c r="O803" s="47"/>
      <c r="P803" s="47"/>
      <c r="X803"/>
      <c r="AG803" s="48"/>
      <c r="AH803" s="48"/>
      <c r="AI803" s="48"/>
      <c r="AJ803" s="48"/>
    </row>
    <row r="804" spans="6:36" ht="15.75" customHeight="1" x14ac:dyDescent="0.25">
      <c r="F804" s="47"/>
      <c r="G804" s="47"/>
      <c r="I804" s="47"/>
      <c r="J804" s="47"/>
      <c r="L804" s="47"/>
      <c r="M804" s="47"/>
      <c r="O804" s="47"/>
      <c r="P804" s="47"/>
      <c r="X804"/>
      <c r="AG804" s="48"/>
      <c r="AH804" s="48"/>
      <c r="AI804" s="48"/>
      <c r="AJ804" s="48"/>
    </row>
    <row r="805" spans="6:36" ht="15.75" customHeight="1" x14ac:dyDescent="0.25">
      <c r="F805" s="47"/>
      <c r="G805" s="47"/>
      <c r="I805" s="47"/>
      <c r="J805" s="47"/>
      <c r="L805" s="47"/>
      <c r="M805" s="47"/>
      <c r="O805" s="47"/>
      <c r="P805" s="47"/>
      <c r="X805"/>
      <c r="AG805" s="48"/>
      <c r="AH805" s="48"/>
      <c r="AI805" s="48"/>
      <c r="AJ805" s="48"/>
    </row>
    <row r="806" spans="6:36" ht="15.75" customHeight="1" x14ac:dyDescent="0.25">
      <c r="F806" s="47"/>
      <c r="G806" s="47"/>
      <c r="I806" s="47"/>
      <c r="J806" s="47"/>
      <c r="L806" s="47"/>
      <c r="M806" s="47"/>
      <c r="O806" s="47"/>
      <c r="P806" s="47"/>
      <c r="X806"/>
      <c r="AG806" s="48"/>
      <c r="AH806" s="48"/>
      <c r="AI806" s="48"/>
      <c r="AJ806" s="48"/>
    </row>
    <row r="807" spans="6:36" ht="15.75" customHeight="1" x14ac:dyDescent="0.25">
      <c r="F807" s="47"/>
      <c r="G807" s="47"/>
      <c r="I807" s="47"/>
      <c r="J807" s="47"/>
      <c r="L807" s="47"/>
      <c r="M807" s="47"/>
      <c r="O807" s="47"/>
      <c r="P807" s="47"/>
      <c r="X807"/>
      <c r="AG807" s="48"/>
      <c r="AH807" s="48"/>
      <c r="AI807" s="48"/>
      <c r="AJ807" s="48"/>
    </row>
    <row r="808" spans="6:36" ht="15.75" customHeight="1" x14ac:dyDescent="0.25">
      <c r="F808" s="47"/>
      <c r="G808" s="47"/>
      <c r="I808" s="47"/>
      <c r="J808" s="47"/>
      <c r="L808" s="47"/>
      <c r="M808" s="47"/>
      <c r="O808" s="47"/>
      <c r="P808" s="47"/>
      <c r="X808"/>
      <c r="AG808" s="48"/>
      <c r="AH808" s="48"/>
      <c r="AI808" s="48"/>
      <c r="AJ808" s="48"/>
    </row>
    <row r="809" spans="6:36" ht="15.75" customHeight="1" x14ac:dyDescent="0.25">
      <c r="F809" s="47"/>
      <c r="G809" s="47"/>
      <c r="I809" s="47"/>
      <c r="J809" s="47"/>
      <c r="L809" s="47"/>
      <c r="M809" s="47"/>
      <c r="O809" s="47"/>
      <c r="P809" s="47"/>
      <c r="X809"/>
      <c r="AG809" s="48"/>
      <c r="AH809" s="48"/>
      <c r="AI809" s="48"/>
      <c r="AJ809" s="48"/>
    </row>
    <row r="810" spans="6:36" ht="15.75" customHeight="1" x14ac:dyDescent="0.25">
      <c r="F810" s="47"/>
      <c r="G810" s="47"/>
      <c r="I810" s="47"/>
      <c r="J810" s="47"/>
      <c r="L810" s="47"/>
      <c r="M810" s="47"/>
      <c r="O810" s="47"/>
      <c r="P810" s="47"/>
      <c r="X810"/>
      <c r="AG810" s="48"/>
      <c r="AH810" s="48"/>
      <c r="AI810" s="48"/>
      <c r="AJ810" s="48"/>
    </row>
    <row r="811" spans="6:36" ht="15.75" customHeight="1" x14ac:dyDescent="0.25">
      <c r="F811" s="47"/>
      <c r="G811" s="47"/>
      <c r="I811" s="47"/>
      <c r="J811" s="47"/>
      <c r="L811" s="47"/>
      <c r="M811" s="47"/>
      <c r="O811" s="47"/>
      <c r="P811" s="47"/>
      <c r="X811"/>
      <c r="AG811" s="48"/>
      <c r="AH811" s="48"/>
      <c r="AI811" s="48"/>
      <c r="AJ811" s="48"/>
    </row>
    <row r="812" spans="6:36" ht="15.75" customHeight="1" x14ac:dyDescent="0.25">
      <c r="F812" s="47"/>
      <c r="G812" s="47"/>
      <c r="I812" s="47"/>
      <c r="J812" s="47"/>
      <c r="L812" s="47"/>
      <c r="M812" s="47"/>
      <c r="O812" s="47"/>
      <c r="P812" s="47"/>
      <c r="X812"/>
      <c r="AG812" s="48"/>
      <c r="AH812" s="48"/>
      <c r="AI812" s="48"/>
      <c r="AJ812" s="48"/>
    </row>
    <row r="813" spans="6:36" ht="15.75" customHeight="1" x14ac:dyDescent="0.25">
      <c r="F813" s="47"/>
      <c r="G813" s="47"/>
      <c r="I813" s="47"/>
      <c r="J813" s="47"/>
      <c r="L813" s="47"/>
      <c r="M813" s="47"/>
      <c r="O813" s="47"/>
      <c r="P813" s="47"/>
      <c r="X813"/>
      <c r="AG813" s="48"/>
      <c r="AH813" s="48"/>
      <c r="AI813" s="48"/>
      <c r="AJ813" s="48"/>
    </row>
    <row r="814" spans="6:36" ht="15.75" customHeight="1" x14ac:dyDescent="0.25">
      <c r="F814" s="47"/>
      <c r="G814" s="47"/>
      <c r="I814" s="47"/>
      <c r="J814" s="47"/>
      <c r="L814" s="47"/>
      <c r="M814" s="47"/>
      <c r="O814" s="47"/>
      <c r="P814" s="47"/>
      <c r="X814"/>
      <c r="AG814" s="48"/>
      <c r="AH814" s="48"/>
      <c r="AI814" s="48"/>
      <c r="AJ814" s="48"/>
    </row>
    <row r="815" spans="6:36" ht="15.75" customHeight="1" x14ac:dyDescent="0.25">
      <c r="F815" s="47"/>
      <c r="G815" s="47"/>
      <c r="I815" s="47"/>
      <c r="J815" s="47"/>
      <c r="L815" s="47"/>
      <c r="M815" s="47"/>
      <c r="O815" s="47"/>
      <c r="P815" s="47"/>
      <c r="X815"/>
      <c r="AG815" s="48"/>
      <c r="AH815" s="48"/>
      <c r="AI815" s="48"/>
      <c r="AJ815" s="48"/>
    </row>
    <row r="816" spans="6:36" ht="15.75" customHeight="1" x14ac:dyDescent="0.25">
      <c r="F816" s="47"/>
      <c r="G816" s="47"/>
      <c r="I816" s="47"/>
      <c r="J816" s="47"/>
      <c r="L816" s="47"/>
      <c r="M816" s="47"/>
      <c r="O816" s="47"/>
      <c r="P816" s="47"/>
      <c r="X816"/>
      <c r="AG816" s="48"/>
      <c r="AH816" s="48"/>
      <c r="AI816" s="48"/>
      <c r="AJ816" s="48"/>
    </row>
    <row r="817" spans="6:36" ht="15.75" customHeight="1" x14ac:dyDescent="0.25">
      <c r="F817" s="47"/>
      <c r="G817" s="47"/>
      <c r="I817" s="47"/>
      <c r="J817" s="47"/>
      <c r="L817" s="47"/>
      <c r="M817" s="47"/>
      <c r="O817" s="47"/>
      <c r="P817" s="47"/>
      <c r="X817"/>
      <c r="AG817" s="48"/>
      <c r="AH817" s="48"/>
      <c r="AI817" s="48"/>
      <c r="AJ817" s="48"/>
    </row>
    <row r="818" spans="6:36" ht="15.75" customHeight="1" x14ac:dyDescent="0.25">
      <c r="F818" s="47"/>
      <c r="G818" s="47"/>
      <c r="I818" s="47"/>
      <c r="J818" s="47"/>
      <c r="L818" s="47"/>
      <c r="M818" s="47"/>
      <c r="O818" s="47"/>
      <c r="P818" s="47"/>
      <c r="X818"/>
      <c r="AG818" s="48"/>
      <c r="AH818" s="48"/>
      <c r="AI818" s="48"/>
      <c r="AJ818" s="48"/>
    </row>
    <row r="819" spans="6:36" ht="15.75" customHeight="1" x14ac:dyDescent="0.25">
      <c r="F819" s="47"/>
      <c r="G819" s="47"/>
      <c r="I819" s="47"/>
      <c r="J819" s="47"/>
      <c r="L819" s="47"/>
      <c r="M819" s="47"/>
      <c r="O819" s="47"/>
      <c r="P819" s="47"/>
      <c r="X819"/>
      <c r="AG819" s="48"/>
      <c r="AH819" s="48"/>
      <c r="AI819" s="48"/>
      <c r="AJ819" s="48"/>
    </row>
    <row r="820" spans="6:36" ht="15.75" customHeight="1" x14ac:dyDescent="0.25">
      <c r="F820" s="47"/>
      <c r="G820" s="47"/>
      <c r="I820" s="47"/>
      <c r="J820" s="47"/>
      <c r="L820" s="47"/>
      <c r="M820" s="47"/>
      <c r="O820" s="47"/>
      <c r="P820" s="47"/>
      <c r="X820"/>
      <c r="AG820" s="48"/>
      <c r="AH820" s="48"/>
      <c r="AI820" s="48"/>
      <c r="AJ820" s="48"/>
    </row>
    <row r="821" spans="6:36" ht="15.75" customHeight="1" x14ac:dyDescent="0.25">
      <c r="F821" s="47"/>
      <c r="G821" s="47"/>
      <c r="I821" s="47"/>
      <c r="J821" s="47"/>
      <c r="L821" s="47"/>
      <c r="M821" s="47"/>
      <c r="O821" s="47"/>
      <c r="P821" s="47"/>
      <c r="X821"/>
      <c r="AG821" s="48"/>
      <c r="AH821" s="48"/>
      <c r="AI821" s="48"/>
      <c r="AJ821" s="48"/>
    </row>
    <row r="822" spans="6:36" ht="15.75" customHeight="1" x14ac:dyDescent="0.25">
      <c r="F822" s="47"/>
      <c r="G822" s="47"/>
      <c r="I822" s="47"/>
      <c r="J822" s="47"/>
      <c r="L822" s="47"/>
      <c r="M822" s="47"/>
      <c r="O822" s="47"/>
      <c r="P822" s="47"/>
      <c r="X822"/>
      <c r="AG822" s="48"/>
      <c r="AH822" s="48"/>
      <c r="AI822" s="48"/>
      <c r="AJ822" s="48"/>
    </row>
    <row r="823" spans="6:36" ht="15.75" customHeight="1" x14ac:dyDescent="0.25">
      <c r="F823" s="47"/>
      <c r="G823" s="47"/>
      <c r="I823" s="47"/>
      <c r="J823" s="47"/>
      <c r="L823" s="47"/>
      <c r="M823" s="47"/>
      <c r="O823" s="47"/>
      <c r="P823" s="47"/>
      <c r="X823"/>
      <c r="AG823" s="48"/>
      <c r="AH823" s="48"/>
      <c r="AI823" s="48"/>
      <c r="AJ823" s="48"/>
    </row>
    <row r="824" spans="6:36" ht="15.75" customHeight="1" x14ac:dyDescent="0.25">
      <c r="F824" s="47"/>
      <c r="G824" s="47"/>
      <c r="I824" s="47"/>
      <c r="J824" s="47"/>
      <c r="L824" s="47"/>
      <c r="M824" s="47"/>
      <c r="O824" s="47"/>
      <c r="P824" s="47"/>
      <c r="X824"/>
      <c r="AG824" s="48"/>
      <c r="AH824" s="48"/>
      <c r="AI824" s="48"/>
      <c r="AJ824" s="48"/>
    </row>
    <row r="825" spans="6:36" ht="15.75" customHeight="1" x14ac:dyDescent="0.25">
      <c r="F825" s="47"/>
      <c r="G825" s="47"/>
      <c r="I825" s="47"/>
      <c r="J825" s="47"/>
      <c r="L825" s="47"/>
      <c r="M825" s="47"/>
      <c r="O825" s="47"/>
      <c r="P825" s="47"/>
      <c r="X825"/>
      <c r="AG825" s="48"/>
      <c r="AH825" s="48"/>
      <c r="AI825" s="48"/>
      <c r="AJ825" s="48"/>
    </row>
    <row r="826" spans="6:36" ht="15.75" customHeight="1" x14ac:dyDescent="0.25">
      <c r="F826" s="47"/>
      <c r="G826" s="47"/>
      <c r="I826" s="47"/>
      <c r="J826" s="47"/>
      <c r="L826" s="47"/>
      <c r="M826" s="47"/>
      <c r="O826" s="47"/>
      <c r="P826" s="47"/>
      <c r="X826"/>
      <c r="AG826" s="48"/>
      <c r="AH826" s="48"/>
      <c r="AI826" s="48"/>
      <c r="AJ826" s="48"/>
    </row>
    <row r="827" spans="6:36" ht="15.75" customHeight="1" x14ac:dyDescent="0.25">
      <c r="F827" s="47"/>
      <c r="G827" s="47"/>
      <c r="I827" s="47"/>
      <c r="J827" s="47"/>
      <c r="L827" s="47"/>
      <c r="M827" s="47"/>
      <c r="O827" s="47"/>
      <c r="P827" s="47"/>
      <c r="X827"/>
      <c r="AG827" s="48"/>
      <c r="AH827" s="48"/>
      <c r="AI827" s="48"/>
      <c r="AJ827" s="48"/>
    </row>
    <row r="828" spans="6:36" ht="15.75" customHeight="1" x14ac:dyDescent="0.25">
      <c r="F828" s="47"/>
      <c r="G828" s="47"/>
      <c r="I828" s="47"/>
      <c r="J828" s="47"/>
      <c r="L828" s="47"/>
      <c r="M828" s="47"/>
      <c r="O828" s="47"/>
      <c r="P828" s="47"/>
      <c r="X828"/>
      <c r="AG828" s="48"/>
      <c r="AH828" s="48"/>
      <c r="AI828" s="48"/>
      <c r="AJ828" s="48"/>
    </row>
    <row r="829" spans="6:36" ht="15.75" customHeight="1" x14ac:dyDescent="0.25">
      <c r="F829" s="47"/>
      <c r="G829" s="47"/>
      <c r="I829" s="47"/>
      <c r="J829" s="47"/>
      <c r="L829" s="47"/>
      <c r="M829" s="47"/>
      <c r="O829" s="47"/>
      <c r="P829" s="47"/>
      <c r="X829"/>
      <c r="AG829" s="48"/>
      <c r="AH829" s="48"/>
      <c r="AI829" s="48"/>
      <c r="AJ829" s="48"/>
    </row>
    <row r="830" spans="6:36" ht="15.75" customHeight="1" x14ac:dyDescent="0.25">
      <c r="F830" s="47"/>
      <c r="G830" s="47"/>
      <c r="I830" s="47"/>
      <c r="J830" s="47"/>
      <c r="L830" s="47"/>
      <c r="M830" s="47"/>
      <c r="O830" s="47"/>
      <c r="P830" s="47"/>
      <c r="X830"/>
      <c r="AG830" s="48"/>
      <c r="AH830" s="48"/>
      <c r="AI830" s="48"/>
      <c r="AJ830" s="48"/>
    </row>
    <row r="831" spans="6:36" ht="15.75" customHeight="1" x14ac:dyDescent="0.25">
      <c r="F831" s="47"/>
      <c r="G831" s="47"/>
      <c r="I831" s="47"/>
      <c r="J831" s="47"/>
      <c r="L831" s="47"/>
      <c r="M831" s="47"/>
      <c r="O831" s="47"/>
      <c r="P831" s="47"/>
      <c r="X831"/>
      <c r="AG831" s="48"/>
      <c r="AH831" s="48"/>
      <c r="AI831" s="48"/>
      <c r="AJ831" s="48"/>
    </row>
    <row r="832" spans="6:36" ht="15.75" customHeight="1" x14ac:dyDescent="0.25">
      <c r="F832" s="47"/>
      <c r="G832" s="47"/>
      <c r="I832" s="47"/>
      <c r="J832" s="47"/>
      <c r="L832" s="47"/>
      <c r="M832" s="47"/>
      <c r="O832" s="47"/>
      <c r="P832" s="47"/>
      <c r="X832"/>
      <c r="AG832" s="48"/>
      <c r="AH832" s="48"/>
      <c r="AI832" s="48"/>
      <c r="AJ832" s="48"/>
    </row>
    <row r="833" spans="6:36" ht="15.75" customHeight="1" x14ac:dyDescent="0.25">
      <c r="F833" s="47"/>
      <c r="G833" s="47"/>
      <c r="I833" s="47"/>
      <c r="J833" s="47"/>
      <c r="L833" s="47"/>
      <c r="M833" s="47"/>
      <c r="O833" s="47"/>
      <c r="P833" s="47"/>
      <c r="X833"/>
      <c r="AG833" s="48"/>
      <c r="AH833" s="48"/>
      <c r="AI833" s="48"/>
      <c r="AJ833" s="48"/>
    </row>
    <row r="834" spans="6:36" ht="15.75" customHeight="1" x14ac:dyDescent="0.25">
      <c r="F834" s="47"/>
      <c r="G834" s="47"/>
      <c r="I834" s="47"/>
      <c r="J834" s="47"/>
      <c r="L834" s="47"/>
      <c r="M834" s="47"/>
      <c r="O834" s="47"/>
      <c r="P834" s="47"/>
      <c r="X834"/>
      <c r="AG834" s="48"/>
      <c r="AH834" s="48"/>
      <c r="AI834" s="48"/>
      <c r="AJ834" s="48"/>
    </row>
    <row r="835" spans="6:36" ht="15.75" customHeight="1" x14ac:dyDescent="0.25">
      <c r="F835" s="47"/>
      <c r="G835" s="47"/>
      <c r="I835" s="47"/>
      <c r="J835" s="47"/>
      <c r="L835" s="47"/>
      <c r="M835" s="47"/>
      <c r="O835" s="47"/>
      <c r="P835" s="47"/>
      <c r="X835"/>
      <c r="AG835" s="48"/>
      <c r="AH835" s="48"/>
      <c r="AI835" s="48"/>
      <c r="AJ835" s="48"/>
    </row>
    <row r="836" spans="6:36" ht="15.75" customHeight="1" x14ac:dyDescent="0.25">
      <c r="F836" s="47"/>
      <c r="G836" s="47"/>
      <c r="I836" s="47"/>
      <c r="J836" s="47"/>
      <c r="L836" s="47"/>
      <c r="M836" s="47"/>
      <c r="O836" s="47"/>
      <c r="P836" s="47"/>
      <c r="X836"/>
      <c r="AG836" s="48"/>
      <c r="AH836" s="48"/>
      <c r="AI836" s="48"/>
      <c r="AJ836" s="48"/>
    </row>
    <row r="837" spans="6:36" ht="15.75" customHeight="1" x14ac:dyDescent="0.25">
      <c r="F837" s="47"/>
      <c r="G837" s="47"/>
      <c r="I837" s="47"/>
      <c r="J837" s="47"/>
      <c r="L837" s="47"/>
      <c r="M837" s="47"/>
      <c r="O837" s="47"/>
      <c r="P837" s="47"/>
      <c r="X837"/>
      <c r="AG837" s="48"/>
      <c r="AH837" s="48"/>
      <c r="AI837" s="48"/>
      <c r="AJ837" s="48"/>
    </row>
    <row r="838" spans="6:36" ht="15.75" customHeight="1" x14ac:dyDescent="0.25">
      <c r="F838" s="47"/>
      <c r="G838" s="47"/>
      <c r="I838" s="47"/>
      <c r="J838" s="47"/>
      <c r="L838" s="47"/>
      <c r="M838" s="47"/>
      <c r="O838" s="47"/>
      <c r="P838" s="47"/>
      <c r="X838"/>
      <c r="AG838" s="48"/>
      <c r="AH838" s="48"/>
      <c r="AI838" s="48"/>
      <c r="AJ838" s="48"/>
    </row>
    <row r="839" spans="6:36" ht="15.75" customHeight="1" x14ac:dyDescent="0.25">
      <c r="F839" s="47"/>
      <c r="G839" s="47"/>
      <c r="I839" s="47"/>
      <c r="J839" s="47"/>
      <c r="L839" s="47"/>
      <c r="M839" s="47"/>
      <c r="O839" s="47"/>
      <c r="P839" s="47"/>
      <c r="X839"/>
      <c r="AG839" s="48"/>
      <c r="AH839" s="48"/>
      <c r="AI839" s="48"/>
      <c r="AJ839" s="48"/>
    </row>
    <row r="840" spans="6:36" ht="15.75" customHeight="1" x14ac:dyDescent="0.25">
      <c r="F840" s="47"/>
      <c r="G840" s="47"/>
      <c r="I840" s="47"/>
      <c r="J840" s="47"/>
      <c r="L840" s="47"/>
      <c r="M840" s="47"/>
      <c r="O840" s="47"/>
      <c r="P840" s="47"/>
      <c r="X840"/>
      <c r="AG840" s="48"/>
      <c r="AH840" s="48"/>
      <c r="AI840" s="48"/>
      <c r="AJ840" s="48"/>
    </row>
    <row r="841" spans="6:36" ht="15.75" customHeight="1" x14ac:dyDescent="0.25">
      <c r="F841" s="47"/>
      <c r="G841" s="47"/>
      <c r="I841" s="47"/>
      <c r="J841" s="47"/>
      <c r="L841" s="47"/>
      <c r="M841" s="47"/>
      <c r="O841" s="47"/>
      <c r="P841" s="47"/>
      <c r="X841"/>
      <c r="AG841" s="48"/>
      <c r="AH841" s="48"/>
      <c r="AI841" s="48"/>
      <c r="AJ841" s="48"/>
    </row>
    <row r="842" spans="6:36" ht="15.75" customHeight="1" x14ac:dyDescent="0.25">
      <c r="F842" s="47"/>
      <c r="G842" s="47"/>
      <c r="I842" s="47"/>
      <c r="J842" s="47"/>
      <c r="L842" s="47"/>
      <c r="M842" s="47"/>
      <c r="O842" s="47"/>
      <c r="P842" s="47"/>
      <c r="X842"/>
      <c r="AG842" s="48"/>
      <c r="AH842" s="48"/>
      <c r="AI842" s="48"/>
      <c r="AJ842" s="48"/>
    </row>
    <row r="843" spans="6:36" ht="15.75" customHeight="1" x14ac:dyDescent="0.25">
      <c r="F843" s="47"/>
      <c r="G843" s="47"/>
      <c r="I843" s="47"/>
      <c r="J843" s="47"/>
      <c r="L843" s="47"/>
      <c r="M843" s="47"/>
      <c r="O843" s="47"/>
      <c r="P843" s="47"/>
      <c r="X843"/>
      <c r="AG843" s="48"/>
      <c r="AH843" s="48"/>
      <c r="AI843" s="48"/>
      <c r="AJ843" s="48"/>
    </row>
    <row r="844" spans="6:36" ht="15.75" customHeight="1" x14ac:dyDescent="0.25">
      <c r="F844" s="47"/>
      <c r="G844" s="47"/>
      <c r="I844" s="47"/>
      <c r="J844" s="47"/>
      <c r="L844" s="47"/>
      <c r="M844" s="47"/>
      <c r="O844" s="47"/>
      <c r="P844" s="47"/>
      <c r="X844"/>
      <c r="AG844" s="48"/>
      <c r="AH844" s="48"/>
      <c r="AI844" s="48"/>
      <c r="AJ844" s="48"/>
    </row>
    <row r="845" spans="6:36" ht="15.75" customHeight="1" x14ac:dyDescent="0.25">
      <c r="F845" s="47"/>
      <c r="G845" s="47"/>
      <c r="I845" s="47"/>
      <c r="J845" s="47"/>
      <c r="L845" s="47"/>
      <c r="M845" s="47"/>
      <c r="O845" s="47"/>
      <c r="P845" s="47"/>
      <c r="X845"/>
      <c r="AG845" s="48"/>
      <c r="AH845" s="48"/>
      <c r="AI845" s="48"/>
      <c r="AJ845" s="48"/>
    </row>
    <row r="846" spans="6:36" ht="15.75" customHeight="1" x14ac:dyDescent="0.25">
      <c r="F846" s="47"/>
      <c r="G846" s="47"/>
      <c r="I846" s="47"/>
      <c r="J846" s="47"/>
      <c r="L846" s="47"/>
      <c r="M846" s="47"/>
      <c r="O846" s="47"/>
      <c r="P846" s="47"/>
      <c r="X846"/>
      <c r="AG846" s="48"/>
      <c r="AH846" s="48"/>
      <c r="AI846" s="48"/>
      <c r="AJ846" s="48"/>
    </row>
    <row r="847" spans="6:36" ht="15.75" customHeight="1" x14ac:dyDescent="0.25">
      <c r="F847" s="47"/>
      <c r="G847" s="47"/>
      <c r="I847" s="47"/>
      <c r="J847" s="47"/>
      <c r="L847" s="47"/>
      <c r="M847" s="47"/>
      <c r="O847" s="47"/>
      <c r="P847" s="47"/>
      <c r="X847"/>
      <c r="AG847" s="48"/>
      <c r="AH847" s="48"/>
      <c r="AI847" s="48"/>
      <c r="AJ847" s="48"/>
    </row>
    <row r="848" spans="6:36" ht="15.75" customHeight="1" x14ac:dyDescent="0.25">
      <c r="F848" s="47"/>
      <c r="G848" s="47"/>
      <c r="I848" s="47"/>
      <c r="J848" s="47"/>
      <c r="L848" s="47"/>
      <c r="M848" s="47"/>
      <c r="O848" s="47"/>
      <c r="P848" s="47"/>
      <c r="X848"/>
      <c r="AG848" s="48"/>
      <c r="AH848" s="48"/>
      <c r="AI848" s="48"/>
      <c r="AJ848" s="48"/>
    </row>
    <row r="849" spans="6:36" ht="15.75" customHeight="1" x14ac:dyDescent="0.25">
      <c r="F849" s="47"/>
      <c r="G849" s="47"/>
      <c r="I849" s="47"/>
      <c r="J849" s="47"/>
      <c r="L849" s="47"/>
      <c r="M849" s="47"/>
      <c r="O849" s="47"/>
      <c r="P849" s="47"/>
      <c r="X849"/>
      <c r="AG849" s="48"/>
      <c r="AH849" s="48"/>
      <c r="AI849" s="48"/>
      <c r="AJ849" s="48"/>
    </row>
    <row r="850" spans="6:36" ht="15.75" customHeight="1" x14ac:dyDescent="0.25">
      <c r="F850" s="47"/>
      <c r="G850" s="47"/>
      <c r="I850" s="47"/>
      <c r="J850" s="47"/>
      <c r="L850" s="47"/>
      <c r="M850" s="47"/>
      <c r="O850" s="47"/>
      <c r="P850" s="47"/>
      <c r="X850"/>
      <c r="AG850" s="48"/>
      <c r="AH850" s="48"/>
      <c r="AI850" s="48"/>
      <c r="AJ850" s="48"/>
    </row>
    <row r="851" spans="6:36" ht="15.75" customHeight="1" x14ac:dyDescent="0.25">
      <c r="F851" s="47"/>
      <c r="G851" s="47"/>
      <c r="I851" s="47"/>
      <c r="J851" s="47"/>
      <c r="L851" s="47"/>
      <c r="M851" s="47"/>
      <c r="O851" s="47"/>
      <c r="P851" s="47"/>
      <c r="X851"/>
      <c r="AG851" s="48"/>
      <c r="AH851" s="48"/>
      <c r="AI851" s="48"/>
      <c r="AJ851" s="48"/>
    </row>
    <row r="852" spans="6:36" ht="15.75" customHeight="1" x14ac:dyDescent="0.25">
      <c r="F852" s="47"/>
      <c r="G852" s="47"/>
      <c r="I852" s="47"/>
      <c r="J852" s="47"/>
      <c r="L852" s="47"/>
      <c r="M852" s="47"/>
      <c r="O852" s="47"/>
      <c r="P852" s="47"/>
      <c r="X852"/>
      <c r="AG852" s="48"/>
      <c r="AH852" s="48"/>
      <c r="AI852" s="48"/>
      <c r="AJ852" s="48"/>
    </row>
    <row r="853" spans="6:36" ht="15.75" customHeight="1" x14ac:dyDescent="0.25">
      <c r="F853" s="47"/>
      <c r="G853" s="47"/>
      <c r="I853" s="47"/>
      <c r="J853" s="47"/>
      <c r="L853" s="47"/>
      <c r="M853" s="47"/>
      <c r="O853" s="47"/>
      <c r="P853" s="47"/>
      <c r="X853"/>
      <c r="AG853" s="48"/>
      <c r="AH853" s="48"/>
      <c r="AI853" s="48"/>
      <c r="AJ853" s="48"/>
    </row>
    <row r="854" spans="6:36" ht="15.75" customHeight="1" x14ac:dyDescent="0.25">
      <c r="F854" s="47"/>
      <c r="G854" s="47"/>
      <c r="I854" s="47"/>
      <c r="J854" s="47"/>
      <c r="L854" s="47"/>
      <c r="M854" s="47"/>
      <c r="O854" s="47"/>
      <c r="P854" s="47"/>
      <c r="X854"/>
      <c r="AG854" s="48"/>
      <c r="AH854" s="48"/>
      <c r="AI854" s="48"/>
      <c r="AJ854" s="48"/>
    </row>
    <row r="855" spans="6:36" ht="15.75" customHeight="1" x14ac:dyDescent="0.25">
      <c r="F855" s="47"/>
      <c r="G855" s="47"/>
      <c r="I855" s="47"/>
      <c r="J855" s="47"/>
      <c r="L855" s="47"/>
      <c r="M855" s="47"/>
      <c r="O855" s="47"/>
      <c r="P855" s="47"/>
      <c r="X855"/>
      <c r="AG855" s="48"/>
      <c r="AH855" s="48"/>
      <c r="AI855" s="48"/>
      <c r="AJ855" s="48"/>
    </row>
    <row r="856" spans="6:36" ht="15.75" customHeight="1" x14ac:dyDescent="0.25">
      <c r="F856" s="47"/>
      <c r="G856" s="47"/>
      <c r="I856" s="47"/>
      <c r="J856" s="47"/>
      <c r="L856" s="47"/>
      <c r="M856" s="47"/>
      <c r="O856" s="47"/>
      <c r="P856" s="47"/>
      <c r="X856"/>
      <c r="AG856" s="48"/>
      <c r="AH856" s="48"/>
      <c r="AI856" s="48"/>
      <c r="AJ856" s="48"/>
    </row>
    <row r="857" spans="6:36" ht="15.75" customHeight="1" x14ac:dyDescent="0.25">
      <c r="F857" s="47"/>
      <c r="G857" s="47"/>
      <c r="I857" s="47"/>
      <c r="J857" s="47"/>
      <c r="L857" s="47"/>
      <c r="M857" s="47"/>
      <c r="O857" s="47"/>
      <c r="P857" s="47"/>
      <c r="X857"/>
      <c r="AG857" s="48"/>
      <c r="AH857" s="48"/>
      <c r="AI857" s="48"/>
      <c r="AJ857" s="48"/>
    </row>
    <row r="858" spans="6:36" ht="15.75" customHeight="1" x14ac:dyDescent="0.25">
      <c r="F858" s="47"/>
      <c r="G858" s="47"/>
      <c r="I858" s="47"/>
      <c r="J858" s="47"/>
      <c r="L858" s="47"/>
      <c r="M858" s="47"/>
      <c r="O858" s="47"/>
      <c r="P858" s="47"/>
      <c r="X858"/>
      <c r="AG858" s="48"/>
      <c r="AH858" s="48"/>
      <c r="AI858" s="48"/>
      <c r="AJ858" s="48"/>
    </row>
    <row r="859" spans="6:36" ht="15.75" customHeight="1" x14ac:dyDescent="0.25">
      <c r="F859" s="47"/>
      <c r="G859" s="47"/>
      <c r="I859" s="47"/>
      <c r="J859" s="47"/>
      <c r="L859" s="47"/>
      <c r="M859" s="47"/>
      <c r="O859" s="47"/>
      <c r="P859" s="47"/>
      <c r="X859"/>
      <c r="AG859" s="48"/>
      <c r="AH859" s="48"/>
      <c r="AI859" s="48"/>
      <c r="AJ859" s="48"/>
    </row>
    <row r="860" spans="6:36" ht="15.75" customHeight="1" x14ac:dyDescent="0.25">
      <c r="F860" s="47"/>
      <c r="G860" s="47"/>
      <c r="I860" s="47"/>
      <c r="J860" s="47"/>
      <c r="L860" s="47"/>
      <c r="M860" s="47"/>
      <c r="O860" s="47"/>
      <c r="P860" s="47"/>
      <c r="X860"/>
      <c r="AG860" s="48"/>
      <c r="AH860" s="48"/>
      <c r="AI860" s="48"/>
      <c r="AJ860" s="48"/>
    </row>
    <row r="861" spans="6:36" ht="15.75" customHeight="1" x14ac:dyDescent="0.25">
      <c r="F861" s="47"/>
      <c r="G861" s="47"/>
      <c r="I861" s="47"/>
      <c r="J861" s="47"/>
      <c r="L861" s="47"/>
      <c r="M861" s="47"/>
      <c r="O861" s="47"/>
      <c r="P861" s="47"/>
      <c r="X861"/>
      <c r="AG861" s="48"/>
      <c r="AH861" s="48"/>
      <c r="AI861" s="48"/>
      <c r="AJ861" s="48"/>
    </row>
    <row r="862" spans="6:36" ht="15.75" customHeight="1" x14ac:dyDescent="0.25">
      <c r="F862" s="47"/>
      <c r="G862" s="47"/>
      <c r="I862" s="47"/>
      <c r="J862" s="47"/>
      <c r="L862" s="47"/>
      <c r="M862" s="47"/>
      <c r="O862" s="47"/>
      <c r="P862" s="47"/>
      <c r="X862"/>
      <c r="AG862" s="48"/>
      <c r="AH862" s="48"/>
      <c r="AI862" s="48"/>
      <c r="AJ862" s="48"/>
    </row>
    <row r="863" spans="6:36" ht="15.75" customHeight="1" x14ac:dyDescent="0.25">
      <c r="F863" s="47"/>
      <c r="G863" s="47"/>
      <c r="I863" s="47"/>
      <c r="J863" s="47"/>
      <c r="L863" s="47"/>
      <c r="M863" s="47"/>
      <c r="O863" s="47"/>
      <c r="P863" s="47"/>
      <c r="X863"/>
      <c r="AG863" s="48"/>
      <c r="AH863" s="48"/>
      <c r="AI863" s="48"/>
      <c r="AJ863" s="48"/>
    </row>
    <row r="864" spans="6:36" ht="15.75" customHeight="1" x14ac:dyDescent="0.25">
      <c r="F864" s="47"/>
      <c r="G864" s="47"/>
      <c r="I864" s="47"/>
      <c r="J864" s="47"/>
      <c r="L864" s="47"/>
      <c r="M864" s="47"/>
      <c r="O864" s="47"/>
      <c r="P864" s="47"/>
      <c r="X864"/>
      <c r="AG864" s="48"/>
      <c r="AH864" s="48"/>
      <c r="AI864" s="48"/>
      <c r="AJ864" s="48"/>
    </row>
    <row r="865" spans="6:36" ht="15.75" customHeight="1" x14ac:dyDescent="0.25">
      <c r="F865" s="47"/>
      <c r="G865" s="47"/>
      <c r="I865" s="47"/>
      <c r="J865" s="47"/>
      <c r="L865" s="47"/>
      <c r="M865" s="47"/>
      <c r="O865" s="47"/>
      <c r="P865" s="47"/>
      <c r="X865"/>
      <c r="AG865" s="48"/>
      <c r="AH865" s="48"/>
      <c r="AI865" s="48"/>
      <c r="AJ865" s="48"/>
    </row>
    <row r="866" spans="6:36" ht="15.75" customHeight="1" x14ac:dyDescent="0.25">
      <c r="F866" s="47"/>
      <c r="G866" s="47"/>
      <c r="I866" s="47"/>
      <c r="J866" s="47"/>
      <c r="L866" s="47"/>
      <c r="M866" s="47"/>
      <c r="O866" s="47"/>
      <c r="P866" s="47"/>
      <c r="X866"/>
      <c r="AG866" s="48"/>
      <c r="AH866" s="48"/>
      <c r="AI866" s="48"/>
      <c r="AJ866" s="48"/>
    </row>
    <row r="867" spans="6:36" ht="15.75" customHeight="1" x14ac:dyDescent="0.25">
      <c r="F867" s="47"/>
      <c r="G867" s="47"/>
      <c r="I867" s="47"/>
      <c r="J867" s="47"/>
      <c r="L867" s="47"/>
      <c r="M867" s="47"/>
      <c r="O867" s="47"/>
      <c r="P867" s="47"/>
      <c r="X867"/>
      <c r="AG867" s="48"/>
      <c r="AH867" s="48"/>
      <c r="AI867" s="48"/>
      <c r="AJ867" s="48"/>
    </row>
    <row r="868" spans="6:36" ht="15.75" customHeight="1" x14ac:dyDescent="0.25">
      <c r="F868" s="47"/>
      <c r="G868" s="47"/>
      <c r="I868" s="47"/>
      <c r="J868" s="47"/>
      <c r="L868" s="47"/>
      <c r="M868" s="47"/>
      <c r="O868" s="47"/>
      <c r="P868" s="47"/>
      <c r="X868"/>
      <c r="AG868" s="48"/>
      <c r="AH868" s="48"/>
      <c r="AI868" s="48"/>
      <c r="AJ868" s="48"/>
    </row>
    <row r="869" spans="6:36" ht="15.75" customHeight="1" x14ac:dyDescent="0.25">
      <c r="F869" s="47"/>
      <c r="G869" s="47"/>
      <c r="I869" s="47"/>
      <c r="J869" s="47"/>
      <c r="L869" s="47"/>
      <c r="M869" s="47"/>
      <c r="O869" s="47"/>
      <c r="P869" s="47"/>
      <c r="X869"/>
      <c r="AG869" s="48"/>
      <c r="AH869" s="48"/>
      <c r="AI869" s="48"/>
      <c r="AJ869" s="48"/>
    </row>
    <row r="870" spans="6:36" ht="15.75" customHeight="1" x14ac:dyDescent="0.25">
      <c r="F870" s="47"/>
      <c r="G870" s="47"/>
      <c r="I870" s="47"/>
      <c r="J870" s="47"/>
      <c r="L870" s="47"/>
      <c r="M870" s="47"/>
      <c r="O870" s="47"/>
      <c r="P870" s="47"/>
      <c r="X870"/>
      <c r="AG870" s="48"/>
      <c r="AH870" s="48"/>
      <c r="AI870" s="48"/>
      <c r="AJ870" s="48"/>
    </row>
    <row r="871" spans="6:36" ht="15.75" customHeight="1" x14ac:dyDescent="0.25">
      <c r="F871" s="47"/>
      <c r="G871" s="47"/>
      <c r="I871" s="47"/>
      <c r="J871" s="47"/>
      <c r="L871" s="47"/>
      <c r="M871" s="47"/>
      <c r="O871" s="47"/>
      <c r="P871" s="47"/>
      <c r="X871"/>
      <c r="AG871" s="48"/>
      <c r="AH871" s="48"/>
      <c r="AI871" s="48"/>
      <c r="AJ871" s="48"/>
    </row>
    <row r="872" spans="6:36" ht="15.75" customHeight="1" x14ac:dyDescent="0.25">
      <c r="F872" s="47"/>
      <c r="G872" s="47"/>
      <c r="I872" s="47"/>
      <c r="J872" s="47"/>
      <c r="L872" s="47"/>
      <c r="M872" s="47"/>
      <c r="O872" s="47"/>
      <c r="P872" s="47"/>
      <c r="X872"/>
      <c r="AG872" s="48"/>
      <c r="AH872" s="48"/>
      <c r="AI872" s="48"/>
      <c r="AJ872" s="48"/>
    </row>
    <row r="873" spans="6:36" ht="15.75" customHeight="1" x14ac:dyDescent="0.25">
      <c r="F873" s="47"/>
      <c r="G873" s="47"/>
      <c r="I873" s="47"/>
      <c r="J873" s="47"/>
      <c r="L873" s="47"/>
      <c r="M873" s="47"/>
      <c r="O873" s="47"/>
      <c r="P873" s="47"/>
      <c r="X873"/>
      <c r="AG873" s="48"/>
      <c r="AH873" s="48"/>
      <c r="AI873" s="48"/>
      <c r="AJ873" s="48"/>
    </row>
    <row r="874" spans="6:36" ht="15.75" customHeight="1" x14ac:dyDescent="0.25">
      <c r="F874" s="47"/>
      <c r="G874" s="47"/>
      <c r="I874" s="47"/>
      <c r="J874" s="47"/>
      <c r="L874" s="47"/>
      <c r="M874" s="47"/>
      <c r="O874" s="47"/>
      <c r="P874" s="47"/>
      <c r="X874"/>
      <c r="AG874" s="48"/>
      <c r="AH874" s="48"/>
      <c r="AI874" s="48"/>
      <c r="AJ874" s="48"/>
    </row>
    <row r="875" spans="6:36" ht="15.75" customHeight="1" x14ac:dyDescent="0.25">
      <c r="F875" s="47"/>
      <c r="G875" s="47"/>
      <c r="I875" s="47"/>
      <c r="J875" s="47"/>
      <c r="L875" s="47"/>
      <c r="M875" s="47"/>
      <c r="O875" s="47"/>
      <c r="P875" s="47"/>
      <c r="X875"/>
      <c r="AG875" s="48"/>
      <c r="AH875" s="48"/>
      <c r="AI875" s="48"/>
      <c r="AJ875" s="48"/>
    </row>
    <row r="876" spans="6:36" ht="15.75" customHeight="1" x14ac:dyDescent="0.25">
      <c r="F876" s="47"/>
      <c r="G876" s="47"/>
      <c r="I876" s="47"/>
      <c r="J876" s="47"/>
      <c r="L876" s="47"/>
      <c r="M876" s="47"/>
      <c r="O876" s="47"/>
      <c r="P876" s="47"/>
      <c r="X876"/>
      <c r="AG876" s="48"/>
      <c r="AH876" s="48"/>
      <c r="AI876" s="48"/>
      <c r="AJ876" s="48"/>
    </row>
    <row r="877" spans="6:36" ht="15.75" customHeight="1" x14ac:dyDescent="0.25">
      <c r="F877" s="47"/>
      <c r="G877" s="47"/>
      <c r="I877" s="47"/>
      <c r="J877" s="47"/>
      <c r="L877" s="47"/>
      <c r="M877" s="47"/>
      <c r="O877" s="47"/>
      <c r="P877" s="47"/>
      <c r="X877"/>
      <c r="AG877" s="48"/>
      <c r="AH877" s="48"/>
      <c r="AI877" s="48"/>
      <c r="AJ877" s="48"/>
    </row>
    <row r="878" spans="6:36" ht="15.75" customHeight="1" x14ac:dyDescent="0.25">
      <c r="F878" s="47"/>
      <c r="G878" s="47"/>
      <c r="I878" s="47"/>
      <c r="J878" s="47"/>
      <c r="L878" s="47"/>
      <c r="M878" s="47"/>
      <c r="O878" s="47"/>
      <c r="P878" s="47"/>
      <c r="X878"/>
      <c r="AG878" s="48"/>
      <c r="AH878" s="48"/>
      <c r="AI878" s="48"/>
      <c r="AJ878" s="48"/>
    </row>
    <row r="879" spans="6:36" ht="15.75" customHeight="1" x14ac:dyDescent="0.25">
      <c r="F879" s="47"/>
      <c r="G879" s="47"/>
      <c r="I879" s="47"/>
      <c r="J879" s="47"/>
      <c r="L879" s="47"/>
      <c r="M879" s="47"/>
      <c r="O879" s="47"/>
      <c r="P879" s="47"/>
      <c r="X879"/>
      <c r="AG879" s="48"/>
      <c r="AH879" s="48"/>
      <c r="AI879" s="48"/>
      <c r="AJ879" s="48"/>
    </row>
    <row r="880" spans="6:36" ht="15.75" customHeight="1" x14ac:dyDescent="0.25">
      <c r="F880" s="47"/>
      <c r="G880" s="47"/>
      <c r="I880" s="47"/>
      <c r="J880" s="47"/>
      <c r="L880" s="47"/>
      <c r="M880" s="47"/>
      <c r="O880" s="47"/>
      <c r="P880" s="47"/>
      <c r="X880"/>
      <c r="AG880" s="48"/>
      <c r="AH880" s="48"/>
      <c r="AI880" s="48"/>
      <c r="AJ880" s="48"/>
    </row>
    <row r="881" spans="6:36" ht="15.75" customHeight="1" x14ac:dyDescent="0.25">
      <c r="F881" s="47"/>
      <c r="G881" s="47"/>
      <c r="I881" s="47"/>
      <c r="J881" s="47"/>
      <c r="L881" s="47"/>
      <c r="M881" s="47"/>
      <c r="O881" s="47"/>
      <c r="P881" s="47"/>
      <c r="X881"/>
      <c r="AG881" s="48"/>
      <c r="AH881" s="48"/>
      <c r="AI881" s="48"/>
      <c r="AJ881" s="48"/>
    </row>
    <row r="882" spans="6:36" ht="15.75" customHeight="1" x14ac:dyDescent="0.25">
      <c r="F882" s="47"/>
      <c r="G882" s="47"/>
      <c r="I882" s="47"/>
      <c r="J882" s="47"/>
      <c r="L882" s="47"/>
      <c r="M882" s="47"/>
      <c r="O882" s="47"/>
      <c r="P882" s="47"/>
      <c r="X882"/>
      <c r="AG882" s="48"/>
      <c r="AH882" s="48"/>
      <c r="AI882" s="48"/>
      <c r="AJ882" s="48"/>
    </row>
    <row r="883" spans="6:36" ht="15.75" customHeight="1" x14ac:dyDescent="0.25">
      <c r="F883" s="47"/>
      <c r="G883" s="47"/>
      <c r="I883" s="47"/>
      <c r="J883" s="47"/>
      <c r="L883" s="47"/>
      <c r="M883" s="47"/>
      <c r="O883" s="47"/>
      <c r="P883" s="47"/>
      <c r="X883"/>
      <c r="AG883" s="48"/>
      <c r="AH883" s="48"/>
      <c r="AI883" s="48"/>
      <c r="AJ883" s="48"/>
    </row>
    <row r="884" spans="6:36" ht="15.75" customHeight="1" x14ac:dyDescent="0.25">
      <c r="F884" s="47"/>
      <c r="G884" s="47"/>
      <c r="I884" s="47"/>
      <c r="J884" s="47"/>
      <c r="L884" s="47"/>
      <c r="M884" s="47"/>
      <c r="O884" s="47"/>
      <c r="P884" s="47"/>
      <c r="X884"/>
      <c r="AG884" s="48"/>
      <c r="AH884" s="48"/>
      <c r="AI884" s="48"/>
      <c r="AJ884" s="48"/>
    </row>
    <row r="885" spans="6:36" ht="15.75" customHeight="1" x14ac:dyDescent="0.25">
      <c r="F885" s="47"/>
      <c r="G885" s="47"/>
      <c r="I885" s="47"/>
      <c r="J885" s="47"/>
      <c r="L885" s="47"/>
      <c r="M885" s="47"/>
      <c r="O885" s="47"/>
      <c r="P885" s="47"/>
      <c r="X885"/>
      <c r="AG885" s="48"/>
      <c r="AH885" s="48"/>
      <c r="AI885" s="48"/>
      <c r="AJ885" s="48"/>
    </row>
    <row r="886" spans="6:36" ht="15.75" customHeight="1" x14ac:dyDescent="0.25">
      <c r="F886" s="47"/>
      <c r="G886" s="47"/>
      <c r="I886" s="47"/>
      <c r="J886" s="47"/>
      <c r="L886" s="47"/>
      <c r="M886" s="47"/>
      <c r="O886" s="47"/>
      <c r="P886" s="47"/>
      <c r="X886"/>
      <c r="AG886" s="48"/>
      <c r="AH886" s="48"/>
      <c r="AI886" s="48"/>
      <c r="AJ886" s="48"/>
    </row>
    <row r="887" spans="6:36" ht="15.75" customHeight="1" x14ac:dyDescent="0.25">
      <c r="F887" s="47"/>
      <c r="G887" s="47"/>
      <c r="I887" s="47"/>
      <c r="J887" s="47"/>
      <c r="L887" s="47"/>
      <c r="M887" s="47"/>
      <c r="O887" s="47"/>
      <c r="P887" s="47"/>
      <c r="X887"/>
      <c r="AG887" s="48"/>
      <c r="AH887" s="48"/>
      <c r="AI887" s="48"/>
      <c r="AJ887" s="48"/>
    </row>
    <row r="888" spans="6:36" ht="15.75" customHeight="1" x14ac:dyDescent="0.25">
      <c r="F888" s="47"/>
      <c r="G888" s="47"/>
      <c r="I888" s="47"/>
      <c r="J888" s="47"/>
      <c r="L888" s="47"/>
      <c r="M888" s="47"/>
      <c r="O888" s="47"/>
      <c r="P888" s="47"/>
      <c r="X888"/>
      <c r="AG888" s="48"/>
      <c r="AH888" s="48"/>
      <c r="AI888" s="48"/>
      <c r="AJ888" s="48"/>
    </row>
    <row r="889" spans="6:36" ht="15.75" customHeight="1" x14ac:dyDescent="0.25">
      <c r="F889" s="47"/>
      <c r="G889" s="47"/>
      <c r="I889" s="47"/>
      <c r="J889" s="47"/>
      <c r="L889" s="47"/>
      <c r="M889" s="47"/>
      <c r="O889" s="47"/>
      <c r="P889" s="47"/>
      <c r="X889"/>
      <c r="AG889" s="48"/>
      <c r="AH889" s="48"/>
      <c r="AI889" s="48"/>
      <c r="AJ889" s="48"/>
    </row>
    <row r="890" spans="6:36" ht="15.75" customHeight="1" x14ac:dyDescent="0.25">
      <c r="F890" s="47"/>
      <c r="G890" s="47"/>
      <c r="I890" s="47"/>
      <c r="J890" s="47"/>
      <c r="L890" s="47"/>
      <c r="M890" s="47"/>
      <c r="O890" s="47"/>
      <c r="P890" s="47"/>
      <c r="X890"/>
      <c r="AG890" s="48"/>
      <c r="AH890" s="48"/>
      <c r="AI890" s="48"/>
      <c r="AJ890" s="48"/>
    </row>
    <row r="891" spans="6:36" ht="15.75" customHeight="1" x14ac:dyDescent="0.25">
      <c r="F891" s="47"/>
      <c r="G891" s="47"/>
      <c r="I891" s="47"/>
      <c r="J891" s="47"/>
      <c r="L891" s="47"/>
      <c r="M891" s="47"/>
      <c r="O891" s="47"/>
      <c r="P891" s="47"/>
      <c r="X891"/>
      <c r="AG891" s="48"/>
      <c r="AH891" s="48"/>
      <c r="AI891" s="48"/>
      <c r="AJ891" s="48"/>
    </row>
    <row r="892" spans="6:36" ht="15.75" customHeight="1" x14ac:dyDescent="0.25">
      <c r="F892" s="47"/>
      <c r="G892" s="47"/>
      <c r="I892" s="47"/>
      <c r="J892" s="47"/>
      <c r="L892" s="47"/>
      <c r="M892" s="47"/>
      <c r="O892" s="47"/>
      <c r="P892" s="47"/>
      <c r="X892"/>
      <c r="AG892" s="48"/>
      <c r="AH892" s="48"/>
      <c r="AI892" s="48"/>
      <c r="AJ892" s="48"/>
    </row>
    <row r="893" spans="6:36" ht="15.75" customHeight="1" x14ac:dyDescent="0.25">
      <c r="F893" s="47"/>
      <c r="G893" s="47"/>
      <c r="I893" s="47"/>
      <c r="J893" s="47"/>
      <c r="L893" s="47"/>
      <c r="M893" s="47"/>
      <c r="O893" s="47"/>
      <c r="P893" s="47"/>
      <c r="X893"/>
      <c r="AG893" s="48"/>
      <c r="AH893" s="48"/>
      <c r="AI893" s="48"/>
      <c r="AJ893" s="48"/>
    </row>
    <row r="894" spans="6:36" ht="15.75" customHeight="1" x14ac:dyDescent="0.25">
      <c r="F894" s="47"/>
      <c r="G894" s="47"/>
      <c r="I894" s="47"/>
      <c r="J894" s="47"/>
      <c r="L894" s="47"/>
      <c r="M894" s="47"/>
      <c r="O894" s="47"/>
      <c r="P894" s="47"/>
      <c r="X894"/>
      <c r="AG894" s="48"/>
      <c r="AH894" s="48"/>
      <c r="AI894" s="48"/>
      <c r="AJ894" s="48"/>
    </row>
    <row r="895" spans="6:36" ht="15.75" customHeight="1" x14ac:dyDescent="0.25">
      <c r="F895" s="47"/>
      <c r="G895" s="47"/>
      <c r="I895" s="47"/>
      <c r="J895" s="47"/>
      <c r="L895" s="47"/>
      <c r="M895" s="47"/>
      <c r="O895" s="47"/>
      <c r="P895" s="47"/>
      <c r="X895"/>
      <c r="AG895" s="48"/>
      <c r="AH895" s="48"/>
      <c r="AI895" s="48"/>
      <c r="AJ895" s="48"/>
    </row>
    <row r="896" spans="6:36" ht="15.75" customHeight="1" x14ac:dyDescent="0.25">
      <c r="F896" s="47"/>
      <c r="G896" s="47"/>
      <c r="I896" s="47"/>
      <c r="J896" s="47"/>
      <c r="L896" s="47"/>
      <c r="M896" s="47"/>
      <c r="O896" s="47"/>
      <c r="P896" s="47"/>
      <c r="X896"/>
      <c r="AG896" s="48"/>
      <c r="AH896" s="48"/>
      <c r="AI896" s="48"/>
      <c r="AJ896" s="48"/>
    </row>
    <row r="897" spans="6:36" ht="15.75" customHeight="1" x14ac:dyDescent="0.25">
      <c r="F897" s="47"/>
      <c r="G897" s="47"/>
      <c r="I897" s="47"/>
      <c r="J897" s="47"/>
      <c r="L897" s="47"/>
      <c r="M897" s="47"/>
      <c r="O897" s="47"/>
      <c r="P897" s="47"/>
      <c r="X897"/>
      <c r="AG897" s="48"/>
      <c r="AH897" s="48"/>
      <c r="AI897" s="48"/>
      <c r="AJ897" s="48"/>
    </row>
    <row r="898" spans="6:36" ht="15.75" customHeight="1" x14ac:dyDescent="0.25">
      <c r="F898" s="47"/>
      <c r="G898" s="47"/>
      <c r="I898" s="47"/>
      <c r="J898" s="47"/>
      <c r="L898" s="47"/>
      <c r="M898" s="47"/>
      <c r="O898" s="47"/>
      <c r="P898" s="47"/>
      <c r="X898"/>
      <c r="AG898" s="48"/>
      <c r="AH898" s="48"/>
      <c r="AI898" s="48"/>
      <c r="AJ898" s="48"/>
    </row>
    <row r="899" spans="6:36" ht="15.75" customHeight="1" x14ac:dyDescent="0.25">
      <c r="F899" s="47"/>
      <c r="G899" s="47"/>
      <c r="I899" s="47"/>
      <c r="J899" s="47"/>
      <c r="L899" s="47"/>
      <c r="M899" s="47"/>
      <c r="O899" s="47"/>
      <c r="P899" s="47"/>
      <c r="X899"/>
      <c r="AG899" s="48"/>
      <c r="AH899" s="48"/>
      <c r="AI899" s="48"/>
      <c r="AJ899" s="48"/>
    </row>
    <row r="900" spans="6:36" ht="15.75" customHeight="1" x14ac:dyDescent="0.25">
      <c r="F900" s="47"/>
      <c r="G900" s="47"/>
      <c r="I900" s="47"/>
      <c r="J900" s="47"/>
      <c r="L900" s="47"/>
      <c r="M900" s="47"/>
      <c r="O900" s="47"/>
      <c r="P900" s="47"/>
      <c r="X900"/>
      <c r="AG900" s="48"/>
      <c r="AH900" s="48"/>
      <c r="AI900" s="48"/>
      <c r="AJ900" s="48"/>
    </row>
    <row r="901" spans="6:36" ht="15.75" customHeight="1" x14ac:dyDescent="0.25">
      <c r="F901" s="47"/>
      <c r="G901" s="47"/>
      <c r="I901" s="47"/>
      <c r="J901" s="47"/>
      <c r="L901" s="47"/>
      <c r="M901" s="47"/>
      <c r="O901" s="47"/>
      <c r="P901" s="47"/>
      <c r="X901"/>
      <c r="AG901" s="48"/>
      <c r="AH901" s="48"/>
      <c r="AI901" s="48"/>
      <c r="AJ901" s="48"/>
    </row>
    <row r="902" spans="6:36" ht="15.75" customHeight="1" x14ac:dyDescent="0.25">
      <c r="F902" s="47"/>
      <c r="G902" s="47"/>
      <c r="I902" s="47"/>
      <c r="J902" s="47"/>
      <c r="L902" s="47"/>
      <c r="M902" s="47"/>
      <c r="O902" s="47"/>
      <c r="P902" s="47"/>
      <c r="X902"/>
      <c r="AG902" s="48"/>
      <c r="AH902" s="48"/>
      <c r="AI902" s="48"/>
      <c r="AJ902" s="48"/>
    </row>
    <row r="903" spans="6:36" ht="15.75" customHeight="1" x14ac:dyDescent="0.25">
      <c r="F903" s="47"/>
      <c r="G903" s="47"/>
      <c r="I903" s="47"/>
      <c r="J903" s="47"/>
      <c r="L903" s="47"/>
      <c r="M903" s="47"/>
      <c r="O903" s="47"/>
      <c r="P903" s="47"/>
      <c r="X903"/>
      <c r="AG903" s="48"/>
      <c r="AH903" s="48"/>
      <c r="AI903" s="48"/>
      <c r="AJ903" s="48"/>
    </row>
    <row r="904" spans="6:36" ht="15.75" customHeight="1" x14ac:dyDescent="0.25">
      <c r="F904" s="47"/>
      <c r="G904" s="47"/>
      <c r="I904" s="47"/>
      <c r="J904" s="47"/>
      <c r="L904" s="47"/>
      <c r="M904" s="47"/>
      <c r="O904" s="47"/>
      <c r="P904" s="47"/>
      <c r="X904"/>
      <c r="AG904" s="48"/>
      <c r="AH904" s="48"/>
      <c r="AI904" s="48"/>
      <c r="AJ904" s="48"/>
    </row>
    <row r="905" spans="6:36" ht="15.75" customHeight="1" x14ac:dyDescent="0.25">
      <c r="F905" s="47"/>
      <c r="G905" s="47"/>
      <c r="I905" s="47"/>
      <c r="J905" s="47"/>
      <c r="L905" s="47"/>
      <c r="M905" s="47"/>
      <c r="O905" s="47"/>
      <c r="P905" s="47"/>
      <c r="X905"/>
      <c r="AG905" s="48"/>
      <c r="AH905" s="48"/>
      <c r="AI905" s="48"/>
      <c r="AJ905" s="48"/>
    </row>
    <row r="906" spans="6:36" ht="15.75" customHeight="1" x14ac:dyDescent="0.25">
      <c r="F906" s="47"/>
      <c r="G906" s="47"/>
      <c r="I906" s="47"/>
      <c r="J906" s="47"/>
      <c r="L906" s="47"/>
      <c r="M906" s="47"/>
      <c r="O906" s="47"/>
      <c r="P906" s="47"/>
      <c r="X906"/>
      <c r="AG906" s="48"/>
      <c r="AH906" s="48"/>
      <c r="AI906" s="48"/>
      <c r="AJ906" s="48"/>
    </row>
    <row r="907" spans="6:36" ht="15.75" customHeight="1" x14ac:dyDescent="0.25">
      <c r="F907" s="47"/>
      <c r="G907" s="47"/>
      <c r="I907" s="47"/>
      <c r="J907" s="47"/>
      <c r="L907" s="47"/>
      <c r="M907" s="47"/>
      <c r="O907" s="47"/>
      <c r="P907" s="47"/>
      <c r="X907"/>
      <c r="AG907" s="48"/>
      <c r="AH907" s="48"/>
      <c r="AI907" s="48"/>
      <c r="AJ907" s="48"/>
    </row>
    <row r="908" spans="6:36" ht="15.75" customHeight="1" x14ac:dyDescent="0.25">
      <c r="F908" s="47"/>
      <c r="G908" s="47"/>
      <c r="I908" s="47"/>
      <c r="J908" s="47"/>
      <c r="L908" s="47"/>
      <c r="M908" s="47"/>
      <c r="O908" s="47"/>
      <c r="P908" s="47"/>
      <c r="X908"/>
      <c r="AG908" s="48"/>
      <c r="AH908" s="48"/>
      <c r="AI908" s="48"/>
      <c r="AJ908" s="48"/>
    </row>
    <row r="909" spans="6:36" ht="15.75" customHeight="1" x14ac:dyDescent="0.25">
      <c r="F909" s="47"/>
      <c r="G909" s="47"/>
      <c r="I909" s="47"/>
      <c r="J909" s="47"/>
      <c r="L909" s="47"/>
      <c r="M909" s="47"/>
      <c r="O909" s="47"/>
      <c r="P909" s="47"/>
      <c r="X909"/>
      <c r="AG909" s="48"/>
      <c r="AH909" s="48"/>
      <c r="AI909" s="48"/>
      <c r="AJ909" s="48"/>
    </row>
    <row r="910" spans="6:36" ht="15.75" customHeight="1" x14ac:dyDescent="0.25">
      <c r="F910" s="47"/>
      <c r="G910" s="47"/>
      <c r="I910" s="47"/>
      <c r="J910" s="47"/>
      <c r="L910" s="47"/>
      <c r="M910" s="47"/>
      <c r="O910" s="47"/>
      <c r="P910" s="47"/>
      <c r="X910"/>
      <c r="AG910" s="48"/>
      <c r="AH910" s="48"/>
      <c r="AI910" s="48"/>
      <c r="AJ910" s="48"/>
    </row>
    <row r="911" spans="6:36" ht="15.75" customHeight="1" x14ac:dyDescent="0.25">
      <c r="F911" s="47"/>
      <c r="G911" s="47"/>
      <c r="I911" s="47"/>
      <c r="J911" s="47"/>
      <c r="L911" s="47"/>
      <c r="M911" s="47"/>
      <c r="O911" s="47"/>
      <c r="P911" s="47"/>
      <c r="X911"/>
      <c r="AG911" s="48"/>
      <c r="AH911" s="48"/>
      <c r="AI911" s="48"/>
      <c r="AJ911" s="48"/>
    </row>
    <row r="912" spans="6:36" ht="15.75" customHeight="1" x14ac:dyDescent="0.25">
      <c r="F912" s="47"/>
      <c r="G912" s="47"/>
      <c r="I912" s="47"/>
      <c r="J912" s="47"/>
      <c r="L912" s="47"/>
      <c r="M912" s="47"/>
      <c r="O912" s="47"/>
      <c r="P912" s="47"/>
      <c r="X912"/>
      <c r="AG912" s="48"/>
      <c r="AH912" s="48"/>
      <c r="AI912" s="48"/>
      <c r="AJ912" s="48"/>
    </row>
    <row r="913" spans="6:36" ht="15.75" customHeight="1" x14ac:dyDescent="0.25">
      <c r="F913" s="47"/>
      <c r="G913" s="47"/>
      <c r="I913" s="47"/>
      <c r="J913" s="47"/>
      <c r="L913" s="47"/>
      <c r="M913" s="47"/>
      <c r="O913" s="47"/>
      <c r="P913" s="47"/>
      <c r="X913"/>
      <c r="AG913" s="48"/>
      <c r="AH913" s="48"/>
      <c r="AI913" s="48"/>
      <c r="AJ913" s="48"/>
    </row>
    <row r="914" spans="6:36" ht="15.75" customHeight="1" x14ac:dyDescent="0.25">
      <c r="F914" s="47"/>
      <c r="G914" s="47"/>
      <c r="I914" s="47"/>
      <c r="J914" s="47"/>
      <c r="L914" s="47"/>
      <c r="M914" s="47"/>
      <c r="O914" s="47"/>
      <c r="P914" s="47"/>
      <c r="X914"/>
      <c r="AG914" s="48"/>
      <c r="AH914" s="48"/>
      <c r="AI914" s="48"/>
      <c r="AJ914" s="48"/>
    </row>
    <row r="915" spans="6:36" ht="15.75" customHeight="1" x14ac:dyDescent="0.25">
      <c r="F915" s="47"/>
      <c r="G915" s="47"/>
      <c r="I915" s="47"/>
      <c r="J915" s="47"/>
      <c r="L915" s="47"/>
      <c r="M915" s="47"/>
      <c r="O915" s="47"/>
      <c r="P915" s="47"/>
      <c r="X915"/>
      <c r="AG915" s="48"/>
      <c r="AH915" s="48"/>
      <c r="AI915" s="48"/>
      <c r="AJ915" s="48"/>
    </row>
    <row r="916" spans="6:36" ht="15.75" customHeight="1" x14ac:dyDescent="0.25">
      <c r="F916" s="47"/>
      <c r="G916" s="47"/>
      <c r="I916" s="47"/>
      <c r="J916" s="47"/>
      <c r="L916" s="47"/>
      <c r="M916" s="47"/>
      <c r="O916" s="47"/>
      <c r="P916" s="47"/>
      <c r="X916"/>
      <c r="AG916" s="48"/>
      <c r="AH916" s="48"/>
      <c r="AI916" s="48"/>
      <c r="AJ916" s="48"/>
    </row>
    <row r="917" spans="6:36" ht="15.75" customHeight="1" x14ac:dyDescent="0.25">
      <c r="F917" s="47"/>
      <c r="G917" s="47"/>
      <c r="I917" s="47"/>
      <c r="J917" s="47"/>
      <c r="L917" s="47"/>
      <c r="M917" s="47"/>
      <c r="O917" s="47"/>
      <c r="P917" s="47"/>
      <c r="X917"/>
      <c r="AG917" s="48"/>
      <c r="AH917" s="48"/>
      <c r="AI917" s="48"/>
      <c r="AJ917" s="48"/>
    </row>
    <row r="918" spans="6:36" ht="15.75" customHeight="1" x14ac:dyDescent="0.25">
      <c r="F918" s="47"/>
      <c r="G918" s="47"/>
      <c r="I918" s="47"/>
      <c r="J918" s="47"/>
      <c r="L918" s="47"/>
      <c r="M918" s="47"/>
      <c r="O918" s="47"/>
      <c r="P918" s="47"/>
      <c r="X918"/>
      <c r="AG918" s="48"/>
      <c r="AH918" s="48"/>
      <c r="AI918" s="48"/>
      <c r="AJ918" s="48"/>
    </row>
    <row r="919" spans="6:36" ht="15.75" customHeight="1" x14ac:dyDescent="0.25">
      <c r="F919" s="47"/>
      <c r="G919" s="47"/>
      <c r="I919" s="47"/>
      <c r="J919" s="47"/>
      <c r="L919" s="47"/>
      <c r="M919" s="47"/>
      <c r="O919" s="47"/>
      <c r="P919" s="47"/>
      <c r="X919"/>
      <c r="AG919" s="48"/>
      <c r="AH919" s="48"/>
      <c r="AI919" s="48"/>
      <c r="AJ919" s="48"/>
    </row>
    <row r="920" spans="6:36" ht="15.75" customHeight="1" x14ac:dyDescent="0.25">
      <c r="F920" s="47"/>
      <c r="G920" s="47"/>
      <c r="I920" s="47"/>
      <c r="J920" s="47"/>
      <c r="L920" s="47"/>
      <c r="M920" s="47"/>
      <c r="O920" s="47"/>
      <c r="P920" s="47"/>
      <c r="X920"/>
      <c r="AG920" s="48"/>
      <c r="AH920" s="48"/>
      <c r="AI920" s="48"/>
      <c r="AJ920" s="48"/>
    </row>
    <row r="921" spans="6:36" ht="15.75" customHeight="1" x14ac:dyDescent="0.25">
      <c r="F921" s="47"/>
      <c r="G921" s="47"/>
      <c r="I921" s="47"/>
      <c r="J921" s="47"/>
      <c r="L921" s="47"/>
      <c r="M921" s="47"/>
      <c r="O921" s="47"/>
      <c r="P921" s="47"/>
      <c r="X921"/>
      <c r="AG921" s="48"/>
      <c r="AH921" s="48"/>
      <c r="AI921" s="48"/>
      <c r="AJ921" s="48"/>
    </row>
    <row r="922" spans="6:36" ht="15.75" customHeight="1" x14ac:dyDescent="0.25">
      <c r="F922" s="47"/>
      <c r="G922" s="47"/>
      <c r="I922" s="47"/>
      <c r="J922" s="47"/>
      <c r="L922" s="47"/>
      <c r="M922" s="47"/>
      <c r="O922" s="47"/>
      <c r="P922" s="47"/>
      <c r="X922"/>
      <c r="AG922" s="48"/>
      <c r="AH922" s="48"/>
      <c r="AI922" s="48"/>
      <c r="AJ922" s="48"/>
    </row>
    <row r="923" spans="6:36" ht="15.75" customHeight="1" x14ac:dyDescent="0.25">
      <c r="F923" s="47"/>
      <c r="G923" s="47"/>
      <c r="I923" s="47"/>
      <c r="J923" s="47"/>
      <c r="L923" s="47"/>
      <c r="M923" s="47"/>
      <c r="O923" s="47"/>
      <c r="P923" s="47"/>
      <c r="X923"/>
      <c r="AG923" s="48"/>
      <c r="AH923" s="48"/>
      <c r="AI923" s="48"/>
      <c r="AJ923" s="48"/>
    </row>
    <row r="924" spans="6:36" ht="15.75" customHeight="1" x14ac:dyDescent="0.25">
      <c r="F924" s="47"/>
      <c r="G924" s="47"/>
      <c r="I924" s="47"/>
      <c r="J924" s="47"/>
      <c r="L924" s="47"/>
      <c r="M924" s="47"/>
      <c r="O924" s="47"/>
      <c r="P924" s="47"/>
      <c r="X924"/>
      <c r="AG924" s="48"/>
      <c r="AH924" s="48"/>
      <c r="AI924" s="48"/>
      <c r="AJ924" s="48"/>
    </row>
    <row r="925" spans="6:36" ht="15.75" customHeight="1" x14ac:dyDescent="0.25">
      <c r="F925" s="47"/>
      <c r="G925" s="47"/>
      <c r="I925" s="47"/>
      <c r="J925" s="47"/>
      <c r="L925" s="47"/>
      <c r="M925" s="47"/>
      <c r="O925" s="47"/>
      <c r="P925" s="47"/>
      <c r="X925"/>
      <c r="AG925" s="48"/>
      <c r="AH925" s="48"/>
      <c r="AI925" s="48"/>
      <c r="AJ925" s="48"/>
    </row>
    <row r="926" spans="6:36" ht="15.75" customHeight="1" x14ac:dyDescent="0.25">
      <c r="F926" s="47"/>
      <c r="G926" s="47"/>
      <c r="I926" s="47"/>
      <c r="J926" s="47"/>
      <c r="L926" s="47"/>
      <c r="M926" s="47"/>
      <c r="O926" s="47"/>
      <c r="P926" s="47"/>
      <c r="X926"/>
      <c r="AG926" s="48"/>
      <c r="AH926" s="48"/>
      <c r="AI926" s="48"/>
      <c r="AJ926" s="48"/>
    </row>
    <row r="927" spans="6:36" ht="15.75" customHeight="1" x14ac:dyDescent="0.25">
      <c r="F927" s="47"/>
      <c r="G927" s="47"/>
      <c r="I927" s="47"/>
      <c r="J927" s="47"/>
      <c r="L927" s="47"/>
      <c r="M927" s="47"/>
      <c r="O927" s="47"/>
      <c r="P927" s="47"/>
      <c r="X927"/>
      <c r="AG927" s="48"/>
      <c r="AH927" s="48"/>
      <c r="AI927" s="48"/>
      <c r="AJ927" s="48"/>
    </row>
    <row r="928" spans="6:36" ht="15.75" customHeight="1" x14ac:dyDescent="0.25">
      <c r="F928" s="47"/>
      <c r="G928" s="47"/>
      <c r="I928" s="47"/>
      <c r="J928" s="47"/>
      <c r="L928" s="47"/>
      <c r="M928" s="47"/>
      <c r="O928" s="47"/>
      <c r="P928" s="47"/>
      <c r="X928"/>
      <c r="AG928" s="48"/>
      <c r="AH928" s="48"/>
      <c r="AI928" s="48"/>
      <c r="AJ928" s="48"/>
    </row>
    <row r="929" spans="6:36" ht="15.75" customHeight="1" x14ac:dyDescent="0.25">
      <c r="F929" s="47"/>
      <c r="G929" s="47"/>
      <c r="I929" s="47"/>
      <c r="J929" s="47"/>
      <c r="L929" s="47"/>
      <c r="M929" s="47"/>
      <c r="O929" s="47"/>
      <c r="P929" s="47"/>
      <c r="X929"/>
      <c r="AG929" s="48"/>
      <c r="AH929" s="48"/>
      <c r="AI929" s="48"/>
      <c r="AJ929" s="48"/>
    </row>
    <row r="930" spans="6:36" ht="15.75" customHeight="1" x14ac:dyDescent="0.25">
      <c r="F930" s="47"/>
      <c r="G930" s="47"/>
      <c r="I930" s="47"/>
      <c r="J930" s="47"/>
      <c r="L930" s="47"/>
      <c r="M930" s="47"/>
      <c r="O930" s="47"/>
      <c r="P930" s="47"/>
      <c r="X930"/>
      <c r="AG930" s="48"/>
      <c r="AH930" s="48"/>
      <c r="AI930" s="48"/>
      <c r="AJ930" s="48"/>
    </row>
    <row r="931" spans="6:36" ht="15.75" customHeight="1" x14ac:dyDescent="0.25">
      <c r="F931" s="47"/>
      <c r="G931" s="47"/>
      <c r="I931" s="47"/>
      <c r="J931" s="47"/>
      <c r="L931" s="47"/>
      <c r="M931" s="47"/>
      <c r="O931" s="47"/>
      <c r="P931" s="47"/>
      <c r="X931"/>
      <c r="AG931" s="48"/>
      <c r="AH931" s="48"/>
      <c r="AI931" s="48"/>
      <c r="AJ931" s="48"/>
    </row>
    <row r="932" spans="6:36" ht="15.75" customHeight="1" x14ac:dyDescent="0.25">
      <c r="F932" s="47"/>
      <c r="G932" s="47"/>
      <c r="I932" s="47"/>
      <c r="J932" s="47"/>
      <c r="L932" s="47"/>
      <c r="M932" s="47"/>
      <c r="O932" s="47"/>
      <c r="P932" s="47"/>
      <c r="X932"/>
      <c r="AG932" s="48"/>
      <c r="AH932" s="48"/>
      <c r="AI932" s="48"/>
      <c r="AJ932" s="48"/>
    </row>
    <row r="933" spans="6:36" ht="15.75" customHeight="1" x14ac:dyDescent="0.25">
      <c r="F933" s="47"/>
      <c r="G933" s="47"/>
      <c r="I933" s="47"/>
      <c r="J933" s="47"/>
      <c r="L933" s="47"/>
      <c r="M933" s="47"/>
      <c r="O933" s="47"/>
      <c r="P933" s="47"/>
      <c r="X933"/>
      <c r="AG933" s="48"/>
      <c r="AH933" s="48"/>
      <c r="AI933" s="48"/>
      <c r="AJ933" s="48"/>
    </row>
    <row r="934" spans="6:36" ht="15.75" customHeight="1" x14ac:dyDescent="0.25">
      <c r="F934" s="47"/>
      <c r="G934" s="47"/>
      <c r="I934" s="47"/>
      <c r="J934" s="47"/>
      <c r="L934" s="47"/>
      <c r="M934" s="47"/>
      <c r="O934" s="47"/>
      <c r="P934" s="47"/>
      <c r="X934"/>
      <c r="AG934" s="48"/>
      <c r="AH934" s="48"/>
      <c r="AI934" s="48"/>
      <c r="AJ934" s="48"/>
    </row>
    <row r="935" spans="6:36" ht="15.75" customHeight="1" x14ac:dyDescent="0.25">
      <c r="F935" s="47"/>
      <c r="G935" s="47"/>
      <c r="I935" s="47"/>
      <c r="J935" s="47"/>
      <c r="L935" s="47"/>
      <c r="M935" s="47"/>
      <c r="O935" s="47"/>
      <c r="P935" s="47"/>
      <c r="X935"/>
      <c r="AG935" s="48"/>
      <c r="AH935" s="48"/>
      <c r="AI935" s="48"/>
      <c r="AJ935" s="48"/>
    </row>
    <row r="936" spans="6:36" ht="15.75" customHeight="1" x14ac:dyDescent="0.25">
      <c r="F936" s="47"/>
      <c r="G936" s="47"/>
      <c r="I936" s="47"/>
      <c r="J936" s="47"/>
      <c r="L936" s="47"/>
      <c r="M936" s="47"/>
      <c r="O936" s="47"/>
      <c r="P936" s="47"/>
      <c r="X936"/>
      <c r="AG936" s="48"/>
      <c r="AH936" s="48"/>
      <c r="AI936" s="48"/>
      <c r="AJ936" s="48"/>
    </row>
    <row r="937" spans="6:36" ht="15.75" customHeight="1" x14ac:dyDescent="0.25">
      <c r="F937" s="47"/>
      <c r="G937" s="47"/>
      <c r="I937" s="47"/>
      <c r="J937" s="47"/>
      <c r="L937" s="47"/>
      <c r="M937" s="47"/>
      <c r="O937" s="47"/>
      <c r="P937" s="47"/>
      <c r="X937"/>
      <c r="AG937" s="48"/>
      <c r="AH937" s="48"/>
      <c r="AI937" s="48"/>
      <c r="AJ937" s="48"/>
    </row>
    <row r="938" spans="6:36" ht="15.75" customHeight="1" x14ac:dyDescent="0.25">
      <c r="F938" s="47"/>
      <c r="G938" s="47"/>
      <c r="I938" s="47"/>
      <c r="J938" s="47"/>
      <c r="L938" s="47"/>
      <c r="M938" s="47"/>
      <c r="O938" s="47"/>
      <c r="P938" s="47"/>
      <c r="X938"/>
      <c r="AG938" s="48"/>
      <c r="AH938" s="48"/>
      <c r="AI938" s="48"/>
      <c r="AJ938" s="48"/>
    </row>
    <row r="939" spans="6:36" ht="15.75" customHeight="1" x14ac:dyDescent="0.25">
      <c r="F939" s="47"/>
      <c r="G939" s="47"/>
      <c r="I939" s="47"/>
      <c r="J939" s="47"/>
      <c r="L939" s="47"/>
      <c r="M939" s="47"/>
      <c r="O939" s="47"/>
      <c r="P939" s="47"/>
      <c r="X939"/>
      <c r="AG939" s="48"/>
      <c r="AH939" s="48"/>
      <c r="AI939" s="48"/>
      <c r="AJ939" s="48"/>
    </row>
    <row r="940" spans="6:36" ht="15.75" customHeight="1" x14ac:dyDescent="0.25">
      <c r="F940" s="47"/>
      <c r="G940" s="47"/>
      <c r="I940" s="47"/>
      <c r="J940" s="47"/>
      <c r="L940" s="47"/>
      <c r="M940" s="47"/>
      <c r="O940" s="47"/>
      <c r="P940" s="47"/>
      <c r="X940"/>
      <c r="AG940" s="48"/>
      <c r="AH940" s="48"/>
      <c r="AI940" s="48"/>
      <c r="AJ940" s="48"/>
    </row>
    <row r="941" spans="6:36" ht="15.75" customHeight="1" x14ac:dyDescent="0.25">
      <c r="F941" s="47"/>
      <c r="G941" s="47"/>
      <c r="I941" s="47"/>
      <c r="J941" s="47"/>
      <c r="L941" s="47"/>
      <c r="M941" s="47"/>
      <c r="O941" s="47"/>
      <c r="P941" s="47"/>
      <c r="X941"/>
      <c r="AG941" s="48"/>
      <c r="AH941" s="48"/>
      <c r="AI941" s="48"/>
      <c r="AJ941" s="48"/>
    </row>
    <row r="942" spans="6:36" ht="15.75" customHeight="1" x14ac:dyDescent="0.25">
      <c r="F942" s="47"/>
      <c r="G942" s="47"/>
      <c r="I942" s="47"/>
      <c r="J942" s="47"/>
      <c r="L942" s="47"/>
      <c r="M942" s="47"/>
      <c r="O942" s="47"/>
      <c r="P942" s="47"/>
      <c r="X942"/>
      <c r="AG942" s="48"/>
      <c r="AH942" s="48"/>
      <c r="AI942" s="48"/>
      <c r="AJ942" s="48"/>
    </row>
    <row r="943" spans="6:36" ht="15.75" customHeight="1" x14ac:dyDescent="0.25">
      <c r="F943" s="47"/>
      <c r="G943" s="47"/>
      <c r="I943" s="47"/>
      <c r="J943" s="47"/>
      <c r="L943" s="47"/>
      <c r="M943" s="47"/>
      <c r="O943" s="47"/>
      <c r="P943" s="47"/>
      <c r="X943"/>
      <c r="AG943" s="48"/>
      <c r="AH943" s="48"/>
      <c r="AI943" s="48"/>
      <c r="AJ943" s="48"/>
    </row>
    <row r="944" spans="6:36" ht="15.75" customHeight="1" x14ac:dyDescent="0.25">
      <c r="F944" s="47"/>
      <c r="G944" s="47"/>
      <c r="I944" s="47"/>
      <c r="J944" s="47"/>
      <c r="L944" s="47"/>
      <c r="M944" s="47"/>
      <c r="O944" s="47"/>
      <c r="P944" s="47"/>
      <c r="X944"/>
      <c r="AG944" s="48"/>
      <c r="AH944" s="48"/>
      <c r="AI944" s="48"/>
      <c r="AJ944" s="48"/>
    </row>
    <row r="945" spans="6:36" ht="15.75" customHeight="1" x14ac:dyDescent="0.25">
      <c r="F945" s="47"/>
      <c r="G945" s="47"/>
      <c r="I945" s="47"/>
      <c r="J945" s="47"/>
      <c r="L945" s="47"/>
      <c r="M945" s="47"/>
      <c r="O945" s="47"/>
      <c r="P945" s="47"/>
      <c r="X945"/>
      <c r="AG945" s="48"/>
      <c r="AH945" s="48"/>
      <c r="AI945" s="48"/>
      <c r="AJ945" s="48"/>
    </row>
    <row r="946" spans="6:36" ht="15.75" customHeight="1" x14ac:dyDescent="0.25">
      <c r="F946" s="47"/>
      <c r="G946" s="47"/>
      <c r="I946" s="47"/>
      <c r="J946" s="47"/>
      <c r="L946" s="47"/>
      <c r="M946" s="47"/>
      <c r="O946" s="47"/>
      <c r="P946" s="47"/>
      <c r="X946"/>
      <c r="AG946" s="48"/>
      <c r="AH946" s="48"/>
      <c r="AI946" s="48"/>
      <c r="AJ946" s="48"/>
    </row>
    <row r="947" spans="6:36" ht="15.75" customHeight="1" x14ac:dyDescent="0.25">
      <c r="F947" s="47"/>
      <c r="G947" s="47"/>
      <c r="I947" s="47"/>
      <c r="J947" s="47"/>
      <c r="L947" s="47"/>
      <c r="M947" s="47"/>
      <c r="O947" s="47"/>
      <c r="P947" s="47"/>
      <c r="X947"/>
      <c r="AG947" s="48"/>
      <c r="AH947" s="48"/>
      <c r="AI947" s="48"/>
      <c r="AJ947" s="48"/>
    </row>
    <row r="948" spans="6:36" ht="15.75" customHeight="1" x14ac:dyDescent="0.25">
      <c r="F948" s="47"/>
      <c r="G948" s="47"/>
      <c r="I948" s="47"/>
      <c r="J948" s="47"/>
      <c r="L948" s="47"/>
      <c r="M948" s="47"/>
      <c r="O948" s="47"/>
      <c r="P948" s="47"/>
      <c r="X948"/>
      <c r="AG948" s="48"/>
      <c r="AH948" s="48"/>
      <c r="AI948" s="48"/>
      <c r="AJ948" s="48"/>
    </row>
    <row r="949" spans="6:36" ht="15.75" customHeight="1" x14ac:dyDescent="0.25">
      <c r="F949" s="47"/>
      <c r="G949" s="47"/>
      <c r="I949" s="47"/>
      <c r="J949" s="47"/>
      <c r="L949" s="47"/>
      <c r="M949" s="47"/>
      <c r="O949" s="47"/>
      <c r="P949" s="47"/>
      <c r="X949"/>
      <c r="AG949" s="48"/>
      <c r="AH949" s="48"/>
      <c r="AI949" s="48"/>
      <c r="AJ949" s="48"/>
    </row>
    <row r="950" spans="6:36" ht="15.75" customHeight="1" x14ac:dyDescent="0.25">
      <c r="F950" s="47"/>
      <c r="G950" s="47"/>
      <c r="I950" s="47"/>
      <c r="J950" s="47"/>
      <c r="L950" s="47"/>
      <c r="M950" s="47"/>
      <c r="O950" s="47"/>
      <c r="P950" s="47"/>
      <c r="X950"/>
      <c r="AG950" s="48"/>
      <c r="AH950" s="48"/>
      <c r="AI950" s="48"/>
      <c r="AJ950" s="48"/>
    </row>
    <row r="951" spans="6:36" ht="15.75" customHeight="1" x14ac:dyDescent="0.25">
      <c r="F951" s="47"/>
      <c r="G951" s="47"/>
      <c r="I951" s="47"/>
      <c r="J951" s="47"/>
      <c r="L951" s="47"/>
      <c r="M951" s="47"/>
      <c r="O951" s="47"/>
      <c r="P951" s="47"/>
      <c r="X951"/>
      <c r="AG951" s="48"/>
      <c r="AH951" s="48"/>
      <c r="AI951" s="48"/>
      <c r="AJ951" s="48"/>
    </row>
    <row r="952" spans="6:36" ht="15.75" customHeight="1" x14ac:dyDescent="0.25">
      <c r="F952" s="47"/>
      <c r="G952" s="47"/>
      <c r="I952" s="47"/>
      <c r="J952" s="47"/>
      <c r="L952" s="47"/>
      <c r="M952" s="47"/>
      <c r="O952" s="47"/>
      <c r="P952" s="47"/>
      <c r="X952"/>
      <c r="AG952" s="48"/>
      <c r="AH952" s="48"/>
      <c r="AI952" s="48"/>
      <c r="AJ952" s="48"/>
    </row>
    <row r="953" spans="6:36" ht="15.75" customHeight="1" x14ac:dyDescent="0.25">
      <c r="F953" s="47"/>
      <c r="G953" s="47"/>
      <c r="I953" s="47"/>
      <c r="J953" s="47"/>
      <c r="L953" s="47"/>
      <c r="M953" s="47"/>
      <c r="O953" s="47"/>
      <c r="P953" s="47"/>
      <c r="X953"/>
      <c r="AG953" s="48"/>
      <c r="AH953" s="48"/>
      <c r="AI953" s="48"/>
      <c r="AJ953" s="48"/>
    </row>
    <row r="954" spans="6:36" ht="15.75" customHeight="1" x14ac:dyDescent="0.25">
      <c r="F954" s="47"/>
      <c r="G954" s="47"/>
      <c r="I954" s="47"/>
      <c r="J954" s="47"/>
      <c r="L954" s="47"/>
      <c r="M954" s="47"/>
      <c r="O954" s="47"/>
      <c r="P954" s="47"/>
      <c r="X954"/>
      <c r="AG954" s="48"/>
      <c r="AH954" s="48"/>
      <c r="AI954" s="48"/>
      <c r="AJ954" s="48"/>
    </row>
    <row r="955" spans="6:36" ht="15.75" customHeight="1" x14ac:dyDescent="0.25">
      <c r="F955" s="47"/>
      <c r="G955" s="47"/>
      <c r="I955" s="47"/>
      <c r="J955" s="47"/>
      <c r="L955" s="47"/>
      <c r="M955" s="47"/>
      <c r="O955" s="47"/>
      <c r="P955" s="47"/>
      <c r="X955"/>
      <c r="AG955" s="48"/>
      <c r="AH955" s="48"/>
      <c r="AI955" s="48"/>
      <c r="AJ955" s="48"/>
    </row>
    <row r="956" spans="6:36" ht="15.75" customHeight="1" x14ac:dyDescent="0.25">
      <c r="F956" s="47"/>
      <c r="G956" s="47"/>
      <c r="I956" s="47"/>
      <c r="J956" s="47"/>
      <c r="L956" s="47"/>
      <c r="M956" s="47"/>
      <c r="O956" s="47"/>
      <c r="P956" s="47"/>
      <c r="X956"/>
      <c r="AG956" s="48"/>
      <c r="AH956" s="48"/>
      <c r="AI956" s="48"/>
      <c r="AJ956" s="48"/>
    </row>
    <row r="957" spans="6:36" ht="15.75" customHeight="1" x14ac:dyDescent="0.25">
      <c r="F957" s="47"/>
      <c r="G957" s="47"/>
      <c r="I957" s="47"/>
      <c r="J957" s="47"/>
      <c r="L957" s="47"/>
      <c r="M957" s="47"/>
      <c r="O957" s="47"/>
      <c r="P957" s="47"/>
      <c r="X957"/>
      <c r="AG957" s="48"/>
      <c r="AH957" s="48"/>
      <c r="AI957" s="48"/>
      <c r="AJ957" s="48"/>
    </row>
    <row r="958" spans="6:36" ht="15.75" customHeight="1" x14ac:dyDescent="0.25">
      <c r="F958" s="47"/>
      <c r="G958" s="47"/>
      <c r="I958" s="47"/>
      <c r="J958" s="47"/>
      <c r="L958" s="47"/>
      <c r="M958" s="47"/>
      <c r="O958" s="47"/>
      <c r="P958" s="47"/>
      <c r="X958"/>
      <c r="AG958" s="48"/>
      <c r="AH958" s="48"/>
      <c r="AI958" s="48"/>
      <c r="AJ958" s="48"/>
    </row>
    <row r="959" spans="6:36" ht="15.75" customHeight="1" x14ac:dyDescent="0.25">
      <c r="F959" s="47"/>
      <c r="G959" s="47"/>
      <c r="I959" s="47"/>
      <c r="J959" s="47"/>
      <c r="L959" s="47"/>
      <c r="M959" s="47"/>
      <c r="O959" s="47"/>
      <c r="P959" s="47"/>
      <c r="X959"/>
      <c r="AG959" s="48"/>
      <c r="AH959" s="48"/>
      <c r="AI959" s="48"/>
      <c r="AJ959" s="48"/>
    </row>
    <row r="960" spans="6:36" ht="15.75" customHeight="1" x14ac:dyDescent="0.25">
      <c r="F960" s="47"/>
      <c r="G960" s="47"/>
      <c r="I960" s="47"/>
      <c r="J960" s="47"/>
      <c r="L960" s="47"/>
      <c r="M960" s="47"/>
      <c r="O960" s="47"/>
      <c r="P960" s="47"/>
      <c r="X960"/>
      <c r="AG960" s="48"/>
      <c r="AH960" s="48"/>
      <c r="AI960" s="48"/>
      <c r="AJ960" s="48"/>
    </row>
    <row r="961" spans="6:36" ht="15.75" customHeight="1" x14ac:dyDescent="0.25">
      <c r="F961" s="47"/>
      <c r="G961" s="47"/>
      <c r="I961" s="47"/>
      <c r="J961" s="47"/>
      <c r="L961" s="47"/>
      <c r="M961" s="47"/>
      <c r="O961" s="47"/>
      <c r="P961" s="47"/>
      <c r="X961"/>
      <c r="AG961" s="48"/>
      <c r="AH961" s="48"/>
      <c r="AI961" s="48"/>
      <c r="AJ961" s="48"/>
    </row>
    <row r="962" spans="6:36" ht="15.75" customHeight="1" x14ac:dyDescent="0.25">
      <c r="F962" s="47"/>
      <c r="G962" s="47"/>
      <c r="I962" s="47"/>
      <c r="J962" s="47"/>
      <c r="L962" s="47"/>
      <c r="M962" s="47"/>
      <c r="O962" s="47"/>
      <c r="P962" s="47"/>
      <c r="X962"/>
      <c r="AG962" s="48"/>
      <c r="AH962" s="48"/>
      <c r="AI962" s="48"/>
      <c r="AJ962" s="48"/>
    </row>
    <row r="963" spans="6:36" ht="15.75" customHeight="1" x14ac:dyDescent="0.25">
      <c r="F963" s="47"/>
      <c r="G963" s="47"/>
      <c r="I963" s="47"/>
      <c r="J963" s="47"/>
      <c r="L963" s="47"/>
      <c r="M963" s="47"/>
      <c r="O963" s="47"/>
      <c r="P963" s="47"/>
      <c r="X963"/>
      <c r="AG963" s="48"/>
      <c r="AH963" s="48"/>
      <c r="AI963" s="48"/>
      <c r="AJ963" s="48"/>
    </row>
    <row r="964" spans="6:36" ht="15.75" customHeight="1" x14ac:dyDescent="0.25">
      <c r="F964" s="47"/>
      <c r="G964" s="47"/>
      <c r="I964" s="47"/>
      <c r="J964" s="47"/>
      <c r="L964" s="47"/>
      <c r="M964" s="47"/>
      <c r="O964" s="47"/>
      <c r="P964" s="47"/>
      <c r="X964"/>
      <c r="AG964" s="48"/>
      <c r="AH964" s="48"/>
      <c r="AI964" s="48"/>
      <c r="AJ964" s="48"/>
    </row>
    <row r="965" spans="6:36" ht="15.75" customHeight="1" x14ac:dyDescent="0.25">
      <c r="F965" s="47"/>
      <c r="G965" s="47"/>
      <c r="I965" s="47"/>
      <c r="J965" s="47"/>
      <c r="L965" s="47"/>
      <c r="M965" s="47"/>
      <c r="O965" s="47"/>
      <c r="P965" s="47"/>
      <c r="X965"/>
      <c r="AG965" s="48"/>
      <c r="AH965" s="48"/>
      <c r="AI965" s="48"/>
      <c r="AJ965" s="48"/>
    </row>
    <row r="966" spans="6:36" ht="15.75" customHeight="1" x14ac:dyDescent="0.25">
      <c r="F966" s="47"/>
      <c r="G966" s="47"/>
      <c r="I966" s="47"/>
      <c r="J966" s="47"/>
      <c r="L966" s="47"/>
      <c r="M966" s="47"/>
      <c r="O966" s="47"/>
      <c r="P966" s="47"/>
      <c r="X966"/>
      <c r="AG966" s="48"/>
      <c r="AH966" s="48"/>
      <c r="AI966" s="48"/>
      <c r="AJ966" s="48"/>
    </row>
    <row r="967" spans="6:36" ht="15.75" customHeight="1" x14ac:dyDescent="0.25">
      <c r="F967" s="47"/>
      <c r="G967" s="47"/>
      <c r="I967" s="47"/>
      <c r="J967" s="47"/>
      <c r="L967" s="47"/>
      <c r="M967" s="47"/>
      <c r="O967" s="47"/>
      <c r="P967" s="47"/>
      <c r="X967"/>
      <c r="AG967" s="48"/>
      <c r="AH967" s="48"/>
      <c r="AI967" s="48"/>
      <c r="AJ967" s="48"/>
    </row>
    <row r="968" spans="6:36" ht="15.75" customHeight="1" x14ac:dyDescent="0.25">
      <c r="F968" s="47"/>
      <c r="G968" s="47"/>
      <c r="I968" s="47"/>
      <c r="J968" s="47"/>
      <c r="L968" s="47"/>
      <c r="M968" s="47"/>
      <c r="O968" s="47"/>
      <c r="P968" s="47"/>
      <c r="X968"/>
      <c r="AG968" s="48"/>
      <c r="AH968" s="48"/>
      <c r="AI968" s="48"/>
      <c r="AJ968" s="48"/>
    </row>
    <row r="969" spans="6:36" ht="15.75" customHeight="1" x14ac:dyDescent="0.25">
      <c r="F969" s="47"/>
      <c r="G969" s="47"/>
      <c r="I969" s="47"/>
      <c r="J969" s="47"/>
      <c r="L969" s="47"/>
      <c r="M969" s="47"/>
      <c r="O969" s="47"/>
      <c r="P969" s="47"/>
      <c r="X969"/>
      <c r="AG969" s="48"/>
      <c r="AH969" s="48"/>
      <c r="AI969" s="48"/>
      <c r="AJ969" s="48"/>
    </row>
    <row r="970" spans="6:36" ht="15.75" customHeight="1" x14ac:dyDescent="0.25">
      <c r="F970" s="47"/>
      <c r="G970" s="47"/>
      <c r="I970" s="47"/>
      <c r="J970" s="47"/>
      <c r="L970" s="47"/>
      <c r="M970" s="47"/>
      <c r="O970" s="47"/>
      <c r="P970" s="47"/>
      <c r="X970"/>
      <c r="AG970" s="48"/>
      <c r="AH970" s="48"/>
      <c r="AI970" s="48"/>
      <c r="AJ970" s="48"/>
    </row>
    <row r="971" spans="6:36" ht="15.75" customHeight="1" x14ac:dyDescent="0.25">
      <c r="F971" s="47"/>
      <c r="G971" s="47"/>
      <c r="I971" s="47"/>
      <c r="J971" s="47"/>
      <c r="L971" s="47"/>
      <c r="M971" s="47"/>
      <c r="O971" s="47"/>
      <c r="P971" s="47"/>
      <c r="X971"/>
      <c r="AG971" s="48"/>
      <c r="AH971" s="48"/>
      <c r="AI971" s="48"/>
      <c r="AJ971" s="48"/>
    </row>
    <row r="972" spans="6:36" ht="15.75" customHeight="1" x14ac:dyDescent="0.25">
      <c r="F972" s="47"/>
      <c r="G972" s="47"/>
      <c r="I972" s="47"/>
      <c r="J972" s="47"/>
      <c r="L972" s="47"/>
      <c r="M972" s="47"/>
      <c r="O972" s="47"/>
      <c r="P972" s="47"/>
      <c r="X972"/>
      <c r="AG972" s="48"/>
      <c r="AH972" s="48"/>
      <c r="AI972" s="48"/>
      <c r="AJ972" s="48"/>
    </row>
    <row r="973" spans="6:36" ht="15.75" customHeight="1" x14ac:dyDescent="0.25">
      <c r="F973" s="47"/>
      <c r="G973" s="47"/>
      <c r="I973" s="47"/>
      <c r="J973" s="47"/>
      <c r="L973" s="47"/>
      <c r="M973" s="47"/>
      <c r="O973" s="47"/>
      <c r="P973" s="47"/>
      <c r="X973"/>
      <c r="AG973" s="48"/>
      <c r="AH973" s="48"/>
      <c r="AI973" s="48"/>
      <c r="AJ973" s="48"/>
    </row>
    <row r="974" spans="6:36" ht="15.75" customHeight="1" x14ac:dyDescent="0.25">
      <c r="F974" s="47"/>
      <c r="G974" s="47"/>
      <c r="I974" s="47"/>
      <c r="J974" s="47"/>
      <c r="L974" s="47"/>
      <c r="M974" s="47"/>
      <c r="O974" s="47"/>
      <c r="P974" s="47"/>
      <c r="X974"/>
      <c r="AG974" s="48"/>
      <c r="AH974" s="48"/>
      <c r="AI974" s="48"/>
      <c r="AJ974" s="48"/>
    </row>
    <row r="975" spans="6:36" ht="15.75" customHeight="1" x14ac:dyDescent="0.25">
      <c r="F975" s="47"/>
      <c r="G975" s="47"/>
      <c r="I975" s="47"/>
      <c r="J975" s="47"/>
      <c r="L975" s="47"/>
      <c r="M975" s="47"/>
      <c r="O975" s="47"/>
      <c r="P975" s="47"/>
      <c r="X975"/>
      <c r="AG975" s="48"/>
      <c r="AH975" s="48"/>
      <c r="AI975" s="48"/>
      <c r="AJ975" s="48"/>
    </row>
    <row r="976" spans="6:36" ht="15.75" customHeight="1" x14ac:dyDescent="0.25">
      <c r="F976" s="47"/>
      <c r="G976" s="47"/>
      <c r="I976" s="47"/>
      <c r="J976" s="47"/>
      <c r="L976" s="47"/>
      <c r="M976" s="47"/>
      <c r="O976" s="47"/>
      <c r="P976" s="47"/>
      <c r="X976"/>
      <c r="AG976" s="48"/>
      <c r="AH976" s="48"/>
      <c r="AI976" s="48"/>
      <c r="AJ976" s="48"/>
    </row>
    <row r="977" spans="6:36" ht="15.75" customHeight="1" x14ac:dyDescent="0.25">
      <c r="F977" s="47"/>
      <c r="G977" s="47"/>
      <c r="I977" s="47"/>
      <c r="J977" s="47"/>
      <c r="L977" s="47"/>
      <c r="M977" s="47"/>
      <c r="O977" s="47"/>
      <c r="P977" s="47"/>
      <c r="X977"/>
      <c r="AG977" s="48"/>
      <c r="AH977" s="48"/>
      <c r="AI977" s="48"/>
      <c r="AJ977" s="48"/>
    </row>
    <row r="978" spans="6:36" ht="15.75" customHeight="1" x14ac:dyDescent="0.25">
      <c r="F978" s="47"/>
      <c r="G978" s="47"/>
      <c r="I978" s="47"/>
      <c r="J978" s="47"/>
      <c r="L978" s="47"/>
      <c r="M978" s="47"/>
      <c r="O978" s="47"/>
      <c r="P978" s="47"/>
      <c r="X978"/>
      <c r="AG978" s="48"/>
      <c r="AH978" s="48"/>
      <c r="AI978" s="48"/>
      <c r="AJ978" s="48"/>
    </row>
    <row r="979" spans="6:36" ht="15.75" customHeight="1" x14ac:dyDescent="0.25">
      <c r="F979" s="47"/>
      <c r="G979" s="47"/>
      <c r="I979" s="47"/>
      <c r="J979" s="47"/>
      <c r="L979" s="47"/>
      <c r="M979" s="47"/>
      <c r="O979" s="47"/>
      <c r="P979" s="47"/>
      <c r="X979"/>
      <c r="AG979" s="48"/>
      <c r="AH979" s="48"/>
      <c r="AI979" s="48"/>
      <c r="AJ979" s="48"/>
    </row>
    <row r="980" spans="6:36" ht="15.75" customHeight="1" x14ac:dyDescent="0.25">
      <c r="F980" s="47"/>
      <c r="G980" s="47"/>
      <c r="I980" s="47"/>
      <c r="J980" s="47"/>
      <c r="L980" s="47"/>
      <c r="M980" s="47"/>
      <c r="O980" s="47"/>
      <c r="P980" s="47"/>
      <c r="X980"/>
      <c r="AG980" s="48"/>
      <c r="AH980" s="48"/>
      <c r="AI980" s="48"/>
      <c r="AJ980" s="48"/>
    </row>
    <row r="981" spans="6:36" ht="15.75" customHeight="1" x14ac:dyDescent="0.25">
      <c r="F981" s="47"/>
      <c r="G981" s="47"/>
      <c r="I981" s="47"/>
      <c r="J981" s="47"/>
      <c r="L981" s="47"/>
      <c r="M981" s="47"/>
      <c r="O981" s="47"/>
      <c r="P981" s="47"/>
      <c r="X981"/>
      <c r="AG981" s="48"/>
      <c r="AH981" s="48"/>
      <c r="AI981" s="48"/>
      <c r="AJ981" s="48"/>
    </row>
    <row r="982" spans="6:36" ht="15.75" customHeight="1" x14ac:dyDescent="0.25">
      <c r="F982" s="47"/>
      <c r="G982" s="47"/>
      <c r="I982" s="47"/>
      <c r="J982" s="47"/>
      <c r="L982" s="47"/>
      <c r="M982" s="47"/>
      <c r="O982" s="47"/>
      <c r="P982" s="47"/>
      <c r="X982"/>
      <c r="AG982" s="48"/>
      <c r="AH982" s="48"/>
      <c r="AI982" s="48"/>
      <c r="AJ982" s="48"/>
    </row>
    <row r="983" spans="6:36" ht="15.75" customHeight="1" x14ac:dyDescent="0.25">
      <c r="F983" s="47"/>
      <c r="G983" s="47"/>
      <c r="I983" s="47"/>
      <c r="J983" s="47"/>
      <c r="L983" s="47"/>
      <c r="M983" s="47"/>
      <c r="O983" s="47"/>
      <c r="P983" s="47"/>
      <c r="X983"/>
      <c r="AG983" s="48"/>
      <c r="AH983" s="48"/>
      <c r="AI983" s="48"/>
      <c r="AJ983" s="48"/>
    </row>
    <row r="984" spans="6:36" ht="15.75" customHeight="1" x14ac:dyDescent="0.25">
      <c r="F984" s="47"/>
      <c r="G984" s="47"/>
      <c r="I984" s="47"/>
      <c r="J984" s="47"/>
      <c r="L984" s="47"/>
      <c r="M984" s="47"/>
      <c r="O984" s="47"/>
      <c r="P984" s="47"/>
      <c r="X984"/>
      <c r="AG984" s="48"/>
      <c r="AH984" s="48"/>
      <c r="AI984" s="48"/>
      <c r="AJ984" s="48"/>
    </row>
    <row r="985" spans="6:36" ht="15.75" customHeight="1" x14ac:dyDescent="0.25">
      <c r="F985" s="47"/>
      <c r="G985" s="47"/>
      <c r="I985" s="47"/>
      <c r="J985" s="47"/>
      <c r="L985" s="47"/>
      <c r="M985" s="47"/>
      <c r="O985" s="47"/>
      <c r="P985" s="47"/>
      <c r="X985"/>
      <c r="AG985" s="48"/>
      <c r="AH985" s="48"/>
      <c r="AI985" s="48"/>
      <c r="AJ985" s="48"/>
    </row>
    <row r="986" spans="6:36" ht="15.75" customHeight="1" x14ac:dyDescent="0.25">
      <c r="F986" s="47"/>
      <c r="G986" s="47"/>
      <c r="I986" s="47"/>
      <c r="J986" s="47"/>
      <c r="L986" s="47"/>
      <c r="M986" s="47"/>
      <c r="O986" s="47"/>
      <c r="P986" s="47"/>
      <c r="X986"/>
      <c r="AG986" s="48"/>
      <c r="AH986" s="48"/>
      <c r="AI986" s="48"/>
      <c r="AJ986" s="48"/>
    </row>
    <row r="987" spans="6:36" ht="15.75" customHeight="1" x14ac:dyDescent="0.25">
      <c r="F987" s="47"/>
      <c r="G987" s="47"/>
      <c r="I987" s="47"/>
      <c r="J987" s="47"/>
      <c r="L987" s="47"/>
      <c r="M987" s="47"/>
      <c r="O987" s="47"/>
      <c r="P987" s="47"/>
      <c r="X987"/>
      <c r="AG987" s="48"/>
      <c r="AH987" s="48"/>
      <c r="AI987" s="48"/>
      <c r="AJ987" s="48"/>
    </row>
    <row r="988" spans="6:36" ht="15.75" customHeight="1" x14ac:dyDescent="0.25">
      <c r="F988" s="47"/>
      <c r="G988" s="47"/>
      <c r="I988" s="47"/>
      <c r="J988" s="47"/>
      <c r="L988" s="47"/>
      <c r="M988" s="47"/>
      <c r="O988" s="47"/>
      <c r="P988" s="47"/>
      <c r="X988"/>
      <c r="AG988" s="48"/>
      <c r="AH988" s="48"/>
      <c r="AI988" s="48"/>
      <c r="AJ988" s="48"/>
    </row>
    <row r="989" spans="6:36" ht="15.75" customHeight="1" x14ac:dyDescent="0.25">
      <c r="F989" s="47"/>
      <c r="G989" s="47"/>
      <c r="I989" s="47"/>
      <c r="J989" s="47"/>
      <c r="L989" s="47"/>
      <c r="M989" s="47"/>
      <c r="O989" s="47"/>
      <c r="P989" s="47"/>
      <c r="X989"/>
      <c r="AG989" s="48"/>
      <c r="AH989" s="48"/>
      <c r="AI989" s="48"/>
      <c r="AJ989" s="48"/>
    </row>
    <row r="990" spans="6:36" ht="15.75" customHeight="1" x14ac:dyDescent="0.25">
      <c r="F990" s="47"/>
      <c r="G990" s="47"/>
      <c r="I990" s="47"/>
      <c r="J990" s="47"/>
      <c r="L990" s="47"/>
      <c r="M990" s="47"/>
      <c r="O990" s="47"/>
      <c r="P990" s="47"/>
      <c r="X990"/>
      <c r="AG990" s="48"/>
      <c r="AH990" s="48"/>
      <c r="AI990" s="48"/>
      <c r="AJ990" s="48"/>
    </row>
    <row r="991" spans="6:36" ht="15.75" customHeight="1" x14ac:dyDescent="0.25">
      <c r="F991" s="47"/>
      <c r="G991" s="47"/>
      <c r="I991" s="47"/>
      <c r="J991" s="47"/>
      <c r="L991" s="47"/>
      <c r="M991" s="47"/>
      <c r="O991" s="47"/>
      <c r="P991" s="47"/>
      <c r="X991"/>
      <c r="AG991" s="48"/>
      <c r="AH991" s="48"/>
      <c r="AI991" s="48"/>
      <c r="AJ991" s="48"/>
    </row>
    <row r="992" spans="6:36" ht="15.75" customHeight="1" x14ac:dyDescent="0.25">
      <c r="F992" s="47"/>
      <c r="G992" s="47"/>
      <c r="I992" s="47"/>
      <c r="J992" s="47"/>
      <c r="L992" s="47"/>
      <c r="M992" s="47"/>
      <c r="O992" s="47"/>
      <c r="P992" s="47"/>
      <c r="X992"/>
      <c r="AG992" s="48"/>
      <c r="AH992" s="48"/>
      <c r="AI992" s="48"/>
      <c r="AJ992" s="48"/>
    </row>
    <row r="993" spans="6:36" ht="15.75" customHeight="1" x14ac:dyDescent="0.25">
      <c r="F993" s="47"/>
      <c r="G993" s="47"/>
      <c r="I993" s="47"/>
      <c r="J993" s="47"/>
      <c r="L993" s="47"/>
      <c r="M993" s="47"/>
      <c r="O993" s="47"/>
      <c r="P993" s="47"/>
      <c r="X993"/>
      <c r="AG993" s="48"/>
      <c r="AH993" s="48"/>
      <c r="AI993" s="48"/>
      <c r="AJ993" s="48"/>
    </row>
    <row r="994" spans="6:36" ht="15.75" customHeight="1" x14ac:dyDescent="0.25">
      <c r="F994" s="47"/>
      <c r="G994" s="47"/>
      <c r="I994" s="47"/>
      <c r="J994" s="47"/>
      <c r="L994" s="47"/>
      <c r="M994" s="47"/>
      <c r="O994" s="47"/>
      <c r="P994" s="47"/>
      <c r="X994"/>
      <c r="AG994" s="48"/>
      <c r="AH994" s="48"/>
      <c r="AI994" s="48"/>
      <c r="AJ994" s="48"/>
    </row>
    <row r="995" spans="6:36" ht="15.75" customHeight="1" x14ac:dyDescent="0.25">
      <c r="F995" s="47"/>
      <c r="G995" s="47"/>
      <c r="I995" s="47"/>
      <c r="J995" s="47"/>
      <c r="L995" s="47"/>
      <c r="M995" s="47"/>
      <c r="O995" s="47"/>
      <c r="P995" s="47"/>
      <c r="X995"/>
      <c r="AG995" s="48"/>
      <c r="AH995" s="48"/>
      <c r="AI995" s="48"/>
      <c r="AJ995" s="48"/>
    </row>
    <row r="996" spans="6:36" ht="15.75" customHeight="1" x14ac:dyDescent="0.25">
      <c r="F996" s="47"/>
      <c r="G996" s="47"/>
      <c r="I996" s="47"/>
      <c r="J996" s="47"/>
      <c r="L996" s="47"/>
      <c r="M996" s="47"/>
      <c r="O996" s="47"/>
      <c r="P996" s="47"/>
      <c r="X996"/>
      <c r="AG996" s="48"/>
      <c r="AH996" s="48"/>
      <c r="AI996" s="48"/>
      <c r="AJ996" s="48"/>
    </row>
    <row r="997" spans="6:36" ht="15.75" customHeight="1" x14ac:dyDescent="0.25">
      <c r="F997" s="47"/>
      <c r="G997" s="47"/>
      <c r="I997" s="47"/>
      <c r="J997" s="47"/>
      <c r="L997" s="47"/>
      <c r="M997" s="47"/>
      <c r="O997" s="47"/>
      <c r="P997" s="47"/>
      <c r="X997"/>
      <c r="AG997" s="48"/>
      <c r="AH997" s="48"/>
      <c r="AI997" s="48"/>
      <c r="AJ997" s="48"/>
    </row>
    <row r="998" spans="6:36" ht="15.75" customHeight="1" x14ac:dyDescent="0.25">
      <c r="F998" s="47"/>
      <c r="G998" s="47"/>
      <c r="I998" s="47"/>
      <c r="J998" s="47"/>
      <c r="L998" s="47"/>
      <c r="M998" s="47"/>
      <c r="O998" s="47"/>
      <c r="P998" s="47"/>
      <c r="X998"/>
      <c r="AG998" s="48"/>
      <c r="AH998" s="48"/>
      <c r="AI998" s="48"/>
      <c r="AJ998" s="48"/>
    </row>
    <row r="999" spans="6:36" ht="15.75" customHeight="1" x14ac:dyDescent="0.25">
      <c r="F999" s="47"/>
      <c r="G999" s="47"/>
      <c r="I999" s="47"/>
      <c r="J999" s="47"/>
      <c r="L999" s="47"/>
      <c r="M999" s="47"/>
      <c r="O999" s="47"/>
      <c r="P999" s="47"/>
      <c r="X999"/>
      <c r="AG999" s="48"/>
      <c r="AH999" s="48"/>
      <c r="AI999" s="48"/>
      <c r="AJ999" s="48"/>
    </row>
    <row r="1000" spans="6:36" ht="15.75" customHeight="1" x14ac:dyDescent="0.25">
      <c r="F1000" s="47"/>
      <c r="G1000" s="47"/>
      <c r="I1000" s="47"/>
      <c r="J1000" s="47"/>
      <c r="L1000" s="47"/>
      <c r="M1000" s="47"/>
      <c r="O1000" s="47"/>
      <c r="P1000" s="47"/>
      <c r="AG1000" s="48"/>
      <c r="AH1000" s="48"/>
      <c r="AI1000" s="48"/>
      <c r="AJ1000" s="48"/>
    </row>
  </sheetData>
  <mergeCells count="7">
    <mergeCell ref="B4:D5"/>
    <mergeCell ref="Z5:AA5"/>
    <mergeCell ref="AB5:AC5"/>
    <mergeCell ref="AG5:AH5"/>
    <mergeCell ref="AI5:AJ5"/>
    <mergeCell ref="R12:T12"/>
    <mergeCell ref="U12:W12"/>
  </mergeCells>
  <conditionalFormatting sqref="C7:C27">
    <cfRule type="cellIs" dxfId="5" priority="4" operator="lessThan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C28:C31">
    <cfRule type="cellIs" dxfId="2" priority="1" operator="lessThan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_PreOpen">
                <anchor moveWithCells="1" sizeWithCells="1">
                  <from>
                    <xdr:col>4</xdr:col>
                    <xdr:colOff>238125</xdr:colOff>
                    <xdr:row>2</xdr:row>
                    <xdr:rowOff>161925</xdr:rowOff>
                  </from>
                  <to>
                    <xdr:col>7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B_GapUpDown">
                <anchor moveWithCells="1" sizeWithCells="1">
                  <from>
                    <xdr:col>7</xdr:col>
                    <xdr:colOff>247650</xdr:colOff>
                    <xdr:row>2</xdr:row>
                    <xdr:rowOff>171450</xdr:rowOff>
                  </from>
                  <to>
                    <xdr:col>10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D_PDHPDL">
                <anchor moveWithCells="1" sizeWithCells="1">
                  <from>
                    <xdr:col>13</xdr:col>
                    <xdr:colOff>257175</xdr:colOff>
                    <xdr:row>2</xdr:row>
                    <xdr:rowOff>171450</xdr:rowOff>
                  </from>
                  <to>
                    <xdr:col>15</xdr:col>
                    <xdr:colOff>923925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1]!C_OHL">
                <anchor moveWithCells="1" sizeWithCells="1">
                  <from>
                    <xdr:col>11</xdr:col>
                    <xdr:colOff>0</xdr:colOff>
                    <xdr:row>3</xdr:row>
                    <xdr:rowOff>9525</xdr:rowOff>
                  </from>
                  <to>
                    <xdr:col>13</xdr:col>
                    <xdr:colOff>9525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1]!G_NiftyOptions">
                <anchor moveWithCells="1" sizeWithCells="1">
                  <from>
                    <xdr:col>26</xdr:col>
                    <xdr:colOff>9525</xdr:colOff>
                    <xdr:row>2</xdr:row>
                    <xdr:rowOff>0</xdr:rowOff>
                  </from>
                  <to>
                    <xdr:col>27</xdr:col>
                    <xdr:colOff>619125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 macro="[1]!Start_NiftyOI">
                <anchor moveWithCells="1" sizeWithCells="1">
                  <from>
                    <xdr:col>17</xdr:col>
                    <xdr:colOff>1200150</xdr:colOff>
                    <xdr:row>1</xdr:row>
                    <xdr:rowOff>190500</xdr:rowOff>
                  </from>
                  <to>
                    <xdr:col>19</xdr:col>
                    <xdr:colOff>28575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Pict="0" macro="[1]!H_TopStockOptions">
                <anchor moveWithCells="1" sizeWithCells="1">
                  <from>
                    <xdr:col>33</xdr:col>
                    <xdr:colOff>9525</xdr:colOff>
                    <xdr:row>2</xdr:row>
                    <xdr:rowOff>0</xdr:rowOff>
                  </from>
                  <to>
                    <xdr:col>35</xdr:col>
                    <xdr:colOff>9525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Pict="0" macro="[1]!Start_MarketCondition">
                <anchor moveWithCells="1" sizeWithCells="1">
                  <from>
                    <xdr:col>17</xdr:col>
                    <xdr:colOff>228600</xdr:colOff>
                    <xdr:row>8</xdr:row>
                    <xdr:rowOff>104775</xdr:rowOff>
                  </from>
                  <to>
                    <xdr:col>19</xdr:col>
                    <xdr:colOff>952500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Pict="0" macro="[1]!Stop_MarketCondition">
                <anchor moveWithCells="1" sizeWithCells="1">
                  <from>
                    <xdr:col>20</xdr:col>
                    <xdr:colOff>619125</xdr:colOff>
                    <xdr:row>8</xdr:row>
                    <xdr:rowOff>76200</xdr:rowOff>
                  </from>
                  <to>
                    <xdr:col>22</xdr:col>
                    <xdr:colOff>933450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Pict="0" macro="[1]!Stop_NiftyOI">
                <anchor moveWithCells="1" sizeWithCells="1">
                  <from>
                    <xdr:col>19</xdr:col>
                    <xdr:colOff>38100</xdr:colOff>
                    <xdr:row>2</xdr:row>
                    <xdr:rowOff>0</xdr:rowOff>
                  </from>
                  <to>
                    <xdr:col>19</xdr:col>
                    <xdr:colOff>923925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</cp:lastModifiedBy>
  <dcterms:created xsi:type="dcterms:W3CDTF">2025-09-06T17:05:42Z</dcterms:created>
  <dcterms:modified xsi:type="dcterms:W3CDTF">2025-09-06T17:05:42Z</dcterms:modified>
</cp:coreProperties>
</file>