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\Dropbox\0. Summers\Wages and Productivity\Stansbury and Summers. Replication\Replication\"/>
    </mc:Choice>
  </mc:AlternateContent>
  <bookViews>
    <workbookView xWindow="0" yWindow="0" windowWidth="19200" windowHeight="6070" activeTab="4" xr2:uid="{C353C4B3-ECAD-4386-B407-80F580120E79}"/>
  </bookViews>
  <sheets>
    <sheet name="Description" sheetId="2" r:id="rId1"/>
    <sheet name="Annual data" sheetId="1" r:id="rId2"/>
    <sheet name="FigureA1 data" sheetId="3" r:id="rId3"/>
    <sheet name="FigureA2 data" sheetId="4" r:id="rId4"/>
    <sheet name="Table6 calculations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5" l="1"/>
  <c r="D6" i="5"/>
  <c r="D7" i="5"/>
  <c r="C7" i="5"/>
  <c r="C6" i="5"/>
  <c r="C5" i="5"/>
  <c r="C4" i="5"/>
  <c r="B7" i="5"/>
  <c r="B6" i="5"/>
  <c r="B5" i="5"/>
  <c r="B4" i="5"/>
</calcChain>
</file>

<file path=xl/sharedStrings.xml><?xml version="1.0" encoding="utf-8"?>
<sst xmlns="http://schemas.openxmlformats.org/spreadsheetml/2006/main" count="380" uniqueCount="294">
  <si>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</si>
  <si>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</si>
  <si>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</si>
  <si>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</si>
  <si>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</si>
  <si>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</si>
  <si>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</si>
  <si>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</si>
  <si>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</si>
  <si>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</si>
  <si>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</si>
  <si>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</si>
  <si>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</si>
  <si>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</si>
  <si>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</si>
  <si>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</si>
  <si>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</si>
  <si>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</si>
  <si>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</si>
  <si>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</si>
  <si>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</si>
  <si>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</si>
  <si>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</si>
  <si>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</si>
  <si>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</si>
  <si>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</si>
  <si>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</si>
  <si>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</si>
  <si>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</si>
  <si>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</si>
  <si>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</si>
  <si>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</si>
  <si>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</si>
  <si>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</si>
  <si>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</si>
  <si>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</si>
  <si>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</si>
  <si>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</si>
  <si>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</si>
  <si>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</si>
  <si>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</si>
  <si>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</si>
  <si>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</si>
  <si>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</si>
  <si>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</si>
  <si>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</si>
  <si>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</si>
  <si>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</si>
  <si>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</si>
  <si>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</si>
  <si>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</si>
  <si>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</si>
  <si>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</si>
  <si>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</si>
  <si>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</si>
  <si>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</si>
  <si>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</si>
  <si>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</si>
  <si>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</si>
  <si>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</si>
  <si>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</si>
  <si>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</si>
  <si>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</si>
  <si>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</si>
  <si>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</si>
  <si>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</si>
  <si>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</si>
  <si>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</si>
  <si>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</si>
  <si>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ndp</t>
  </si>
  <si>
    <t>Net Domestic Product, billions, annual</t>
  </si>
  <si>
    <t>BEA NIPA Table 1.7.5 line 30, updated October 27th 2017</t>
  </si>
  <si>
    <t>ndppi</t>
  </si>
  <si>
    <t>Net Domestic Product price index, 2009=100</t>
  </si>
  <si>
    <t>BEA NIPA Table 1.7.4, line 11, updated October 27th 2017</t>
  </si>
  <si>
    <t>hours</t>
  </si>
  <si>
    <t>Hours worked, billions, Total Economy</t>
  </si>
  <si>
    <t>BLS Total Economy Productivity Dataset, available on request from BLS, updated June 5th 2017</t>
  </si>
  <si>
    <t>compte</t>
  </si>
  <si>
    <t>cpiurs</t>
  </si>
  <si>
    <t>CPI-U-RS, all items, seasonally adjusted, annual average</t>
  </si>
  <si>
    <t>cpiu</t>
  </si>
  <si>
    <t>CPI-U, all items, seasonally adjusted, annual average</t>
  </si>
  <si>
    <t>medcompepi</t>
  </si>
  <si>
    <t>Median hourly compensation, USD real</t>
  </si>
  <si>
    <t>comppnsepi</t>
  </si>
  <si>
    <t>Average hourly compensation of production and nonsupervisory workers, USD real</t>
  </si>
  <si>
    <t>Average hourly compensation, USD, total economy</t>
  </si>
  <si>
    <t>unemp</t>
  </si>
  <si>
    <t>pce</t>
  </si>
  <si>
    <t>Personal Consumption Expenditures price index, annual</t>
  </si>
  <si>
    <t>BEA NIPA Table 2.3.4, line 1, updated October 27th 2017</t>
  </si>
  <si>
    <t>BLS Productivity and Costs database, Real output per hour of all persons [OPHNFB], retrieved from FRED November 28th 2017</t>
  </si>
  <si>
    <t>prodnfb</t>
  </si>
  <si>
    <t>Hourly labor productivity, nonfarm business sector, index 2009=100</t>
  </si>
  <si>
    <t>compnfb</t>
  </si>
  <si>
    <t>Average hourly compensation, nonfarm business sector, nominal, index 2009=100</t>
  </si>
  <si>
    <t>BLS Productivity and Costs database, Compensation per hour [COMPNFB], retrieved from FRED November 28th 2017</t>
  </si>
  <si>
    <t>ipdte</t>
  </si>
  <si>
    <t>Implicit price deflator, total economy, index 2009=100</t>
  </si>
  <si>
    <t>ipdnfb</t>
  </si>
  <si>
    <t>Implicit price deflator, nonfarm business sector, index 2009=100</t>
  </si>
  <si>
    <t>BLS Productivity and Costs database, Implicit price deflator [IPDNBS], retrieved from FRED November 28th 2017</t>
  </si>
  <si>
    <t>pinv</t>
  </si>
  <si>
    <t>Relative price of investment goods</t>
  </si>
  <si>
    <t>Investment deflator divided by the consumption deflator. Calculated by DiCecio in DiCecio (2009). "Sticky wages and sectoral labor comovement," Journal of Economic Dynamics and Control, 33(3): 538-53, PIRIC series retrieved from FRED November 28th 2017.</t>
  </si>
  <si>
    <t>laborsharenfb</t>
  </si>
  <si>
    <t>Labor share in nonfarm business sector, index 2009=100</t>
  </si>
  <si>
    <t>Labor share, nonfarm business sector. Indexed to 2009=100. From BLS Productivity and Costs database, Nonfarm Business Sector: Labor Share [PRS85006173], retrieved from FRED November 28th 2017</t>
  </si>
  <si>
    <t>laborshare</t>
  </si>
  <si>
    <t>Share of labour compensation in GDP</t>
  </si>
  <si>
    <t>Penn World Tables University of Groningen and University of California, Davis, Share of Labour Compensation in GDP at Current National Prices for United States [LABSHPUSA156NRUG], retrieved from FRED November 28th 2017</t>
  </si>
  <si>
    <t>laborsharete</t>
  </si>
  <si>
    <t>Labor share in total economy</t>
  </si>
  <si>
    <t>Productivity and Pay - Stansbury and Summers (2017) Replication Dataset</t>
  </si>
  <si>
    <t>p10</t>
  </si>
  <si>
    <t>p20</t>
  </si>
  <si>
    <t>p30</t>
  </si>
  <si>
    <t>p40</t>
  </si>
  <si>
    <t>p50</t>
  </si>
  <si>
    <t>p60</t>
  </si>
  <si>
    <t>p70</t>
  </si>
  <si>
    <t>p80</t>
  </si>
  <si>
    <t>p90</t>
  </si>
  <si>
    <t>p95</t>
  </si>
  <si>
    <t>20th percentile wage</t>
  </si>
  <si>
    <t>30th percentile wage</t>
  </si>
  <si>
    <t>40th percentile wage</t>
  </si>
  <si>
    <t>50th percentile wage</t>
  </si>
  <si>
    <t>60th percentile wage</t>
  </si>
  <si>
    <t>70th percentile wage</t>
  </si>
  <si>
    <t>80th percentile wage</t>
  </si>
  <si>
    <t>90th percentile wage</t>
  </si>
  <si>
    <t>95th percentile wage</t>
  </si>
  <si>
    <t>10th percentile real hourly wage, 2016 USD</t>
  </si>
  <si>
    <t>Real hourly wage at the 10th percentile of the wage distribution.  Data from EPI State of Working America Data Library, which calculates nominal hourly wages by percentile from the CPS-ORG survey and deflates by the CPI-U-RS</t>
  </si>
  <si>
    <t>year</t>
  </si>
  <si>
    <t xml:space="preserve">BLS 1978-2016, updated November 20th 2017
</t>
  </si>
  <si>
    <t>Variable name</t>
  </si>
  <si>
    <t>Variable</t>
  </si>
  <si>
    <t>Source</t>
  </si>
  <si>
    <t>Unemployment rate, 25-54 years, annual average</t>
  </si>
  <si>
    <t>Real hourly wage at the 20th percentile of the wage distribution.  Data from EPI State of Working America Data Library, which calculates nominal hourly wages by percentile from the CPS-ORG survey and deflates by the CPI-U-RS</t>
  </si>
  <si>
    <t>Real hourly wage at the 30th percentile of the wage distribution.  Data from EPI State of Working America Data Library, which calculates nominal hourly wages by percentile from the CPS-ORG survey and deflates by the CPI-U-RS</t>
  </si>
  <si>
    <t>Real hourly wage at the 40th percentile of the wage distribution.  Data from EPI State of Working America Data Library, which calculates nominal hourly wages by percentile from the CPS-ORG survey and deflates by the CPI-U-RS</t>
  </si>
  <si>
    <t>Real hourly wage at the 50th percentile of the wage distribution.  Data from EPI State of Working America Data Library, which calculates nominal hourly wages by percentile from the CPS-ORG survey and deflates by the CPI-U-RS</t>
  </si>
  <si>
    <t>Real hourly wage at the 60th percentile of the wage distribution.  Data from EPI State of Working America Data Library, which calculates nominal hourly wages by percentile from the CPS-ORG survey and deflates by the CPI-U-RS</t>
  </si>
  <si>
    <t>Real hourly wage at the 70th percentile of the wage distribution.  Data from EPI State of Working America Data Library, which calculates nominal hourly wages by percentile from the CPS-ORG survey and deflates by the CPI-U-RS</t>
  </si>
  <si>
    <t>Real hourly wage at the 80th percentile of the wage distribution.  Data from EPI State of Working America Data Library, which calculates nominal hourly wages by percentile from the CPS-ORG survey and deflates by the CPI-U-RS</t>
  </si>
  <si>
    <t>Real hourly wage at the 90th percentile of the wage distribution.  Data from EPI State of Working America Data Library, which calculates nominal hourly wages by percentile from the CPS-ORG survey and deflates by the CPI-U-RS</t>
  </si>
  <si>
    <t>Real hourly wage at the 95th percentile of the wage distribution.  Data from EPI State of Working America Data Library, which calculates nominal hourly wages by percentile from the CPS-ORG survey and deflates by the CPI-U-RS</t>
  </si>
  <si>
    <t>prod_ca</t>
  </si>
  <si>
    <t>comp_ca</t>
  </si>
  <si>
    <t>cpi_ca</t>
  </si>
  <si>
    <t>prod_fr</t>
  </si>
  <si>
    <t>comp_fr</t>
  </si>
  <si>
    <t>unemp_fr</t>
  </si>
  <si>
    <t>cpi_fr</t>
  </si>
  <si>
    <t>prod_wg</t>
  </si>
  <si>
    <t>comp_wg</t>
  </si>
  <si>
    <t>unemp_wg</t>
  </si>
  <si>
    <t>cpi_wg</t>
  </si>
  <si>
    <t>prod_ger</t>
  </si>
  <si>
    <t>comp_ger</t>
  </si>
  <si>
    <t>unemp_ger</t>
  </si>
  <si>
    <t>cpi_ger</t>
  </si>
  <si>
    <t>comp_ita</t>
  </si>
  <si>
    <t>prod_ita</t>
  </si>
  <si>
    <t>unemp_ita</t>
  </si>
  <si>
    <t>cpi_ita</t>
  </si>
  <si>
    <t>prod_jp</t>
  </si>
  <si>
    <t>comp_jp</t>
  </si>
  <si>
    <t>unemp_jp</t>
  </si>
  <si>
    <t>cpi_jp</t>
  </si>
  <si>
    <t>prod_uk</t>
  </si>
  <si>
    <t>comp_uk</t>
  </si>
  <si>
    <t>unemp_uk</t>
  </si>
  <si>
    <t>cpi_uk</t>
  </si>
  <si>
    <t>prodtegross</t>
  </si>
  <si>
    <t>unemp_ca</t>
  </si>
  <si>
    <t>Output per hour worked, Canada</t>
  </si>
  <si>
    <t>(Nominal) Compensation per hour worked, Canada</t>
  </si>
  <si>
    <t>Unemployment rate (harmonized), Canada</t>
  </si>
  <si>
    <t>CPI inflation, Canada</t>
  </si>
  <si>
    <t>OECD (2017), Harmonised unemployment rate (HUR) (indicator). doi: 10.1787/52570002-en (Accessed on 18 December 2017)</t>
  </si>
  <si>
    <t>Output per hour worked, France</t>
  </si>
  <si>
    <t>(Nominal) Compensation per hour worked, France</t>
  </si>
  <si>
    <t>CPI inflation, France</t>
  </si>
  <si>
    <t>Output per hour worked, Italy</t>
  </si>
  <si>
    <t>(Nominal) Compensation per hour worked, Italy</t>
  </si>
  <si>
    <t>Unemployment rate (harmonized), Italy</t>
  </si>
  <si>
    <t>CPI inflation, Italy</t>
  </si>
  <si>
    <t>Output per hour worked, Japan</t>
  </si>
  <si>
    <t>(Nominal) Compensation per hour worked, Japan</t>
  </si>
  <si>
    <t>Unemployment rate (harmonized), Japan</t>
  </si>
  <si>
    <t>CPI inflation, Japan</t>
  </si>
  <si>
    <t>Output per hour worked, United Kingdom</t>
  </si>
  <si>
    <t>(Nominal) Compensation per hour worked, United Kingdom</t>
  </si>
  <si>
    <t>Unemployment rate (harmonized), United Kingdom</t>
  </si>
  <si>
    <t>CPI inflation, United Kingdom</t>
  </si>
  <si>
    <t>Unemployment rate (harmonized), Germany</t>
  </si>
  <si>
    <t>OECD (2017), GDP per hour worked, Index 2010=100 (indicator). doi: 10.1787/1439e590-en (Accessed on 18 December 2017)</t>
  </si>
  <si>
    <t>OECD (2017), Labour compensation per hour worked, Index 2010=100 (indicator). doi: 10.1787/251ec2da-en (Accessed on 18 December 2017)</t>
  </si>
  <si>
    <t>OECD (2017), Inflation (CPI) (indicator), Index 2010=100. doi: 10.1787/eee82e6e-en (Accessed on 18 December 2017)</t>
  </si>
  <si>
    <t>CPI inflation, Germany</t>
  </si>
  <si>
    <t>(Nominal) Compensation per hour worked, Germany</t>
  </si>
  <si>
    <t>Output per hour worked, Germany</t>
  </si>
  <si>
    <t>Unemployment rate, ages 15-74, France</t>
  </si>
  <si>
    <t>OECD, CPI Inflation, Index 2010=100. doi: 10.1787/eee82e6e-en (Accessed on 18 December 2017)</t>
  </si>
  <si>
    <t>OECD, Labour compensation per hour worked, Index 2010=100 . doi: 10.1787/251ec2da-en (Accessed on 18 December 2017)</t>
  </si>
  <si>
    <t>OECD, GDP per hour worked, Index 2010=100. doi: 10.1787/1439e590-en (Accessed on 18 December 2017)</t>
  </si>
  <si>
    <t>OECD, Harmonised unemployment rate (HUR). doi: 10.1787/52570002-en (Accessed on 18 December 2017)</t>
  </si>
  <si>
    <t>DeStatis, Labor productivity per hour, Index 1991=100, Available in "Volkswirtschaftliche Gesamtrechnungen", Fachserie 18, Reihe 1.5, 2016, Table 1.14</t>
  </si>
  <si>
    <t>DeStatis, Labor compensation per hour, Index 1991=100, Available in "Volkswirtschaftliche Gesamtrechnungen", Fachserie 18, Reihe 1.5, 2016, Table 1.14</t>
  </si>
  <si>
    <t>DeStatis, Unemployed as proportion of labor force, Index 1991=100, Available in "Volkswirtschaftliche Gesamtrechnungen", Fachserie 18, Reihe 1.5, 2016, Table 1.12</t>
  </si>
  <si>
    <t>Unemployment rate, West Germany</t>
  </si>
  <si>
    <t>(Nominal) Compensation per hour worked, West Germany</t>
  </si>
  <si>
    <t>Labor productivity per hour, West Germany</t>
  </si>
  <si>
    <t>CPI inflation, West Germany</t>
  </si>
  <si>
    <t>DeStatis, Consumer Price Index (VPI), Index 1995=100, Available in "Volkswirtschaftliche Gesamtrechnungen", Fachserie 18, Reihe 1.5, 2016, Table 1.9</t>
  </si>
  <si>
    <t>OECD, Unemployment Rate: Aged 15-74: All Persons for France [LRUN74TTFRA156N], retrieved from FRED, Federal Reserve Bank of St. Louis; https://fred.stlouisfed.org/series/LRUN74TTFRA156N, December 18, 2017.</t>
  </si>
  <si>
    <t>percentile</t>
  </si>
  <si>
    <t>pointestimate</t>
  </si>
  <si>
    <t>lowerbound</t>
  </si>
  <si>
    <t>upperbound</t>
  </si>
  <si>
    <t>Data for Appendix Figure A1: Benefits share of compensation by wage percentile, US, 2014</t>
  </si>
  <si>
    <t>Figure A1 data</t>
  </si>
  <si>
    <t>BLS, Monaco and Pierce (2015). Data from National Compensation Survey: Employer Costs for Employee Compensation. (Available at: https://www.bls.gov/opub/mlr/2015/article/compensation-inequality-evidence-from-the-national-compensation-survey.htm)</t>
  </si>
  <si>
    <t>Percentile of the wage distribution, 2014</t>
  </si>
  <si>
    <t>Benefits share of total compensation by wage percentile, upper bound, 2014</t>
  </si>
  <si>
    <t>Benefits share of total compensation by wage percentile, lower bound, 2014</t>
  </si>
  <si>
    <t>Benefits share of total compensation by wage percentile, point estimate, 2014</t>
  </si>
  <si>
    <t>Figure A2 data</t>
  </si>
  <si>
    <t>country</t>
  </si>
  <si>
    <t>medinc</t>
  </si>
  <si>
    <t>productivity</t>
  </si>
  <si>
    <t>KOR</t>
  </si>
  <si>
    <t>SVK</t>
  </si>
  <si>
    <t>USA</t>
  </si>
  <si>
    <t>AUS</t>
  </si>
  <si>
    <t>AUT</t>
  </si>
  <si>
    <t>BEL</t>
  </si>
  <si>
    <t>CAN</t>
  </si>
  <si>
    <t>CHL</t>
  </si>
  <si>
    <t>CZE</t>
  </si>
  <si>
    <t>DNK</t>
  </si>
  <si>
    <t>EST</t>
  </si>
  <si>
    <t>FIN</t>
  </si>
  <si>
    <t>FRA</t>
  </si>
  <si>
    <t>DEU</t>
  </si>
  <si>
    <t>GRC</t>
  </si>
  <si>
    <t>HUN</t>
  </si>
  <si>
    <t>ISL</t>
  </si>
  <si>
    <t>IRL</t>
  </si>
  <si>
    <t>ISR</t>
  </si>
  <si>
    <t>ITA</t>
  </si>
  <si>
    <t>JPN</t>
  </si>
  <si>
    <t>LUX</t>
  </si>
  <si>
    <t>MEX</t>
  </si>
  <si>
    <t>NLD</t>
  </si>
  <si>
    <t>NZL</t>
  </si>
  <si>
    <t>NOR</t>
  </si>
  <si>
    <t>POL</t>
  </si>
  <si>
    <t>PRT</t>
  </si>
  <si>
    <t>SVN</t>
  </si>
  <si>
    <t>ESP</t>
  </si>
  <si>
    <t>SWE</t>
  </si>
  <si>
    <t>CHE</t>
  </si>
  <si>
    <t>TUR</t>
  </si>
  <si>
    <t>GBR</t>
  </si>
  <si>
    <t>Data for Appendix Figure A2: Productivity and median equivalized disposable household income, OECD, 2008</t>
  </si>
  <si>
    <t>Country (3-letter code)</t>
  </si>
  <si>
    <t>Median equivalized disposable household income, USD PPP, 2007</t>
  </si>
  <si>
    <t>GDP per hour worked, USD PPP, 2007</t>
  </si>
  <si>
    <t>OECD, GDP per hour worked, USD PPP. doi: 10.1787/1439e590-en (Accessed on 18 December 2017)</t>
  </si>
  <si>
    <t>This is the replication dataset for "Productivity and Pay: Is the link broken?" by Anna Stansbury and Lawrence Summers</t>
  </si>
  <si>
    <t>BLS Consumer Price Index for All Urban Consumers: All Items [CPIAUCSL], retrieved from FRED, Federal Reserve Bank of St Louis, November 28th 2017</t>
  </si>
  <si>
    <t>EPI State of Working America Data Library, updated February 2017. Calculated from BLS CES and BEA NIPA data and deflated using CPI-U-RS, PCE and PCE medical care index. Further details in http://www.epi.org/data/methodology/</t>
  </si>
  <si>
    <t>EPI State of Working America Data Library, updated February 2017. Calculated from BLS CPS and BEA NIPA data and deflated using CPI-U-RS, PCE and PCE medical care index. Further details in http://www.epi.org/data/methodology/</t>
  </si>
  <si>
    <t>BLS Unemployment rate: 25-54 years [LNS14000060], retrieved from FRED November 28th 2017</t>
  </si>
  <si>
    <t>Labor productivity, total economy, index 2009=100</t>
  </si>
  <si>
    <t>OECD Social Indicators, Society at a Glance 2011</t>
  </si>
  <si>
    <t>This dataset is equivalent to "raw.dta"</t>
  </si>
  <si>
    <t>This dataset is equivalent to "compensationsharebypercentile.dta"</t>
  </si>
  <si>
    <t>This dataset is equivalent to "crosscountrymedianincome.dta"</t>
  </si>
  <si>
    <t>1950-1973</t>
  </si>
  <si>
    <t>1973-1996</t>
  </si>
  <si>
    <t>1996-2003</t>
  </si>
  <si>
    <t>2003-2014</t>
  </si>
  <si>
    <t>Annual average productivity growth</t>
  </si>
  <si>
    <t>Calculations for Table 6: Average annual productivity growth and changes in inequality</t>
  </si>
  <si>
    <t>Annual percentage change in labor share</t>
  </si>
  <si>
    <t>Annual percentage change in mean/median ratio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</si>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</sst>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00"/>
    <numFmt numFmtId="167" formatCode="0.00000000000"/>
    <numFmt numFmtId="168" formatCode="#,##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4" fillId="0" borderId="0"/>
    <xf numFmtId="0" fontId="9" fillId="0" borderId="0"/>
    <xf numFmtId="9" fontId="9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3" fillId="0" borderId="0" xfId="0" applyFont="1" applyAlignment="1"/>
    <xf numFmtId="0" fontId="5" fillId="0" borderId="0" xfId="0" applyFont="1"/>
    <xf numFmtId="165" fontId="3" fillId="0" borderId="0" xfId="0" applyNumberFormat="1" applyFont="1" applyFill="1" applyBorder="1" applyAlignment="1" applyProtection="1"/>
    <xf numFmtId="2" fontId="3" fillId="0" borderId="0" xfId="0" applyNumberFormat="1" applyFont="1"/>
    <xf numFmtId="164" fontId="3" fillId="0" borderId="0" xfId="0" applyNumberFormat="1" applyFont="1"/>
    <xf numFmtId="165" fontId="6" fillId="0" borderId="0" xfId="1" applyNumberFormat="1" applyFont="1" applyFill="1" applyBorder="1" applyAlignment="1" applyProtection="1"/>
    <xf numFmtId="166" fontId="6" fillId="0" borderId="0" xfId="1" applyNumberFormat="1" applyFont="1" applyFill="1" applyBorder="1" applyAlignment="1" applyProtection="1"/>
    <xf numFmtId="167" fontId="6" fillId="0" borderId="0" xfId="2" applyNumberFormat="1" applyFont="1" applyFill="1" applyBorder="1" applyAlignment="1" applyProtection="1"/>
    <xf numFmtId="0" fontId="7" fillId="0" borderId="0" xfId="0" applyFont="1"/>
    <xf numFmtId="0" fontId="8" fillId="0" borderId="0" xfId="0" applyFont="1"/>
    <xf numFmtId="0" fontId="8" fillId="0" borderId="0" xfId="0" applyFont="1" applyAlignment="1"/>
    <xf numFmtId="168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 applyProtection="1"/>
    <xf numFmtId="0" fontId="3" fillId="0" borderId="0" xfId="0" applyNumberFormat="1" applyFont="1"/>
    <xf numFmtId="0" fontId="6" fillId="0" borderId="0" xfId="0" applyFont="1"/>
    <xf numFmtId="0" fontId="1" fillId="0" borderId="0" xfId="0" applyFont="1"/>
    <xf numFmtId="0" fontId="10" fillId="2" borderId="0" xfId="0" applyFont="1" applyFill="1" applyAlignment="1"/>
    <xf numFmtId="0" fontId="3" fillId="2" borderId="0" xfId="0" applyFont="1" applyFill="1" applyAlignment="1"/>
    <xf numFmtId="0" fontId="0" fillId="2" borderId="0" xfId="0" applyFill="1"/>
    <xf numFmtId="3" fontId="3" fillId="0" borderId="0" xfId="0" applyNumberFormat="1" applyFont="1"/>
    <xf numFmtId="165" fontId="3" fillId="0" borderId="0" xfId="0" applyNumberFormat="1" applyFont="1"/>
    <xf numFmtId="0" fontId="1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0" fontId="0" fillId="0" borderId="0" xfId="4" applyNumberFormat="1" applyFont="1" applyAlignment="1">
      <alignment horizontal="center"/>
    </xf>
    <xf numFmtId="0" fontId="0" fillId="0" borderId="0" xfId="0" quotePrefix="1" applyAlignment="1">
      <alignment horizontal="center"/>
    </xf>
  </cellXfs>
  <cellStyles count="5">
    <cellStyle name="Normal" xfId="0" builtinId="0"/>
    <cellStyle name="Normal 2" xfId="1" xr:uid="{00000000-0005-0000-0000-00002F000000}"/>
    <cellStyle name="Normal 2 2" xfId="3" xr:uid="{964C8307-868B-40AD-8A30-FB4FF6783E3C}"/>
    <cellStyle name="Normal 3" xfId="2" xr:uid="{00000000-0005-0000-0000-000030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43FC3-70CA-4E98-B087-3BF8660BC1DC}">
  <dimension ref="A1:C70"/>
  <sheetViews>
    <sheetView topLeftCell="A58" workbookViewId="0">
      <selection activeCell="C68" sqref="C68"/>
    </sheetView>
  </sheetViews>
  <sheetFormatPr defaultRowHeight="14.5" x14ac:dyDescent="0.35"/>
  <cols>
    <col min="1" max="1" width="13" customWidth="1"/>
    <col min="2" max="2" width="63.08984375" customWidth="1"/>
    <col min="3" max="3" width="88.453125" customWidth="1"/>
  </cols>
  <sheetData>
    <row r="1" spans="1:3" ht="18.5" x14ac:dyDescent="0.45">
      <c r="A1" s="10" t="s">
        <v>114</v>
      </c>
    </row>
    <row r="2" spans="1:3" x14ac:dyDescent="0.35">
      <c r="A2" t="s">
        <v>275</v>
      </c>
    </row>
    <row r="4" spans="1:3" x14ac:dyDescent="0.35">
      <c r="A4" s="3" t="s">
        <v>138</v>
      </c>
      <c r="B4" s="3" t="s">
        <v>139</v>
      </c>
      <c r="C4" s="3" t="s">
        <v>140</v>
      </c>
    </row>
    <row r="5" spans="1:3" x14ac:dyDescent="0.35">
      <c r="A5" s="11" t="s">
        <v>69</v>
      </c>
      <c r="B5" s="1" t="s">
        <v>70</v>
      </c>
      <c r="C5" s="1" t="s">
        <v>71</v>
      </c>
    </row>
    <row r="6" spans="1:3" x14ac:dyDescent="0.35">
      <c r="A6" s="11" t="s">
        <v>72</v>
      </c>
      <c r="B6" s="1" t="s">
        <v>73</v>
      </c>
      <c r="C6" s="1" t="s">
        <v>74</v>
      </c>
    </row>
    <row r="7" spans="1:3" x14ac:dyDescent="0.35">
      <c r="A7" s="11" t="s">
        <v>75</v>
      </c>
      <c r="B7" s="1" t="s">
        <v>76</v>
      </c>
      <c r="C7" s="1" t="s">
        <v>77</v>
      </c>
    </row>
    <row r="8" spans="1:3" x14ac:dyDescent="0.35">
      <c r="A8" s="11" t="s">
        <v>78</v>
      </c>
      <c r="B8" s="1" t="s">
        <v>87</v>
      </c>
      <c r="C8" s="1" t="s">
        <v>77</v>
      </c>
    </row>
    <row r="9" spans="1:3" x14ac:dyDescent="0.35">
      <c r="A9" s="11" t="s">
        <v>79</v>
      </c>
      <c r="B9" s="1" t="s">
        <v>80</v>
      </c>
      <c r="C9" s="2" t="s">
        <v>137</v>
      </c>
    </row>
    <row r="10" spans="1:3" x14ac:dyDescent="0.35">
      <c r="A10" s="11" t="s">
        <v>81</v>
      </c>
      <c r="B10" s="1" t="s">
        <v>82</v>
      </c>
      <c r="C10" s="1" t="s">
        <v>276</v>
      </c>
    </row>
    <row r="11" spans="1:3" x14ac:dyDescent="0.35">
      <c r="A11" s="11" t="s">
        <v>83</v>
      </c>
      <c r="B11" s="1" t="s">
        <v>84</v>
      </c>
      <c r="C11" s="1" t="s">
        <v>278</v>
      </c>
    </row>
    <row r="12" spans="1:3" x14ac:dyDescent="0.35">
      <c r="A12" s="11" t="s">
        <v>85</v>
      </c>
      <c r="B12" s="1" t="s">
        <v>86</v>
      </c>
      <c r="C12" s="1" t="s">
        <v>277</v>
      </c>
    </row>
    <row r="13" spans="1:3" x14ac:dyDescent="0.35">
      <c r="A13" s="11" t="s">
        <v>88</v>
      </c>
      <c r="B13" s="1" t="s">
        <v>141</v>
      </c>
      <c r="C13" s="1" t="s">
        <v>279</v>
      </c>
    </row>
    <row r="14" spans="1:3" x14ac:dyDescent="0.35">
      <c r="A14" s="11" t="s">
        <v>89</v>
      </c>
      <c r="B14" s="1" t="s">
        <v>90</v>
      </c>
      <c r="C14" s="1" t="s">
        <v>91</v>
      </c>
    </row>
    <row r="15" spans="1:3" x14ac:dyDescent="0.35">
      <c r="A15" s="11" t="s">
        <v>178</v>
      </c>
      <c r="B15" s="1" t="s">
        <v>280</v>
      </c>
      <c r="C15" s="1" t="s">
        <v>77</v>
      </c>
    </row>
    <row r="16" spans="1:3" x14ac:dyDescent="0.35">
      <c r="A16" s="11" t="s">
        <v>93</v>
      </c>
      <c r="B16" s="1" t="s">
        <v>94</v>
      </c>
      <c r="C16" s="1" t="s">
        <v>92</v>
      </c>
    </row>
    <row r="17" spans="1:3" x14ac:dyDescent="0.35">
      <c r="A17" s="11" t="s">
        <v>95</v>
      </c>
      <c r="B17" s="1" t="s">
        <v>96</v>
      </c>
      <c r="C17" s="1" t="s">
        <v>97</v>
      </c>
    </row>
    <row r="18" spans="1:3" x14ac:dyDescent="0.35">
      <c r="A18" s="11" t="s">
        <v>98</v>
      </c>
      <c r="B18" s="1" t="s">
        <v>99</v>
      </c>
      <c r="C18" s="1" t="s">
        <v>77</v>
      </c>
    </row>
    <row r="19" spans="1:3" x14ac:dyDescent="0.35">
      <c r="A19" s="11" t="s">
        <v>100</v>
      </c>
      <c r="B19" s="1" t="s">
        <v>101</v>
      </c>
      <c r="C19" s="1" t="s">
        <v>102</v>
      </c>
    </row>
    <row r="20" spans="1:3" x14ac:dyDescent="0.35">
      <c r="A20" s="11" t="s">
        <v>103</v>
      </c>
      <c r="B20" s="1" t="s">
        <v>104</v>
      </c>
      <c r="C20" s="2" t="s">
        <v>105</v>
      </c>
    </row>
    <row r="21" spans="1:3" x14ac:dyDescent="0.35">
      <c r="A21" s="11" t="s">
        <v>109</v>
      </c>
      <c r="B21" s="1" t="s">
        <v>110</v>
      </c>
      <c r="C21" s="2" t="s">
        <v>111</v>
      </c>
    </row>
    <row r="22" spans="1:3" x14ac:dyDescent="0.35">
      <c r="A22" s="11" t="s">
        <v>112</v>
      </c>
      <c r="B22" s="1" t="s">
        <v>113</v>
      </c>
      <c r="C22" s="1" t="s">
        <v>77</v>
      </c>
    </row>
    <row r="23" spans="1:3" x14ac:dyDescent="0.35">
      <c r="A23" s="11" t="s">
        <v>106</v>
      </c>
      <c r="B23" s="2" t="s">
        <v>107</v>
      </c>
      <c r="C23" s="2" t="s">
        <v>108</v>
      </c>
    </row>
    <row r="24" spans="1:3" x14ac:dyDescent="0.35">
      <c r="A24" s="12" t="s">
        <v>115</v>
      </c>
      <c r="B24" s="2" t="s">
        <v>134</v>
      </c>
      <c r="C24" s="2" t="s">
        <v>135</v>
      </c>
    </row>
    <row r="25" spans="1:3" x14ac:dyDescent="0.35">
      <c r="A25" s="12" t="s">
        <v>116</v>
      </c>
      <c r="B25" s="2" t="s">
        <v>125</v>
      </c>
      <c r="C25" s="2" t="s">
        <v>142</v>
      </c>
    </row>
    <row r="26" spans="1:3" x14ac:dyDescent="0.35">
      <c r="A26" s="12" t="s">
        <v>117</v>
      </c>
      <c r="B26" s="2" t="s">
        <v>126</v>
      </c>
      <c r="C26" s="2" t="s">
        <v>143</v>
      </c>
    </row>
    <row r="27" spans="1:3" x14ac:dyDescent="0.35">
      <c r="A27" s="12" t="s">
        <v>118</v>
      </c>
      <c r="B27" s="2" t="s">
        <v>127</v>
      </c>
      <c r="C27" s="2" t="s">
        <v>144</v>
      </c>
    </row>
    <row r="28" spans="1:3" x14ac:dyDescent="0.35">
      <c r="A28" s="12" t="s">
        <v>119</v>
      </c>
      <c r="B28" s="2" t="s">
        <v>128</v>
      </c>
      <c r="C28" s="2" t="s">
        <v>145</v>
      </c>
    </row>
    <row r="29" spans="1:3" x14ac:dyDescent="0.35">
      <c r="A29" s="12" t="s">
        <v>120</v>
      </c>
      <c r="B29" s="2" t="s">
        <v>129</v>
      </c>
      <c r="C29" s="2" t="s">
        <v>146</v>
      </c>
    </row>
    <row r="30" spans="1:3" x14ac:dyDescent="0.35">
      <c r="A30" s="12" t="s">
        <v>121</v>
      </c>
      <c r="B30" s="2" t="s">
        <v>130</v>
      </c>
      <c r="C30" s="2" t="s">
        <v>147</v>
      </c>
    </row>
    <row r="31" spans="1:3" x14ac:dyDescent="0.35">
      <c r="A31" s="12" t="s">
        <v>122</v>
      </c>
      <c r="B31" s="2" t="s">
        <v>131</v>
      </c>
      <c r="C31" s="2" t="s">
        <v>148</v>
      </c>
    </row>
    <row r="32" spans="1:3" x14ac:dyDescent="0.35">
      <c r="A32" s="12" t="s">
        <v>123</v>
      </c>
      <c r="B32" s="2" t="s">
        <v>132</v>
      </c>
      <c r="C32" s="2" t="s">
        <v>149</v>
      </c>
    </row>
    <row r="33" spans="1:3" x14ac:dyDescent="0.35">
      <c r="A33" s="12" t="s">
        <v>124</v>
      </c>
      <c r="B33" s="2" t="s">
        <v>133</v>
      </c>
      <c r="C33" s="2" t="s">
        <v>150</v>
      </c>
    </row>
    <row r="34" spans="1:3" x14ac:dyDescent="0.35">
      <c r="A34" s="12" t="s">
        <v>151</v>
      </c>
      <c r="B34" s="2" t="s">
        <v>180</v>
      </c>
      <c r="C34" s="2" t="s">
        <v>201</v>
      </c>
    </row>
    <row r="35" spans="1:3" x14ac:dyDescent="0.35">
      <c r="A35" s="12" t="s">
        <v>152</v>
      </c>
      <c r="B35" s="2" t="s">
        <v>181</v>
      </c>
      <c r="C35" s="2" t="s">
        <v>202</v>
      </c>
    </row>
    <row r="36" spans="1:3" x14ac:dyDescent="0.35">
      <c r="A36" s="12" t="s">
        <v>179</v>
      </c>
      <c r="B36" s="2" t="s">
        <v>182</v>
      </c>
      <c r="C36" s="2" t="s">
        <v>184</v>
      </c>
    </row>
    <row r="37" spans="1:3" x14ac:dyDescent="0.35">
      <c r="A37" s="12" t="s">
        <v>153</v>
      </c>
      <c r="B37" s="2" t="s">
        <v>183</v>
      </c>
      <c r="C37" s="2" t="s">
        <v>203</v>
      </c>
    </row>
    <row r="38" spans="1:3" x14ac:dyDescent="0.35">
      <c r="A38" s="12" t="s">
        <v>154</v>
      </c>
      <c r="B38" s="2" t="s">
        <v>185</v>
      </c>
      <c r="C38" s="2" t="s">
        <v>210</v>
      </c>
    </row>
    <row r="39" spans="1:3" x14ac:dyDescent="0.35">
      <c r="A39" s="12" t="s">
        <v>155</v>
      </c>
      <c r="B39" s="2" t="s">
        <v>186</v>
      </c>
      <c r="C39" s="2" t="s">
        <v>209</v>
      </c>
    </row>
    <row r="40" spans="1:3" x14ac:dyDescent="0.35">
      <c r="A40" s="12" t="s">
        <v>156</v>
      </c>
      <c r="B40" s="2" t="s">
        <v>207</v>
      </c>
      <c r="C40" s="16" t="s">
        <v>220</v>
      </c>
    </row>
    <row r="41" spans="1:3" x14ac:dyDescent="0.35">
      <c r="A41" s="12" t="s">
        <v>157</v>
      </c>
      <c r="B41" s="2" t="s">
        <v>187</v>
      </c>
      <c r="C41" s="2" t="s">
        <v>208</v>
      </c>
    </row>
    <row r="42" spans="1:3" x14ac:dyDescent="0.35">
      <c r="A42" s="12" t="s">
        <v>158</v>
      </c>
      <c r="B42" s="2" t="s">
        <v>217</v>
      </c>
      <c r="C42" s="2" t="s">
        <v>212</v>
      </c>
    </row>
    <row r="43" spans="1:3" x14ac:dyDescent="0.35">
      <c r="A43" s="12" t="s">
        <v>159</v>
      </c>
      <c r="B43" s="2" t="s">
        <v>216</v>
      </c>
      <c r="C43" s="2" t="s">
        <v>213</v>
      </c>
    </row>
    <row r="44" spans="1:3" x14ac:dyDescent="0.35">
      <c r="A44" s="12" t="s">
        <v>160</v>
      </c>
      <c r="B44" s="2" t="s">
        <v>215</v>
      </c>
      <c r="C44" s="2" t="s">
        <v>214</v>
      </c>
    </row>
    <row r="45" spans="1:3" x14ac:dyDescent="0.35">
      <c r="A45" s="12" t="s">
        <v>161</v>
      </c>
      <c r="B45" s="2" t="s">
        <v>218</v>
      </c>
      <c r="C45" s="2" t="s">
        <v>219</v>
      </c>
    </row>
    <row r="46" spans="1:3" x14ac:dyDescent="0.35">
      <c r="A46" s="12" t="s">
        <v>162</v>
      </c>
      <c r="B46" s="2" t="s">
        <v>206</v>
      </c>
      <c r="C46" s="2" t="s">
        <v>210</v>
      </c>
    </row>
    <row r="47" spans="1:3" x14ac:dyDescent="0.35">
      <c r="A47" s="12" t="s">
        <v>163</v>
      </c>
      <c r="B47" s="2" t="s">
        <v>205</v>
      </c>
      <c r="C47" s="2" t="s">
        <v>209</v>
      </c>
    </row>
    <row r="48" spans="1:3" x14ac:dyDescent="0.35">
      <c r="A48" s="12" t="s">
        <v>164</v>
      </c>
      <c r="B48" s="2" t="s">
        <v>200</v>
      </c>
      <c r="C48" s="2" t="s">
        <v>211</v>
      </c>
    </row>
    <row r="49" spans="1:3" x14ac:dyDescent="0.35">
      <c r="A49" s="12" t="s">
        <v>165</v>
      </c>
      <c r="B49" s="2" t="s">
        <v>204</v>
      </c>
      <c r="C49" s="2" t="s">
        <v>208</v>
      </c>
    </row>
    <row r="50" spans="1:3" x14ac:dyDescent="0.35">
      <c r="A50" s="12" t="s">
        <v>167</v>
      </c>
      <c r="B50" s="2" t="s">
        <v>188</v>
      </c>
      <c r="C50" s="2" t="s">
        <v>210</v>
      </c>
    </row>
    <row r="51" spans="1:3" x14ac:dyDescent="0.35">
      <c r="A51" s="12" t="s">
        <v>166</v>
      </c>
      <c r="B51" s="2" t="s">
        <v>189</v>
      </c>
      <c r="C51" s="2" t="s">
        <v>209</v>
      </c>
    </row>
    <row r="52" spans="1:3" x14ac:dyDescent="0.35">
      <c r="A52" s="12" t="s">
        <v>168</v>
      </c>
      <c r="B52" s="2" t="s">
        <v>190</v>
      </c>
      <c r="C52" s="2" t="s">
        <v>211</v>
      </c>
    </row>
    <row r="53" spans="1:3" x14ac:dyDescent="0.35">
      <c r="A53" s="12" t="s">
        <v>169</v>
      </c>
      <c r="B53" s="2" t="s">
        <v>191</v>
      </c>
      <c r="C53" s="2" t="s">
        <v>208</v>
      </c>
    </row>
    <row r="54" spans="1:3" x14ac:dyDescent="0.35">
      <c r="A54" s="12" t="s">
        <v>170</v>
      </c>
      <c r="B54" s="2" t="s">
        <v>192</v>
      </c>
      <c r="C54" s="2" t="s">
        <v>210</v>
      </c>
    </row>
    <row r="55" spans="1:3" x14ac:dyDescent="0.35">
      <c r="A55" s="12" t="s">
        <v>171</v>
      </c>
      <c r="B55" s="2" t="s">
        <v>193</v>
      </c>
      <c r="C55" s="2" t="s">
        <v>209</v>
      </c>
    </row>
    <row r="56" spans="1:3" x14ac:dyDescent="0.35">
      <c r="A56" s="12" t="s">
        <v>172</v>
      </c>
      <c r="B56" s="2" t="s">
        <v>194</v>
      </c>
      <c r="C56" s="2" t="s">
        <v>211</v>
      </c>
    </row>
    <row r="57" spans="1:3" x14ac:dyDescent="0.35">
      <c r="A57" s="12" t="s">
        <v>173</v>
      </c>
      <c r="B57" s="2" t="s">
        <v>195</v>
      </c>
      <c r="C57" s="2" t="s">
        <v>208</v>
      </c>
    </row>
    <row r="58" spans="1:3" x14ac:dyDescent="0.35">
      <c r="A58" s="12" t="s">
        <v>174</v>
      </c>
      <c r="B58" s="2" t="s">
        <v>196</v>
      </c>
      <c r="C58" s="2" t="s">
        <v>210</v>
      </c>
    </row>
    <row r="59" spans="1:3" x14ac:dyDescent="0.35">
      <c r="A59" s="12" t="s">
        <v>175</v>
      </c>
      <c r="B59" s="2" t="s">
        <v>197</v>
      </c>
      <c r="C59" s="2" t="s">
        <v>209</v>
      </c>
    </row>
    <row r="60" spans="1:3" x14ac:dyDescent="0.35">
      <c r="A60" s="12" t="s">
        <v>176</v>
      </c>
      <c r="B60" s="2" t="s">
        <v>198</v>
      </c>
      <c r="C60" s="2" t="s">
        <v>211</v>
      </c>
    </row>
    <row r="61" spans="1:3" x14ac:dyDescent="0.35">
      <c r="A61" s="12" t="s">
        <v>177</v>
      </c>
      <c r="B61" s="2" t="s">
        <v>199</v>
      </c>
      <c r="C61" s="2" t="s">
        <v>208</v>
      </c>
    </row>
    <row r="62" spans="1:3" ht="15.5" x14ac:dyDescent="0.35">
      <c r="A62" s="18" t="s">
        <v>226</v>
      </c>
      <c r="B62" s="19"/>
      <c r="C62" s="19"/>
    </row>
    <row r="63" spans="1:3" x14ac:dyDescent="0.35">
      <c r="A63" s="12" t="s">
        <v>221</v>
      </c>
      <c r="B63" s="2" t="s">
        <v>228</v>
      </c>
      <c r="C63" s="2" t="s">
        <v>227</v>
      </c>
    </row>
    <row r="64" spans="1:3" x14ac:dyDescent="0.35">
      <c r="A64" s="12" t="s">
        <v>222</v>
      </c>
      <c r="B64" s="2" t="s">
        <v>231</v>
      </c>
      <c r="C64" s="2" t="s">
        <v>227</v>
      </c>
    </row>
    <row r="65" spans="1:3" x14ac:dyDescent="0.35">
      <c r="A65" s="12" t="s">
        <v>223</v>
      </c>
      <c r="B65" s="2" t="s">
        <v>230</v>
      </c>
      <c r="C65" s="2" t="s">
        <v>227</v>
      </c>
    </row>
    <row r="66" spans="1:3" x14ac:dyDescent="0.35">
      <c r="A66" s="12" t="s">
        <v>224</v>
      </c>
      <c r="B66" s="2" t="s">
        <v>229</v>
      </c>
      <c r="C66" s="2" t="s">
        <v>227</v>
      </c>
    </row>
    <row r="67" spans="1:3" ht="15.5" x14ac:dyDescent="0.35">
      <c r="A67" s="18" t="s">
        <v>232</v>
      </c>
      <c r="B67" s="20"/>
      <c r="C67" s="20"/>
    </row>
    <row r="68" spans="1:3" x14ac:dyDescent="0.35">
      <c r="A68" s="12" t="s">
        <v>233</v>
      </c>
      <c r="B68" s="2" t="s">
        <v>271</v>
      </c>
    </row>
    <row r="69" spans="1:3" x14ac:dyDescent="0.35">
      <c r="A69" s="12" t="s">
        <v>234</v>
      </c>
      <c r="B69" s="2" t="s">
        <v>272</v>
      </c>
      <c r="C69" s="2" t="s">
        <v>281</v>
      </c>
    </row>
    <row r="70" spans="1:3" x14ac:dyDescent="0.35">
      <c r="A70" s="12" t="s">
        <v>235</v>
      </c>
      <c r="B70" s="2" t="s">
        <v>273</v>
      </c>
      <c r="C70" s="2" t="s">
        <v>274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1D5AF-AA09-4766-A3F7-1629825B3AD1}">
  <dimension ref="A1:BF71"/>
  <sheetViews>
    <sheetView zoomScaleNormal="100" workbookViewId="0">
      <pane xSplit="1" ySplit="2" topLeftCell="E23" activePane="bottomRight" state="frozen"/>
      <selection pane="topRight" activeCell="B1" sqref="B1"/>
      <selection pane="bottomLeft" activeCell="A3" sqref="A3"/>
      <selection pane="bottomRight" activeCell="F33" sqref="F33"/>
    </sheetView>
  </sheetViews>
  <sheetFormatPr defaultRowHeight="14.5" x14ac:dyDescent="0.35"/>
  <cols>
    <col min="2" max="11" width="8.81640625" bestFit="1" customWidth="1"/>
    <col min="12" max="12" width="8.81640625" customWidth="1"/>
    <col min="13" max="17" width="8.81640625" bestFit="1" customWidth="1"/>
    <col min="18" max="18" width="12.1796875" bestFit="1" customWidth="1"/>
    <col min="19" max="20" width="8.81640625" bestFit="1" customWidth="1"/>
    <col min="36" max="36" width="8.6328125" customWidth="1"/>
    <col min="38" max="38" width="9.08984375" customWidth="1"/>
    <col min="50" max="50" width="7.81640625" customWidth="1"/>
    <col min="52" max="52" width="7.6328125" customWidth="1"/>
  </cols>
  <sheetData>
    <row r="1" spans="1:58" x14ac:dyDescent="0.35">
      <c r="A1" s="23" t="s">
        <v>282</v>
      </c>
    </row>
    <row r="2" spans="1:58" x14ac:dyDescent="0.35">
      <c r="A2" s="3" t="s">
        <v>136</v>
      </c>
      <c r="B2" s="3" t="s">
        <v>69</v>
      </c>
      <c r="C2" s="3" t="s">
        <v>72</v>
      </c>
      <c r="D2" s="3" t="s">
        <v>75</v>
      </c>
      <c r="E2" s="3" t="s">
        <v>78</v>
      </c>
      <c r="F2" s="3" t="s">
        <v>79</v>
      </c>
      <c r="G2" s="3" t="s">
        <v>81</v>
      </c>
      <c r="H2" s="3" t="s">
        <v>83</v>
      </c>
      <c r="I2" s="3" t="s">
        <v>85</v>
      </c>
      <c r="J2" s="3" t="s">
        <v>88</v>
      </c>
      <c r="K2" s="3" t="s">
        <v>89</v>
      </c>
      <c r="L2" s="3" t="s">
        <v>178</v>
      </c>
      <c r="M2" s="3" t="s">
        <v>93</v>
      </c>
      <c r="N2" s="3" t="s">
        <v>95</v>
      </c>
      <c r="O2" s="3" t="s">
        <v>98</v>
      </c>
      <c r="P2" s="3" t="s">
        <v>100</v>
      </c>
      <c r="Q2" s="3" t="s">
        <v>103</v>
      </c>
      <c r="R2" s="3" t="s">
        <v>109</v>
      </c>
      <c r="S2" s="3" t="s">
        <v>112</v>
      </c>
      <c r="T2" s="3" t="s">
        <v>106</v>
      </c>
      <c r="U2" s="3" t="s">
        <v>115</v>
      </c>
      <c r="V2" s="3" t="s">
        <v>116</v>
      </c>
      <c r="W2" s="3" t="s">
        <v>117</v>
      </c>
      <c r="X2" s="3" t="s">
        <v>118</v>
      </c>
      <c r="Y2" s="3" t="s">
        <v>119</v>
      </c>
      <c r="Z2" s="3" t="s">
        <v>120</v>
      </c>
      <c r="AA2" s="3" t="s">
        <v>121</v>
      </c>
      <c r="AB2" s="3" t="s">
        <v>122</v>
      </c>
      <c r="AC2" s="3" t="s">
        <v>123</v>
      </c>
      <c r="AD2" s="3" t="s">
        <v>124</v>
      </c>
      <c r="AE2" s="3" t="s">
        <v>151</v>
      </c>
      <c r="AF2" s="3" t="s">
        <v>152</v>
      </c>
      <c r="AG2" s="3" t="s">
        <v>179</v>
      </c>
      <c r="AH2" s="3" t="s">
        <v>153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158</v>
      </c>
      <c r="AN2" s="3" t="s">
        <v>159</v>
      </c>
      <c r="AO2" s="3" t="s">
        <v>160</v>
      </c>
      <c r="AP2" s="3" t="s">
        <v>161</v>
      </c>
      <c r="AQ2" s="3" t="s">
        <v>162</v>
      </c>
      <c r="AR2" s="3" t="s">
        <v>163</v>
      </c>
      <c r="AS2" s="3" t="s">
        <v>164</v>
      </c>
      <c r="AT2" s="3" t="s">
        <v>165</v>
      </c>
      <c r="AU2" s="3" t="s">
        <v>167</v>
      </c>
      <c r="AV2" s="3" t="s">
        <v>166</v>
      </c>
      <c r="AW2" s="3" t="s">
        <v>168</v>
      </c>
      <c r="AX2" s="3" t="s">
        <v>169</v>
      </c>
      <c r="AY2" s="3" t="s">
        <v>170</v>
      </c>
      <c r="AZ2" s="3" t="s">
        <v>171</v>
      </c>
      <c r="BA2" s="3" t="s">
        <v>172</v>
      </c>
      <c r="BB2" s="3" t="s">
        <v>173</v>
      </c>
      <c r="BC2" s="3" t="s">
        <v>174</v>
      </c>
      <c r="BD2" s="3" t="s">
        <v>175</v>
      </c>
      <c r="BE2" s="3" t="s">
        <v>176</v>
      </c>
      <c r="BF2" s="3" t="s">
        <v>177</v>
      </c>
    </row>
    <row r="3" spans="1:58" x14ac:dyDescent="0.35">
      <c r="A3" s="1" t="s">
        <v>0</v>
      </c>
      <c r="B3" s="1">
        <v>243.4</v>
      </c>
      <c r="C3" s="1">
        <v>13.180999999999999</v>
      </c>
      <c r="D3" s="1">
        <v>122.631</v>
      </c>
      <c r="E3" s="1">
        <v>1.4159999999999999</v>
      </c>
      <c r="F3" s="1"/>
      <c r="G3" s="7">
        <v>24.045000000000002</v>
      </c>
      <c r="H3" s="1"/>
      <c r="I3" s="5">
        <v>12.37</v>
      </c>
      <c r="J3" s="7">
        <v>2.8999999999999998E-2</v>
      </c>
      <c r="K3" s="1">
        <v>14.077999999999999</v>
      </c>
      <c r="L3" s="1">
        <v>28.033999999999999</v>
      </c>
      <c r="M3" s="4">
        <v>25.603000000000002</v>
      </c>
      <c r="N3" s="4">
        <v>4.4829999999999997</v>
      </c>
      <c r="O3" s="1">
        <v>13.605</v>
      </c>
      <c r="P3" s="7">
        <v>15.717000000000001</v>
      </c>
      <c r="Q3" s="8">
        <v>3.3270170000000001</v>
      </c>
      <c r="R3" s="1"/>
      <c r="S3" s="1">
        <v>63.2</v>
      </c>
      <c r="T3" s="4">
        <v>111.402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x14ac:dyDescent="0.35">
      <c r="A4" s="1" t="s">
        <v>1</v>
      </c>
      <c r="B4" s="1">
        <v>240.5</v>
      </c>
      <c r="C4" s="1">
        <v>13.141</v>
      </c>
      <c r="D4" s="1">
        <v>119.846</v>
      </c>
      <c r="E4" s="1">
        <v>1.4470000000000001</v>
      </c>
      <c r="F4" s="1"/>
      <c r="G4" s="7">
        <v>23.809000000000001</v>
      </c>
      <c r="H4" s="1"/>
      <c r="I4" s="5">
        <v>13.14</v>
      </c>
      <c r="J4" s="7">
        <v>4.8000000000000001E-2</v>
      </c>
      <c r="K4" s="1">
        <v>13.968999999999999</v>
      </c>
      <c r="L4" s="1">
        <v>28.53</v>
      </c>
      <c r="M4" s="4">
        <v>26.414999999999999</v>
      </c>
      <c r="N4" s="4">
        <v>4.6139999999999999</v>
      </c>
      <c r="O4" s="1">
        <v>13.58</v>
      </c>
      <c r="P4" s="7">
        <v>15.839</v>
      </c>
      <c r="Q4" s="8">
        <v>3.3298239999999999</v>
      </c>
      <c r="R4" s="1"/>
      <c r="S4" s="1">
        <v>63.6</v>
      </c>
      <c r="T4" s="4">
        <v>110.285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5">
        <v>10.43932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x14ac:dyDescent="0.35">
      <c r="A5" s="1" t="s">
        <v>2</v>
      </c>
      <c r="B5" s="1">
        <v>266.8</v>
      </c>
      <c r="C5" s="1">
        <v>13.254</v>
      </c>
      <c r="D5" s="1">
        <v>122.01</v>
      </c>
      <c r="E5" s="1">
        <v>1.5409999999999999</v>
      </c>
      <c r="F5" s="1"/>
      <c r="G5" s="7">
        <v>24.062999999999999</v>
      </c>
      <c r="H5" s="1"/>
      <c r="I5" s="5">
        <v>13.66</v>
      </c>
      <c r="J5" s="7">
        <v>4.2000000000000003E-2</v>
      </c>
      <c r="K5" s="1">
        <v>14.135999999999999</v>
      </c>
      <c r="L5" s="1">
        <v>30.465</v>
      </c>
      <c r="M5" s="4">
        <v>28.161000000000001</v>
      </c>
      <c r="N5" s="4">
        <v>4.8840000000000003</v>
      </c>
      <c r="O5" s="1">
        <v>13.744999999999999</v>
      </c>
      <c r="P5" s="7">
        <v>16.009</v>
      </c>
      <c r="Q5" s="8">
        <v>3.274019</v>
      </c>
      <c r="R5" s="9">
        <v>0.63563400507000001</v>
      </c>
      <c r="S5" s="1">
        <v>62.6</v>
      </c>
      <c r="T5" s="4">
        <v>108.321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5">
        <v>10.71837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x14ac:dyDescent="0.35">
      <c r="A6" s="1" t="s">
        <v>3</v>
      </c>
      <c r="B6" s="1">
        <v>309.5</v>
      </c>
      <c r="C6" s="1">
        <v>14.116</v>
      </c>
      <c r="D6" s="1">
        <v>128.93600000000001</v>
      </c>
      <c r="E6" s="1">
        <v>1.681</v>
      </c>
      <c r="F6" s="1"/>
      <c r="G6" s="7">
        <v>25.972999999999999</v>
      </c>
      <c r="H6" s="1"/>
      <c r="I6" s="5">
        <v>13.82</v>
      </c>
      <c r="J6" s="7">
        <v>2.7000000000000003E-2</v>
      </c>
      <c r="K6" s="1">
        <v>15.098000000000001</v>
      </c>
      <c r="L6" s="1">
        <v>31.152999999999999</v>
      </c>
      <c r="M6" s="4">
        <v>28.901</v>
      </c>
      <c r="N6" s="4">
        <v>5.3109999999999999</v>
      </c>
      <c r="O6" s="1">
        <v>14.715</v>
      </c>
      <c r="P6" s="7">
        <v>17.064</v>
      </c>
      <c r="Q6" s="8">
        <v>3.2458300000000002</v>
      </c>
      <c r="R6" s="9">
        <v>0.64081346988999999</v>
      </c>
      <c r="S6" s="1">
        <v>62.4</v>
      </c>
      <c r="T6" s="4">
        <v>107.69499999999999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5">
        <v>11.848879999999999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 x14ac:dyDescent="0.35">
      <c r="A7" s="1" t="s">
        <v>4</v>
      </c>
      <c r="B7" s="1">
        <v>327.10000000000002</v>
      </c>
      <c r="C7" s="1">
        <v>14.423</v>
      </c>
      <c r="D7" s="1">
        <v>130.22499999999999</v>
      </c>
      <c r="E7" s="1">
        <v>1.7889999999999999</v>
      </c>
      <c r="F7" s="1"/>
      <c r="G7" s="7">
        <v>26.567</v>
      </c>
      <c r="H7" s="1"/>
      <c r="I7" s="5">
        <v>14.23</v>
      </c>
      <c r="J7" s="7">
        <v>2.4E-2</v>
      </c>
      <c r="K7" s="1">
        <v>15.407999999999999</v>
      </c>
      <c r="L7" s="1">
        <v>32.1</v>
      </c>
      <c r="M7" s="4">
        <v>29.451000000000001</v>
      </c>
      <c r="N7" s="4">
        <v>5.6040000000000001</v>
      </c>
      <c r="O7" s="1">
        <v>14.972</v>
      </c>
      <c r="P7" s="7">
        <v>17.417000000000002</v>
      </c>
      <c r="Q7" s="8">
        <v>3.2174969999999998</v>
      </c>
      <c r="R7" s="9">
        <v>0.65187823771999998</v>
      </c>
      <c r="S7" s="1">
        <v>63.3</v>
      </c>
      <c r="T7" s="4">
        <v>109.246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5">
        <v>12.156549999999999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spans="1:58" x14ac:dyDescent="0.35">
      <c r="A8" s="1" t="s">
        <v>5</v>
      </c>
      <c r="B8" s="1">
        <v>346.3</v>
      </c>
      <c r="C8" s="1">
        <v>14.611000000000001</v>
      </c>
      <c r="D8" s="1">
        <v>131.69499999999999</v>
      </c>
      <c r="E8" s="1">
        <v>1.891</v>
      </c>
      <c r="F8" s="1"/>
      <c r="G8" s="7">
        <v>26.768000000000001</v>
      </c>
      <c r="H8" s="1"/>
      <c r="I8" s="5">
        <v>14.95</v>
      </c>
      <c r="J8" s="7">
        <v>2.4E-2</v>
      </c>
      <c r="K8" s="1">
        <v>15.613</v>
      </c>
      <c r="L8" s="1">
        <v>33.231999999999999</v>
      </c>
      <c r="M8" s="4">
        <v>30.177</v>
      </c>
      <c r="N8" s="4">
        <v>5.9180000000000001</v>
      </c>
      <c r="O8" s="1">
        <v>15.156000000000001</v>
      </c>
      <c r="P8" s="7">
        <v>17.753</v>
      </c>
      <c r="Q8" s="8">
        <v>3.1188509999999998</v>
      </c>
      <c r="R8" s="9">
        <v>0.65164798497999998</v>
      </c>
      <c r="S8" s="1">
        <v>63.9</v>
      </c>
      <c r="T8" s="4">
        <v>110.458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5">
        <v>12.03492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x14ac:dyDescent="0.35">
      <c r="A9" s="1" t="s">
        <v>6</v>
      </c>
      <c r="B9" s="1">
        <v>345.2</v>
      </c>
      <c r="C9" s="1">
        <v>14.772</v>
      </c>
      <c r="D9" s="1">
        <v>127.837</v>
      </c>
      <c r="E9" s="1">
        <v>1.9510000000000001</v>
      </c>
      <c r="F9" s="1"/>
      <c r="G9" s="7">
        <v>26.864999999999998</v>
      </c>
      <c r="H9" s="1"/>
      <c r="I9" s="5">
        <v>15.28</v>
      </c>
      <c r="J9" s="7">
        <v>4.8000000000000001E-2</v>
      </c>
      <c r="K9" s="1">
        <v>15.746</v>
      </c>
      <c r="L9" s="1">
        <v>34.040999999999997</v>
      </c>
      <c r="M9" s="4">
        <v>30.771000000000001</v>
      </c>
      <c r="N9" s="4">
        <v>6.1070000000000002</v>
      </c>
      <c r="O9" s="1">
        <v>15.298</v>
      </c>
      <c r="P9" s="7">
        <v>17.914000000000001</v>
      </c>
      <c r="Q9" s="8">
        <v>3.0381800000000001</v>
      </c>
      <c r="R9" s="9">
        <v>0.64453125</v>
      </c>
      <c r="S9" s="1">
        <v>63.8</v>
      </c>
      <c r="T9" s="4">
        <v>110.794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5">
        <v>12.113619999999999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8" x14ac:dyDescent="0.35">
      <c r="A10" s="1" t="s">
        <v>7</v>
      </c>
      <c r="B10" s="1">
        <v>377.3</v>
      </c>
      <c r="C10" s="1">
        <v>14.978999999999999</v>
      </c>
      <c r="D10" s="1">
        <v>132.05600000000001</v>
      </c>
      <c r="E10" s="1">
        <v>2.0070000000000001</v>
      </c>
      <c r="F10" s="1"/>
      <c r="G10" s="7">
        <v>26.795999999999999</v>
      </c>
      <c r="H10" s="1"/>
      <c r="I10" s="5">
        <v>15.92</v>
      </c>
      <c r="J10" s="7">
        <v>3.5000000000000003E-2</v>
      </c>
      <c r="K10" s="1">
        <v>15.808999999999999</v>
      </c>
      <c r="L10" s="1">
        <v>35.299999999999997</v>
      </c>
      <c r="M10" s="4">
        <v>32.082999999999998</v>
      </c>
      <c r="N10" s="4">
        <v>6.3289999999999997</v>
      </c>
      <c r="O10" s="1">
        <v>15.56</v>
      </c>
      <c r="P10" s="7">
        <v>18.231999999999999</v>
      </c>
      <c r="Q10" s="8">
        <v>3.0262820000000001</v>
      </c>
      <c r="R10" s="9">
        <v>0.63391870260000005</v>
      </c>
      <c r="S10" s="1">
        <v>62.2</v>
      </c>
      <c r="T10" s="4">
        <v>108.18300000000001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22">
        <v>4.4083329999999997E-2</v>
      </c>
      <c r="AH10" s="5">
        <v>12.13509</v>
      </c>
      <c r="AI10" s="1"/>
      <c r="AJ10" s="1"/>
      <c r="AK10" s="1"/>
      <c r="AL10" s="5">
        <v>7.8224840000000002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5">
        <v>3.780643</v>
      </c>
      <c r="AY10" s="1"/>
      <c r="AZ10" s="1"/>
      <c r="BA10" s="22">
        <v>2.5083330000000001E-2</v>
      </c>
      <c r="BB10" s="5">
        <v>17.590389999999999</v>
      </c>
      <c r="BC10" s="1"/>
      <c r="BD10" s="1"/>
      <c r="BE10" s="1"/>
      <c r="BF10" s="5">
        <v>5.7274580000000004</v>
      </c>
    </row>
    <row r="11" spans="1:58" x14ac:dyDescent="0.35">
      <c r="A11" s="1" t="s">
        <v>8</v>
      </c>
      <c r="B11" s="1">
        <v>396</v>
      </c>
      <c r="C11" s="1">
        <v>15.444000000000001</v>
      </c>
      <c r="D11" s="1">
        <v>134.25299999999999</v>
      </c>
      <c r="E11" s="1">
        <v>2.129</v>
      </c>
      <c r="F11" s="1"/>
      <c r="G11" s="7">
        <v>27.190999999999999</v>
      </c>
      <c r="H11" s="1"/>
      <c r="I11" s="5">
        <v>16.57</v>
      </c>
      <c r="J11" s="7">
        <v>3.3000000000000002E-2</v>
      </c>
      <c r="K11" s="1">
        <v>16.126000000000001</v>
      </c>
      <c r="L11" s="1">
        <v>35.463000000000001</v>
      </c>
      <c r="M11" s="4">
        <v>31.896000000000001</v>
      </c>
      <c r="N11" s="4">
        <v>6.7149999999999999</v>
      </c>
      <c r="O11" s="1">
        <v>16.091000000000001</v>
      </c>
      <c r="P11" s="7">
        <v>18.878</v>
      </c>
      <c r="Q11" s="8">
        <v>3.0775459999999999</v>
      </c>
      <c r="R11" s="9">
        <v>0.64806640148000005</v>
      </c>
      <c r="S11" s="1">
        <v>63.5</v>
      </c>
      <c r="T11" s="4">
        <v>111.506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22">
        <v>3.4333330000000002E-2</v>
      </c>
      <c r="AH11" s="5">
        <v>12.299659999999999</v>
      </c>
      <c r="AI11" s="1"/>
      <c r="AJ11" s="1"/>
      <c r="AK11" s="1"/>
      <c r="AL11" s="5">
        <v>7.9709009999999996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5">
        <v>3.9085320000000001</v>
      </c>
      <c r="AY11" s="1"/>
      <c r="AZ11" s="1"/>
      <c r="BA11" s="22">
        <v>2.291667E-2</v>
      </c>
      <c r="BB11" s="5">
        <v>17.659970000000001</v>
      </c>
      <c r="BC11" s="1"/>
      <c r="BD11" s="1"/>
      <c r="BE11" s="1"/>
      <c r="BF11" s="5">
        <v>6.0127119999999996</v>
      </c>
    </row>
    <row r="12" spans="1:58" x14ac:dyDescent="0.35">
      <c r="A12" s="1" t="s">
        <v>9</v>
      </c>
      <c r="B12" s="1">
        <v>415.9</v>
      </c>
      <c r="C12" s="1">
        <v>15.968</v>
      </c>
      <c r="D12" s="1">
        <v>133.03800000000001</v>
      </c>
      <c r="E12" s="1">
        <v>2.2629999999999999</v>
      </c>
      <c r="F12" s="1"/>
      <c r="G12" s="7">
        <v>28.113</v>
      </c>
      <c r="H12" s="1"/>
      <c r="I12" s="5">
        <v>16.96</v>
      </c>
      <c r="J12" s="7">
        <v>3.4000000000000002E-2</v>
      </c>
      <c r="K12" s="1">
        <v>16.616</v>
      </c>
      <c r="L12" s="1">
        <v>36.54</v>
      </c>
      <c r="M12" s="4">
        <v>32.720999999999997</v>
      </c>
      <c r="N12" s="4">
        <v>7.1059999999999999</v>
      </c>
      <c r="O12" s="1">
        <v>16.625</v>
      </c>
      <c r="P12" s="7">
        <v>19.481999999999999</v>
      </c>
      <c r="Q12" s="8">
        <v>3.1027439999999999</v>
      </c>
      <c r="R12" s="9">
        <v>0.64643740654000004</v>
      </c>
      <c r="S12" s="1">
        <v>63.4</v>
      </c>
      <c r="T12" s="4">
        <v>111.462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22">
        <v>4.6500000000000007E-2</v>
      </c>
      <c r="AH12" s="5">
        <v>12.7075</v>
      </c>
      <c r="AI12" s="1"/>
      <c r="AJ12" s="1"/>
      <c r="AK12" s="1"/>
      <c r="AL12" s="5">
        <v>8.2146240000000006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5">
        <v>3.9600469999999999</v>
      </c>
      <c r="AY12" s="1"/>
      <c r="AZ12" s="1"/>
      <c r="BA12" s="22">
        <v>1.925E-2</v>
      </c>
      <c r="BB12" s="5">
        <v>18.207149999999999</v>
      </c>
      <c r="BC12" s="1"/>
      <c r="BD12" s="1"/>
      <c r="BE12" s="1"/>
      <c r="BF12" s="5">
        <v>6.2346589999999997</v>
      </c>
    </row>
    <row r="13" spans="1:58" x14ac:dyDescent="0.35">
      <c r="A13" s="1" t="s">
        <v>10</v>
      </c>
      <c r="B13" s="1">
        <v>419.6</v>
      </c>
      <c r="C13" s="1">
        <v>16.364999999999998</v>
      </c>
      <c r="D13" s="1">
        <v>128.38800000000001</v>
      </c>
      <c r="E13" s="1">
        <v>2.3730000000000002</v>
      </c>
      <c r="F13" s="1"/>
      <c r="G13" s="7">
        <v>28.881</v>
      </c>
      <c r="H13" s="1"/>
      <c r="I13" s="5">
        <v>17.09</v>
      </c>
      <c r="J13" s="7">
        <v>5.7999999999999996E-2</v>
      </c>
      <c r="K13" s="1">
        <v>17.007000000000001</v>
      </c>
      <c r="L13" s="1">
        <v>37.585999999999999</v>
      </c>
      <c r="M13" s="4">
        <v>33.478000000000002</v>
      </c>
      <c r="N13" s="4">
        <v>7.3849999999999998</v>
      </c>
      <c r="O13" s="1">
        <v>17.001999999999999</v>
      </c>
      <c r="P13" s="7">
        <v>19.759</v>
      </c>
      <c r="Q13" s="8">
        <v>2.9756330000000002</v>
      </c>
      <c r="R13" s="9">
        <v>0.64588409662000001</v>
      </c>
      <c r="S13" s="1">
        <v>63.2</v>
      </c>
      <c r="T13" s="4">
        <v>111.66800000000001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22">
        <v>7.0666670000000001E-2</v>
      </c>
      <c r="AH13" s="5">
        <v>13.008010000000001</v>
      </c>
      <c r="AI13" s="1"/>
      <c r="AJ13" s="1"/>
      <c r="AK13" s="1"/>
      <c r="AL13" s="5">
        <v>9.4682200000000005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5">
        <v>4.0732590000000002</v>
      </c>
      <c r="AY13" s="1"/>
      <c r="AZ13" s="1"/>
      <c r="BA13" s="22">
        <v>2.0416669999999998E-2</v>
      </c>
      <c r="BB13" s="5">
        <v>18.120170000000002</v>
      </c>
      <c r="BC13" s="1"/>
      <c r="BD13" s="1"/>
      <c r="BE13" s="1"/>
      <c r="BF13" s="5">
        <v>6.421252</v>
      </c>
    </row>
    <row r="14" spans="1:58" x14ac:dyDescent="0.35">
      <c r="A14" s="1" t="s">
        <v>11</v>
      </c>
      <c r="B14" s="1">
        <v>457</v>
      </c>
      <c r="C14" s="1">
        <v>16.579000000000001</v>
      </c>
      <c r="D14" s="1">
        <v>133.07300000000001</v>
      </c>
      <c r="E14" s="1">
        <v>2.464</v>
      </c>
      <c r="F14" s="1"/>
      <c r="G14" s="7">
        <v>29.15</v>
      </c>
      <c r="H14" s="1"/>
      <c r="I14" s="5">
        <v>17.63</v>
      </c>
      <c r="J14" s="7">
        <v>4.4000000000000004E-2</v>
      </c>
      <c r="K14" s="1">
        <v>17.262</v>
      </c>
      <c r="L14" s="1">
        <v>38.765000000000001</v>
      </c>
      <c r="M14" s="4">
        <v>34.655999999999999</v>
      </c>
      <c r="N14" s="4">
        <v>7.67</v>
      </c>
      <c r="O14" s="1">
        <v>17.236999999999998</v>
      </c>
      <c r="P14" s="7">
        <v>20.074000000000002</v>
      </c>
      <c r="Q14" s="8">
        <v>2.8752819999999999</v>
      </c>
      <c r="R14" s="9">
        <v>0.63800400495999998</v>
      </c>
      <c r="S14" s="1">
        <v>62.8</v>
      </c>
      <c r="T14" s="4">
        <v>110.248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22">
        <v>5.9916669999999998E-2</v>
      </c>
      <c r="AH14" s="5">
        <v>13.165430000000001</v>
      </c>
      <c r="AI14" s="1"/>
      <c r="AJ14" s="1"/>
      <c r="AK14" s="1"/>
      <c r="AL14" s="5">
        <v>10.01882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5">
        <v>4.0525929999999999</v>
      </c>
      <c r="AY14" s="1"/>
      <c r="AZ14" s="1"/>
      <c r="BA14" s="22">
        <v>2.2250000000000002E-2</v>
      </c>
      <c r="BB14" s="5">
        <v>18.316269999999999</v>
      </c>
      <c r="BC14" s="1"/>
      <c r="BD14" s="1"/>
      <c r="BE14" s="1"/>
      <c r="BF14" s="5">
        <v>6.4585699999999999</v>
      </c>
    </row>
    <row r="15" spans="1:58" x14ac:dyDescent="0.35">
      <c r="A15" s="1" t="s">
        <v>12</v>
      </c>
      <c r="B15" s="1">
        <v>475.4</v>
      </c>
      <c r="C15" s="1">
        <v>16.827000000000002</v>
      </c>
      <c r="D15" s="1">
        <v>134.03</v>
      </c>
      <c r="E15" s="1">
        <v>2.569</v>
      </c>
      <c r="F15" s="1"/>
      <c r="G15" s="7">
        <v>29.585000000000001</v>
      </c>
      <c r="H15" s="1"/>
      <c r="I15" s="5">
        <v>17.989999999999998</v>
      </c>
      <c r="J15" s="7">
        <v>4.4999999999999998E-2</v>
      </c>
      <c r="K15" s="1">
        <v>17.545999999999999</v>
      </c>
      <c r="L15" s="1">
        <v>39.475000000000001</v>
      </c>
      <c r="M15" s="4">
        <v>35.067</v>
      </c>
      <c r="N15" s="4">
        <v>8.0020000000000007</v>
      </c>
      <c r="O15" s="1">
        <v>17.475999999999999</v>
      </c>
      <c r="P15" s="7">
        <v>20.312000000000001</v>
      </c>
      <c r="Q15" s="8">
        <v>2.8026270000000002</v>
      </c>
      <c r="R15" s="9">
        <v>0.64612752199000001</v>
      </c>
      <c r="S15" s="1">
        <v>63.4</v>
      </c>
      <c r="T15" s="4">
        <v>112.35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1"/>
      <c r="AF15" s="13"/>
      <c r="AG15" s="22">
        <v>6.991667E-2</v>
      </c>
      <c r="AH15" s="5">
        <v>13.3443</v>
      </c>
      <c r="AI15" s="11"/>
      <c r="AJ15" s="13"/>
      <c r="AK15" s="4">
        <v>1.3000000000000001E-2</v>
      </c>
      <c r="AL15" s="5">
        <v>10.433590000000001</v>
      </c>
      <c r="AM15" s="1"/>
      <c r="AN15" s="1"/>
      <c r="AO15" s="1"/>
      <c r="AP15" s="1"/>
      <c r="AQ15" s="1"/>
      <c r="AR15" s="1"/>
      <c r="AS15" s="1"/>
      <c r="AT15" s="1"/>
      <c r="AU15" s="11"/>
      <c r="AV15" s="13"/>
      <c r="AW15" s="14"/>
      <c r="AX15" s="5">
        <v>4.1478359999999999</v>
      </c>
      <c r="AY15" s="11"/>
      <c r="AZ15" s="13"/>
      <c r="BA15" s="22">
        <v>1.6250000000000001E-2</v>
      </c>
      <c r="BB15" s="5">
        <v>18.97099</v>
      </c>
      <c r="BC15" s="1"/>
      <c r="BD15" s="1"/>
      <c r="BE15" s="1"/>
      <c r="BF15" s="5">
        <v>6.5233869999999996</v>
      </c>
    </row>
    <row r="16" spans="1:58" x14ac:dyDescent="0.35">
      <c r="A16" s="1" t="s">
        <v>13</v>
      </c>
      <c r="B16" s="1">
        <v>492.7</v>
      </c>
      <c r="C16" s="1">
        <v>17.035</v>
      </c>
      <c r="D16" s="1">
        <v>133.119</v>
      </c>
      <c r="E16" s="1">
        <v>2.6680000000000001</v>
      </c>
      <c r="F16" s="1"/>
      <c r="G16" s="7">
        <v>29.902000000000001</v>
      </c>
      <c r="H16" s="1"/>
      <c r="I16" s="5">
        <v>18.3</v>
      </c>
      <c r="J16" s="7">
        <v>5.4000000000000006E-2</v>
      </c>
      <c r="K16" s="1">
        <v>17.73</v>
      </c>
      <c r="L16" s="1">
        <v>40.761000000000003</v>
      </c>
      <c r="M16" s="4">
        <v>36.207999999999998</v>
      </c>
      <c r="N16" s="4">
        <v>8.2669999999999995</v>
      </c>
      <c r="O16" s="1">
        <v>17.669</v>
      </c>
      <c r="P16" s="7">
        <v>20.472000000000001</v>
      </c>
      <c r="Q16" s="8">
        <v>2.7323140000000001</v>
      </c>
      <c r="R16" s="9">
        <v>0.64310812949999996</v>
      </c>
      <c r="S16" s="1">
        <v>63</v>
      </c>
      <c r="T16" s="4">
        <v>111.54900000000001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1"/>
      <c r="AF16" s="13"/>
      <c r="AG16" s="22">
        <v>7.1833330000000001E-2</v>
      </c>
      <c r="AH16" s="5">
        <v>13.48025</v>
      </c>
      <c r="AI16" s="11"/>
      <c r="AJ16" s="13"/>
      <c r="AK16" s="4">
        <v>1.1000000000000001E-2</v>
      </c>
      <c r="AL16" s="5">
        <v>10.684049999999999</v>
      </c>
      <c r="AM16" s="1"/>
      <c r="AN16" s="1"/>
      <c r="AO16" s="1"/>
      <c r="AP16" s="1"/>
      <c r="AQ16" s="1"/>
      <c r="AR16" s="1"/>
      <c r="AS16" s="1"/>
      <c r="AT16" s="1"/>
      <c r="AU16" s="11"/>
      <c r="AV16" s="13"/>
      <c r="AW16" s="14"/>
      <c r="AX16" s="5">
        <v>4.2328950000000001</v>
      </c>
      <c r="AY16" s="11"/>
      <c r="AZ16" s="13"/>
      <c r="BA16" s="22">
        <v>1.433333E-2</v>
      </c>
      <c r="BB16" s="5">
        <v>19.989439999999998</v>
      </c>
      <c r="BC16" s="1"/>
      <c r="BD16" s="1"/>
      <c r="BE16" s="1"/>
      <c r="BF16" s="5">
        <v>6.7482810000000004</v>
      </c>
    </row>
    <row r="17" spans="1:58" x14ac:dyDescent="0.35">
      <c r="A17" s="1" t="s">
        <v>14</v>
      </c>
      <c r="B17" s="1">
        <v>531</v>
      </c>
      <c r="C17" s="1">
        <v>17.259</v>
      </c>
      <c r="D17" s="1">
        <v>136.464</v>
      </c>
      <c r="E17" s="1">
        <v>2.77</v>
      </c>
      <c r="F17" s="1"/>
      <c r="G17" s="7">
        <v>30.253</v>
      </c>
      <c r="H17" s="1"/>
      <c r="I17" s="5">
        <v>18.86</v>
      </c>
      <c r="J17" s="7">
        <v>4.4000000000000004E-2</v>
      </c>
      <c r="K17" s="1">
        <v>17.939</v>
      </c>
      <c r="L17" s="1">
        <v>42.192999999999998</v>
      </c>
      <c r="M17" s="4">
        <v>37.857999999999997</v>
      </c>
      <c r="N17" s="4">
        <v>8.5980000000000008</v>
      </c>
      <c r="O17" s="1">
        <v>17.887</v>
      </c>
      <c r="P17" s="7">
        <v>20.652999999999999</v>
      </c>
      <c r="Q17" s="8">
        <v>2.6519180000000002</v>
      </c>
      <c r="R17" s="9">
        <v>0.63817554712000002</v>
      </c>
      <c r="S17" s="1">
        <v>62.5</v>
      </c>
      <c r="T17" s="4">
        <v>109.96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1"/>
      <c r="AF17" s="13"/>
      <c r="AG17" s="22">
        <v>5.9583329999999997E-2</v>
      </c>
      <c r="AH17" s="5">
        <v>13.62335</v>
      </c>
      <c r="AI17" s="11"/>
      <c r="AJ17" s="13"/>
      <c r="AK17" s="4">
        <v>1.3000000000000001E-2</v>
      </c>
      <c r="AL17" s="5">
        <v>11.253640000000001</v>
      </c>
      <c r="AM17" s="1"/>
      <c r="AN17" s="1"/>
      <c r="AO17" s="1"/>
      <c r="AP17" s="1"/>
      <c r="AQ17" s="1"/>
      <c r="AR17" s="1"/>
      <c r="AS17" s="1"/>
      <c r="AT17" s="1"/>
      <c r="AU17" s="11"/>
      <c r="AV17" s="13"/>
      <c r="AW17" s="14"/>
      <c r="AX17" s="5">
        <v>4.4314669999999996</v>
      </c>
      <c r="AY17" s="11"/>
      <c r="AZ17" s="13"/>
      <c r="BA17" s="22">
        <v>1.283333E-2</v>
      </c>
      <c r="BB17" s="5">
        <v>21.355810000000002</v>
      </c>
      <c r="BC17" s="1"/>
      <c r="BD17" s="1"/>
      <c r="BE17" s="1"/>
      <c r="BF17" s="5">
        <v>7.0314719999999999</v>
      </c>
    </row>
    <row r="18" spans="1:58" x14ac:dyDescent="0.35">
      <c r="A18" s="1" t="s">
        <v>15</v>
      </c>
      <c r="B18" s="1">
        <v>560.6</v>
      </c>
      <c r="C18" s="1">
        <v>17.469000000000001</v>
      </c>
      <c r="D18" s="1">
        <v>137.55199999999999</v>
      </c>
      <c r="E18" s="1">
        <v>2.879</v>
      </c>
      <c r="F18" s="1"/>
      <c r="G18" s="7">
        <v>30.632999999999999</v>
      </c>
      <c r="H18" s="1"/>
      <c r="I18" s="5">
        <v>19.170000000000002</v>
      </c>
      <c r="J18" s="7">
        <v>4.2999999999999997E-2</v>
      </c>
      <c r="K18" s="1">
        <v>18.148</v>
      </c>
      <c r="L18" s="1">
        <v>43.683</v>
      </c>
      <c r="M18" s="4">
        <v>39.161000000000001</v>
      </c>
      <c r="N18" s="4">
        <v>8.8919999999999995</v>
      </c>
      <c r="O18" s="1">
        <v>18.088000000000001</v>
      </c>
      <c r="P18" s="7">
        <v>20.812999999999999</v>
      </c>
      <c r="Q18" s="8">
        <v>2.5862479999999999</v>
      </c>
      <c r="R18" s="9">
        <v>0.63565611839000002</v>
      </c>
      <c r="S18" s="1">
        <v>62</v>
      </c>
      <c r="T18" s="4">
        <v>109.099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1"/>
      <c r="AF18" s="13"/>
      <c r="AG18" s="22">
        <v>5.5833329999999994E-2</v>
      </c>
      <c r="AH18" s="5">
        <v>13.84516</v>
      </c>
      <c r="AI18" s="11"/>
      <c r="AJ18" s="13"/>
      <c r="AK18" s="4">
        <v>1.3999999999999999E-2</v>
      </c>
      <c r="AL18" s="5">
        <v>11.816229999999999</v>
      </c>
      <c r="AM18" s="1"/>
      <c r="AN18" s="1"/>
      <c r="AO18" s="1"/>
      <c r="AP18" s="1"/>
      <c r="AQ18" s="1"/>
      <c r="AR18" s="1"/>
      <c r="AS18" s="1"/>
      <c r="AT18" s="1"/>
      <c r="AU18" s="11"/>
      <c r="AV18" s="13"/>
      <c r="AW18" s="14"/>
      <c r="AX18" s="5">
        <v>4.7618200000000002</v>
      </c>
      <c r="AY18" s="11"/>
      <c r="AZ18" s="13"/>
      <c r="BA18" s="22">
        <v>1.283333E-2</v>
      </c>
      <c r="BB18" s="5">
        <v>22.788119999999999</v>
      </c>
      <c r="BC18" s="1"/>
      <c r="BD18" s="1"/>
      <c r="BE18" s="1"/>
      <c r="BF18" s="5">
        <v>7.1734059999999999</v>
      </c>
    </row>
    <row r="19" spans="1:58" x14ac:dyDescent="0.35">
      <c r="A19" s="1" t="s">
        <v>16</v>
      </c>
      <c r="B19" s="1">
        <v>603.4</v>
      </c>
      <c r="C19" s="1">
        <v>17.756</v>
      </c>
      <c r="D19" s="1">
        <v>141.126</v>
      </c>
      <c r="E19" s="1">
        <v>3.0019999999999998</v>
      </c>
      <c r="F19" s="1"/>
      <c r="G19" s="7">
        <v>31.038</v>
      </c>
      <c r="H19" s="1"/>
      <c r="I19" s="5">
        <v>19.600000000000001</v>
      </c>
      <c r="J19" s="7">
        <v>3.7000000000000005E-2</v>
      </c>
      <c r="K19" s="1">
        <v>18.414000000000001</v>
      </c>
      <c r="L19" s="1">
        <v>45.031999999999996</v>
      </c>
      <c r="M19" s="4">
        <v>40.292000000000002</v>
      </c>
      <c r="N19" s="4">
        <v>9.17</v>
      </c>
      <c r="O19" s="1">
        <v>18.366</v>
      </c>
      <c r="P19" s="7">
        <v>21.082999999999998</v>
      </c>
      <c r="Q19" s="8">
        <v>2.5164740000000001</v>
      </c>
      <c r="R19" s="9">
        <v>0.63365834951</v>
      </c>
      <c r="S19" s="1">
        <v>61.8</v>
      </c>
      <c r="T19" s="4">
        <v>107.95099999999999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1"/>
      <c r="AF19" s="13"/>
      <c r="AG19" s="22">
        <v>4.708333E-2</v>
      </c>
      <c r="AH19" s="5">
        <v>14.1099</v>
      </c>
      <c r="AI19" s="11"/>
      <c r="AJ19" s="13"/>
      <c r="AK19" s="4">
        <v>1.1000000000000001E-2</v>
      </c>
      <c r="AL19" s="5">
        <v>12.19567</v>
      </c>
      <c r="AM19" s="1"/>
      <c r="AN19" s="1"/>
      <c r="AO19" s="1"/>
      <c r="AP19" s="1"/>
      <c r="AQ19" s="1"/>
      <c r="AR19" s="1"/>
      <c r="AS19" s="1"/>
      <c r="AT19" s="1"/>
      <c r="AU19" s="11"/>
      <c r="AV19" s="13"/>
      <c r="AW19" s="14"/>
      <c r="AX19" s="5">
        <v>5.0433539999999999</v>
      </c>
      <c r="AY19" s="11"/>
      <c r="AZ19" s="13"/>
      <c r="BA19" s="22">
        <v>1.175E-2</v>
      </c>
      <c r="BB19" s="5">
        <v>23.654160000000001</v>
      </c>
      <c r="BC19" s="1"/>
      <c r="BD19" s="1"/>
      <c r="BE19" s="1"/>
      <c r="BF19" s="5">
        <v>7.4088070000000004</v>
      </c>
    </row>
    <row r="20" spans="1:58" x14ac:dyDescent="0.35">
      <c r="A20" s="1" t="s">
        <v>17</v>
      </c>
      <c r="B20" s="1">
        <v>655.7</v>
      </c>
      <c r="C20" s="1">
        <v>18.094000000000001</v>
      </c>
      <c r="D20" s="1">
        <v>145.977</v>
      </c>
      <c r="E20" s="1">
        <v>3.117</v>
      </c>
      <c r="F20" s="1"/>
      <c r="G20" s="7">
        <v>31.527999999999999</v>
      </c>
      <c r="H20" s="1"/>
      <c r="I20" s="5">
        <v>20.09</v>
      </c>
      <c r="J20" s="7">
        <v>3.2000000000000001E-2</v>
      </c>
      <c r="K20" s="1">
        <v>18.681000000000001</v>
      </c>
      <c r="L20" s="1">
        <v>46.365000000000002</v>
      </c>
      <c r="M20" s="4">
        <v>41.578000000000003</v>
      </c>
      <c r="N20" s="4">
        <v>9.4760000000000009</v>
      </c>
      <c r="O20" s="1">
        <v>18.702000000000002</v>
      </c>
      <c r="P20" s="7">
        <v>21.358000000000001</v>
      </c>
      <c r="Q20" s="8">
        <v>2.4709949999999998</v>
      </c>
      <c r="R20" s="9">
        <v>0.62855815886999999</v>
      </c>
      <c r="S20" s="1">
        <v>61.2</v>
      </c>
      <c r="T20" s="4">
        <v>106.714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1"/>
      <c r="AF20" s="13"/>
      <c r="AG20" s="22">
        <v>3.95E-2</v>
      </c>
      <c r="AH20" s="5">
        <v>14.43904</v>
      </c>
      <c r="AI20" s="11"/>
      <c r="AJ20" s="13"/>
      <c r="AK20" s="4">
        <v>1.3999999999999999E-2</v>
      </c>
      <c r="AL20" s="5">
        <v>12.52534</v>
      </c>
      <c r="AM20" s="1"/>
      <c r="AN20" s="1"/>
      <c r="AO20" s="1"/>
      <c r="AP20" s="1"/>
      <c r="AQ20" s="1"/>
      <c r="AR20" s="1"/>
      <c r="AS20" s="1"/>
      <c r="AT20" s="1"/>
      <c r="AU20" s="11"/>
      <c r="AV20" s="13"/>
      <c r="AW20" s="14"/>
      <c r="AX20" s="5">
        <v>5.2712760000000003</v>
      </c>
      <c r="AY20" s="11"/>
      <c r="AZ20" s="13"/>
      <c r="BA20" s="22">
        <v>1.2166669999999999E-2</v>
      </c>
      <c r="BB20" s="5">
        <v>25.228580000000001</v>
      </c>
      <c r="BC20" s="1"/>
      <c r="BD20" s="1"/>
      <c r="BE20" s="1"/>
      <c r="BF20" s="5">
        <v>7.7624870000000001</v>
      </c>
    </row>
    <row r="21" spans="1:58" x14ac:dyDescent="0.35">
      <c r="A21" s="1" t="s">
        <v>18</v>
      </c>
      <c r="B21" s="1">
        <v>719.7</v>
      </c>
      <c r="C21" s="1">
        <v>18.617999999999999</v>
      </c>
      <c r="D21" s="1">
        <v>151.08500000000001</v>
      </c>
      <c r="E21" s="1">
        <v>3.3159999999999998</v>
      </c>
      <c r="F21" s="1"/>
      <c r="G21" s="7">
        <v>32.470999999999997</v>
      </c>
      <c r="H21" s="1"/>
      <c r="I21" s="5">
        <v>20.399999999999999</v>
      </c>
      <c r="J21" s="7">
        <v>2.6000000000000002E-2</v>
      </c>
      <c r="K21" s="1">
        <v>19.155000000000001</v>
      </c>
      <c r="L21" s="1">
        <v>47.752000000000002</v>
      </c>
      <c r="M21" s="4">
        <v>43.082999999999998</v>
      </c>
      <c r="N21" s="4">
        <v>10.036</v>
      </c>
      <c r="O21" s="1">
        <v>19.227</v>
      </c>
      <c r="P21" s="7">
        <v>21.844000000000001</v>
      </c>
      <c r="Q21" s="8">
        <v>2.370806</v>
      </c>
      <c r="R21" s="9">
        <v>0.63182264566000002</v>
      </c>
      <c r="S21" s="1">
        <v>61.5</v>
      </c>
      <c r="T21" s="4">
        <v>106.63200000000001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1"/>
      <c r="AF21" s="13"/>
      <c r="AG21" s="22">
        <v>3.3750000000000002E-2</v>
      </c>
      <c r="AH21" s="5">
        <v>14.989979999999999</v>
      </c>
      <c r="AI21" s="11"/>
      <c r="AJ21" s="13"/>
      <c r="AK21" s="4">
        <v>1.3999999999999999E-2</v>
      </c>
      <c r="AL21" s="5">
        <v>12.851240000000001</v>
      </c>
      <c r="AM21" s="1"/>
      <c r="AN21" s="1"/>
      <c r="AO21" s="1"/>
      <c r="AP21" s="1"/>
      <c r="AQ21" s="1"/>
      <c r="AR21" s="1"/>
      <c r="AS21" s="1"/>
      <c r="AT21" s="1"/>
      <c r="AU21" s="11"/>
      <c r="AV21" s="13"/>
      <c r="AW21" s="14"/>
      <c r="AX21" s="5">
        <v>5.3949720000000001</v>
      </c>
      <c r="AY21" s="11"/>
      <c r="AZ21" s="13"/>
      <c r="BA21" s="22">
        <v>1.3083329999999999E-2</v>
      </c>
      <c r="BB21" s="5">
        <v>26.500309999999999</v>
      </c>
      <c r="BC21" s="1"/>
      <c r="BD21" s="1"/>
      <c r="BE21" s="1"/>
      <c r="BF21" s="5">
        <v>8.0659700000000001</v>
      </c>
    </row>
    <row r="22" spans="1:58" x14ac:dyDescent="0.35">
      <c r="A22" s="1" t="s">
        <v>19</v>
      </c>
      <c r="B22" s="1">
        <v>758.2</v>
      </c>
      <c r="C22" s="1">
        <v>19.167999999999999</v>
      </c>
      <c r="D22" s="1">
        <v>152.75200000000001</v>
      </c>
      <c r="E22" s="1">
        <v>3.4929999999999999</v>
      </c>
      <c r="F22" s="1"/>
      <c r="G22" s="7">
        <v>33.375</v>
      </c>
      <c r="H22" s="1"/>
      <c r="I22" s="5">
        <v>20.64</v>
      </c>
      <c r="J22" s="7">
        <v>2.7000000000000003E-2</v>
      </c>
      <c r="K22" s="1">
        <v>19.637</v>
      </c>
      <c r="L22" s="1">
        <v>48.524999999999999</v>
      </c>
      <c r="M22" s="4">
        <v>43.898000000000003</v>
      </c>
      <c r="N22" s="4">
        <v>10.622</v>
      </c>
      <c r="O22" s="1">
        <v>19.786000000000001</v>
      </c>
      <c r="P22" s="7">
        <v>22.523</v>
      </c>
      <c r="Q22" s="8">
        <v>2.3513449999999998</v>
      </c>
      <c r="R22" s="9">
        <v>0.63909476995000003</v>
      </c>
      <c r="S22" s="1">
        <v>61.9</v>
      </c>
      <c r="T22" s="4">
        <v>107.42100000000001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1"/>
      <c r="AF22" s="13"/>
      <c r="AG22" s="22">
        <v>3.8333329999999999E-2</v>
      </c>
      <c r="AH22" s="5">
        <v>15.526619999999999</v>
      </c>
      <c r="AI22" s="11"/>
      <c r="AJ22" s="13"/>
      <c r="AK22" s="4">
        <v>1.9E-2</v>
      </c>
      <c r="AL22" s="5">
        <v>13.21002</v>
      </c>
      <c r="AM22" s="1"/>
      <c r="AN22" s="1"/>
      <c r="AO22" s="1"/>
      <c r="AP22" s="1"/>
      <c r="AQ22" s="1"/>
      <c r="AR22" s="1"/>
      <c r="AS22" s="1"/>
      <c r="AT22" s="1"/>
      <c r="AU22" s="11"/>
      <c r="AV22" s="13"/>
      <c r="AW22" s="14"/>
      <c r="AX22" s="5">
        <v>5.5963839999999996</v>
      </c>
      <c r="AY22" s="11"/>
      <c r="AZ22" s="13"/>
      <c r="BA22" s="22">
        <v>1.2583329999999998E-2</v>
      </c>
      <c r="BB22" s="5">
        <v>27.55763</v>
      </c>
      <c r="BC22" s="1"/>
      <c r="BD22" s="1"/>
      <c r="BE22" s="1"/>
      <c r="BF22" s="5">
        <v>8.2661770000000008</v>
      </c>
    </row>
    <row r="23" spans="1:58" x14ac:dyDescent="0.35">
      <c r="A23" s="1" t="s">
        <v>20</v>
      </c>
      <c r="B23" s="1">
        <v>829.2</v>
      </c>
      <c r="C23" s="1">
        <v>19.995000000000001</v>
      </c>
      <c r="D23" s="1">
        <v>155.517</v>
      </c>
      <c r="E23" s="1">
        <v>3.7730000000000001</v>
      </c>
      <c r="F23" s="1"/>
      <c r="G23" s="7">
        <v>34.792000000000002</v>
      </c>
      <c r="H23" s="1"/>
      <c r="I23" s="5">
        <v>21.12</v>
      </c>
      <c r="J23" s="7">
        <v>2.3E-2</v>
      </c>
      <c r="K23" s="1">
        <v>20.402000000000001</v>
      </c>
      <c r="L23" s="1">
        <v>50.003</v>
      </c>
      <c r="M23" s="4">
        <v>45.433</v>
      </c>
      <c r="N23" s="4">
        <v>11.422000000000001</v>
      </c>
      <c r="O23" s="1">
        <v>20.628</v>
      </c>
      <c r="P23" s="7">
        <v>23.393999999999998</v>
      </c>
      <c r="Q23" s="8">
        <v>2.3134600000000001</v>
      </c>
      <c r="R23" s="9">
        <v>0.64364337921000003</v>
      </c>
      <c r="S23" s="1">
        <v>62.3</v>
      </c>
      <c r="T23" s="4">
        <v>107.45399999999999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1"/>
      <c r="AF23" s="13"/>
      <c r="AG23" s="22">
        <v>4.5250000000000005E-2</v>
      </c>
      <c r="AH23" s="5">
        <v>16.156269999999999</v>
      </c>
      <c r="AI23" s="11"/>
      <c r="AJ23" s="13"/>
      <c r="AK23" s="4">
        <v>2.3E-2</v>
      </c>
      <c r="AL23" s="5">
        <v>13.810180000000001</v>
      </c>
      <c r="AM23" s="1"/>
      <c r="AN23" s="1"/>
      <c r="AO23" s="1"/>
      <c r="AP23" s="1"/>
      <c r="AQ23" s="1"/>
      <c r="AR23" s="1"/>
      <c r="AS23" s="1"/>
      <c r="AT23" s="1"/>
      <c r="AU23" s="11"/>
      <c r="AV23" s="13"/>
      <c r="AW23" s="14"/>
      <c r="AX23" s="5">
        <v>5.6678680000000004</v>
      </c>
      <c r="AY23" s="11"/>
      <c r="AZ23" s="13"/>
      <c r="BA23" s="22">
        <v>1.183333E-2</v>
      </c>
      <c r="BB23" s="5">
        <v>29.029050000000002</v>
      </c>
      <c r="BC23" s="1"/>
      <c r="BD23" s="1"/>
      <c r="BE23" s="1"/>
      <c r="BF23" s="5">
        <v>8.6544740000000004</v>
      </c>
    </row>
    <row r="24" spans="1:58" x14ac:dyDescent="0.35">
      <c r="A24" s="1" t="s">
        <v>21</v>
      </c>
      <c r="B24" s="1">
        <v>895</v>
      </c>
      <c r="C24" s="1">
        <v>20.984999999999999</v>
      </c>
      <c r="D24" s="1">
        <v>159.30099999999999</v>
      </c>
      <c r="E24" s="1">
        <v>4.0469999999999997</v>
      </c>
      <c r="F24" s="1"/>
      <c r="G24" s="7">
        <v>36.683</v>
      </c>
      <c r="H24" s="1"/>
      <c r="I24" s="5">
        <v>21.6</v>
      </c>
      <c r="J24" s="7">
        <v>2.3E-2</v>
      </c>
      <c r="K24" s="1">
        <v>21.326000000000001</v>
      </c>
      <c r="L24" s="1">
        <v>50.347999999999999</v>
      </c>
      <c r="M24" s="4">
        <v>45.512999999999998</v>
      </c>
      <c r="N24" s="4">
        <v>12.202999999999999</v>
      </c>
      <c r="O24" s="1">
        <v>21.641999999999999</v>
      </c>
      <c r="P24" s="7">
        <v>24.446999999999999</v>
      </c>
      <c r="Q24" s="8">
        <v>2.2963070000000001</v>
      </c>
      <c r="R24" s="9">
        <v>0.65365308522999999</v>
      </c>
      <c r="S24" s="1">
        <v>63.2</v>
      </c>
      <c r="T24" s="4">
        <v>109.67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1"/>
      <c r="AF24" s="13"/>
      <c r="AG24" s="22">
        <v>4.4249999999999998E-2</v>
      </c>
      <c r="AH24" s="5">
        <v>16.893249999999998</v>
      </c>
      <c r="AI24" s="11"/>
      <c r="AJ24" s="13"/>
      <c r="AK24" s="4">
        <v>0.02</v>
      </c>
      <c r="AL24" s="5">
        <v>14.64514</v>
      </c>
      <c r="AM24" s="1"/>
      <c r="AN24" s="1"/>
      <c r="AO24" s="1"/>
      <c r="AP24" s="1"/>
      <c r="AQ24" s="1"/>
      <c r="AR24" s="1"/>
      <c r="AS24" s="1"/>
      <c r="AT24" s="1"/>
      <c r="AU24" s="11"/>
      <c r="AV24" s="13"/>
      <c r="AW24" s="14"/>
      <c r="AX24" s="5">
        <v>5.8184769999999997</v>
      </c>
      <c r="AY24" s="11"/>
      <c r="AZ24" s="13"/>
      <c r="BA24" s="22">
        <v>1.125E-2</v>
      </c>
      <c r="BB24" s="5">
        <v>30.55302</v>
      </c>
      <c r="BC24" s="1"/>
      <c r="BD24" s="1"/>
      <c r="BE24" s="1"/>
      <c r="BF24" s="5">
        <v>9.1258549999999996</v>
      </c>
    </row>
    <row r="25" spans="1:58" x14ac:dyDescent="0.35">
      <c r="A25" s="1" t="s">
        <v>22</v>
      </c>
      <c r="B25" s="1">
        <v>939.1</v>
      </c>
      <c r="C25" s="1">
        <v>22.100999999999999</v>
      </c>
      <c r="D25" s="1">
        <v>156.51</v>
      </c>
      <c r="E25" s="1">
        <v>4.3869999999999996</v>
      </c>
      <c r="F25" s="1"/>
      <c r="G25" s="7">
        <v>38.841999999999999</v>
      </c>
      <c r="H25" s="1"/>
      <c r="I25" s="5">
        <v>21.84</v>
      </c>
      <c r="J25" s="7">
        <v>3.4000000000000002E-2</v>
      </c>
      <c r="K25" s="1">
        <v>22.324999999999999</v>
      </c>
      <c r="L25" s="1">
        <v>51.348999999999997</v>
      </c>
      <c r="M25" s="4">
        <v>46.183999999999997</v>
      </c>
      <c r="N25" s="4">
        <v>13.055999999999999</v>
      </c>
      <c r="O25" s="1">
        <v>22.785</v>
      </c>
      <c r="P25" s="7">
        <v>25.524000000000001</v>
      </c>
      <c r="Q25" s="8">
        <v>2.2808329999999999</v>
      </c>
      <c r="R25" s="9">
        <v>0.65911006927000004</v>
      </c>
      <c r="S25" s="1">
        <v>63.8</v>
      </c>
      <c r="T25" s="4">
        <v>110.759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5">
        <v>58.473686000000001</v>
      </c>
      <c r="AF25" s="5">
        <v>11.023927</v>
      </c>
      <c r="AG25" s="22">
        <v>5.6749999999999995E-2</v>
      </c>
      <c r="AH25" s="5">
        <v>17.458500000000001</v>
      </c>
      <c r="AI25" s="5">
        <v>39.075817999999998</v>
      </c>
      <c r="AJ25" s="5">
        <v>7.0455019999999999</v>
      </c>
      <c r="AK25" s="4">
        <v>2.2000000000000002E-2</v>
      </c>
      <c r="AL25" s="5">
        <v>15.421279999999999</v>
      </c>
      <c r="AM25" s="15">
        <v>52.95</v>
      </c>
      <c r="AN25" s="15">
        <v>4.42</v>
      </c>
      <c r="AO25" s="15">
        <v>4.0000000000000001E-3</v>
      </c>
      <c r="AP25" s="1">
        <v>40.5</v>
      </c>
      <c r="AQ25" s="1"/>
      <c r="AR25" s="1"/>
      <c r="AS25" s="1"/>
      <c r="AT25" s="1"/>
      <c r="AU25" s="5">
        <v>48.196325000000002</v>
      </c>
      <c r="AV25" s="1"/>
      <c r="AW25" s="14"/>
      <c r="AX25" s="5">
        <v>6.107558</v>
      </c>
      <c r="AY25" s="5">
        <v>31.213336000000002</v>
      </c>
      <c r="AZ25" s="1"/>
      <c r="BA25" s="22">
        <v>1.15E-2</v>
      </c>
      <c r="BB25" s="5">
        <v>32.668570000000003</v>
      </c>
      <c r="BC25" s="5">
        <v>41.050648000000002</v>
      </c>
      <c r="BD25" s="1"/>
      <c r="BE25" s="1"/>
      <c r="BF25" s="5">
        <v>9.7068589999999997</v>
      </c>
    </row>
    <row r="26" spans="1:58" x14ac:dyDescent="0.35">
      <c r="A26" s="1" t="s">
        <v>23</v>
      </c>
      <c r="B26" s="1">
        <v>1018.9</v>
      </c>
      <c r="C26" s="1">
        <v>23.221</v>
      </c>
      <c r="D26" s="1">
        <v>155.821</v>
      </c>
      <c r="E26" s="1">
        <v>4.7039999999999997</v>
      </c>
      <c r="F26" s="1"/>
      <c r="G26" s="7">
        <v>40.482999999999997</v>
      </c>
      <c r="H26" s="1"/>
      <c r="I26" s="5">
        <v>22.51</v>
      </c>
      <c r="J26" s="7">
        <v>4.2000000000000003E-2</v>
      </c>
      <c r="K26" s="1">
        <v>23.274000000000001</v>
      </c>
      <c r="L26" s="1">
        <v>53.274999999999999</v>
      </c>
      <c r="M26" s="4">
        <v>47.997</v>
      </c>
      <c r="N26" s="4">
        <v>13.853999999999999</v>
      </c>
      <c r="O26" s="1">
        <v>23.942</v>
      </c>
      <c r="P26" s="7">
        <v>26.617000000000001</v>
      </c>
      <c r="Q26" s="8">
        <v>2.2668279999999998</v>
      </c>
      <c r="R26" s="9">
        <v>0.64788728951999996</v>
      </c>
      <c r="S26" s="1">
        <v>62.8</v>
      </c>
      <c r="T26" s="4">
        <v>108.441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5">
        <v>59.997385000000001</v>
      </c>
      <c r="AF26" s="5">
        <v>11.894515999999999</v>
      </c>
      <c r="AG26" s="22">
        <v>6.2E-2</v>
      </c>
      <c r="AH26" s="5">
        <v>17.93074</v>
      </c>
      <c r="AI26" s="5">
        <v>40.981172000000001</v>
      </c>
      <c r="AJ26" s="5">
        <v>7.8268069999999996</v>
      </c>
      <c r="AK26" s="4">
        <v>2.4E-2</v>
      </c>
      <c r="AL26" s="5">
        <v>16.253640000000001</v>
      </c>
      <c r="AM26" s="15">
        <v>55.27</v>
      </c>
      <c r="AN26" s="15">
        <v>5.01</v>
      </c>
      <c r="AO26" s="15">
        <v>5.0000000000000001E-3</v>
      </c>
      <c r="AP26" s="15">
        <v>42.6</v>
      </c>
      <c r="AQ26" s="1"/>
      <c r="AR26" s="1"/>
      <c r="AS26" s="1"/>
      <c r="AT26" s="1"/>
      <c r="AU26" s="5">
        <v>50.350988000000001</v>
      </c>
      <c r="AV26" s="1"/>
      <c r="AW26" s="14"/>
      <c r="AX26" s="5">
        <v>6.4002109999999997</v>
      </c>
      <c r="AY26" s="5">
        <v>32.509098999999999</v>
      </c>
      <c r="AZ26" s="1"/>
      <c r="BA26" s="22">
        <v>1.225E-2</v>
      </c>
      <c r="BB26" s="5">
        <v>34.757840000000002</v>
      </c>
      <c r="BC26" s="5">
        <v>43.719644000000002</v>
      </c>
      <c r="BD26" s="1"/>
      <c r="BE26" s="1"/>
      <c r="BF26" s="5">
        <v>10.623659999999999</v>
      </c>
    </row>
    <row r="27" spans="1:58" x14ac:dyDescent="0.35">
      <c r="A27" s="1" t="s">
        <v>24</v>
      </c>
      <c r="B27" s="1">
        <v>1121.5999999999999</v>
      </c>
      <c r="C27" s="1">
        <v>24.233000000000001</v>
      </c>
      <c r="D27" s="1">
        <v>160.12100000000001</v>
      </c>
      <c r="E27" s="1">
        <v>5.0129999999999999</v>
      </c>
      <c r="F27" s="1"/>
      <c r="G27" s="7">
        <v>41.808</v>
      </c>
      <c r="H27" s="1"/>
      <c r="I27" s="5">
        <v>23.65</v>
      </c>
      <c r="J27" s="7">
        <v>3.7999999999999999E-2</v>
      </c>
      <c r="K27" s="1">
        <v>24.07</v>
      </c>
      <c r="L27" s="1">
        <v>54.573999999999998</v>
      </c>
      <c r="M27" s="4">
        <v>49.619</v>
      </c>
      <c r="N27" s="4">
        <v>14.742000000000001</v>
      </c>
      <c r="O27" s="1">
        <v>24.978000000000002</v>
      </c>
      <c r="P27" s="7">
        <v>27.434999999999999</v>
      </c>
      <c r="Q27" s="8">
        <v>2.2496589999999999</v>
      </c>
      <c r="R27" s="9">
        <v>0.64977860451000002</v>
      </c>
      <c r="S27" s="1">
        <v>62.6</v>
      </c>
      <c r="T27" s="4">
        <v>108.291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5">
        <v>62.037607000000001</v>
      </c>
      <c r="AF27" s="5">
        <v>12.970094</v>
      </c>
      <c r="AG27" s="22">
        <v>6.2333329999999999E-2</v>
      </c>
      <c r="AH27" s="5">
        <v>18.825130000000001</v>
      </c>
      <c r="AI27" s="5">
        <v>43.695411</v>
      </c>
      <c r="AJ27" s="5">
        <v>8.817876</v>
      </c>
      <c r="AK27" s="4">
        <v>2.4E-2</v>
      </c>
      <c r="AL27" s="5">
        <v>17.23911</v>
      </c>
      <c r="AM27" s="15">
        <v>58.02</v>
      </c>
      <c r="AN27" s="15">
        <v>5.55</v>
      </c>
      <c r="AO27" s="15">
        <v>6.9999999999999993E-3</v>
      </c>
      <c r="AP27" s="1">
        <v>44.9</v>
      </c>
      <c r="AQ27" s="1"/>
      <c r="AR27" s="1"/>
      <c r="AS27" s="1"/>
      <c r="AT27" s="1"/>
      <c r="AU27" s="5">
        <v>52.842832000000001</v>
      </c>
      <c r="AV27" s="1"/>
      <c r="AW27" s="14"/>
      <c r="AX27" s="5">
        <v>6.768192</v>
      </c>
      <c r="AY27" s="5">
        <v>35.235086000000003</v>
      </c>
      <c r="AZ27" s="1"/>
      <c r="BA27" s="22">
        <v>1.4166669999999999E-2</v>
      </c>
      <c r="BB27" s="5">
        <v>36.441339999999997</v>
      </c>
      <c r="BC27" s="5">
        <v>46.295276000000001</v>
      </c>
      <c r="BD27" s="1"/>
      <c r="BE27" s="1"/>
      <c r="BF27" s="5">
        <v>11.37486</v>
      </c>
    </row>
    <row r="28" spans="1:58" x14ac:dyDescent="0.35">
      <c r="A28" s="1" t="s">
        <v>25</v>
      </c>
      <c r="B28" s="1">
        <v>1250.5</v>
      </c>
      <c r="C28" s="1">
        <v>25.553999999999998</v>
      </c>
      <c r="D28" s="1">
        <v>165.239</v>
      </c>
      <c r="E28" s="1">
        <v>5.3929999999999998</v>
      </c>
      <c r="F28" s="1"/>
      <c r="G28" s="7">
        <v>44.424999999999997</v>
      </c>
      <c r="H28" s="5">
        <v>19.809999999999999</v>
      </c>
      <c r="I28" s="5">
        <v>23.66</v>
      </c>
      <c r="J28" s="7">
        <v>3.2000000000000001E-2</v>
      </c>
      <c r="K28" s="1">
        <v>25.367999999999999</v>
      </c>
      <c r="L28" s="1">
        <v>55.868000000000002</v>
      </c>
      <c r="M28" s="4">
        <v>51.139000000000003</v>
      </c>
      <c r="N28" s="4">
        <v>15.867000000000001</v>
      </c>
      <c r="O28" s="1">
        <v>26.337</v>
      </c>
      <c r="P28" s="7">
        <v>28.422000000000001</v>
      </c>
      <c r="Q28" s="8">
        <v>2.2066859999999999</v>
      </c>
      <c r="R28" s="9">
        <v>0.65098631382000005</v>
      </c>
      <c r="S28" s="1">
        <v>62.4</v>
      </c>
      <c r="T28" s="4">
        <v>109.167</v>
      </c>
      <c r="U28" s="5">
        <v>8.77</v>
      </c>
      <c r="V28" s="5">
        <v>10.53</v>
      </c>
      <c r="W28" s="5">
        <v>12.43</v>
      </c>
      <c r="X28" s="5">
        <v>14.61</v>
      </c>
      <c r="Y28" s="5">
        <v>16.739999999999998</v>
      </c>
      <c r="Z28" s="5">
        <v>19.11</v>
      </c>
      <c r="AA28" s="5">
        <v>21.99</v>
      </c>
      <c r="AB28" s="5">
        <v>25.1</v>
      </c>
      <c r="AC28" s="5">
        <v>31.84</v>
      </c>
      <c r="AD28" s="5">
        <v>39.69</v>
      </c>
      <c r="AE28" s="5">
        <v>63.592371</v>
      </c>
      <c r="AF28" s="5">
        <v>14.17178</v>
      </c>
      <c r="AG28" s="22">
        <v>5.5666670000000001E-2</v>
      </c>
      <c r="AH28" s="5">
        <v>20.234690000000001</v>
      </c>
      <c r="AI28" s="5">
        <v>46.148394000000003</v>
      </c>
      <c r="AJ28" s="5">
        <v>9.9659829999999996</v>
      </c>
      <c r="AK28" s="4">
        <v>2.4E-2</v>
      </c>
      <c r="AL28" s="5">
        <v>18.51145</v>
      </c>
      <c r="AM28" s="15">
        <v>60.98</v>
      </c>
      <c r="AN28" s="15">
        <v>6.29</v>
      </c>
      <c r="AO28" s="15">
        <v>6.9999999999999993E-3</v>
      </c>
      <c r="AP28" s="1">
        <v>48.1</v>
      </c>
      <c r="AQ28" s="1"/>
      <c r="AR28" s="1"/>
      <c r="AS28" s="1"/>
      <c r="AT28" s="1"/>
      <c r="AU28" s="5">
        <v>56.283251</v>
      </c>
      <c r="AV28" s="1"/>
      <c r="AW28" s="14"/>
      <c r="AX28" s="5">
        <v>7.4990629999999996</v>
      </c>
      <c r="AY28" s="5">
        <v>37.680968</v>
      </c>
      <c r="AZ28" s="1"/>
      <c r="BA28" s="22">
        <v>1.266667E-2</v>
      </c>
      <c r="BB28" s="5">
        <v>40.671669999999999</v>
      </c>
      <c r="BC28" s="5">
        <v>47.131402999999999</v>
      </c>
      <c r="BD28" s="1"/>
      <c r="BE28" s="1"/>
      <c r="BF28" s="5">
        <v>12.4209</v>
      </c>
    </row>
    <row r="29" spans="1:58" x14ac:dyDescent="0.35">
      <c r="A29" s="1" t="s">
        <v>26</v>
      </c>
      <c r="B29" s="1">
        <v>1342.7</v>
      </c>
      <c r="C29" s="1">
        <v>27.765999999999998</v>
      </c>
      <c r="D29" s="1">
        <v>165.84200000000001</v>
      </c>
      <c r="E29" s="1">
        <v>5.8689999999999998</v>
      </c>
      <c r="F29" s="1"/>
      <c r="G29" s="7">
        <v>49.317</v>
      </c>
      <c r="H29" s="5">
        <v>19.45</v>
      </c>
      <c r="I29" s="5">
        <v>23.13</v>
      </c>
      <c r="J29" s="7">
        <v>3.7999999999999999E-2</v>
      </c>
      <c r="K29" s="1">
        <v>28.009</v>
      </c>
      <c r="L29" s="1">
        <v>55.377000000000002</v>
      </c>
      <c r="M29" s="4">
        <v>50.293999999999997</v>
      </c>
      <c r="N29" s="4">
        <v>17.373000000000001</v>
      </c>
      <c r="O29" s="1">
        <v>28.702999999999999</v>
      </c>
      <c r="P29" s="7">
        <v>31.384</v>
      </c>
      <c r="Q29" s="8">
        <v>2.1409029999999998</v>
      </c>
      <c r="R29" s="9">
        <v>0.65066140890000002</v>
      </c>
      <c r="S29" s="1">
        <v>62.8</v>
      </c>
      <c r="T29" s="4">
        <v>110.087</v>
      </c>
      <c r="U29" s="5">
        <v>8.75</v>
      </c>
      <c r="V29" s="5">
        <v>10.43</v>
      </c>
      <c r="W29" s="5">
        <v>12.3</v>
      </c>
      <c r="X29" s="5">
        <v>14.26</v>
      </c>
      <c r="Y29" s="5">
        <v>16.37</v>
      </c>
      <c r="Z29" s="5">
        <v>18.690000000000001</v>
      </c>
      <c r="AA29" s="5">
        <v>21.67</v>
      </c>
      <c r="AB29" s="5">
        <v>24.93</v>
      </c>
      <c r="AC29" s="5">
        <v>31.23</v>
      </c>
      <c r="AD29" s="5">
        <v>38.56</v>
      </c>
      <c r="AE29" s="5">
        <v>63.842024000000002</v>
      </c>
      <c r="AF29" s="5">
        <v>16.371281</v>
      </c>
      <c r="AG29" s="22">
        <v>5.3333329999999998E-2</v>
      </c>
      <c r="AH29" s="5">
        <v>22.45993</v>
      </c>
      <c r="AI29" s="5">
        <v>48.451698999999998</v>
      </c>
      <c r="AJ29" s="5">
        <v>11.887093999999999</v>
      </c>
      <c r="AK29" s="4">
        <v>2.6000000000000002E-2</v>
      </c>
      <c r="AL29" s="5">
        <v>21.038139999999999</v>
      </c>
      <c r="AM29" s="15">
        <v>63.44</v>
      </c>
      <c r="AN29" s="15">
        <v>7.15</v>
      </c>
      <c r="AO29" s="15">
        <v>1.3000000000000001E-2</v>
      </c>
      <c r="AP29" s="1">
        <v>51.4</v>
      </c>
      <c r="AQ29" s="1"/>
      <c r="AR29" s="1"/>
      <c r="AS29" s="1"/>
      <c r="AT29" s="1"/>
      <c r="AU29" s="5">
        <v>59.400084999999997</v>
      </c>
      <c r="AV29" s="1"/>
      <c r="AW29" s="14"/>
      <c r="AX29" s="5">
        <v>8.9358660000000008</v>
      </c>
      <c r="AY29" s="5">
        <v>38.495862000000002</v>
      </c>
      <c r="AZ29" s="1"/>
      <c r="BA29" s="22">
        <v>1.375E-2</v>
      </c>
      <c r="BB29" s="5">
        <v>50.116549999999997</v>
      </c>
      <c r="BC29" s="5">
        <v>46.80254</v>
      </c>
      <c r="BD29" s="1"/>
      <c r="BE29" s="1"/>
      <c r="BF29" s="5">
        <v>14.41371</v>
      </c>
    </row>
    <row r="30" spans="1:58" x14ac:dyDescent="0.35">
      <c r="A30" s="1" t="s">
        <v>27</v>
      </c>
      <c r="B30" s="1">
        <v>1451.4</v>
      </c>
      <c r="C30" s="1">
        <v>30.244</v>
      </c>
      <c r="D30" s="1">
        <v>161.09100000000001</v>
      </c>
      <c r="E30" s="1">
        <v>6.46</v>
      </c>
      <c r="F30" s="1"/>
      <c r="G30" s="7">
        <v>53.825000000000003</v>
      </c>
      <c r="H30" s="5">
        <v>19.579999999999998</v>
      </c>
      <c r="I30" s="5">
        <v>23.11</v>
      </c>
      <c r="J30" s="7">
        <v>6.4000000000000001E-2</v>
      </c>
      <c r="K30" s="1">
        <v>30.347999999999999</v>
      </c>
      <c r="L30" s="1">
        <v>56.898000000000003</v>
      </c>
      <c r="M30" s="4">
        <v>51.664000000000001</v>
      </c>
      <c r="N30" s="4">
        <v>19.195</v>
      </c>
      <c r="O30" s="1">
        <v>31.361000000000001</v>
      </c>
      <c r="P30" s="7">
        <v>34.715000000000003</v>
      </c>
      <c r="Q30" s="8">
        <v>2.2490579999999998</v>
      </c>
      <c r="R30" s="9">
        <v>0.63477855921000004</v>
      </c>
      <c r="S30" s="1">
        <v>61.6</v>
      </c>
      <c r="T30" s="4">
        <v>107.029</v>
      </c>
      <c r="U30" s="5">
        <v>8.49</v>
      </c>
      <c r="V30" s="5">
        <v>10.23</v>
      </c>
      <c r="W30" s="5">
        <v>12.17</v>
      </c>
      <c r="X30" s="5">
        <v>14.12</v>
      </c>
      <c r="Y30" s="5">
        <v>16.260000000000002</v>
      </c>
      <c r="Z30" s="5">
        <v>18.77</v>
      </c>
      <c r="AA30" s="5">
        <v>21.36</v>
      </c>
      <c r="AB30" s="5">
        <v>25.1</v>
      </c>
      <c r="AC30" s="5">
        <v>31.13</v>
      </c>
      <c r="AD30" s="5">
        <v>38.99</v>
      </c>
      <c r="AE30" s="5">
        <v>64.803357000000005</v>
      </c>
      <c r="AF30" s="5">
        <v>19.009606999999999</v>
      </c>
      <c r="AG30" s="22">
        <v>6.916667E-2</v>
      </c>
      <c r="AH30" s="5">
        <v>24.8569</v>
      </c>
      <c r="AI30" s="5">
        <v>48.983756</v>
      </c>
      <c r="AJ30" s="5">
        <v>14.255008999999999</v>
      </c>
      <c r="AK30" s="4">
        <v>3.7000000000000005E-2</v>
      </c>
      <c r="AL30" s="5">
        <v>23.496639999999999</v>
      </c>
      <c r="AM30" s="15">
        <v>65.83</v>
      </c>
      <c r="AN30" s="15">
        <v>7.83</v>
      </c>
      <c r="AO30" s="15">
        <v>2.3E-2</v>
      </c>
      <c r="AP30" s="1">
        <v>54.5</v>
      </c>
      <c r="AQ30" s="1"/>
      <c r="AR30" s="1"/>
      <c r="AS30" s="1"/>
      <c r="AT30" s="1"/>
      <c r="AU30" s="5">
        <v>58.584460999999997</v>
      </c>
      <c r="AV30" s="1"/>
      <c r="AW30" s="14"/>
      <c r="AX30" s="5">
        <v>10.45054</v>
      </c>
      <c r="AY30" s="5">
        <v>40.254761000000002</v>
      </c>
      <c r="AZ30" s="1"/>
      <c r="BA30" s="22">
        <v>1.891667E-2</v>
      </c>
      <c r="BB30" s="5">
        <v>55.99586</v>
      </c>
      <c r="BC30" s="5">
        <v>46.411141999999998</v>
      </c>
      <c r="BD30" s="1"/>
      <c r="BE30" s="1"/>
      <c r="BF30" s="5">
        <v>17.90288</v>
      </c>
    </row>
    <row r="31" spans="1:58" x14ac:dyDescent="0.35">
      <c r="A31" s="1" t="s">
        <v>28</v>
      </c>
      <c r="B31" s="1">
        <v>1618.4</v>
      </c>
      <c r="C31" s="1">
        <v>31.887</v>
      </c>
      <c r="D31" s="1">
        <v>165.755</v>
      </c>
      <c r="E31" s="1">
        <v>6.9409999999999998</v>
      </c>
      <c r="F31" s="1"/>
      <c r="G31" s="7">
        <v>56.933</v>
      </c>
      <c r="H31" s="5">
        <v>19.760000000000002</v>
      </c>
      <c r="I31" s="5">
        <v>23.46</v>
      </c>
      <c r="J31" s="7">
        <v>5.7000000000000002E-2</v>
      </c>
      <c r="K31" s="1">
        <v>32.012999999999998</v>
      </c>
      <c r="L31" s="1">
        <v>58.274000000000001</v>
      </c>
      <c r="M31" s="4">
        <v>53.448</v>
      </c>
      <c r="N31" s="4">
        <v>20.686</v>
      </c>
      <c r="O31" s="1">
        <v>33.082999999999998</v>
      </c>
      <c r="P31" s="7">
        <v>36.621000000000002</v>
      </c>
      <c r="Q31" s="8">
        <v>2.2104590000000002</v>
      </c>
      <c r="R31" s="9">
        <v>0.63050258159999995</v>
      </c>
      <c r="S31" s="1">
        <v>61.3</v>
      </c>
      <c r="T31" s="4">
        <v>105.675</v>
      </c>
      <c r="U31" s="5">
        <v>8.86</v>
      </c>
      <c r="V31" s="5">
        <v>10.41</v>
      </c>
      <c r="W31" s="5">
        <v>12.23</v>
      </c>
      <c r="X31" s="5">
        <v>14.17</v>
      </c>
      <c r="Y31" s="5">
        <v>16.36</v>
      </c>
      <c r="Z31" s="5">
        <v>19.010000000000002</v>
      </c>
      <c r="AA31" s="5">
        <v>21.79</v>
      </c>
      <c r="AB31" s="5">
        <v>25.3</v>
      </c>
      <c r="AC31" s="5">
        <v>31.72</v>
      </c>
      <c r="AD31" s="5">
        <v>38.71</v>
      </c>
      <c r="AE31" s="5">
        <v>68.183380999999997</v>
      </c>
      <c r="AF31" s="5">
        <v>21.914417</v>
      </c>
      <c r="AG31" s="22">
        <v>7.083333E-2</v>
      </c>
      <c r="AH31" s="5">
        <v>26.731539999999999</v>
      </c>
      <c r="AI31" s="5">
        <v>49.940879000000002</v>
      </c>
      <c r="AJ31" s="5">
        <v>16.077666000000001</v>
      </c>
      <c r="AK31" s="4">
        <v>0.04</v>
      </c>
      <c r="AL31" s="5">
        <v>25.758310000000002</v>
      </c>
      <c r="AM31" s="15">
        <v>68.900000000000006</v>
      </c>
      <c r="AN31" s="15">
        <v>8.35</v>
      </c>
      <c r="AO31" s="15">
        <v>2.4E-2</v>
      </c>
      <c r="AP31" s="1">
        <v>56.8</v>
      </c>
      <c r="AQ31" s="1"/>
      <c r="AR31" s="1"/>
      <c r="AS31" s="1"/>
      <c r="AT31" s="1"/>
      <c r="AU31" s="5">
        <v>62.199345000000001</v>
      </c>
      <c r="AV31" s="1"/>
      <c r="AW31" s="14"/>
      <c r="AX31" s="5">
        <v>12.186809999999999</v>
      </c>
      <c r="AY31" s="5">
        <v>41.203038999999997</v>
      </c>
      <c r="AZ31" s="1"/>
      <c r="BA31" s="22">
        <v>2.008333E-2</v>
      </c>
      <c r="BB31" s="5">
        <v>61.244929999999997</v>
      </c>
      <c r="BC31" s="5">
        <v>48.484603999999997</v>
      </c>
      <c r="BD31" s="1"/>
      <c r="BE31" s="1"/>
      <c r="BF31" s="5">
        <v>20.867509999999999</v>
      </c>
    </row>
    <row r="32" spans="1:58" x14ac:dyDescent="0.35">
      <c r="A32" s="1" t="s">
        <v>29</v>
      </c>
      <c r="B32" s="1">
        <v>1797.6</v>
      </c>
      <c r="C32" s="1">
        <v>33.816000000000003</v>
      </c>
      <c r="D32" s="1">
        <v>171.589</v>
      </c>
      <c r="E32" s="1">
        <v>7.4560000000000004</v>
      </c>
      <c r="F32" s="1"/>
      <c r="G32" s="7">
        <v>60.616999999999997</v>
      </c>
      <c r="H32" s="5">
        <v>19.809999999999999</v>
      </c>
      <c r="I32" s="5">
        <v>23.89</v>
      </c>
      <c r="J32" s="7">
        <v>5.0999999999999997E-2</v>
      </c>
      <c r="K32" s="1">
        <v>34.091000000000001</v>
      </c>
      <c r="L32" s="1">
        <v>58.887</v>
      </c>
      <c r="M32" s="4">
        <v>54.347000000000001</v>
      </c>
      <c r="N32" s="4">
        <v>22.378</v>
      </c>
      <c r="O32" s="1">
        <v>35.134999999999998</v>
      </c>
      <c r="P32" s="7">
        <v>38.908000000000001</v>
      </c>
      <c r="Q32" s="8">
        <v>2.1750449999999999</v>
      </c>
      <c r="R32" s="9">
        <v>0.63025659323000005</v>
      </c>
      <c r="S32" s="1">
        <v>61.3</v>
      </c>
      <c r="T32" s="4">
        <v>105.821</v>
      </c>
      <c r="U32" s="5">
        <v>8.73</v>
      </c>
      <c r="V32" s="5">
        <v>10.41</v>
      </c>
      <c r="W32" s="5">
        <v>12.09</v>
      </c>
      <c r="X32" s="5">
        <v>14.04</v>
      </c>
      <c r="Y32" s="5">
        <v>16.28</v>
      </c>
      <c r="Z32" s="5">
        <v>18.579999999999998</v>
      </c>
      <c r="AA32" s="5">
        <v>21.94</v>
      </c>
      <c r="AB32" s="5">
        <v>25.61</v>
      </c>
      <c r="AC32" s="5">
        <v>31.63</v>
      </c>
      <c r="AD32" s="5">
        <v>38.28</v>
      </c>
      <c r="AE32" s="5">
        <v>70.088994999999997</v>
      </c>
      <c r="AF32" s="5">
        <v>24.001920999999999</v>
      </c>
      <c r="AG32" s="22">
        <v>8.0583329999999995E-2</v>
      </c>
      <c r="AH32" s="5">
        <v>28.863769999999999</v>
      </c>
      <c r="AI32" s="5">
        <v>52.239196999999997</v>
      </c>
      <c r="AJ32" s="5">
        <v>18.370550999999999</v>
      </c>
      <c r="AK32" s="4">
        <v>4.5999999999999999E-2</v>
      </c>
      <c r="AL32" s="5">
        <v>28.203949999999999</v>
      </c>
      <c r="AM32" s="15">
        <v>71.739999999999995</v>
      </c>
      <c r="AN32" s="15">
        <v>8.98</v>
      </c>
      <c r="AO32" s="15">
        <v>2.2000000000000002E-2</v>
      </c>
      <c r="AP32" s="1">
        <v>58.9</v>
      </c>
      <c r="AQ32" s="1"/>
      <c r="AR32" s="1"/>
      <c r="AS32" s="1"/>
      <c r="AT32" s="1"/>
      <c r="AU32" s="5">
        <v>64.782257000000001</v>
      </c>
      <c r="AV32" s="1"/>
      <c r="AW32" s="14"/>
      <c r="AX32" s="5">
        <v>14.274419999999999</v>
      </c>
      <c r="AY32" s="5">
        <v>42.482132999999997</v>
      </c>
      <c r="AZ32" s="1"/>
      <c r="BA32" s="22">
        <v>2.0250000000000001E-2</v>
      </c>
      <c r="BB32" s="5">
        <v>66.243629999999996</v>
      </c>
      <c r="BC32" s="5">
        <v>50.135215000000002</v>
      </c>
      <c r="BD32" s="1"/>
      <c r="BE32" s="1"/>
      <c r="BF32" s="5">
        <v>24.172979999999999</v>
      </c>
    </row>
    <row r="33" spans="1:58" x14ac:dyDescent="0.35">
      <c r="A33" s="1" t="s">
        <v>30</v>
      </c>
      <c r="B33" s="1">
        <v>2031.5</v>
      </c>
      <c r="C33" s="1">
        <v>36.146999999999998</v>
      </c>
      <c r="D33" s="1">
        <v>179.66399999999999</v>
      </c>
      <c r="E33" s="1">
        <v>8.0419999999999998</v>
      </c>
      <c r="F33" s="6">
        <v>104.4</v>
      </c>
      <c r="G33" s="7">
        <v>65.242000000000004</v>
      </c>
      <c r="H33" s="5">
        <v>20.22</v>
      </c>
      <c r="I33" s="5">
        <v>24.24</v>
      </c>
      <c r="J33" s="7">
        <v>4.2999999999999997E-2</v>
      </c>
      <c r="K33" s="1">
        <v>36.478999999999999</v>
      </c>
      <c r="L33" s="1">
        <v>59.37</v>
      </c>
      <c r="M33" s="4">
        <v>55.067</v>
      </c>
      <c r="N33" s="4">
        <v>24.292999999999999</v>
      </c>
      <c r="O33" s="1">
        <v>37.600999999999999</v>
      </c>
      <c r="P33" s="7">
        <v>41.473999999999997</v>
      </c>
      <c r="Q33" s="8">
        <v>2.1549640000000001</v>
      </c>
      <c r="R33" s="9">
        <v>0.63042545318999998</v>
      </c>
      <c r="S33" s="1">
        <v>61.3</v>
      </c>
      <c r="T33" s="4">
        <v>106.38500000000001</v>
      </c>
      <c r="U33" s="5">
        <v>9.23</v>
      </c>
      <c r="V33" s="5">
        <v>10.39</v>
      </c>
      <c r="W33" s="5">
        <v>12.18</v>
      </c>
      <c r="X33" s="5">
        <v>14.04</v>
      </c>
      <c r="Y33" s="5">
        <v>16.57</v>
      </c>
      <c r="Z33" s="5">
        <v>18.940000000000001</v>
      </c>
      <c r="AA33" s="5">
        <v>21.83</v>
      </c>
      <c r="AB33" s="5">
        <v>25.55</v>
      </c>
      <c r="AC33" s="5">
        <v>32.049999999999997</v>
      </c>
      <c r="AD33" s="5">
        <v>38.5</v>
      </c>
      <c r="AE33" s="5">
        <v>70.789398000000006</v>
      </c>
      <c r="AF33" s="5">
        <v>25.368442000000002</v>
      </c>
      <c r="AG33" s="22">
        <v>8.3833329999999998E-2</v>
      </c>
      <c r="AH33" s="5">
        <v>31.45392</v>
      </c>
      <c r="AI33" s="5">
        <v>54.895257000000001</v>
      </c>
      <c r="AJ33" s="5">
        <v>20.93937</v>
      </c>
      <c r="AK33" s="4">
        <v>4.4999999999999998E-2</v>
      </c>
      <c r="AL33" s="5">
        <v>30.81297</v>
      </c>
      <c r="AM33" s="15">
        <v>73.95</v>
      </c>
      <c r="AN33" s="15">
        <v>9.56</v>
      </c>
      <c r="AO33" s="15">
        <v>2.1000000000000001E-2</v>
      </c>
      <c r="AP33" s="1">
        <v>60.5</v>
      </c>
      <c r="AQ33" s="1"/>
      <c r="AR33" s="1"/>
      <c r="AS33" s="1"/>
      <c r="AT33" s="1"/>
      <c r="AU33" s="5">
        <v>67.017266000000006</v>
      </c>
      <c r="AV33" s="1"/>
      <c r="AW33" s="14"/>
      <c r="AX33" s="5">
        <v>16.000769999999999</v>
      </c>
      <c r="AY33" s="5">
        <v>44.414959000000003</v>
      </c>
      <c r="AZ33" s="1"/>
      <c r="BA33" s="22">
        <v>2.241667E-2</v>
      </c>
      <c r="BB33" s="5">
        <v>69.032200000000003</v>
      </c>
      <c r="BC33" s="5">
        <v>52.538699000000001</v>
      </c>
      <c r="BD33" s="1"/>
      <c r="BE33" s="1"/>
      <c r="BF33" s="5">
        <v>26.17043</v>
      </c>
    </row>
    <row r="34" spans="1:58" x14ac:dyDescent="0.35">
      <c r="A34" s="1" t="s">
        <v>31</v>
      </c>
      <c r="B34" s="1">
        <v>2261</v>
      </c>
      <c r="C34" s="1">
        <v>39.103999999999999</v>
      </c>
      <c r="D34" s="1">
        <v>184.52600000000001</v>
      </c>
      <c r="E34" s="1">
        <v>8.8010000000000002</v>
      </c>
      <c r="F34" s="6">
        <v>114.3</v>
      </c>
      <c r="G34" s="7">
        <v>72.582999999999998</v>
      </c>
      <c r="H34" s="5">
        <v>20.02</v>
      </c>
      <c r="I34" s="5">
        <v>23.93</v>
      </c>
      <c r="J34" s="7">
        <v>4.2000000000000003E-2</v>
      </c>
      <c r="K34" s="1">
        <v>39.713999999999999</v>
      </c>
      <c r="L34" s="1">
        <v>59.640999999999998</v>
      </c>
      <c r="M34" s="4">
        <v>54.942999999999998</v>
      </c>
      <c r="N34" s="4">
        <v>26.623000000000001</v>
      </c>
      <c r="O34" s="1">
        <v>40.706000000000003</v>
      </c>
      <c r="P34" s="7">
        <v>44.987000000000002</v>
      </c>
      <c r="Q34" s="8">
        <v>2.078471</v>
      </c>
      <c r="R34" s="9">
        <v>0.63033574820000005</v>
      </c>
      <c r="S34" s="1">
        <v>61.7</v>
      </c>
      <c r="T34" s="4">
        <v>107.708</v>
      </c>
      <c r="U34" s="5">
        <v>9.27</v>
      </c>
      <c r="V34" s="5">
        <v>10.56</v>
      </c>
      <c r="W34" s="5">
        <v>12.32</v>
      </c>
      <c r="X34" s="5">
        <v>14.37</v>
      </c>
      <c r="Y34" s="5">
        <v>16.36</v>
      </c>
      <c r="Z34" s="5">
        <v>19.07</v>
      </c>
      <c r="AA34" s="5">
        <v>22.34</v>
      </c>
      <c r="AB34" s="5">
        <v>26.12</v>
      </c>
      <c r="AC34" s="5">
        <v>31.87</v>
      </c>
      <c r="AD34" s="5">
        <v>38.67</v>
      </c>
      <c r="AE34" s="5">
        <v>70.155994000000007</v>
      </c>
      <c r="AF34" s="5">
        <v>27.195426999999999</v>
      </c>
      <c r="AG34" s="22">
        <v>7.5499999999999998E-2</v>
      </c>
      <c r="AH34" s="5">
        <v>34.330280000000002</v>
      </c>
      <c r="AI34" s="5">
        <v>56.549734000000001</v>
      </c>
      <c r="AJ34" s="5">
        <v>23.558655000000002</v>
      </c>
      <c r="AK34" s="4">
        <v>5.2000000000000005E-2</v>
      </c>
      <c r="AL34" s="5">
        <v>34.09355</v>
      </c>
      <c r="AM34" s="15">
        <v>76.069999999999993</v>
      </c>
      <c r="AN34" s="15">
        <v>10.17</v>
      </c>
      <c r="AO34" s="15">
        <v>1.8000000000000002E-2</v>
      </c>
      <c r="AP34" s="1">
        <v>63</v>
      </c>
      <c r="AQ34" s="1"/>
      <c r="AR34" s="1"/>
      <c r="AS34" s="1"/>
      <c r="AT34" s="1"/>
      <c r="AU34" s="5">
        <v>70.477705999999998</v>
      </c>
      <c r="AV34" s="1"/>
      <c r="AW34" s="14"/>
      <c r="AX34" s="5">
        <v>18.368649999999999</v>
      </c>
      <c r="AY34" s="5">
        <v>46.308368999999999</v>
      </c>
      <c r="AZ34" s="1"/>
      <c r="BA34" s="22">
        <v>2.0833330000000001E-2</v>
      </c>
      <c r="BB34" s="5">
        <v>71.587670000000003</v>
      </c>
      <c r="BC34" s="5">
        <v>54.189757</v>
      </c>
      <c r="BD34" s="1"/>
      <c r="BE34" s="1"/>
      <c r="BF34" s="5">
        <v>29.682839999999999</v>
      </c>
    </row>
    <row r="35" spans="1:58" x14ac:dyDescent="0.35">
      <c r="A35" s="1" t="s">
        <v>32</v>
      </c>
      <c r="B35" s="1">
        <v>2436.5</v>
      </c>
      <c r="C35" s="1">
        <v>42.588000000000001</v>
      </c>
      <c r="D35" s="1">
        <v>184.01499999999999</v>
      </c>
      <c r="E35" s="1">
        <v>9.6989999999999998</v>
      </c>
      <c r="F35" s="6">
        <v>127</v>
      </c>
      <c r="G35" s="7">
        <v>82.382999999999996</v>
      </c>
      <c r="H35" s="5">
        <v>19.97</v>
      </c>
      <c r="I35" s="5">
        <v>23.32</v>
      </c>
      <c r="J35" s="7">
        <v>5.5E-2</v>
      </c>
      <c r="K35" s="1">
        <v>43.978000000000002</v>
      </c>
      <c r="L35" s="1">
        <v>59.66</v>
      </c>
      <c r="M35" s="4">
        <v>54.896000000000001</v>
      </c>
      <c r="N35" s="4">
        <v>29.49</v>
      </c>
      <c r="O35" s="1">
        <v>44.377000000000002</v>
      </c>
      <c r="P35" s="7">
        <v>49.29</v>
      </c>
      <c r="Q35" s="8">
        <v>2.0313089999999998</v>
      </c>
      <c r="R35" s="9">
        <v>0.63174462318000002</v>
      </c>
      <c r="S35" s="1">
        <v>62.3</v>
      </c>
      <c r="T35" s="4">
        <v>108.977</v>
      </c>
      <c r="U35" s="5">
        <v>8.75</v>
      </c>
      <c r="V35" s="5">
        <v>10.33</v>
      </c>
      <c r="W35" s="5">
        <v>12.09</v>
      </c>
      <c r="X35" s="5">
        <v>13.92</v>
      </c>
      <c r="Y35" s="5">
        <v>16.28</v>
      </c>
      <c r="Z35" s="5">
        <v>18.8</v>
      </c>
      <c r="AA35" s="5">
        <v>21.86</v>
      </c>
      <c r="AB35" s="5">
        <v>25.77</v>
      </c>
      <c r="AC35" s="5">
        <v>31.52</v>
      </c>
      <c r="AD35" s="5">
        <v>38.22</v>
      </c>
      <c r="AE35" s="5">
        <v>69.954301999999998</v>
      </c>
      <c r="AF35" s="5">
        <v>29.774186</v>
      </c>
      <c r="AG35" s="22">
        <v>7.5499999999999998E-2</v>
      </c>
      <c r="AH35" s="5">
        <v>37.807670000000002</v>
      </c>
      <c r="AI35" s="5">
        <v>57.443762999999997</v>
      </c>
      <c r="AJ35" s="5">
        <v>26.957974</v>
      </c>
      <c r="AK35" s="4">
        <v>5.5E-2</v>
      </c>
      <c r="AL35" s="5">
        <v>38.717509999999997</v>
      </c>
      <c r="AM35" s="15">
        <v>76.709999999999994</v>
      </c>
      <c r="AN35" s="15">
        <v>10.96</v>
      </c>
      <c r="AO35" s="15">
        <v>1.7000000000000001E-2</v>
      </c>
      <c r="AP35" s="1">
        <v>66.400000000000006</v>
      </c>
      <c r="AQ35" s="1"/>
      <c r="AR35" s="1"/>
      <c r="AS35" s="1"/>
      <c r="AT35" s="1"/>
      <c r="AU35" s="5">
        <v>71.815462999999994</v>
      </c>
      <c r="AV35" s="5">
        <v>16.929504000000001</v>
      </c>
      <c r="AW35" s="14"/>
      <c r="AX35" s="5">
        <v>22.237860000000001</v>
      </c>
      <c r="AY35" s="5">
        <v>47.397519000000003</v>
      </c>
      <c r="AZ35" s="1"/>
      <c r="BA35" s="22">
        <v>2.008333E-2</v>
      </c>
      <c r="BB35" s="5">
        <v>77.156170000000003</v>
      </c>
      <c r="BC35" s="5">
        <v>54.709707000000002</v>
      </c>
      <c r="BD35" s="1"/>
      <c r="BE35" s="1"/>
      <c r="BF35" s="5">
        <v>35.015630000000002</v>
      </c>
    </row>
    <row r="36" spans="1:58" x14ac:dyDescent="0.35">
      <c r="A36" s="1" t="s">
        <v>33</v>
      </c>
      <c r="B36" s="1">
        <v>2725.9</v>
      </c>
      <c r="C36" s="1">
        <v>46.573</v>
      </c>
      <c r="D36" s="1">
        <v>184.40700000000001</v>
      </c>
      <c r="E36" s="1">
        <v>10.669</v>
      </c>
      <c r="F36" s="6">
        <v>139.19999999999999</v>
      </c>
      <c r="G36" s="7">
        <v>90.933000000000007</v>
      </c>
      <c r="H36" s="5">
        <v>19.510000000000002</v>
      </c>
      <c r="I36" s="5">
        <v>23.2</v>
      </c>
      <c r="J36" s="7">
        <v>5.7999999999999996E-2</v>
      </c>
      <c r="K36" s="1">
        <v>47.908000000000001</v>
      </c>
      <c r="L36" s="1">
        <v>61.078000000000003</v>
      </c>
      <c r="M36" s="4">
        <v>55.771999999999998</v>
      </c>
      <c r="N36" s="4">
        <v>32.344000000000001</v>
      </c>
      <c r="O36" s="1">
        <v>48.52</v>
      </c>
      <c r="P36" s="7">
        <v>53.984999999999999</v>
      </c>
      <c r="Q36" s="8">
        <v>2.0386660000000001</v>
      </c>
      <c r="R36" s="9">
        <v>0.62109529971999999</v>
      </c>
      <c r="S36" s="1">
        <v>61.3</v>
      </c>
      <c r="T36" s="4">
        <v>107.432</v>
      </c>
      <c r="U36" s="5">
        <v>8.58</v>
      </c>
      <c r="V36" s="5">
        <v>10.07</v>
      </c>
      <c r="W36" s="5">
        <v>11.93</v>
      </c>
      <c r="X36" s="5">
        <v>13.69</v>
      </c>
      <c r="Y36" s="5">
        <v>15.85</v>
      </c>
      <c r="Z36" s="5">
        <v>18.68</v>
      </c>
      <c r="AA36" s="5">
        <v>21.81</v>
      </c>
      <c r="AB36" s="5">
        <v>25.42</v>
      </c>
      <c r="AC36" s="5">
        <v>31.58</v>
      </c>
      <c r="AD36" s="5">
        <v>38.049999999999997</v>
      </c>
      <c r="AE36" s="5">
        <v>70.935518000000002</v>
      </c>
      <c r="AF36" s="5">
        <v>33.612931000000003</v>
      </c>
      <c r="AG36" s="22">
        <v>7.6333330000000005E-2</v>
      </c>
      <c r="AH36" s="5">
        <v>42.5229</v>
      </c>
      <c r="AI36" s="5">
        <v>58.752448000000001</v>
      </c>
      <c r="AJ36" s="5">
        <v>30.879494000000001</v>
      </c>
      <c r="AK36" s="4">
        <v>6.5000000000000002E-2</v>
      </c>
      <c r="AL36" s="5">
        <v>43.872509999999998</v>
      </c>
      <c r="AM36" s="15">
        <v>77.98</v>
      </c>
      <c r="AN36" s="15">
        <v>11.63</v>
      </c>
      <c r="AO36" s="15">
        <v>2.7999999999999997E-2</v>
      </c>
      <c r="AP36" s="1">
        <v>70.599999999999994</v>
      </c>
      <c r="AQ36" s="1"/>
      <c r="AR36" s="1"/>
      <c r="AS36" s="1"/>
      <c r="AT36" s="1"/>
      <c r="AU36" s="5">
        <v>72.236103</v>
      </c>
      <c r="AV36" s="5">
        <v>20.719474999999999</v>
      </c>
      <c r="AW36" s="14"/>
      <c r="AX36" s="5">
        <v>26.233840000000001</v>
      </c>
      <c r="AY36" s="5">
        <v>49.352859000000002</v>
      </c>
      <c r="AZ36" s="1"/>
      <c r="BA36" s="22">
        <v>2.2083330000000002E-2</v>
      </c>
      <c r="BB36" s="5">
        <v>80.946209999999994</v>
      </c>
      <c r="BC36" s="5">
        <v>57.992058</v>
      </c>
      <c r="BD36" s="1"/>
      <c r="BE36" s="1"/>
      <c r="BF36" s="5">
        <v>39.174300000000002</v>
      </c>
    </row>
    <row r="37" spans="1:58" x14ac:dyDescent="0.35">
      <c r="A37" s="1" t="s">
        <v>34</v>
      </c>
      <c r="B37" s="1">
        <v>2810.7</v>
      </c>
      <c r="C37" s="1">
        <v>49.421999999999997</v>
      </c>
      <c r="D37" s="1">
        <v>181.666</v>
      </c>
      <c r="E37" s="1">
        <v>11.45</v>
      </c>
      <c r="F37" s="6">
        <v>147.6</v>
      </c>
      <c r="G37" s="7">
        <v>96.533000000000001</v>
      </c>
      <c r="H37" s="5">
        <v>19.690000000000001</v>
      </c>
      <c r="I37" s="5">
        <v>23.23</v>
      </c>
      <c r="J37" s="7">
        <v>7.9000000000000001E-2</v>
      </c>
      <c r="K37" s="1">
        <v>50.552999999999997</v>
      </c>
      <c r="L37" s="1">
        <v>60.814999999999998</v>
      </c>
      <c r="M37" s="4">
        <v>55.198999999999998</v>
      </c>
      <c r="N37" s="4">
        <v>34.677999999999997</v>
      </c>
      <c r="O37" s="1">
        <v>51.53</v>
      </c>
      <c r="P37" s="7">
        <v>57.38</v>
      </c>
      <c r="Q37" s="8">
        <v>2.037687</v>
      </c>
      <c r="R37" s="9">
        <v>0.62388855218999995</v>
      </c>
      <c r="S37" s="1">
        <v>62.2</v>
      </c>
      <c r="T37" s="4">
        <v>109.489</v>
      </c>
      <c r="U37" s="5">
        <v>8.3000000000000007</v>
      </c>
      <c r="V37" s="5">
        <v>9.81</v>
      </c>
      <c r="W37" s="5">
        <v>11.83</v>
      </c>
      <c r="X37" s="5">
        <v>13.76</v>
      </c>
      <c r="Y37" s="5">
        <v>15.95</v>
      </c>
      <c r="Z37" s="5">
        <v>18.57</v>
      </c>
      <c r="AA37" s="5">
        <v>21.79</v>
      </c>
      <c r="AB37" s="5">
        <v>25.86</v>
      </c>
      <c r="AC37" s="5">
        <v>31.82</v>
      </c>
      <c r="AD37" s="5">
        <v>39</v>
      </c>
      <c r="AE37" s="5">
        <v>71.903481999999997</v>
      </c>
      <c r="AF37" s="5">
        <v>37.801189000000001</v>
      </c>
      <c r="AG37" s="22">
        <v>0.1103333</v>
      </c>
      <c r="AH37" s="5">
        <v>47.102179999999997</v>
      </c>
      <c r="AI37" s="5">
        <v>62.621501000000002</v>
      </c>
      <c r="AJ37" s="5">
        <v>36.850526000000002</v>
      </c>
      <c r="AK37" s="4">
        <v>7.0999999999999994E-2</v>
      </c>
      <c r="AL37" s="5">
        <v>49.127769999999998</v>
      </c>
      <c r="AM37" s="15">
        <v>78.790000000000006</v>
      </c>
      <c r="AN37" s="15">
        <v>12.17</v>
      </c>
      <c r="AO37" s="15">
        <v>4.4999999999999998E-2</v>
      </c>
      <c r="AP37" s="1">
        <v>74.3</v>
      </c>
      <c r="AQ37" s="1"/>
      <c r="AR37" s="1"/>
      <c r="AS37" s="1"/>
      <c r="AT37" s="1"/>
      <c r="AU37" s="5">
        <v>71.946117000000001</v>
      </c>
      <c r="AV37" s="5">
        <v>23.987653999999999</v>
      </c>
      <c r="AW37" s="14"/>
      <c r="AX37" s="5">
        <v>30.557289999999998</v>
      </c>
      <c r="AY37" s="5">
        <v>50.653891000000002</v>
      </c>
      <c r="AZ37" s="1"/>
      <c r="BA37" s="22">
        <v>2.35E-2</v>
      </c>
      <c r="BB37" s="5">
        <v>83.164990000000003</v>
      </c>
      <c r="BC37" s="5">
        <v>59.727487000000004</v>
      </c>
      <c r="BD37" s="1"/>
      <c r="BE37" s="1"/>
      <c r="BF37" s="5">
        <v>42.542850000000001</v>
      </c>
    </row>
    <row r="38" spans="1:58" x14ac:dyDescent="0.35">
      <c r="A38" s="1" t="s">
        <v>35</v>
      </c>
      <c r="B38" s="1">
        <v>3077.6</v>
      </c>
      <c r="C38" s="1">
        <v>51.600999999999999</v>
      </c>
      <c r="D38" s="1">
        <v>184.93299999999999</v>
      </c>
      <c r="E38" s="1">
        <v>11.981</v>
      </c>
      <c r="F38" s="6">
        <v>153.80000000000001</v>
      </c>
      <c r="G38" s="7">
        <v>99.582999999999998</v>
      </c>
      <c r="H38" s="5">
        <v>19.72</v>
      </c>
      <c r="I38" s="5">
        <v>23.3</v>
      </c>
      <c r="J38" s="7">
        <v>0.08</v>
      </c>
      <c r="K38" s="1">
        <v>52.728999999999999</v>
      </c>
      <c r="L38" s="1">
        <v>62.506999999999998</v>
      </c>
      <c r="M38" s="4">
        <v>57.65</v>
      </c>
      <c r="N38" s="4">
        <v>36.25</v>
      </c>
      <c r="O38" s="1">
        <v>53.564999999999998</v>
      </c>
      <c r="P38" s="7">
        <v>59.216000000000001</v>
      </c>
      <c r="Q38" s="8">
        <v>1.967643</v>
      </c>
      <c r="R38" s="9">
        <v>0.61038881540000001</v>
      </c>
      <c r="S38" s="1">
        <v>60.9</v>
      </c>
      <c r="T38" s="4">
        <v>106.203</v>
      </c>
      <c r="U38" s="5">
        <v>8.0500000000000007</v>
      </c>
      <c r="V38" s="5">
        <v>9.68</v>
      </c>
      <c r="W38" s="5">
        <v>11.51</v>
      </c>
      <c r="X38" s="5">
        <v>13.62</v>
      </c>
      <c r="Y38" s="5">
        <v>15.91</v>
      </c>
      <c r="Z38" s="5">
        <v>18.440000000000001</v>
      </c>
      <c r="AA38" s="5">
        <v>22.05</v>
      </c>
      <c r="AB38" s="5">
        <v>25.66</v>
      </c>
      <c r="AC38" s="5">
        <v>32.21</v>
      </c>
      <c r="AD38" s="5">
        <v>40.04</v>
      </c>
      <c r="AE38" s="5">
        <v>73.573207999999994</v>
      </c>
      <c r="AF38" s="5">
        <v>39.615057</v>
      </c>
      <c r="AG38" s="22">
        <v>0.12033329999999999</v>
      </c>
      <c r="AH38" s="5">
        <v>49.864049999999999</v>
      </c>
      <c r="AI38" s="5">
        <v>64.124898999999999</v>
      </c>
      <c r="AJ38" s="5">
        <v>40.870992999999999</v>
      </c>
      <c r="AK38" s="4">
        <v>7.2999999999999995E-2</v>
      </c>
      <c r="AL38" s="5">
        <v>53.775039999999997</v>
      </c>
      <c r="AM38" s="15">
        <v>81.38</v>
      </c>
      <c r="AN38" s="15">
        <v>12.66</v>
      </c>
      <c r="AO38" s="15">
        <v>6.4000000000000001E-2</v>
      </c>
      <c r="AP38" s="1">
        <v>76.7</v>
      </c>
      <c r="AQ38" s="1"/>
      <c r="AR38" s="1"/>
      <c r="AS38" s="1"/>
      <c r="AT38" s="1"/>
      <c r="AU38" s="5">
        <v>72.581537999999995</v>
      </c>
      <c r="AV38" s="5">
        <v>27.958839999999999</v>
      </c>
      <c r="AW38" s="22">
        <v>7.366666999999999E-2</v>
      </c>
      <c r="AX38" s="5">
        <v>35.032890000000002</v>
      </c>
      <c r="AY38" s="5">
        <v>51.646788000000001</v>
      </c>
      <c r="AZ38" s="1"/>
      <c r="BA38" s="22">
        <v>2.6583329999999999E-2</v>
      </c>
      <c r="BB38" s="5">
        <v>84.744889999999998</v>
      </c>
      <c r="BC38" s="5">
        <v>62.880811999999999</v>
      </c>
      <c r="BD38" s="1"/>
      <c r="BE38" s="22">
        <v>0.1081667</v>
      </c>
      <c r="BF38" s="5">
        <v>44.503779999999999</v>
      </c>
    </row>
    <row r="39" spans="1:58" x14ac:dyDescent="0.35">
      <c r="A39" s="1" t="s">
        <v>36</v>
      </c>
      <c r="B39" s="1">
        <v>3446.4</v>
      </c>
      <c r="C39" s="1">
        <v>53.610999999999997</v>
      </c>
      <c r="D39" s="1">
        <v>194.26599999999999</v>
      </c>
      <c r="E39" s="1">
        <v>12.542</v>
      </c>
      <c r="F39" s="6">
        <v>160.30000000000001</v>
      </c>
      <c r="G39" s="7">
        <v>103.93300000000001</v>
      </c>
      <c r="H39" s="5">
        <v>19.690000000000001</v>
      </c>
      <c r="I39" s="5">
        <v>23.12</v>
      </c>
      <c r="J39" s="7">
        <v>6.0999999999999999E-2</v>
      </c>
      <c r="K39" s="1">
        <v>54.723999999999997</v>
      </c>
      <c r="L39" s="1">
        <v>63.823999999999998</v>
      </c>
      <c r="M39" s="4">
        <v>58.895000000000003</v>
      </c>
      <c r="N39" s="4">
        <v>37.808</v>
      </c>
      <c r="O39" s="1">
        <v>55.465000000000003</v>
      </c>
      <c r="P39" s="7">
        <v>60.914000000000001</v>
      </c>
      <c r="Q39" s="8">
        <v>1.8643080000000001</v>
      </c>
      <c r="R39" s="9">
        <v>0.60852867364999996</v>
      </c>
      <c r="S39" s="1">
        <v>60.3</v>
      </c>
      <c r="T39" s="4">
        <v>105.386</v>
      </c>
      <c r="U39" s="5">
        <v>7.91</v>
      </c>
      <c r="V39" s="5">
        <v>9.74</v>
      </c>
      <c r="W39" s="5">
        <v>11.32</v>
      </c>
      <c r="X39" s="5">
        <v>13.53</v>
      </c>
      <c r="Y39" s="5">
        <v>15.91</v>
      </c>
      <c r="Z39" s="5">
        <v>18.559999999999999</v>
      </c>
      <c r="AA39" s="5">
        <v>21.94</v>
      </c>
      <c r="AB39" s="5">
        <v>26.18</v>
      </c>
      <c r="AC39" s="5">
        <v>32.869999999999997</v>
      </c>
      <c r="AD39" s="5">
        <v>40.61</v>
      </c>
      <c r="AE39" s="5">
        <v>75.584858999999994</v>
      </c>
      <c r="AF39" s="5">
        <v>41.397460000000002</v>
      </c>
      <c r="AG39" s="22">
        <v>0.11349999999999999</v>
      </c>
      <c r="AH39" s="5">
        <v>52.010590000000001</v>
      </c>
      <c r="AI39" s="5">
        <v>65.658931999999993</v>
      </c>
      <c r="AJ39" s="5">
        <v>44.158728000000004</v>
      </c>
      <c r="AK39" s="4">
        <v>8.5000000000000006E-2</v>
      </c>
      <c r="AL39" s="5">
        <v>57.901629999999997</v>
      </c>
      <c r="AM39" s="15">
        <v>83.53</v>
      </c>
      <c r="AN39" s="15">
        <v>13.15</v>
      </c>
      <c r="AO39" s="15">
        <v>6.6000000000000003E-2</v>
      </c>
      <c r="AP39" s="1">
        <v>78.599999999999994</v>
      </c>
      <c r="AQ39" s="1"/>
      <c r="AR39" s="1"/>
      <c r="AS39" s="1"/>
      <c r="AT39" s="1"/>
      <c r="AU39" s="5">
        <v>75.344082</v>
      </c>
      <c r="AV39" s="5">
        <v>31.447704000000002</v>
      </c>
      <c r="AW39" s="22">
        <v>7.8333329999999993E-2</v>
      </c>
      <c r="AX39" s="5">
        <v>38.814509999999999</v>
      </c>
      <c r="AY39" s="5">
        <v>53.437553000000001</v>
      </c>
      <c r="AZ39" s="1"/>
      <c r="BA39" s="22">
        <v>2.7083330000000003E-2</v>
      </c>
      <c r="BB39" s="5">
        <v>86.661479999999997</v>
      </c>
      <c r="BC39" s="5">
        <v>62.314528000000003</v>
      </c>
      <c r="BD39" s="1"/>
      <c r="BE39" s="22">
        <v>0.10858330000000001</v>
      </c>
      <c r="BF39" s="5">
        <v>46.711489999999998</v>
      </c>
    </row>
    <row r="40" spans="1:58" x14ac:dyDescent="0.35">
      <c r="A40" s="1" t="s">
        <v>37</v>
      </c>
      <c r="B40" s="1">
        <v>3710.1</v>
      </c>
      <c r="C40" s="1">
        <v>55.487000000000002</v>
      </c>
      <c r="D40" s="1">
        <v>198.71199999999999</v>
      </c>
      <c r="E40" s="1">
        <v>13.198</v>
      </c>
      <c r="F40" s="6">
        <v>165.7</v>
      </c>
      <c r="G40" s="7">
        <v>107.6</v>
      </c>
      <c r="H40" s="5">
        <v>19.829999999999998</v>
      </c>
      <c r="I40" s="5">
        <v>23.05</v>
      </c>
      <c r="J40" s="7">
        <v>5.9000000000000004E-2</v>
      </c>
      <c r="K40" s="1">
        <v>56.661000000000001</v>
      </c>
      <c r="L40" s="1">
        <v>65.040000000000006</v>
      </c>
      <c r="M40" s="4">
        <v>59.832999999999998</v>
      </c>
      <c r="N40" s="4">
        <v>39.646999999999998</v>
      </c>
      <c r="O40" s="1">
        <v>57.241</v>
      </c>
      <c r="P40" s="7">
        <v>62.93</v>
      </c>
      <c r="Q40" s="8">
        <v>1.803388</v>
      </c>
      <c r="R40" s="9">
        <v>0.60818648338000003</v>
      </c>
      <c r="S40" s="1">
        <v>60.3</v>
      </c>
      <c r="T40" s="4">
        <v>105.29</v>
      </c>
      <c r="U40" s="5">
        <v>7.85</v>
      </c>
      <c r="V40" s="5">
        <v>9.75</v>
      </c>
      <c r="W40" s="5">
        <v>11.58</v>
      </c>
      <c r="X40" s="5">
        <v>13.56</v>
      </c>
      <c r="Y40" s="5">
        <v>16</v>
      </c>
      <c r="Z40" s="5">
        <v>18.850000000000001</v>
      </c>
      <c r="AA40" s="5">
        <v>21.59</v>
      </c>
      <c r="AB40" s="5">
        <v>26.39</v>
      </c>
      <c r="AC40" s="5">
        <v>32.450000000000003</v>
      </c>
      <c r="AD40" s="5">
        <v>41.22</v>
      </c>
      <c r="AE40" s="5">
        <v>76.260785999999996</v>
      </c>
      <c r="AF40" s="5">
        <v>43.107312</v>
      </c>
      <c r="AG40" s="22">
        <v>0.1066667</v>
      </c>
      <c r="AH40" s="5">
        <v>54.071269999999998</v>
      </c>
      <c r="AI40" s="5">
        <v>68.276514000000006</v>
      </c>
      <c r="AJ40" s="5">
        <v>47.503836999999997</v>
      </c>
      <c r="AK40" s="4">
        <v>0.09</v>
      </c>
      <c r="AL40" s="5">
        <v>61.277929999999998</v>
      </c>
      <c r="AM40" s="15">
        <v>85.45</v>
      </c>
      <c r="AN40" s="15">
        <v>13.68</v>
      </c>
      <c r="AO40" s="15">
        <v>6.7000000000000004E-2</v>
      </c>
      <c r="AP40" s="1">
        <v>80.2</v>
      </c>
      <c r="AQ40" s="1"/>
      <c r="AR40" s="1"/>
      <c r="AS40" s="1"/>
      <c r="AT40" s="1"/>
      <c r="AU40" s="5">
        <v>76.870418999999998</v>
      </c>
      <c r="AV40" s="5">
        <v>34.633837</v>
      </c>
      <c r="AW40" s="22">
        <v>8.1416660000000002E-2</v>
      </c>
      <c r="AX40" s="5">
        <v>42.387770000000003</v>
      </c>
      <c r="AY40" s="5">
        <v>56.920650999999999</v>
      </c>
      <c r="AZ40" s="1"/>
      <c r="BA40" s="22">
        <v>2.616667E-2</v>
      </c>
      <c r="BB40" s="5">
        <v>88.422690000000003</v>
      </c>
      <c r="BC40" s="5">
        <v>63.050303</v>
      </c>
      <c r="BD40" s="1"/>
      <c r="BE40" s="22">
        <v>0.11199999999999999</v>
      </c>
      <c r="BF40" s="5">
        <v>49.547530000000002</v>
      </c>
    </row>
    <row r="41" spans="1:58" x14ac:dyDescent="0.35">
      <c r="A41" s="1" t="s">
        <v>38</v>
      </c>
      <c r="B41" s="1">
        <v>3908</v>
      </c>
      <c r="C41" s="1">
        <v>56.619</v>
      </c>
      <c r="D41" s="1">
        <v>201.04499999999999</v>
      </c>
      <c r="E41" s="1">
        <v>13.904</v>
      </c>
      <c r="F41" s="6">
        <v>168.8</v>
      </c>
      <c r="G41" s="7">
        <v>109.69199999999999</v>
      </c>
      <c r="H41" s="5">
        <v>20.440000000000001</v>
      </c>
      <c r="I41" s="5">
        <v>23.17</v>
      </c>
      <c r="J41" s="7">
        <v>5.7000000000000002E-2</v>
      </c>
      <c r="K41" s="1">
        <v>57.887</v>
      </c>
      <c r="L41" s="1">
        <v>66.543999999999997</v>
      </c>
      <c r="M41" s="4">
        <v>61.636000000000003</v>
      </c>
      <c r="N41" s="4">
        <v>41.933</v>
      </c>
      <c r="O41" s="1">
        <v>58.395000000000003</v>
      </c>
      <c r="P41" s="7">
        <v>63.829000000000001</v>
      </c>
      <c r="Q41" s="8">
        <v>1.783706</v>
      </c>
      <c r="R41" s="9">
        <v>0.61338281631000002</v>
      </c>
      <c r="S41" s="1">
        <v>60.9</v>
      </c>
      <c r="T41" s="4">
        <v>106.583</v>
      </c>
      <c r="U41" s="5">
        <v>7.94</v>
      </c>
      <c r="V41" s="5">
        <v>10.18</v>
      </c>
      <c r="W41" s="5">
        <v>11.86</v>
      </c>
      <c r="X41" s="5">
        <v>13.99</v>
      </c>
      <c r="Y41" s="5">
        <v>16.47</v>
      </c>
      <c r="Z41" s="5">
        <v>19.11</v>
      </c>
      <c r="AA41" s="5">
        <v>22.51</v>
      </c>
      <c r="AB41" s="5">
        <v>26.37</v>
      </c>
      <c r="AC41" s="5">
        <v>33.590000000000003</v>
      </c>
      <c r="AD41" s="5">
        <v>41.75</v>
      </c>
      <c r="AE41" s="5">
        <v>75.622163</v>
      </c>
      <c r="AF41" s="5">
        <v>44.386394000000003</v>
      </c>
      <c r="AG41" s="22">
        <v>9.6750000000000003E-2</v>
      </c>
      <c r="AH41" s="5">
        <v>56.339440000000003</v>
      </c>
      <c r="AI41" s="5">
        <v>69.701267000000001</v>
      </c>
      <c r="AJ41" s="5">
        <v>49.531455000000001</v>
      </c>
      <c r="AK41" s="4">
        <v>9.1999999999999998E-2</v>
      </c>
      <c r="AL41" s="5">
        <v>62.833480000000002</v>
      </c>
      <c r="AM41" s="15">
        <v>86.75</v>
      </c>
      <c r="AN41" s="15">
        <v>14.28</v>
      </c>
      <c r="AO41" s="15">
        <v>0.06</v>
      </c>
      <c r="AP41" s="1">
        <v>80.099999999999994</v>
      </c>
      <c r="AQ41" s="1"/>
      <c r="AR41" s="1"/>
      <c r="AS41" s="1"/>
      <c r="AT41" s="1"/>
      <c r="AU41" s="5">
        <v>78.173879999999997</v>
      </c>
      <c r="AV41" s="5">
        <v>36.936207000000003</v>
      </c>
      <c r="AW41" s="22">
        <v>8.8833330000000002E-2</v>
      </c>
      <c r="AX41" s="5">
        <v>44.85624</v>
      </c>
      <c r="AY41" s="5">
        <v>58.123319000000002</v>
      </c>
      <c r="AZ41" s="1"/>
      <c r="BA41" s="22">
        <v>2.758333E-2</v>
      </c>
      <c r="BB41" s="5">
        <v>88.949330000000003</v>
      </c>
      <c r="BC41" s="5">
        <v>64.694710000000001</v>
      </c>
      <c r="BD41" s="1"/>
      <c r="BE41" s="22">
        <v>0.11241669999999999</v>
      </c>
      <c r="BF41" s="5">
        <v>51.245820000000002</v>
      </c>
    </row>
    <row r="42" spans="1:58" x14ac:dyDescent="0.35">
      <c r="A42" s="1" t="s">
        <v>39</v>
      </c>
      <c r="B42" s="1">
        <v>4142.3</v>
      </c>
      <c r="C42" s="1">
        <v>58.076000000000001</v>
      </c>
      <c r="D42" s="1">
        <v>206.499</v>
      </c>
      <c r="E42" s="1">
        <v>14.493</v>
      </c>
      <c r="F42" s="6">
        <v>174.4</v>
      </c>
      <c r="G42" s="7">
        <v>113.617</v>
      </c>
      <c r="H42" s="5">
        <v>20.16</v>
      </c>
      <c r="I42" s="5">
        <v>22.83</v>
      </c>
      <c r="J42" s="7">
        <v>0.05</v>
      </c>
      <c r="K42" s="1">
        <v>59.65</v>
      </c>
      <c r="L42" s="1">
        <v>67.028999999999996</v>
      </c>
      <c r="M42" s="4">
        <v>61.959000000000003</v>
      </c>
      <c r="N42" s="4">
        <v>43.527000000000001</v>
      </c>
      <c r="O42" s="1">
        <v>59.884999999999998</v>
      </c>
      <c r="P42" s="7">
        <v>65.09</v>
      </c>
      <c r="Q42" s="8">
        <v>1.7649250000000001</v>
      </c>
      <c r="R42" s="9">
        <v>0.62124216557</v>
      </c>
      <c r="S42" s="1">
        <v>61.4</v>
      </c>
      <c r="T42" s="4">
        <v>107.926</v>
      </c>
      <c r="U42" s="5">
        <v>7.92</v>
      </c>
      <c r="V42" s="5">
        <v>10.01</v>
      </c>
      <c r="W42" s="5">
        <v>11.99</v>
      </c>
      <c r="X42" s="5">
        <v>14.1</v>
      </c>
      <c r="Y42" s="5">
        <v>16.32</v>
      </c>
      <c r="Z42" s="5">
        <v>19.399999999999999</v>
      </c>
      <c r="AA42" s="5">
        <v>22.42</v>
      </c>
      <c r="AB42" s="5">
        <v>26.51</v>
      </c>
      <c r="AC42" s="5">
        <v>34.130000000000003</v>
      </c>
      <c r="AD42" s="5">
        <v>41.74</v>
      </c>
      <c r="AE42" s="5">
        <v>75.988883000000001</v>
      </c>
      <c r="AF42" s="5">
        <v>46.477009000000002</v>
      </c>
      <c r="AG42" s="22">
        <v>8.8333330000000002E-2</v>
      </c>
      <c r="AH42" s="5">
        <v>58.79365</v>
      </c>
      <c r="AI42" s="5">
        <v>70.330968999999996</v>
      </c>
      <c r="AJ42" s="5">
        <v>50.562202999999997</v>
      </c>
      <c r="AK42" s="4">
        <v>9.3000000000000013E-2</v>
      </c>
      <c r="AL42" s="5">
        <v>64.900019999999998</v>
      </c>
      <c r="AM42" s="15">
        <v>87.94</v>
      </c>
      <c r="AN42" s="15">
        <v>14.88</v>
      </c>
      <c r="AO42" s="15">
        <v>5.7999999999999996E-2</v>
      </c>
      <c r="AP42" s="1">
        <v>80.3</v>
      </c>
      <c r="AQ42" s="1"/>
      <c r="AR42" s="1"/>
      <c r="AS42" s="1"/>
      <c r="AT42" s="1"/>
      <c r="AU42" s="5">
        <v>79.669572000000002</v>
      </c>
      <c r="AV42" s="5">
        <v>39.572724999999998</v>
      </c>
      <c r="AW42" s="22">
        <v>9.6333330000000009E-2</v>
      </c>
      <c r="AX42" s="5">
        <v>46.985689999999998</v>
      </c>
      <c r="AY42" s="5">
        <v>60.300679000000002</v>
      </c>
      <c r="AZ42" s="1"/>
      <c r="BA42" s="22">
        <v>2.8500000000000001E-2</v>
      </c>
      <c r="BB42" s="5">
        <v>89.061549999999997</v>
      </c>
      <c r="BC42" s="5">
        <v>67.032843</v>
      </c>
      <c r="BD42" s="1"/>
      <c r="BE42" s="22">
        <v>0.10324999999999999</v>
      </c>
      <c r="BF42" s="5">
        <v>53.371969999999997</v>
      </c>
    </row>
    <row r="43" spans="1:58" x14ac:dyDescent="0.35">
      <c r="A43" s="1" t="s">
        <v>40</v>
      </c>
      <c r="B43" s="1">
        <v>4470.2</v>
      </c>
      <c r="C43" s="1">
        <v>60.161999999999999</v>
      </c>
      <c r="D43" s="1">
        <v>212.666</v>
      </c>
      <c r="E43" s="1">
        <v>15.244</v>
      </c>
      <c r="F43" s="6">
        <v>180.8</v>
      </c>
      <c r="G43" s="7">
        <v>118.27500000000001</v>
      </c>
      <c r="H43" s="5">
        <v>20.14</v>
      </c>
      <c r="I43" s="5">
        <v>22.74</v>
      </c>
      <c r="J43" s="7">
        <v>4.4999999999999998E-2</v>
      </c>
      <c r="K43" s="1">
        <v>61.973999999999997</v>
      </c>
      <c r="L43" s="1">
        <v>67.820999999999998</v>
      </c>
      <c r="M43" s="4">
        <v>62.973999999999997</v>
      </c>
      <c r="N43" s="4">
        <v>45.756</v>
      </c>
      <c r="O43" s="1">
        <v>61.981999999999999</v>
      </c>
      <c r="P43" s="7">
        <v>67.061999999999998</v>
      </c>
      <c r="Q43" s="8">
        <v>1.728531</v>
      </c>
      <c r="R43" s="9">
        <v>0.62590676546000001</v>
      </c>
      <c r="S43" s="1">
        <v>61.7</v>
      </c>
      <c r="T43" s="4">
        <v>108.34399999999999</v>
      </c>
      <c r="U43" s="5">
        <v>7.87</v>
      </c>
      <c r="V43" s="5">
        <v>9.84</v>
      </c>
      <c r="W43" s="5">
        <v>11.85</v>
      </c>
      <c r="X43" s="5">
        <v>14.02</v>
      </c>
      <c r="Y43" s="5">
        <v>16.309999999999999</v>
      </c>
      <c r="Z43" s="5">
        <v>19.39</v>
      </c>
      <c r="AA43" s="5">
        <v>22.5</v>
      </c>
      <c r="AB43" s="5">
        <v>26.96</v>
      </c>
      <c r="AC43" s="5">
        <v>34.25</v>
      </c>
      <c r="AD43" s="5">
        <v>42.79</v>
      </c>
      <c r="AE43" s="5">
        <v>76.731380000000001</v>
      </c>
      <c r="AF43" s="5">
        <v>49.279888</v>
      </c>
      <c r="AG43" s="22">
        <v>7.7666669999999993E-2</v>
      </c>
      <c r="AH43" s="5">
        <v>61.161990000000003</v>
      </c>
      <c r="AI43" s="5">
        <v>72.539603999999997</v>
      </c>
      <c r="AJ43" s="5">
        <v>52.333705000000002</v>
      </c>
      <c r="AK43" s="4">
        <v>8.8000000000000009E-2</v>
      </c>
      <c r="AL43" s="5">
        <v>66.652850000000001</v>
      </c>
      <c r="AM43" s="15">
        <v>90.2</v>
      </c>
      <c r="AN43" s="15">
        <v>15.32</v>
      </c>
      <c r="AO43" s="15">
        <v>5.7000000000000002E-2</v>
      </c>
      <c r="AP43" s="1">
        <v>81.3</v>
      </c>
      <c r="AQ43" s="1"/>
      <c r="AR43" s="1"/>
      <c r="AS43" s="1"/>
      <c r="AT43" s="1"/>
      <c r="AU43" s="5">
        <v>81.970566000000005</v>
      </c>
      <c r="AV43" s="5">
        <v>42.845208999999997</v>
      </c>
      <c r="AW43" s="22">
        <v>9.6999999999999989E-2</v>
      </c>
      <c r="AX43" s="5">
        <v>49.362349999999999</v>
      </c>
      <c r="AY43" s="5">
        <v>63.990766000000001</v>
      </c>
      <c r="AZ43" s="1"/>
      <c r="BA43" s="22">
        <v>2.5333329999999998E-2</v>
      </c>
      <c r="BB43" s="5">
        <v>89.665890000000005</v>
      </c>
      <c r="BC43" s="5">
        <v>66.909358999999995</v>
      </c>
      <c r="BD43" s="1"/>
      <c r="BE43" s="22">
        <v>8.5083329999999999E-2</v>
      </c>
      <c r="BF43" s="5">
        <v>55.460299999999997</v>
      </c>
    </row>
    <row r="44" spans="1:58" x14ac:dyDescent="0.35">
      <c r="A44" s="1" t="s">
        <v>41</v>
      </c>
      <c r="B44" s="1">
        <v>4821.6000000000004</v>
      </c>
      <c r="C44" s="1">
        <v>62.637999999999998</v>
      </c>
      <c r="D44" s="1">
        <v>218.55099999999999</v>
      </c>
      <c r="E44" s="1">
        <v>15.772</v>
      </c>
      <c r="F44" s="6">
        <v>188.6</v>
      </c>
      <c r="G44" s="7">
        <v>123.94199999999999</v>
      </c>
      <c r="H44" s="5">
        <v>20.16</v>
      </c>
      <c r="I44" s="5">
        <v>22.72</v>
      </c>
      <c r="J44" s="7">
        <v>4.2000000000000003E-2</v>
      </c>
      <c r="K44" s="1">
        <v>64.641000000000005</v>
      </c>
      <c r="L44" s="1">
        <v>68.423000000000002</v>
      </c>
      <c r="M44" s="4">
        <v>63.552999999999997</v>
      </c>
      <c r="N44" s="4">
        <v>47.088000000000001</v>
      </c>
      <c r="O44" s="1">
        <v>64.391999999999996</v>
      </c>
      <c r="P44" s="7">
        <v>69.484999999999999</v>
      </c>
      <c r="Q44" s="8">
        <v>1.6880090000000001</v>
      </c>
      <c r="R44" s="9">
        <v>0.61720126867000003</v>
      </c>
      <c r="S44" s="1">
        <v>60.9</v>
      </c>
      <c r="T44" s="4">
        <v>106.63</v>
      </c>
      <c r="U44" s="5">
        <v>7.87</v>
      </c>
      <c r="V44" s="5">
        <v>9.64</v>
      </c>
      <c r="W44" s="5">
        <v>11.74</v>
      </c>
      <c r="X44" s="5">
        <v>13.94</v>
      </c>
      <c r="Y44" s="5">
        <v>16.260000000000002</v>
      </c>
      <c r="Z44" s="5">
        <v>18.79</v>
      </c>
      <c r="AA44" s="5">
        <v>22.44</v>
      </c>
      <c r="AB44" s="5">
        <v>26.88</v>
      </c>
      <c r="AC44" s="5">
        <v>33.840000000000003</v>
      </c>
      <c r="AD44" s="5">
        <v>41.8</v>
      </c>
      <c r="AE44" s="5">
        <v>76.920779999999993</v>
      </c>
      <c r="AF44" s="5">
        <v>52.058433000000001</v>
      </c>
      <c r="AG44" s="22">
        <v>7.5666669999999991E-2</v>
      </c>
      <c r="AH44" s="5">
        <v>64.210080000000005</v>
      </c>
      <c r="AI44" s="5">
        <v>75.062494000000001</v>
      </c>
      <c r="AJ44" s="5">
        <v>54.873579999999997</v>
      </c>
      <c r="AK44" s="4">
        <v>8.3000000000000004E-2</v>
      </c>
      <c r="AL44" s="5">
        <v>68.984570000000005</v>
      </c>
      <c r="AM44" s="15">
        <v>93.34</v>
      </c>
      <c r="AN44" s="15">
        <v>15.95</v>
      </c>
      <c r="AO44" s="15">
        <v>5.0999999999999997E-2</v>
      </c>
      <c r="AP44" s="1">
        <v>83.6</v>
      </c>
      <c r="AQ44" s="1"/>
      <c r="AR44" s="1"/>
      <c r="AS44" s="1"/>
      <c r="AT44" s="1"/>
      <c r="AU44" s="5">
        <v>84.885754000000006</v>
      </c>
      <c r="AV44" s="5">
        <v>46.717730000000003</v>
      </c>
      <c r="AW44" s="22">
        <v>9.6999999999999989E-2</v>
      </c>
      <c r="AX44" s="5">
        <v>52.452350000000003</v>
      </c>
      <c r="AY44" s="5">
        <v>67.154225999999994</v>
      </c>
      <c r="AZ44" s="1"/>
      <c r="BA44" s="22">
        <v>2.266667E-2</v>
      </c>
      <c r="BB44" s="5">
        <v>91.703360000000004</v>
      </c>
      <c r="BC44" s="5">
        <v>67.180740999999998</v>
      </c>
      <c r="BD44" s="1"/>
      <c r="BE44" s="22">
        <v>7.108333E-2</v>
      </c>
      <c r="BF44" s="5">
        <v>58.33023</v>
      </c>
    </row>
    <row r="45" spans="1:58" x14ac:dyDescent="0.35">
      <c r="A45" s="1" t="s">
        <v>42</v>
      </c>
      <c r="B45" s="1">
        <v>5092.8</v>
      </c>
      <c r="C45" s="1">
        <v>65.132000000000005</v>
      </c>
      <c r="D45" s="1">
        <v>218.904</v>
      </c>
      <c r="E45" s="1">
        <v>16.766999999999999</v>
      </c>
      <c r="F45" s="6">
        <v>197.9</v>
      </c>
      <c r="G45" s="7">
        <v>130.65799999999999</v>
      </c>
      <c r="H45" s="5">
        <v>19.91</v>
      </c>
      <c r="I45" s="5">
        <v>22.54</v>
      </c>
      <c r="J45" s="7">
        <v>4.5999999999999999E-2</v>
      </c>
      <c r="K45" s="1">
        <v>67.44</v>
      </c>
      <c r="L45" s="1">
        <v>69.625</v>
      </c>
      <c r="M45" s="4">
        <v>64.650000000000006</v>
      </c>
      <c r="N45" s="4">
        <v>49.908999999999999</v>
      </c>
      <c r="O45" s="1">
        <v>66.772999999999996</v>
      </c>
      <c r="P45" s="7">
        <v>71.846000000000004</v>
      </c>
      <c r="Q45" s="8">
        <v>1.6322179999999999</v>
      </c>
      <c r="R45" s="9">
        <v>0.62059372663000001</v>
      </c>
      <c r="S45" s="1">
        <v>61.4</v>
      </c>
      <c r="T45" s="4">
        <v>107.446</v>
      </c>
      <c r="U45" s="5">
        <v>7.94</v>
      </c>
      <c r="V45" s="5">
        <v>9.7899999999999991</v>
      </c>
      <c r="W45" s="5">
        <v>11.68</v>
      </c>
      <c r="X45" s="5">
        <v>13.74</v>
      </c>
      <c r="Y45" s="5">
        <v>16.05</v>
      </c>
      <c r="Z45" s="5">
        <v>18.61</v>
      </c>
      <c r="AA45" s="5">
        <v>22.17</v>
      </c>
      <c r="AB45" s="5">
        <v>26.67</v>
      </c>
      <c r="AC45" s="5">
        <v>34.1</v>
      </c>
      <c r="AD45" s="5">
        <v>42.41</v>
      </c>
      <c r="AE45" s="5">
        <v>76.826683000000003</v>
      </c>
      <c r="AF45" s="5">
        <v>54.814770000000003</v>
      </c>
      <c r="AG45" s="22">
        <v>8.1500000000000003E-2</v>
      </c>
      <c r="AH45" s="5">
        <v>67.279619999999994</v>
      </c>
      <c r="AI45" s="5">
        <v>76.770208999999994</v>
      </c>
      <c r="AJ45" s="5">
        <v>57.722270999999999</v>
      </c>
      <c r="AK45" s="4">
        <v>7.9000000000000001E-2</v>
      </c>
      <c r="AL45" s="5">
        <v>71.188130000000001</v>
      </c>
      <c r="AM45" s="15">
        <v>96.64</v>
      </c>
      <c r="AN45" s="15">
        <v>16.940000000000001</v>
      </c>
      <c r="AO45" s="15">
        <v>4.4999999999999998E-2</v>
      </c>
      <c r="AP45" s="1">
        <v>85.8</v>
      </c>
      <c r="AQ45" s="1"/>
      <c r="AR45" s="1"/>
      <c r="AS45" s="1"/>
      <c r="AT45" s="1"/>
      <c r="AU45" s="5">
        <v>85.703356999999997</v>
      </c>
      <c r="AV45" s="5">
        <v>51.511418999999997</v>
      </c>
      <c r="AW45" s="22">
        <v>8.8666670000000003E-2</v>
      </c>
      <c r="AX45" s="5">
        <v>55.838990000000003</v>
      </c>
      <c r="AY45" s="5">
        <v>71.071602999999996</v>
      </c>
      <c r="AZ45" s="1"/>
      <c r="BA45" s="22">
        <v>2.1083330000000001E-2</v>
      </c>
      <c r="BB45" s="5">
        <v>94.52646</v>
      </c>
      <c r="BC45" s="5">
        <v>67.933244999999999</v>
      </c>
      <c r="BD45" s="1"/>
      <c r="BE45" s="22">
        <v>6.8666669999999999E-2</v>
      </c>
      <c r="BF45" s="5">
        <v>62.430109999999999</v>
      </c>
    </row>
    <row r="46" spans="1:58" x14ac:dyDescent="0.35">
      <c r="A46" s="1" t="s">
        <v>43</v>
      </c>
      <c r="B46" s="1">
        <v>5242.9</v>
      </c>
      <c r="C46" s="1">
        <v>67.447999999999993</v>
      </c>
      <c r="D46" s="1">
        <v>216.17599999999999</v>
      </c>
      <c r="E46" s="1">
        <v>17.562999999999999</v>
      </c>
      <c r="F46" s="6">
        <v>205.1</v>
      </c>
      <c r="G46" s="7">
        <v>136.167</v>
      </c>
      <c r="H46" s="5">
        <v>20.09</v>
      </c>
      <c r="I46" s="5">
        <v>22.5</v>
      </c>
      <c r="J46" s="7">
        <v>5.7000000000000002E-2</v>
      </c>
      <c r="K46" s="1">
        <v>69.652000000000001</v>
      </c>
      <c r="L46" s="1">
        <v>70.450999999999993</v>
      </c>
      <c r="M46" s="4">
        <v>65.728999999999999</v>
      </c>
      <c r="N46" s="4">
        <v>52.290999999999997</v>
      </c>
      <c r="O46" s="1">
        <v>68.995999999999995</v>
      </c>
      <c r="P46" s="7">
        <v>74.055000000000007</v>
      </c>
      <c r="Q46" s="8">
        <v>1.5934569999999999</v>
      </c>
      <c r="R46" s="9">
        <v>0.62073487042999997</v>
      </c>
      <c r="S46" s="1">
        <v>61.5</v>
      </c>
      <c r="T46" s="4">
        <v>107.42400000000001</v>
      </c>
      <c r="U46" s="5">
        <v>8.0399999999999991</v>
      </c>
      <c r="V46" s="5">
        <v>9.8699999999999992</v>
      </c>
      <c r="W46" s="5">
        <v>11.85</v>
      </c>
      <c r="X46" s="5">
        <v>13.74</v>
      </c>
      <c r="Y46" s="5">
        <v>16.14</v>
      </c>
      <c r="Z46" s="5">
        <v>18.77</v>
      </c>
      <c r="AA46" s="5">
        <v>21.96</v>
      </c>
      <c r="AB46" s="5">
        <v>26.46</v>
      </c>
      <c r="AC46" s="5">
        <v>34.299999999999997</v>
      </c>
      <c r="AD46" s="5">
        <v>42.81</v>
      </c>
      <c r="AE46" s="5">
        <v>77.470809000000003</v>
      </c>
      <c r="AF46" s="5">
        <v>58.312604</v>
      </c>
      <c r="AG46" s="22">
        <v>0.10324999999999999</v>
      </c>
      <c r="AH46" s="5">
        <v>71.064679999999996</v>
      </c>
      <c r="AI46" s="5">
        <v>77.683848999999995</v>
      </c>
      <c r="AJ46" s="5">
        <v>60.185662999999998</v>
      </c>
      <c r="AK46" s="4">
        <v>8.3000000000000004E-2</v>
      </c>
      <c r="AL46" s="5">
        <v>73.47569</v>
      </c>
      <c r="AM46" s="15">
        <v>100</v>
      </c>
      <c r="AN46" s="15">
        <v>18.21</v>
      </c>
      <c r="AO46" s="15">
        <v>3.9E-2</v>
      </c>
      <c r="AP46" s="1">
        <v>89</v>
      </c>
      <c r="AQ46" s="5">
        <v>74.751450000000006</v>
      </c>
      <c r="AR46" s="5">
        <v>61.217669999999998</v>
      </c>
      <c r="AS46" s="22">
        <v>5.525E-2</v>
      </c>
      <c r="AT46" s="5">
        <v>70.2</v>
      </c>
      <c r="AU46" s="5">
        <v>85.743008000000003</v>
      </c>
      <c r="AV46" s="5">
        <v>55.495663999999998</v>
      </c>
      <c r="AW46" s="22">
        <v>8.5166660000000005E-2</v>
      </c>
      <c r="AX46" s="5">
        <v>59.32893</v>
      </c>
      <c r="AY46" s="5">
        <v>73.159390999999999</v>
      </c>
      <c r="AZ46" s="1"/>
      <c r="BA46" s="22">
        <v>2.1000000000000001E-2</v>
      </c>
      <c r="BB46" s="5">
        <v>97.599930000000001</v>
      </c>
      <c r="BC46" s="5">
        <v>69.314999</v>
      </c>
      <c r="BD46" s="1"/>
      <c r="BE46" s="22">
        <v>8.5916660000000006E-2</v>
      </c>
      <c r="BF46" s="5">
        <v>67.11703</v>
      </c>
    </row>
    <row r="47" spans="1:58" x14ac:dyDescent="0.35">
      <c r="A47" s="1" t="s">
        <v>44</v>
      </c>
      <c r="B47" s="1">
        <v>5579.6</v>
      </c>
      <c r="C47" s="1">
        <v>69.209999999999994</v>
      </c>
      <c r="D47" s="1">
        <v>216.13399999999999</v>
      </c>
      <c r="E47" s="1">
        <v>18.613</v>
      </c>
      <c r="F47" s="6">
        <v>210.2</v>
      </c>
      <c r="G47" s="7">
        <v>140.30799999999999</v>
      </c>
      <c r="H47" s="5">
        <v>20.29</v>
      </c>
      <c r="I47" s="5">
        <v>22.64</v>
      </c>
      <c r="J47" s="7">
        <v>6.4000000000000001E-2</v>
      </c>
      <c r="K47" s="1">
        <v>71.494</v>
      </c>
      <c r="L47" s="1">
        <v>72.968999999999994</v>
      </c>
      <c r="M47" s="4">
        <v>68.659000000000006</v>
      </c>
      <c r="N47" s="4">
        <v>55.524999999999999</v>
      </c>
      <c r="O47" s="1">
        <v>70.569000000000003</v>
      </c>
      <c r="P47" s="7">
        <v>75.28</v>
      </c>
      <c r="Q47" s="8">
        <v>1.541974</v>
      </c>
      <c r="R47" s="9">
        <v>0.62598609924000004</v>
      </c>
      <c r="S47" s="1">
        <v>61.5</v>
      </c>
      <c r="T47" s="4">
        <v>107.42700000000001</v>
      </c>
      <c r="U47" s="5">
        <v>8.18</v>
      </c>
      <c r="V47" s="5">
        <v>9.8800000000000008</v>
      </c>
      <c r="W47" s="5">
        <v>11.7</v>
      </c>
      <c r="X47" s="5">
        <v>13.57</v>
      </c>
      <c r="Y47" s="5">
        <v>16.190000000000001</v>
      </c>
      <c r="Z47" s="5">
        <v>18.63</v>
      </c>
      <c r="AA47" s="5">
        <v>21.95</v>
      </c>
      <c r="AB47" s="5">
        <v>26.73</v>
      </c>
      <c r="AC47" s="5">
        <v>33.67</v>
      </c>
      <c r="AD47" s="5">
        <v>41.96</v>
      </c>
      <c r="AE47" s="5">
        <v>79.042092999999994</v>
      </c>
      <c r="AF47" s="5">
        <v>60.516964999999999</v>
      </c>
      <c r="AG47" s="22">
        <v>0.11191670000000001</v>
      </c>
      <c r="AH47" s="5">
        <v>72.123639999999995</v>
      </c>
      <c r="AI47" s="5">
        <v>79.463398999999995</v>
      </c>
      <c r="AJ47" s="5">
        <v>62.420870999999998</v>
      </c>
      <c r="AK47" s="4">
        <v>9.0999999999999998E-2</v>
      </c>
      <c r="AL47" s="5">
        <v>75.212479999999999</v>
      </c>
      <c r="AM47" s="1"/>
      <c r="AN47" s="1"/>
      <c r="AO47" s="1"/>
      <c r="AP47" s="1"/>
      <c r="AQ47" s="5">
        <v>76.646136999999996</v>
      </c>
      <c r="AR47" s="5">
        <v>67.072839999999999</v>
      </c>
      <c r="AS47" s="22">
        <v>6.5666669999999996E-2</v>
      </c>
      <c r="AT47" s="5">
        <v>73.75</v>
      </c>
      <c r="AU47" s="5">
        <v>86.942944999999995</v>
      </c>
      <c r="AV47" s="5">
        <v>58.897114999999999</v>
      </c>
      <c r="AW47" s="22">
        <v>8.7916670000000002E-2</v>
      </c>
      <c r="AX47" s="5">
        <v>62.455910000000003</v>
      </c>
      <c r="AY47" s="5">
        <v>74.160436000000004</v>
      </c>
      <c r="AZ47" s="1"/>
      <c r="BA47" s="22">
        <v>2.1499999999999998E-2</v>
      </c>
      <c r="BB47" s="5">
        <v>99.317959999999999</v>
      </c>
      <c r="BC47" s="5">
        <v>72.602768999999995</v>
      </c>
      <c r="BD47" s="1"/>
      <c r="BE47" s="22">
        <v>9.7666660000000002E-2</v>
      </c>
      <c r="BF47" s="5">
        <v>69.986949999999993</v>
      </c>
    </row>
    <row r="48" spans="1:58" x14ac:dyDescent="0.35">
      <c r="A48" s="1" t="s">
        <v>45</v>
      </c>
      <c r="B48" s="1">
        <v>5875.1</v>
      </c>
      <c r="C48" s="1">
        <v>70.965000000000003</v>
      </c>
      <c r="D48" s="1">
        <v>221.15100000000001</v>
      </c>
      <c r="E48" s="1">
        <v>18.966000000000001</v>
      </c>
      <c r="F48" s="6">
        <v>215.5</v>
      </c>
      <c r="G48" s="7">
        <v>144.47499999999999</v>
      </c>
      <c r="H48" s="5">
        <v>20.399999999999999</v>
      </c>
      <c r="I48" s="5">
        <v>22.68</v>
      </c>
      <c r="J48" s="7">
        <v>5.7999999999999996E-2</v>
      </c>
      <c r="K48" s="1">
        <v>73.278999999999996</v>
      </c>
      <c r="L48" s="1">
        <v>73.272999999999996</v>
      </c>
      <c r="M48" s="4">
        <v>68.753</v>
      </c>
      <c r="N48" s="4">
        <v>56.209000000000003</v>
      </c>
      <c r="O48" s="1">
        <v>72.248000000000005</v>
      </c>
      <c r="P48" s="7">
        <v>77.028000000000006</v>
      </c>
      <c r="Q48" s="8">
        <v>1.511944</v>
      </c>
      <c r="R48" s="9">
        <v>0.62023556231999999</v>
      </c>
      <c r="S48" s="1">
        <v>61</v>
      </c>
      <c r="T48" s="4">
        <v>106.139</v>
      </c>
      <c r="U48" s="5">
        <v>8.09</v>
      </c>
      <c r="V48" s="5">
        <v>9.81</v>
      </c>
      <c r="W48" s="5">
        <v>11.6</v>
      </c>
      <c r="X48" s="5">
        <v>13.7</v>
      </c>
      <c r="Y48" s="5">
        <v>16.260000000000002</v>
      </c>
      <c r="Z48" s="5">
        <v>18.82</v>
      </c>
      <c r="AA48" s="5">
        <v>22.32</v>
      </c>
      <c r="AB48" s="5">
        <v>26.86</v>
      </c>
      <c r="AC48" s="5">
        <v>34.270000000000003</v>
      </c>
      <c r="AD48" s="5">
        <v>41.23</v>
      </c>
      <c r="AE48" s="5">
        <v>80.636927</v>
      </c>
      <c r="AF48" s="5">
        <v>61.495829000000001</v>
      </c>
      <c r="AG48" s="22">
        <v>0.114</v>
      </c>
      <c r="AH48" s="5">
        <v>73.468800000000002</v>
      </c>
      <c r="AI48" s="5">
        <v>80.158631</v>
      </c>
      <c r="AJ48" s="5">
        <v>64.003274000000005</v>
      </c>
      <c r="AK48" s="4">
        <v>0.10199999999999999</v>
      </c>
      <c r="AL48" s="5">
        <v>76.795299999999997</v>
      </c>
      <c r="AM48" s="1"/>
      <c r="AN48" s="1"/>
      <c r="AO48" s="1"/>
      <c r="AP48" s="1"/>
      <c r="AQ48" s="5">
        <v>78.066213000000005</v>
      </c>
      <c r="AR48" s="5">
        <v>71.137225999999998</v>
      </c>
      <c r="AS48" s="22">
        <v>7.7916670000000007E-2</v>
      </c>
      <c r="AT48" s="5">
        <v>77.05</v>
      </c>
      <c r="AU48" s="5">
        <v>88.587444000000005</v>
      </c>
      <c r="AV48" s="5">
        <v>60.970986000000003</v>
      </c>
      <c r="AW48" s="22">
        <v>9.7250000000000003E-2</v>
      </c>
      <c r="AX48" s="5">
        <v>65.345579999999998</v>
      </c>
      <c r="AY48" s="5">
        <v>76.338131000000004</v>
      </c>
      <c r="AZ48" s="1"/>
      <c r="BA48" s="22">
        <v>2.5000000000000001E-2</v>
      </c>
      <c r="BB48" s="5">
        <v>100.55249999999999</v>
      </c>
      <c r="BC48" s="5">
        <v>75.263489000000007</v>
      </c>
      <c r="BD48" s="1"/>
      <c r="BE48" s="22">
        <v>0.1019167</v>
      </c>
      <c r="BF48" s="5">
        <v>71.748050000000006</v>
      </c>
    </row>
    <row r="49" spans="1:58" x14ac:dyDescent="0.35">
      <c r="A49" s="1" t="s">
        <v>46</v>
      </c>
      <c r="B49" s="1">
        <v>6253.2</v>
      </c>
      <c r="C49" s="1">
        <v>72.522999999999996</v>
      </c>
      <c r="D49" s="1">
        <v>228.53100000000001</v>
      </c>
      <c r="E49" s="1">
        <v>19.227</v>
      </c>
      <c r="F49" s="6">
        <v>220</v>
      </c>
      <c r="G49" s="7">
        <v>148.22499999999999</v>
      </c>
      <c r="H49" s="5">
        <v>20.010000000000002</v>
      </c>
      <c r="I49" s="5">
        <v>22.74</v>
      </c>
      <c r="J49" s="7">
        <v>4.9000000000000002E-2</v>
      </c>
      <c r="K49" s="1">
        <v>74.802999999999997</v>
      </c>
      <c r="L49" s="1">
        <v>73.769000000000005</v>
      </c>
      <c r="M49" s="4">
        <v>69.254999999999995</v>
      </c>
      <c r="N49" s="4">
        <v>56.761000000000003</v>
      </c>
      <c r="O49" s="1">
        <v>73.786000000000001</v>
      </c>
      <c r="P49" s="7">
        <v>78.447000000000003</v>
      </c>
      <c r="Q49" s="8">
        <v>1.5001709999999999</v>
      </c>
      <c r="R49" s="9">
        <v>0.61388003826000004</v>
      </c>
      <c r="S49" s="1">
        <v>60.1</v>
      </c>
      <c r="T49" s="4">
        <v>104.48</v>
      </c>
      <c r="U49" s="5">
        <v>8</v>
      </c>
      <c r="V49" s="5">
        <v>9.6999999999999993</v>
      </c>
      <c r="W49" s="5">
        <v>11.49</v>
      </c>
      <c r="X49" s="5">
        <v>13.58</v>
      </c>
      <c r="Y49" s="5">
        <v>16</v>
      </c>
      <c r="Z49" s="5">
        <v>18.8</v>
      </c>
      <c r="AA49" s="5">
        <v>22.35</v>
      </c>
      <c r="AB49" s="5">
        <v>27.13</v>
      </c>
      <c r="AC49" s="5">
        <v>35.049999999999997</v>
      </c>
      <c r="AD49" s="5">
        <v>43.47</v>
      </c>
      <c r="AE49" s="5">
        <v>82.239196000000007</v>
      </c>
      <c r="AF49" s="5">
        <v>61.743423</v>
      </c>
      <c r="AG49" s="22">
        <v>0.1041667</v>
      </c>
      <c r="AH49" s="5">
        <v>73.590440000000001</v>
      </c>
      <c r="AI49" s="5">
        <v>81.731866999999994</v>
      </c>
      <c r="AJ49" s="5">
        <v>64.653324999999995</v>
      </c>
      <c r="AK49" s="4">
        <v>0.107</v>
      </c>
      <c r="AL49" s="5">
        <v>78.066659999999999</v>
      </c>
      <c r="AM49" s="1"/>
      <c r="AN49" s="1"/>
      <c r="AO49" s="1"/>
      <c r="AP49" s="1"/>
      <c r="AQ49" s="5">
        <v>80.184190000000001</v>
      </c>
      <c r="AR49" s="5">
        <v>73.554119</v>
      </c>
      <c r="AS49" s="22">
        <v>8.4499999999999992E-2</v>
      </c>
      <c r="AT49" s="5">
        <v>79.125</v>
      </c>
      <c r="AU49" s="5">
        <v>92.308532</v>
      </c>
      <c r="AV49" s="5">
        <v>63.387517000000003</v>
      </c>
      <c r="AW49" s="22">
        <v>0.1065</v>
      </c>
      <c r="AX49" s="5">
        <v>67.993279999999999</v>
      </c>
      <c r="AY49" s="5">
        <v>77.194372000000001</v>
      </c>
      <c r="AZ49" s="1"/>
      <c r="BA49" s="22">
        <v>2.8916669999999998E-2</v>
      </c>
      <c r="BB49" s="5">
        <v>101.2518</v>
      </c>
      <c r="BC49" s="5">
        <v>77.124572000000001</v>
      </c>
      <c r="BD49" s="5">
        <v>49.875903999999998</v>
      </c>
      <c r="BE49" s="22">
        <v>9.3000000000000013E-2</v>
      </c>
      <c r="BF49" s="5">
        <v>73.14573</v>
      </c>
    </row>
    <row r="50" spans="1:58" x14ac:dyDescent="0.35">
      <c r="A50" s="1" t="s">
        <v>47</v>
      </c>
      <c r="B50" s="1">
        <v>6541.3</v>
      </c>
      <c r="C50" s="1">
        <v>74.013000000000005</v>
      </c>
      <c r="D50" s="1">
        <v>233.25700000000001</v>
      </c>
      <c r="E50" s="1">
        <v>19.693999999999999</v>
      </c>
      <c r="F50" s="6">
        <v>225.3</v>
      </c>
      <c r="G50" s="7">
        <v>152.38300000000001</v>
      </c>
      <c r="H50" s="5">
        <v>19.55</v>
      </c>
      <c r="I50" s="5">
        <v>22.6</v>
      </c>
      <c r="J50" s="7">
        <v>4.4999999999999998E-2</v>
      </c>
      <c r="K50" s="1">
        <v>76.355999999999995</v>
      </c>
      <c r="L50" s="1">
        <v>74.239999999999995</v>
      </c>
      <c r="M50" s="4">
        <v>70.042000000000002</v>
      </c>
      <c r="N50" s="4">
        <v>58.176000000000002</v>
      </c>
      <c r="O50" s="1">
        <v>75.323999999999998</v>
      </c>
      <c r="P50" s="7">
        <v>79.822999999999993</v>
      </c>
      <c r="Q50" s="8">
        <v>1.484667</v>
      </c>
      <c r="R50" s="9">
        <v>0.61310541630000004</v>
      </c>
      <c r="S50" s="1">
        <v>59.9</v>
      </c>
      <c r="T50" s="4">
        <v>104.05200000000001</v>
      </c>
      <c r="U50" s="5">
        <v>7.93</v>
      </c>
      <c r="V50" s="5">
        <v>9.6999999999999993</v>
      </c>
      <c r="W50" s="5">
        <v>11.64</v>
      </c>
      <c r="X50" s="5">
        <v>13.71</v>
      </c>
      <c r="Y50" s="5">
        <v>15.78</v>
      </c>
      <c r="Z50" s="5">
        <v>18.77</v>
      </c>
      <c r="AA50" s="5">
        <v>22.42</v>
      </c>
      <c r="AB50" s="5">
        <v>26.95</v>
      </c>
      <c r="AC50" s="5">
        <v>34.97</v>
      </c>
      <c r="AD50" s="5">
        <v>43.66</v>
      </c>
      <c r="AE50" s="5">
        <v>83.230093999999994</v>
      </c>
      <c r="AF50" s="5">
        <v>62.63035</v>
      </c>
      <c r="AG50" s="22">
        <v>9.5083330000000008E-2</v>
      </c>
      <c r="AH50" s="5">
        <v>75.171719999999993</v>
      </c>
      <c r="AI50" s="5">
        <v>83.686902000000003</v>
      </c>
      <c r="AJ50" s="5">
        <v>66.755443999999997</v>
      </c>
      <c r="AK50" s="4">
        <v>0.1</v>
      </c>
      <c r="AL50" s="5">
        <v>79.469110000000001</v>
      </c>
      <c r="AM50" s="1"/>
      <c r="AN50" s="1"/>
      <c r="AO50" s="1"/>
      <c r="AP50" s="1"/>
      <c r="AQ50" s="5">
        <v>81.726595000000003</v>
      </c>
      <c r="AR50" s="5">
        <v>76.733874999999998</v>
      </c>
      <c r="AS50" s="22">
        <v>8.2500000000000004E-2</v>
      </c>
      <c r="AT50" s="5">
        <v>80.474999999999994</v>
      </c>
      <c r="AU50" s="5">
        <v>95.045129000000003</v>
      </c>
      <c r="AV50" s="5">
        <v>65.985733999999994</v>
      </c>
      <c r="AW50" s="22">
        <v>0.1118333</v>
      </c>
      <c r="AX50" s="5">
        <v>71.553020000000004</v>
      </c>
      <c r="AY50" s="5">
        <v>79.625928000000002</v>
      </c>
      <c r="AZ50" s="5">
        <v>101.432962</v>
      </c>
      <c r="BA50" s="22">
        <v>3.15E-2</v>
      </c>
      <c r="BB50" s="5">
        <v>101.1223</v>
      </c>
      <c r="BC50" s="5">
        <v>77.970438000000001</v>
      </c>
      <c r="BD50" s="5">
        <v>51.643147999999997</v>
      </c>
      <c r="BE50" s="22">
        <v>8.491667E-2</v>
      </c>
      <c r="BF50" s="5">
        <v>75.102500000000006</v>
      </c>
    </row>
    <row r="51" spans="1:58" x14ac:dyDescent="0.35">
      <c r="A51" s="1" t="s">
        <v>48</v>
      </c>
      <c r="B51" s="1">
        <v>6924.2</v>
      </c>
      <c r="C51" s="1">
        <v>75.545000000000002</v>
      </c>
      <c r="D51" s="1">
        <v>237.29900000000001</v>
      </c>
      <c r="E51" s="1">
        <v>20.369</v>
      </c>
      <c r="F51" s="6">
        <v>231.3</v>
      </c>
      <c r="G51" s="7">
        <v>156.858</v>
      </c>
      <c r="H51" s="5">
        <v>19.53</v>
      </c>
      <c r="I51" s="5">
        <v>22.61</v>
      </c>
      <c r="J51" s="7">
        <v>4.2999999999999997E-2</v>
      </c>
      <c r="K51" s="1">
        <v>77.980999999999995</v>
      </c>
      <c r="L51" s="1">
        <v>75.745999999999995</v>
      </c>
      <c r="M51" s="4">
        <v>71.536000000000001</v>
      </c>
      <c r="N51" s="4">
        <v>60.186999999999998</v>
      </c>
      <c r="O51" s="1">
        <v>76.698999999999998</v>
      </c>
      <c r="P51" s="7">
        <v>80.911000000000001</v>
      </c>
      <c r="Q51" s="8">
        <v>1.4345619999999999</v>
      </c>
      <c r="R51" s="9">
        <v>0.61273312569000005</v>
      </c>
      <c r="S51" s="1">
        <v>59.7</v>
      </c>
      <c r="T51" s="4">
        <v>103.983</v>
      </c>
      <c r="U51" s="5">
        <v>7.88</v>
      </c>
      <c r="V51" s="5">
        <v>9.84</v>
      </c>
      <c r="W51" s="5">
        <v>11.65</v>
      </c>
      <c r="X51" s="5">
        <v>13.69</v>
      </c>
      <c r="Y51" s="5">
        <v>15.85</v>
      </c>
      <c r="Z51" s="5">
        <v>18.57</v>
      </c>
      <c r="AA51" s="5">
        <v>22.39</v>
      </c>
      <c r="AB51" s="5">
        <v>27.11</v>
      </c>
      <c r="AC51" s="5">
        <v>35.049999999999997</v>
      </c>
      <c r="AD51" s="5">
        <v>43.76</v>
      </c>
      <c r="AE51" s="5">
        <v>83.040426999999994</v>
      </c>
      <c r="AF51" s="5">
        <v>63.443556000000001</v>
      </c>
      <c r="AG51" s="22">
        <v>9.6083339999999989E-2</v>
      </c>
      <c r="AH51" s="5">
        <v>76.352320000000006</v>
      </c>
      <c r="AI51" s="5">
        <v>84.547993000000005</v>
      </c>
      <c r="AJ51" s="5">
        <v>68.108479000000003</v>
      </c>
      <c r="AK51" s="4">
        <v>0.106</v>
      </c>
      <c r="AL51" s="5">
        <v>81.044889999999995</v>
      </c>
      <c r="AM51" s="1"/>
      <c r="AN51" s="1"/>
      <c r="AO51" s="1"/>
      <c r="AP51" s="1"/>
      <c r="AQ51" s="5">
        <v>83.324551</v>
      </c>
      <c r="AR51" s="5">
        <v>78.560169999999999</v>
      </c>
      <c r="AS51" s="22">
        <v>8.9416670000000004E-2</v>
      </c>
      <c r="AT51" s="5">
        <v>81.641670000000005</v>
      </c>
      <c r="AU51" s="5">
        <v>95.171249000000003</v>
      </c>
      <c r="AV51" s="5">
        <v>69.672464000000005</v>
      </c>
      <c r="AW51" s="22">
        <v>0.11166669999999999</v>
      </c>
      <c r="AX51" s="5">
        <v>74.42013</v>
      </c>
      <c r="AY51" s="5">
        <v>81.665749000000005</v>
      </c>
      <c r="AZ51" s="5">
        <v>101.962509</v>
      </c>
      <c r="BA51" s="22">
        <v>3.3500000000000002E-2</v>
      </c>
      <c r="BB51" s="5">
        <v>101.26049999999999</v>
      </c>
      <c r="BC51" s="5">
        <v>79.102722</v>
      </c>
      <c r="BD51" s="5">
        <v>53.223421999999999</v>
      </c>
      <c r="BE51" s="22">
        <v>7.9083329999999993E-2</v>
      </c>
      <c r="BF51" s="5">
        <v>76.947450000000003</v>
      </c>
    </row>
    <row r="52" spans="1:58" x14ac:dyDescent="0.35">
      <c r="A52" s="1" t="s">
        <v>49</v>
      </c>
      <c r="B52" s="1">
        <v>7368.6</v>
      </c>
      <c r="C52" s="1">
        <v>77.016000000000005</v>
      </c>
      <c r="D52" s="1">
        <v>243.637</v>
      </c>
      <c r="E52" s="1">
        <v>21.126000000000001</v>
      </c>
      <c r="F52" s="6">
        <v>236.3</v>
      </c>
      <c r="G52" s="7">
        <v>160.52500000000001</v>
      </c>
      <c r="H52" s="5">
        <v>19.899999999999999</v>
      </c>
      <c r="I52" s="5">
        <v>22.86</v>
      </c>
      <c r="J52" s="7">
        <v>3.9E-2</v>
      </c>
      <c r="K52" s="1">
        <v>79.326999999999998</v>
      </c>
      <c r="L52" s="1">
        <v>77.084999999999994</v>
      </c>
      <c r="M52" s="4">
        <v>72.965999999999994</v>
      </c>
      <c r="N52" s="4">
        <v>62.529000000000003</v>
      </c>
      <c r="O52" s="1">
        <v>78.012</v>
      </c>
      <c r="P52" s="7">
        <v>82.296000000000006</v>
      </c>
      <c r="Q52" s="8">
        <v>1.3847510000000001</v>
      </c>
      <c r="R52" s="9">
        <v>0.61493855715000001</v>
      </c>
      <c r="S52" s="1">
        <v>59.8</v>
      </c>
      <c r="T52" s="4">
        <v>104.128</v>
      </c>
      <c r="U52" s="5">
        <v>8.2100000000000009</v>
      </c>
      <c r="V52" s="5">
        <v>10.14</v>
      </c>
      <c r="W52" s="5">
        <v>11.89</v>
      </c>
      <c r="X52" s="5">
        <v>13.88</v>
      </c>
      <c r="Y52" s="5">
        <v>16.25</v>
      </c>
      <c r="Z52" s="5">
        <v>18.89</v>
      </c>
      <c r="AA52" s="5">
        <v>22.44</v>
      </c>
      <c r="AB52" s="5">
        <v>27.38</v>
      </c>
      <c r="AC52" s="5">
        <v>35.68</v>
      </c>
      <c r="AD52" s="5">
        <v>44.45</v>
      </c>
      <c r="AE52" s="5">
        <v>85.127799999999993</v>
      </c>
      <c r="AF52" s="5">
        <v>66.027501000000001</v>
      </c>
      <c r="AG52" s="22">
        <v>9.1166669999999991E-2</v>
      </c>
      <c r="AH52" s="5">
        <v>77.590159999999997</v>
      </c>
      <c r="AI52" s="5">
        <v>85.933582000000001</v>
      </c>
      <c r="AJ52" s="5">
        <v>69.258943000000002</v>
      </c>
      <c r="AK52" s="4">
        <v>0.107</v>
      </c>
      <c r="AL52" s="5">
        <v>82.020619999999994</v>
      </c>
      <c r="AM52" s="1"/>
      <c r="AN52" s="1"/>
      <c r="AO52" s="1"/>
      <c r="AP52" s="1"/>
      <c r="AQ52" s="5">
        <v>85.529017999999994</v>
      </c>
      <c r="AR52" s="5">
        <v>79.896645000000007</v>
      </c>
      <c r="AS52" s="22">
        <v>9.6750000000000003E-2</v>
      </c>
      <c r="AT52" s="5">
        <v>83.224999999999994</v>
      </c>
      <c r="AU52" s="5">
        <v>96.925318000000004</v>
      </c>
      <c r="AV52" s="5">
        <v>72.762010000000004</v>
      </c>
      <c r="AW52" s="22">
        <v>0.11216670000000001</v>
      </c>
      <c r="AX52" s="5">
        <v>75.940610000000007</v>
      </c>
      <c r="AY52" s="5">
        <v>83.141812000000002</v>
      </c>
      <c r="AZ52" s="5">
        <v>105.56844599999999</v>
      </c>
      <c r="BA52" s="22">
        <v>3.4000000000000002E-2</v>
      </c>
      <c r="BB52" s="5">
        <v>103.0303</v>
      </c>
      <c r="BC52" s="5">
        <v>81.934250000000006</v>
      </c>
      <c r="BD52" s="5">
        <v>56.293191</v>
      </c>
      <c r="BE52" s="22">
        <v>6.8083329999999997E-2</v>
      </c>
      <c r="BF52" s="5">
        <v>78.345140000000001</v>
      </c>
    </row>
    <row r="53" spans="1:58" x14ac:dyDescent="0.35">
      <c r="A53" s="1" t="s">
        <v>50</v>
      </c>
      <c r="B53" s="1">
        <v>7778.9</v>
      </c>
      <c r="C53" s="1">
        <v>78.013000000000005</v>
      </c>
      <c r="D53" s="1">
        <v>248.81800000000001</v>
      </c>
      <c r="E53" s="1">
        <v>22.222000000000001</v>
      </c>
      <c r="F53" s="6">
        <v>239.6</v>
      </c>
      <c r="G53" s="7">
        <v>163.00800000000001</v>
      </c>
      <c r="H53" s="5">
        <v>20.399999999999999</v>
      </c>
      <c r="I53" s="5">
        <v>23.4</v>
      </c>
      <c r="J53" s="7">
        <v>3.5000000000000003E-2</v>
      </c>
      <c r="K53" s="1">
        <v>79.936000000000007</v>
      </c>
      <c r="L53" s="1">
        <v>78.838999999999999</v>
      </c>
      <c r="M53" s="4">
        <v>75.174999999999997</v>
      </c>
      <c r="N53" s="4">
        <v>66.147000000000006</v>
      </c>
      <c r="O53" s="1">
        <v>78.858999999999995</v>
      </c>
      <c r="P53" s="7">
        <v>82.798000000000002</v>
      </c>
      <c r="Q53" s="8">
        <v>1.3421989999999999</v>
      </c>
      <c r="R53" s="9">
        <v>0.62897878885000003</v>
      </c>
      <c r="S53" s="1">
        <v>60.8</v>
      </c>
      <c r="T53" s="4">
        <v>106.27</v>
      </c>
      <c r="U53" s="5">
        <v>8.6999999999999993</v>
      </c>
      <c r="V53" s="5">
        <v>10.38</v>
      </c>
      <c r="W53" s="5">
        <v>12.2</v>
      </c>
      <c r="X53" s="5">
        <v>14.56</v>
      </c>
      <c r="Y53" s="5">
        <v>16.7</v>
      </c>
      <c r="Z53" s="5">
        <v>19.54</v>
      </c>
      <c r="AA53" s="5">
        <v>23.22</v>
      </c>
      <c r="AB53" s="5">
        <v>28.21</v>
      </c>
      <c r="AC53" s="5">
        <v>36.71</v>
      </c>
      <c r="AD53" s="5">
        <v>45.89</v>
      </c>
      <c r="AE53" s="5">
        <v>86.643529999999998</v>
      </c>
      <c r="AF53" s="5">
        <v>68.408122000000006</v>
      </c>
      <c r="AG53" s="22">
        <v>8.2833340000000005E-2</v>
      </c>
      <c r="AH53" s="5">
        <v>78.362909999999999</v>
      </c>
      <c r="AI53" s="5">
        <v>87.989244999999997</v>
      </c>
      <c r="AJ53" s="5">
        <v>70.723671999999993</v>
      </c>
      <c r="AK53" s="4">
        <v>0.10300000000000001</v>
      </c>
      <c r="AL53" s="5">
        <v>82.554680000000005</v>
      </c>
      <c r="AM53" s="1"/>
      <c r="AN53" s="1"/>
      <c r="AO53" s="1"/>
      <c r="AP53" s="1"/>
      <c r="AQ53" s="5">
        <v>86.527296000000007</v>
      </c>
      <c r="AR53" s="5">
        <v>81.067875999999998</v>
      </c>
      <c r="AS53" s="22">
        <v>9.4499999999999987E-2</v>
      </c>
      <c r="AT53" s="5">
        <v>83.983329999999995</v>
      </c>
      <c r="AU53" s="5">
        <v>96.798647000000003</v>
      </c>
      <c r="AV53" s="5">
        <v>71.445430999999999</v>
      </c>
      <c r="AW53" s="22">
        <v>0.113</v>
      </c>
      <c r="AX53" s="5">
        <v>77.425319999999999</v>
      </c>
      <c r="AY53" s="5">
        <v>84.193903000000006</v>
      </c>
      <c r="AZ53" s="5">
        <v>105.955039</v>
      </c>
      <c r="BA53" s="22">
        <v>4.1083330000000001E-2</v>
      </c>
      <c r="BB53" s="5">
        <v>103.7123</v>
      </c>
      <c r="BC53" s="5">
        <v>82.904679999999999</v>
      </c>
      <c r="BD53" s="5">
        <v>59.009214999999998</v>
      </c>
      <c r="BE53" s="22">
        <v>6.141667E-2</v>
      </c>
      <c r="BF53" s="5">
        <v>79.565790000000007</v>
      </c>
    </row>
    <row r="54" spans="1:58" x14ac:dyDescent="0.35">
      <c r="A54" s="1" t="s">
        <v>51</v>
      </c>
      <c r="B54" s="1">
        <v>8259.7999999999993</v>
      </c>
      <c r="C54" s="1">
        <v>79.241</v>
      </c>
      <c r="D54" s="1">
        <v>253.05600000000001</v>
      </c>
      <c r="E54" s="1">
        <v>23.242999999999999</v>
      </c>
      <c r="F54" s="6">
        <v>244.6</v>
      </c>
      <c r="G54" s="7">
        <v>166.583</v>
      </c>
      <c r="H54" s="5">
        <v>20.99</v>
      </c>
      <c r="I54" s="5">
        <v>23.74</v>
      </c>
      <c r="J54" s="7">
        <v>3.2000000000000001E-2</v>
      </c>
      <c r="K54" s="1">
        <v>81.11</v>
      </c>
      <c r="L54" s="1">
        <v>81.150999999999996</v>
      </c>
      <c r="M54" s="4">
        <v>77.953000000000003</v>
      </c>
      <c r="N54" s="4">
        <v>69.224000000000004</v>
      </c>
      <c r="O54" s="1">
        <v>80.066000000000003</v>
      </c>
      <c r="P54" s="7">
        <v>83.554000000000002</v>
      </c>
      <c r="Q54" s="8">
        <v>1.297472</v>
      </c>
      <c r="R54" s="9">
        <v>0.63176375628000003</v>
      </c>
      <c r="S54" s="1">
        <v>60.9</v>
      </c>
      <c r="T54" s="4">
        <v>106.28</v>
      </c>
      <c r="U54" s="5">
        <v>8.74</v>
      </c>
      <c r="V54" s="5">
        <v>10.69</v>
      </c>
      <c r="W54" s="5">
        <v>12.65</v>
      </c>
      <c r="X54" s="5">
        <v>14.5</v>
      </c>
      <c r="Y54" s="5">
        <v>17.190000000000001</v>
      </c>
      <c r="Z54" s="5">
        <v>20.09</v>
      </c>
      <c r="AA54" s="5">
        <v>23.68</v>
      </c>
      <c r="AB54" s="5">
        <v>28.77</v>
      </c>
      <c r="AC54" s="5">
        <v>37.450000000000003</v>
      </c>
      <c r="AD54" s="5">
        <v>47.13</v>
      </c>
      <c r="AE54" s="5">
        <v>88.791737999999995</v>
      </c>
      <c r="AF54" s="5">
        <v>69.920766</v>
      </c>
      <c r="AG54" s="22">
        <v>7.5916670000000006E-2</v>
      </c>
      <c r="AH54" s="5">
        <v>79.722380000000001</v>
      </c>
      <c r="AI54" s="5">
        <v>89.182243</v>
      </c>
      <c r="AJ54" s="5">
        <v>72.074489</v>
      </c>
      <c r="AK54" s="4">
        <v>0.1</v>
      </c>
      <c r="AL54" s="5">
        <v>82.99812</v>
      </c>
      <c r="AM54" s="1"/>
      <c r="AN54" s="1"/>
      <c r="AO54" s="1"/>
      <c r="AP54" s="1"/>
      <c r="AQ54" s="5">
        <v>87.708507999999995</v>
      </c>
      <c r="AR54" s="5">
        <v>82.970695000000006</v>
      </c>
      <c r="AS54" s="22">
        <v>8.6249999999999993E-2</v>
      </c>
      <c r="AT54" s="5">
        <v>84.474999999999994</v>
      </c>
      <c r="AU54" s="5">
        <v>97.421925999999999</v>
      </c>
      <c r="AV54" s="5">
        <v>73.020764999999997</v>
      </c>
      <c r="AW54" s="22">
        <v>0.10866669999999999</v>
      </c>
      <c r="AX54" s="5">
        <v>78.713260000000005</v>
      </c>
      <c r="AY54" s="5">
        <v>86.627775999999997</v>
      </c>
      <c r="AZ54" s="5">
        <v>106.783787</v>
      </c>
      <c r="BA54" s="22">
        <v>4.6833329999999999E-2</v>
      </c>
      <c r="BB54" s="5">
        <v>103.3584</v>
      </c>
      <c r="BC54" s="5">
        <v>84.802207999999993</v>
      </c>
      <c r="BD54" s="5">
        <v>62.174298999999998</v>
      </c>
      <c r="BE54" s="22">
        <v>5.9083329999999996E-2</v>
      </c>
      <c r="BF54" s="5">
        <v>80.637339999999995</v>
      </c>
    </row>
    <row r="55" spans="1:58" x14ac:dyDescent="0.35">
      <c r="A55" s="1" t="s">
        <v>52</v>
      </c>
      <c r="B55" s="1">
        <v>8770.5</v>
      </c>
      <c r="C55" s="1">
        <v>81.111000000000004</v>
      </c>
      <c r="D55" s="1">
        <v>256.95100000000002</v>
      </c>
      <c r="E55" s="1">
        <v>24.716000000000001</v>
      </c>
      <c r="F55" s="6">
        <v>252.9</v>
      </c>
      <c r="G55" s="7">
        <v>172.19200000000001</v>
      </c>
      <c r="H55" s="5">
        <v>20.81</v>
      </c>
      <c r="I55" s="5">
        <v>23.86</v>
      </c>
      <c r="J55" s="7">
        <v>3.1E-2</v>
      </c>
      <c r="K55" s="1">
        <v>83.131</v>
      </c>
      <c r="L55" s="1">
        <v>83.191999999999993</v>
      </c>
      <c r="M55" s="4">
        <v>80.272999999999996</v>
      </c>
      <c r="N55" s="4">
        <v>74.103999999999999</v>
      </c>
      <c r="O55" s="1">
        <v>81.887</v>
      </c>
      <c r="P55" s="7">
        <v>85.2</v>
      </c>
      <c r="Q55" s="8">
        <v>1.256292</v>
      </c>
      <c r="R55" s="9">
        <v>0.64267945289999995</v>
      </c>
      <c r="S55" s="1">
        <v>61.7</v>
      </c>
      <c r="T55" s="4">
        <v>108.355</v>
      </c>
      <c r="U55" s="5">
        <v>8.9</v>
      </c>
      <c r="V55" s="5">
        <v>10.93</v>
      </c>
      <c r="W55" s="5">
        <v>12.64</v>
      </c>
      <c r="X55" s="5">
        <v>14.64</v>
      </c>
      <c r="Y55" s="5">
        <v>17.04</v>
      </c>
      <c r="Z55" s="5">
        <v>20.2</v>
      </c>
      <c r="AA55" s="5">
        <v>23.82</v>
      </c>
      <c r="AB55" s="5">
        <v>29.13</v>
      </c>
      <c r="AC55" s="5">
        <v>37.92</v>
      </c>
      <c r="AD55" s="5">
        <v>48.32</v>
      </c>
      <c r="AE55" s="5">
        <v>91.481058000000004</v>
      </c>
      <c r="AF55" s="5">
        <v>73.904419000000004</v>
      </c>
      <c r="AG55" s="22">
        <v>6.8166669999999999E-2</v>
      </c>
      <c r="AH55" s="5">
        <v>81.890379999999993</v>
      </c>
      <c r="AI55" s="5">
        <v>91.493594000000002</v>
      </c>
      <c r="AJ55" s="5">
        <v>74.976440999999994</v>
      </c>
      <c r="AK55" s="4">
        <v>8.5000000000000006E-2</v>
      </c>
      <c r="AL55" s="5">
        <v>84.389129999999994</v>
      </c>
      <c r="AM55" s="1"/>
      <c r="AN55" s="1"/>
      <c r="AO55" s="1"/>
      <c r="AP55" s="1"/>
      <c r="AQ55" s="5">
        <v>89.926302000000007</v>
      </c>
      <c r="AR55" s="5">
        <v>85.631594000000007</v>
      </c>
      <c r="AS55" s="22">
        <v>8.0083330000000008E-2</v>
      </c>
      <c r="AT55" s="5">
        <v>85.691670000000002</v>
      </c>
      <c r="AU55" s="5">
        <v>100.15087200000001</v>
      </c>
      <c r="AV55" s="5">
        <v>74.746752000000001</v>
      </c>
      <c r="AW55" s="22">
        <v>0.10050000000000001</v>
      </c>
      <c r="AX55" s="5">
        <v>80.710750000000004</v>
      </c>
      <c r="AY55" s="5">
        <v>89.146595000000005</v>
      </c>
      <c r="AZ55" s="5">
        <v>106.185793</v>
      </c>
      <c r="BA55" s="22">
        <v>4.7166670000000001E-2</v>
      </c>
      <c r="BB55" s="5">
        <v>102.6591</v>
      </c>
      <c r="BC55" s="5">
        <v>87.567398999999995</v>
      </c>
      <c r="BD55" s="5">
        <v>66.206585000000004</v>
      </c>
      <c r="BE55" s="22">
        <v>5.366667E-2</v>
      </c>
      <c r="BF55" s="5">
        <v>81.280280000000005</v>
      </c>
    </row>
    <row r="56" spans="1:58" x14ac:dyDescent="0.35">
      <c r="A56" s="1" t="s">
        <v>53</v>
      </c>
      <c r="B56" s="1">
        <v>9017.7999999999993</v>
      </c>
      <c r="C56" s="1">
        <v>83.147999999999996</v>
      </c>
      <c r="D56" s="1">
        <v>253.85300000000001</v>
      </c>
      <c r="E56" s="1">
        <v>25.809000000000001</v>
      </c>
      <c r="F56" s="6">
        <v>260</v>
      </c>
      <c r="G56" s="7">
        <v>177.042</v>
      </c>
      <c r="H56" s="5">
        <v>21.47</v>
      </c>
      <c r="I56" s="5">
        <v>24.19</v>
      </c>
      <c r="J56" s="7">
        <v>3.7999999999999999E-2</v>
      </c>
      <c r="K56" s="1">
        <v>84.736000000000004</v>
      </c>
      <c r="L56" s="1">
        <v>85.028000000000006</v>
      </c>
      <c r="M56" s="4">
        <v>82.432000000000002</v>
      </c>
      <c r="N56" s="4">
        <v>77.293000000000006</v>
      </c>
      <c r="O56" s="1">
        <v>83.753</v>
      </c>
      <c r="P56" s="7">
        <v>86.625</v>
      </c>
      <c r="Q56" s="8">
        <v>1.216235</v>
      </c>
      <c r="R56" s="9">
        <v>0.64553892611999997</v>
      </c>
      <c r="S56" s="1">
        <v>61.7</v>
      </c>
      <c r="T56" s="4">
        <v>108.258</v>
      </c>
      <c r="U56" s="5">
        <v>9.16</v>
      </c>
      <c r="V56" s="5">
        <v>10.92</v>
      </c>
      <c r="W56" s="5">
        <v>13.01</v>
      </c>
      <c r="X56" s="5">
        <v>14.95</v>
      </c>
      <c r="Y56" s="5">
        <v>17.489999999999998</v>
      </c>
      <c r="Z56" s="5">
        <v>20.37</v>
      </c>
      <c r="AA56" s="5">
        <v>24.31</v>
      </c>
      <c r="AB56" s="5">
        <v>29.51</v>
      </c>
      <c r="AC56" s="5">
        <v>38.97</v>
      </c>
      <c r="AD56" s="5">
        <v>49.17</v>
      </c>
      <c r="AE56" s="5">
        <v>92.644775999999993</v>
      </c>
      <c r="AF56" s="5">
        <v>76.034879000000004</v>
      </c>
      <c r="AG56" s="22">
        <v>7.2166670000000002E-2</v>
      </c>
      <c r="AH56" s="5">
        <v>83.958209999999994</v>
      </c>
      <c r="AI56" s="5">
        <v>93.168199999999999</v>
      </c>
      <c r="AJ56" s="5">
        <v>77.936035000000004</v>
      </c>
      <c r="AK56" s="4">
        <v>7.6999999999999999E-2</v>
      </c>
      <c r="AL56" s="5">
        <v>85.768709999999999</v>
      </c>
      <c r="AM56" s="1"/>
      <c r="AN56" s="1"/>
      <c r="AO56" s="1"/>
      <c r="AP56" s="1"/>
      <c r="AQ56" s="5">
        <v>92.341572999999997</v>
      </c>
      <c r="AR56" s="5">
        <v>87.693245000000005</v>
      </c>
      <c r="AS56" s="22">
        <v>7.8583330000000007E-2</v>
      </c>
      <c r="AT56" s="5">
        <v>87.391670000000005</v>
      </c>
      <c r="AU56" s="5">
        <v>100.672663</v>
      </c>
      <c r="AV56" s="5">
        <v>77.578507000000002</v>
      </c>
      <c r="AW56" s="22">
        <v>9.0083330000000003E-2</v>
      </c>
      <c r="AX56" s="5">
        <v>82.958680000000001</v>
      </c>
      <c r="AY56" s="5">
        <v>90.433312000000001</v>
      </c>
      <c r="AZ56" s="5">
        <v>105.543716</v>
      </c>
      <c r="BA56" s="22">
        <v>5.0333329999999996E-2</v>
      </c>
      <c r="BB56" s="5">
        <v>101.8993</v>
      </c>
      <c r="BC56" s="5">
        <v>89.075886999999994</v>
      </c>
      <c r="BD56" s="5">
        <v>70.112965000000003</v>
      </c>
      <c r="BE56" s="22">
        <v>0.05</v>
      </c>
      <c r="BF56" s="5">
        <v>82.286619999999999</v>
      </c>
    </row>
    <row r="57" spans="1:58" x14ac:dyDescent="0.35">
      <c r="A57" s="1" t="s">
        <v>54</v>
      </c>
      <c r="B57" s="1">
        <v>9315.4</v>
      </c>
      <c r="C57" s="1">
        <v>84.626000000000005</v>
      </c>
      <c r="D57" s="1">
        <v>250.58600000000001</v>
      </c>
      <c r="E57" s="1">
        <v>26.512</v>
      </c>
      <c r="F57" s="6">
        <v>264.2</v>
      </c>
      <c r="G57" s="7">
        <v>179.86699999999999</v>
      </c>
      <c r="H57" s="5">
        <v>21.61</v>
      </c>
      <c r="I57" s="5">
        <v>24.66</v>
      </c>
      <c r="J57" s="7">
        <v>4.8000000000000001E-2</v>
      </c>
      <c r="K57" s="1">
        <v>85.873000000000005</v>
      </c>
      <c r="L57" s="1">
        <v>87.676000000000002</v>
      </c>
      <c r="M57" s="4">
        <v>86.004000000000005</v>
      </c>
      <c r="N57" s="4">
        <v>79.072000000000003</v>
      </c>
      <c r="O57" s="1">
        <v>85.039000000000001</v>
      </c>
      <c r="P57" s="7">
        <v>87.331000000000003</v>
      </c>
      <c r="Q57" s="8">
        <v>1.1770370000000001</v>
      </c>
      <c r="R57" s="9">
        <v>0.63473570346999997</v>
      </c>
      <c r="S57" s="1">
        <v>60.5</v>
      </c>
      <c r="T57" s="4">
        <v>105.277</v>
      </c>
      <c r="U57" s="5">
        <v>9.26</v>
      </c>
      <c r="V57" s="5">
        <v>10.98</v>
      </c>
      <c r="W57" s="5">
        <v>13.23</v>
      </c>
      <c r="X57" s="5">
        <v>15.17</v>
      </c>
      <c r="Y57" s="5">
        <v>17.489999999999998</v>
      </c>
      <c r="Z57" s="5">
        <v>20.59</v>
      </c>
      <c r="AA57" s="5">
        <v>24.67</v>
      </c>
      <c r="AB57" s="5">
        <v>29.95</v>
      </c>
      <c r="AC57" s="5">
        <v>39.85</v>
      </c>
      <c r="AD57" s="5">
        <v>51.17</v>
      </c>
      <c r="AE57" s="5">
        <v>94.066947999999996</v>
      </c>
      <c r="AF57" s="5">
        <v>77.587855000000005</v>
      </c>
      <c r="AG57" s="22">
        <v>7.6749999999999999E-2</v>
      </c>
      <c r="AH57" s="5">
        <v>85.854320000000001</v>
      </c>
      <c r="AI57" s="5">
        <v>95.852621999999997</v>
      </c>
      <c r="AJ57" s="5">
        <v>82.353931000000003</v>
      </c>
      <c r="AK57" s="4">
        <v>7.9000000000000001E-2</v>
      </c>
      <c r="AL57" s="5">
        <v>87.418400000000005</v>
      </c>
      <c r="AM57" s="1"/>
      <c r="AN57" s="1"/>
      <c r="AO57" s="1"/>
      <c r="AP57" s="1"/>
      <c r="AQ57" s="5">
        <v>93.474977999999993</v>
      </c>
      <c r="AR57" s="5">
        <v>89.317807999999999</v>
      </c>
      <c r="AS57" s="22">
        <v>8.6833329999999986E-2</v>
      </c>
      <c r="AT57" s="5">
        <v>88.633330000000001</v>
      </c>
      <c r="AU57" s="5">
        <v>99.863238999999993</v>
      </c>
      <c r="AV57" s="5">
        <v>80.094828000000007</v>
      </c>
      <c r="AW57" s="22">
        <v>8.4749999999999992E-2</v>
      </c>
      <c r="AX57" s="5">
        <v>85.003879999999995</v>
      </c>
      <c r="AY57" s="5">
        <v>92.169837999999999</v>
      </c>
      <c r="AZ57" s="5">
        <v>103.295575</v>
      </c>
      <c r="BA57" s="22">
        <v>5.3749999999999999E-2</v>
      </c>
      <c r="BB57" s="5">
        <v>100.95829999999999</v>
      </c>
      <c r="BC57" s="5">
        <v>91.443235000000001</v>
      </c>
      <c r="BD57" s="5">
        <v>72.488273000000007</v>
      </c>
      <c r="BE57" s="22">
        <v>5.1333330000000003E-2</v>
      </c>
      <c r="BF57" s="5">
        <v>83.302279999999996</v>
      </c>
    </row>
    <row r="58" spans="1:58" x14ac:dyDescent="0.35">
      <c r="A58" s="1" t="s">
        <v>55</v>
      </c>
      <c r="B58" s="1">
        <v>9783.5</v>
      </c>
      <c r="C58" s="1">
        <v>86.492000000000004</v>
      </c>
      <c r="D58" s="1">
        <v>249.32300000000001</v>
      </c>
      <c r="E58" s="1">
        <v>27.681999999999999</v>
      </c>
      <c r="F58" s="6">
        <v>270.3</v>
      </c>
      <c r="G58" s="7">
        <v>184</v>
      </c>
      <c r="H58" s="5">
        <v>22.1</v>
      </c>
      <c r="I58" s="5">
        <v>24.94</v>
      </c>
      <c r="J58" s="7">
        <v>0.05</v>
      </c>
      <c r="K58" s="1">
        <v>87.572000000000003</v>
      </c>
      <c r="L58" s="1">
        <v>90.593000000000004</v>
      </c>
      <c r="M58" s="4">
        <v>89.18</v>
      </c>
      <c r="N58" s="4">
        <v>82.039000000000001</v>
      </c>
      <c r="O58" s="1">
        <v>86.734999999999999</v>
      </c>
      <c r="P58" s="7">
        <v>88.444999999999993</v>
      </c>
      <c r="Q58" s="8">
        <v>1.1334010000000001</v>
      </c>
      <c r="R58" s="9">
        <v>0.62652516364999999</v>
      </c>
      <c r="S58" s="1">
        <v>60</v>
      </c>
      <c r="T58" s="4">
        <v>104.01300000000001</v>
      </c>
      <c r="U58" s="5">
        <v>9.16</v>
      </c>
      <c r="V58" s="5">
        <v>11.11</v>
      </c>
      <c r="W58" s="5">
        <v>13.05</v>
      </c>
      <c r="X58" s="5">
        <v>15.38</v>
      </c>
      <c r="Y58" s="5">
        <v>17.78</v>
      </c>
      <c r="Z58" s="5">
        <v>20.79</v>
      </c>
      <c r="AA58" s="5">
        <v>24.95</v>
      </c>
      <c r="AB58" s="5">
        <v>30.1</v>
      </c>
      <c r="AC58" s="5">
        <v>39.9</v>
      </c>
      <c r="AD58" s="5">
        <v>50.32</v>
      </c>
      <c r="AE58" s="5">
        <v>94.132788000000005</v>
      </c>
      <c r="AF58" s="5">
        <v>79.340491</v>
      </c>
      <c r="AG58" s="22">
        <v>7.5749999999999998E-2</v>
      </c>
      <c r="AH58" s="5">
        <v>88.222660000000005</v>
      </c>
      <c r="AI58" s="5">
        <v>96.335673999999997</v>
      </c>
      <c r="AJ58" s="5">
        <v>84.504807999999997</v>
      </c>
      <c r="AK58" s="4">
        <v>8.1000000000000003E-2</v>
      </c>
      <c r="AL58" s="5">
        <v>89.252849999999995</v>
      </c>
      <c r="AM58" s="1"/>
      <c r="AN58" s="1"/>
      <c r="AO58" s="1"/>
      <c r="AP58" s="1"/>
      <c r="AQ58" s="5">
        <v>94.232230000000001</v>
      </c>
      <c r="AR58" s="5">
        <v>91.070897000000002</v>
      </c>
      <c r="AS58" s="22">
        <v>9.8083329999999996E-2</v>
      </c>
      <c r="AT58" s="5">
        <v>89.55</v>
      </c>
      <c r="AU58" s="5">
        <v>99.152923999999999</v>
      </c>
      <c r="AV58" s="5">
        <v>83.394898999999995</v>
      </c>
      <c r="AW58" s="22">
        <v>8.4333329999999998E-2</v>
      </c>
      <c r="AX58" s="5">
        <v>87.275660000000002</v>
      </c>
      <c r="AY58" s="5">
        <v>93.477207000000007</v>
      </c>
      <c r="AZ58" s="5">
        <v>101.91377199999999</v>
      </c>
      <c r="BA58" s="22">
        <v>5.2583330000000005E-2</v>
      </c>
      <c r="BB58" s="5">
        <v>100.69929999999999</v>
      </c>
      <c r="BC58" s="5">
        <v>94.222628999999998</v>
      </c>
      <c r="BD58" s="5">
        <v>76.420039000000003</v>
      </c>
      <c r="BE58" s="22">
        <v>4.9500000000000002E-2</v>
      </c>
      <c r="BF58" s="5">
        <v>84.44838</v>
      </c>
    </row>
    <row r="59" spans="1:58" x14ac:dyDescent="0.35">
      <c r="A59" s="1" t="s">
        <v>56</v>
      </c>
      <c r="B59" s="1">
        <v>10443.200000000001</v>
      </c>
      <c r="C59" s="1">
        <v>88.911000000000001</v>
      </c>
      <c r="D59" s="1">
        <v>252.124</v>
      </c>
      <c r="E59" s="1">
        <v>28.99</v>
      </c>
      <c r="F59" s="6">
        <v>277.5</v>
      </c>
      <c r="G59" s="7">
        <v>188.90799999999999</v>
      </c>
      <c r="H59" s="5">
        <v>22.16</v>
      </c>
      <c r="I59" s="5">
        <v>24.84</v>
      </c>
      <c r="J59" s="7">
        <v>4.5999999999999999E-2</v>
      </c>
      <c r="K59" s="1">
        <v>89.703000000000003</v>
      </c>
      <c r="L59" s="1">
        <v>92.977999999999994</v>
      </c>
      <c r="M59" s="4">
        <v>91.951999999999998</v>
      </c>
      <c r="N59" s="4">
        <v>85.762</v>
      </c>
      <c r="O59" s="1">
        <v>89.12</v>
      </c>
      <c r="P59" s="7">
        <v>90.307000000000002</v>
      </c>
      <c r="Q59" s="8">
        <v>1.1124259999999999</v>
      </c>
      <c r="R59" s="9">
        <v>0.62220990657999997</v>
      </c>
      <c r="S59" s="1">
        <v>59.5</v>
      </c>
      <c r="T59" s="4">
        <v>103.273</v>
      </c>
      <c r="U59" s="5">
        <v>9</v>
      </c>
      <c r="V59" s="5">
        <v>11.05</v>
      </c>
      <c r="W59" s="5">
        <v>12.77</v>
      </c>
      <c r="X59" s="5">
        <v>15.21</v>
      </c>
      <c r="Y59" s="5">
        <v>17.77</v>
      </c>
      <c r="Z59" s="5">
        <v>20.67</v>
      </c>
      <c r="AA59" s="5">
        <v>24.56</v>
      </c>
      <c r="AB59" s="5">
        <v>30.38</v>
      </c>
      <c r="AC59" s="5">
        <v>39.83</v>
      </c>
      <c r="AD59" s="5">
        <v>50.83</v>
      </c>
      <c r="AE59" s="5">
        <v>94.756058999999993</v>
      </c>
      <c r="AF59" s="5">
        <v>81.696618000000001</v>
      </c>
      <c r="AG59" s="22">
        <v>7.1916670000000002E-2</v>
      </c>
      <c r="AH59" s="5">
        <v>89.861189999999993</v>
      </c>
      <c r="AI59" s="5">
        <v>97.350133</v>
      </c>
      <c r="AJ59" s="5">
        <v>86.013356000000002</v>
      </c>
      <c r="AK59" s="4">
        <v>8.5000000000000006E-2</v>
      </c>
      <c r="AL59" s="5">
        <v>91.164720000000003</v>
      </c>
      <c r="AM59" s="1"/>
      <c r="AN59" s="1"/>
      <c r="AO59" s="1"/>
      <c r="AP59" s="1"/>
      <c r="AQ59" s="5">
        <v>95.171130000000005</v>
      </c>
      <c r="AR59" s="5">
        <v>91.550134999999997</v>
      </c>
      <c r="AS59" s="22">
        <v>0.105</v>
      </c>
      <c r="AT59" s="5">
        <v>91.041659999999993</v>
      </c>
      <c r="AU59" s="5">
        <v>100.140151</v>
      </c>
      <c r="AV59" s="5">
        <v>86.023876999999999</v>
      </c>
      <c r="AW59" s="22">
        <v>0.08</v>
      </c>
      <c r="AX59" s="5">
        <v>89.201599999999999</v>
      </c>
      <c r="AY59" s="5">
        <v>95.633761000000007</v>
      </c>
      <c r="AZ59" s="5">
        <v>101.460938</v>
      </c>
      <c r="BA59" s="22">
        <v>4.7166670000000001E-2</v>
      </c>
      <c r="BB59" s="5">
        <v>100.69070000000001</v>
      </c>
      <c r="BC59" s="5">
        <v>96.248390000000001</v>
      </c>
      <c r="BD59" s="5">
        <v>80.795929000000001</v>
      </c>
      <c r="BE59" s="22">
        <v>4.7E-2</v>
      </c>
      <c r="BF59" s="5">
        <v>85.585170000000005</v>
      </c>
    </row>
    <row r="60" spans="1:58" x14ac:dyDescent="0.35">
      <c r="A60" s="1" t="s">
        <v>57</v>
      </c>
      <c r="B60" s="1">
        <v>11111.8</v>
      </c>
      <c r="C60" s="1">
        <v>91.62</v>
      </c>
      <c r="D60" s="1">
        <v>255.84700000000001</v>
      </c>
      <c r="E60" s="1">
        <v>30.02</v>
      </c>
      <c r="F60" s="6">
        <v>286.89999999999998</v>
      </c>
      <c r="G60" s="7">
        <v>195.267</v>
      </c>
      <c r="H60" s="5">
        <v>21.99</v>
      </c>
      <c r="I60" s="5">
        <v>24.75</v>
      </c>
      <c r="J60" s="7">
        <v>4.0999999999999995E-2</v>
      </c>
      <c r="K60" s="1">
        <v>92.260999999999996</v>
      </c>
      <c r="L60" s="1">
        <v>94.688999999999993</v>
      </c>
      <c r="M60" s="4">
        <v>93.86</v>
      </c>
      <c r="N60" s="4">
        <v>88.903999999999996</v>
      </c>
      <c r="O60" s="1">
        <v>91.988</v>
      </c>
      <c r="P60" s="7">
        <v>93.361000000000004</v>
      </c>
      <c r="Q60" s="8">
        <v>1.103421</v>
      </c>
      <c r="R60" s="9">
        <v>0.61121350526999996</v>
      </c>
      <c r="S60" s="1">
        <v>58.7</v>
      </c>
      <c r="T60" s="4">
        <v>101.458</v>
      </c>
      <c r="U60" s="5">
        <v>8.84</v>
      </c>
      <c r="V60" s="5">
        <v>10.96</v>
      </c>
      <c r="W60" s="5">
        <v>12.44</v>
      </c>
      <c r="X60" s="5">
        <v>14.83</v>
      </c>
      <c r="Y60" s="5">
        <v>17.62</v>
      </c>
      <c r="Z60" s="5">
        <v>20.6</v>
      </c>
      <c r="AA60" s="5">
        <v>24.49</v>
      </c>
      <c r="AB60" s="5">
        <v>29.96</v>
      </c>
      <c r="AC60" s="5">
        <v>39.83</v>
      </c>
      <c r="AD60" s="5">
        <v>51.06</v>
      </c>
      <c r="AE60" s="5">
        <v>97.012899000000004</v>
      </c>
      <c r="AF60" s="5">
        <v>85.391390999999999</v>
      </c>
      <c r="AG60" s="22">
        <v>6.7583329999999997E-2</v>
      </c>
      <c r="AH60" s="5">
        <v>91.850309999999993</v>
      </c>
      <c r="AI60" s="5">
        <v>98.147971999999996</v>
      </c>
      <c r="AJ60" s="5">
        <v>88.486847999999995</v>
      </c>
      <c r="AK60" s="4">
        <v>8.5000000000000006E-2</v>
      </c>
      <c r="AL60" s="5">
        <v>92.756339999999994</v>
      </c>
      <c r="AM60" s="1"/>
      <c r="AN60" s="1"/>
      <c r="AO60" s="1"/>
      <c r="AP60" s="1"/>
      <c r="AQ60" s="5">
        <v>96.613922000000002</v>
      </c>
      <c r="AR60" s="5">
        <v>92.537148999999999</v>
      </c>
      <c r="AS60" s="22">
        <v>0.1128333</v>
      </c>
      <c r="AT60" s="5">
        <v>92.45</v>
      </c>
      <c r="AU60" s="5">
        <v>100.70945500000001</v>
      </c>
      <c r="AV60" s="5">
        <v>88.82647</v>
      </c>
      <c r="AW60" s="22">
        <v>7.7083329999999992E-2</v>
      </c>
      <c r="AX60" s="5">
        <v>90.97251</v>
      </c>
      <c r="AY60" s="5">
        <v>97.103003999999999</v>
      </c>
      <c r="AZ60" s="5">
        <v>102.432743</v>
      </c>
      <c r="BA60" s="22">
        <v>4.4249999999999998E-2</v>
      </c>
      <c r="BB60" s="5">
        <v>100.4058</v>
      </c>
      <c r="BC60" s="5">
        <v>97.095957999999996</v>
      </c>
      <c r="BD60" s="5">
        <v>82.614247000000006</v>
      </c>
      <c r="BE60" s="22">
        <v>4.7916670000000001E-2</v>
      </c>
      <c r="BF60" s="5">
        <v>87.327619999999996</v>
      </c>
    </row>
    <row r="61" spans="1:58" x14ac:dyDescent="0.35">
      <c r="A61" s="1" t="s">
        <v>58</v>
      </c>
      <c r="B61" s="1">
        <v>11719.9</v>
      </c>
      <c r="C61" s="1">
        <v>94.335999999999999</v>
      </c>
      <c r="D61" s="1">
        <v>260.62799999999999</v>
      </c>
      <c r="E61" s="1">
        <v>31.177</v>
      </c>
      <c r="F61" s="6">
        <v>296.10000000000002</v>
      </c>
      <c r="G61" s="7">
        <v>201.55799999999999</v>
      </c>
      <c r="H61" s="5">
        <v>22.03</v>
      </c>
      <c r="I61" s="5">
        <v>24.77</v>
      </c>
      <c r="J61" s="7">
        <v>3.7000000000000005E-2</v>
      </c>
      <c r="K61" s="1">
        <v>94.728999999999999</v>
      </c>
      <c r="L61" s="1">
        <v>95.432000000000002</v>
      </c>
      <c r="M61" s="4">
        <v>94.68</v>
      </c>
      <c r="N61" s="4">
        <v>92.340999999999994</v>
      </c>
      <c r="O61" s="1">
        <v>94.813999999999993</v>
      </c>
      <c r="P61" s="7">
        <v>96.007999999999996</v>
      </c>
      <c r="Q61" s="8">
        <v>1.0898159999999999</v>
      </c>
      <c r="R61" s="9">
        <v>0.61230355501</v>
      </c>
      <c r="S61" s="1">
        <v>58.6</v>
      </c>
      <c r="T61" s="4">
        <v>101.586</v>
      </c>
      <c r="U61" s="5">
        <v>8.93</v>
      </c>
      <c r="V61" s="5">
        <v>10.81</v>
      </c>
      <c r="W61" s="5">
        <v>12.68</v>
      </c>
      <c r="X61" s="5">
        <v>14.94</v>
      </c>
      <c r="Y61" s="5">
        <v>17.73</v>
      </c>
      <c r="Z61" s="5">
        <v>20.43</v>
      </c>
      <c r="AA61" s="5">
        <v>24.17</v>
      </c>
      <c r="AB61" s="5">
        <v>29.81</v>
      </c>
      <c r="AC61" s="5">
        <v>40.299999999999997</v>
      </c>
      <c r="AD61" s="5">
        <v>51.41</v>
      </c>
      <c r="AE61" s="5">
        <v>98.115994000000001</v>
      </c>
      <c r="AF61" s="5">
        <v>89.401673000000002</v>
      </c>
      <c r="AG61" s="22">
        <v>6.3333329999999993E-2</v>
      </c>
      <c r="AH61" s="5">
        <v>93.689179999999993</v>
      </c>
      <c r="AI61" s="5">
        <v>100.48907199999999</v>
      </c>
      <c r="AJ61" s="5">
        <v>92.328370000000007</v>
      </c>
      <c r="AK61" s="4">
        <v>8.5000000000000006E-2</v>
      </c>
      <c r="AL61" s="5">
        <v>94.310119999999998</v>
      </c>
      <c r="AM61" s="1"/>
      <c r="AN61" s="1"/>
      <c r="AO61" s="1"/>
      <c r="AP61" s="1"/>
      <c r="AQ61" s="5">
        <v>98.473052999999993</v>
      </c>
      <c r="AR61" s="5">
        <v>92.074473999999995</v>
      </c>
      <c r="AS61" s="22">
        <v>0.10275000000000001</v>
      </c>
      <c r="AT61" s="5">
        <v>93.908330000000007</v>
      </c>
      <c r="AU61" s="5">
        <v>100.716995</v>
      </c>
      <c r="AV61" s="5">
        <v>90.507454999999993</v>
      </c>
      <c r="AW61" s="22">
        <v>6.7916669999999998E-2</v>
      </c>
      <c r="AX61" s="5">
        <v>92.874600000000001</v>
      </c>
      <c r="AY61" s="5">
        <v>97.304956000000004</v>
      </c>
      <c r="AZ61" s="5">
        <v>101.29534700000001</v>
      </c>
      <c r="BA61" s="22">
        <v>4.1416670000000003E-2</v>
      </c>
      <c r="BB61" s="5">
        <v>100.6561</v>
      </c>
      <c r="BC61" s="5">
        <v>98.832254000000006</v>
      </c>
      <c r="BD61" s="5">
        <v>87.788741999999999</v>
      </c>
      <c r="BE61" s="22">
        <v>5.3499999999999999E-2</v>
      </c>
      <c r="BF61" s="5">
        <v>89.377560000000003</v>
      </c>
    </row>
    <row r="62" spans="1:58" x14ac:dyDescent="0.35">
      <c r="A62" s="1" t="s">
        <v>59</v>
      </c>
      <c r="B62" s="1">
        <v>12213.3</v>
      </c>
      <c r="C62" s="1">
        <v>96.92</v>
      </c>
      <c r="D62" s="1">
        <v>262.57299999999998</v>
      </c>
      <c r="E62" s="1">
        <v>32.509</v>
      </c>
      <c r="F62" s="6">
        <v>304.60000000000002</v>
      </c>
      <c r="G62" s="7">
        <v>207.34399999999999</v>
      </c>
      <c r="H62" s="5">
        <v>21.57</v>
      </c>
      <c r="I62" s="5">
        <v>24.95</v>
      </c>
      <c r="J62" s="7">
        <v>3.7000000000000005E-2</v>
      </c>
      <c r="K62" s="1">
        <v>97.102000000000004</v>
      </c>
      <c r="L62" s="1">
        <v>96.41</v>
      </c>
      <c r="M62" s="4">
        <v>96.18</v>
      </c>
      <c r="N62" s="4">
        <v>96.293000000000006</v>
      </c>
      <c r="O62" s="1">
        <v>97.337000000000003</v>
      </c>
      <c r="P62" s="7">
        <v>97.933000000000007</v>
      </c>
      <c r="Q62" s="8">
        <v>1.0619149999999999</v>
      </c>
      <c r="R62" s="9">
        <v>0.61048716306999995</v>
      </c>
      <c r="S62" s="1">
        <v>59</v>
      </c>
      <c r="T62" s="4">
        <v>102.238</v>
      </c>
      <c r="U62" s="5">
        <v>9.11</v>
      </c>
      <c r="V62" s="5">
        <v>10.95</v>
      </c>
      <c r="W62" s="5">
        <v>12.77</v>
      </c>
      <c r="X62" s="5">
        <v>15</v>
      </c>
      <c r="Y62" s="5">
        <v>17.43</v>
      </c>
      <c r="Z62" s="5">
        <v>20.76</v>
      </c>
      <c r="AA62" s="5">
        <v>24.63</v>
      </c>
      <c r="AB62" s="5">
        <v>30.3</v>
      </c>
      <c r="AC62" s="5">
        <v>40.549999999999997</v>
      </c>
      <c r="AD62" s="5">
        <v>52.48</v>
      </c>
      <c r="AE62" s="5">
        <v>98.269689999999997</v>
      </c>
      <c r="AF62" s="5">
        <v>93.279176000000007</v>
      </c>
      <c r="AG62" s="22">
        <v>6.0499999999999998E-2</v>
      </c>
      <c r="AH62" s="5">
        <v>95.692620000000005</v>
      </c>
      <c r="AI62" s="5">
        <v>100.14954299999999</v>
      </c>
      <c r="AJ62" s="5">
        <v>93.353294000000005</v>
      </c>
      <c r="AK62" s="4">
        <v>7.6999999999999999E-2</v>
      </c>
      <c r="AL62" s="5">
        <v>95.713459999999998</v>
      </c>
      <c r="AM62" s="1"/>
      <c r="AN62" s="1"/>
      <c r="AO62" s="1"/>
      <c r="AP62" s="1"/>
      <c r="AQ62" s="5">
        <v>99.966559000000004</v>
      </c>
      <c r="AR62" s="5">
        <v>92.692070999999999</v>
      </c>
      <c r="AS62" s="22">
        <v>8.541667E-2</v>
      </c>
      <c r="AT62" s="5">
        <v>96.066670000000002</v>
      </c>
      <c r="AU62" s="5">
        <v>100.6352</v>
      </c>
      <c r="AV62" s="5">
        <v>92.506630999999999</v>
      </c>
      <c r="AW62" s="22">
        <v>6.0749999999999998E-2</v>
      </c>
      <c r="AX62" s="5">
        <v>94.573970000000003</v>
      </c>
      <c r="AY62" s="5">
        <v>98.081885999999997</v>
      </c>
      <c r="AZ62" s="5">
        <v>100.747782</v>
      </c>
      <c r="BA62" s="22">
        <v>3.841667E-2</v>
      </c>
      <c r="BB62" s="5">
        <v>100.7166</v>
      </c>
      <c r="BC62" s="5">
        <v>100.213725</v>
      </c>
      <c r="BD62" s="5">
        <v>92.221359000000007</v>
      </c>
      <c r="BE62" s="22">
        <v>5.2750000000000005E-2</v>
      </c>
      <c r="BF62" s="5">
        <v>91.44614</v>
      </c>
    </row>
    <row r="63" spans="1:58" x14ac:dyDescent="0.35">
      <c r="A63" s="1" t="s">
        <v>60</v>
      </c>
      <c r="B63" s="1">
        <v>12355.2</v>
      </c>
      <c r="C63" s="1">
        <v>98.864000000000004</v>
      </c>
      <c r="D63" s="1">
        <v>259.68599999999998</v>
      </c>
      <c r="E63" s="1">
        <v>33.47</v>
      </c>
      <c r="F63" s="6">
        <v>316.2</v>
      </c>
      <c r="G63" s="7">
        <v>215.25399999999999</v>
      </c>
      <c r="H63" s="5">
        <v>21.72</v>
      </c>
      <c r="I63" s="5">
        <v>24.95</v>
      </c>
      <c r="J63" s="7">
        <v>4.8000000000000001E-2</v>
      </c>
      <c r="K63" s="1">
        <v>100.065</v>
      </c>
      <c r="L63" s="1">
        <v>97.197000000000003</v>
      </c>
      <c r="M63" s="4">
        <v>96.954999999999998</v>
      </c>
      <c r="N63" s="4">
        <v>98.980999999999995</v>
      </c>
      <c r="O63" s="1">
        <v>99.245999999999995</v>
      </c>
      <c r="P63" s="7">
        <v>99.453000000000003</v>
      </c>
      <c r="Q63" s="8">
        <v>1.022187</v>
      </c>
      <c r="R63" s="9">
        <v>0.61505478620999998</v>
      </c>
      <c r="S63" s="1">
        <v>59.1</v>
      </c>
      <c r="T63" s="4">
        <v>102.65300000000001</v>
      </c>
      <c r="U63" s="5">
        <v>8.94</v>
      </c>
      <c r="V63" s="5">
        <v>11.03</v>
      </c>
      <c r="W63" s="5">
        <v>12.84</v>
      </c>
      <c r="X63" s="5">
        <v>15.1</v>
      </c>
      <c r="Y63" s="5">
        <v>17.52</v>
      </c>
      <c r="Z63" s="5">
        <v>20.69</v>
      </c>
      <c r="AA63" s="5">
        <v>24.6</v>
      </c>
      <c r="AB63" s="5">
        <v>30.37</v>
      </c>
      <c r="AC63" s="5">
        <v>40.700000000000003</v>
      </c>
      <c r="AD63" s="5">
        <v>52.77</v>
      </c>
      <c r="AE63" s="5">
        <v>98.199061999999998</v>
      </c>
      <c r="AF63" s="5">
        <v>96.243736999999996</v>
      </c>
      <c r="AG63" s="22">
        <v>6.141667E-2</v>
      </c>
      <c r="AH63" s="5">
        <v>97.960790000000003</v>
      </c>
      <c r="AI63" s="5">
        <v>99.372191000000001</v>
      </c>
      <c r="AJ63" s="5">
        <v>95.157041000000007</v>
      </c>
      <c r="AK63" s="4">
        <v>7.0999999999999994E-2</v>
      </c>
      <c r="AL63" s="5">
        <v>98.405749999999998</v>
      </c>
      <c r="AM63" s="1"/>
      <c r="AN63" s="1"/>
      <c r="AO63" s="1"/>
      <c r="AP63" s="1"/>
      <c r="AQ63" s="5">
        <v>100.15398399999999</v>
      </c>
      <c r="AR63" s="5">
        <v>95.129946000000004</v>
      </c>
      <c r="AS63" s="22">
        <v>7.4249999999999997E-2</v>
      </c>
      <c r="AT63" s="5">
        <v>98.591669999999993</v>
      </c>
      <c r="AU63" s="5">
        <v>99.976324000000005</v>
      </c>
      <c r="AV63" s="5">
        <v>95.058801000000003</v>
      </c>
      <c r="AW63" s="22">
        <v>6.7083329999999997E-2</v>
      </c>
      <c r="AX63" s="5">
        <v>97.74015</v>
      </c>
      <c r="AY63" s="5">
        <v>97.924954999999997</v>
      </c>
      <c r="AZ63" s="5">
        <v>101.949978</v>
      </c>
      <c r="BA63" s="22">
        <v>3.9916670000000001E-2</v>
      </c>
      <c r="BB63" s="5">
        <v>102.1065</v>
      </c>
      <c r="BC63" s="5">
        <v>100.203142</v>
      </c>
      <c r="BD63" s="5">
        <v>93.846018999999998</v>
      </c>
      <c r="BE63" s="22">
        <v>5.6166669999999995E-2</v>
      </c>
      <c r="BF63" s="5">
        <v>94.735370000000003</v>
      </c>
    </row>
    <row r="64" spans="1:58" x14ac:dyDescent="0.35">
      <c r="A64" s="1" t="s">
        <v>61</v>
      </c>
      <c r="B64" s="1">
        <v>12050.4</v>
      </c>
      <c r="C64" s="1">
        <v>100</v>
      </c>
      <c r="D64" s="1">
        <v>245.40100000000001</v>
      </c>
      <c r="E64" s="1">
        <v>34.085999999999999</v>
      </c>
      <c r="F64" s="6">
        <v>315.2</v>
      </c>
      <c r="G64" s="7">
        <v>214.565</v>
      </c>
      <c r="H64" s="5">
        <v>22.26</v>
      </c>
      <c r="I64" s="5">
        <v>25.94</v>
      </c>
      <c r="J64" s="7">
        <v>8.3000000000000004E-2</v>
      </c>
      <c r="K64" s="1">
        <v>100</v>
      </c>
      <c r="L64" s="1">
        <v>100</v>
      </c>
      <c r="M64" s="4">
        <v>100.021</v>
      </c>
      <c r="N64" s="4">
        <v>100.01900000000001</v>
      </c>
      <c r="O64" s="1">
        <v>100</v>
      </c>
      <c r="P64" s="7">
        <v>100</v>
      </c>
      <c r="Q64" s="8">
        <v>1.0001199999999999</v>
      </c>
      <c r="R64" s="9">
        <v>0.60289704799999999</v>
      </c>
      <c r="S64" s="1">
        <v>58</v>
      </c>
      <c r="T64" s="4">
        <v>100.005</v>
      </c>
      <c r="U64" s="5">
        <v>9</v>
      </c>
      <c r="V64" s="5">
        <v>11.08</v>
      </c>
      <c r="W64" s="5">
        <v>12.96</v>
      </c>
      <c r="X64" s="5">
        <v>15.35</v>
      </c>
      <c r="Y64" s="5">
        <v>17.87</v>
      </c>
      <c r="Z64" s="5">
        <v>21.31</v>
      </c>
      <c r="AA64" s="5">
        <v>25.29</v>
      </c>
      <c r="AB64" s="5">
        <v>31.27</v>
      </c>
      <c r="AC64" s="5">
        <v>41.91</v>
      </c>
      <c r="AD64" s="5">
        <v>53.72</v>
      </c>
      <c r="AE64" s="5">
        <v>98.907488999999998</v>
      </c>
      <c r="AF64" s="5">
        <v>99.129898999999995</v>
      </c>
      <c r="AG64" s="22">
        <v>8.3499999999999991E-2</v>
      </c>
      <c r="AH64" s="5">
        <v>98.254149999999996</v>
      </c>
      <c r="AI64" s="5">
        <v>98.608913999999999</v>
      </c>
      <c r="AJ64" s="5">
        <v>97.736767999999998</v>
      </c>
      <c r="AK64" s="4">
        <v>8.6999999999999994E-2</v>
      </c>
      <c r="AL64" s="5">
        <v>98.491969999999995</v>
      </c>
      <c r="AM64" s="1"/>
      <c r="AN64" s="1"/>
      <c r="AO64" s="1"/>
      <c r="AP64" s="1"/>
      <c r="AQ64" s="5">
        <v>97.586251000000004</v>
      </c>
      <c r="AR64" s="5">
        <v>99.048136</v>
      </c>
      <c r="AS64" s="22">
        <v>7.6416670000000006E-2</v>
      </c>
      <c r="AT64" s="5">
        <v>98.9</v>
      </c>
      <c r="AU64" s="5">
        <v>97.799704000000006</v>
      </c>
      <c r="AV64" s="5">
        <v>97.728562999999994</v>
      </c>
      <c r="AW64" s="22">
        <v>7.7499999999999999E-2</v>
      </c>
      <c r="AX64" s="5">
        <v>98.497410000000002</v>
      </c>
      <c r="AY64" s="5">
        <v>96.836268000000004</v>
      </c>
      <c r="AZ64" s="5">
        <v>101.278611</v>
      </c>
      <c r="BA64" s="22">
        <v>5.0666669999999997E-2</v>
      </c>
      <c r="BB64" s="5">
        <v>100.7252</v>
      </c>
      <c r="BC64" s="5">
        <v>97.900594999999996</v>
      </c>
      <c r="BD64" s="5">
        <v>96.172852000000006</v>
      </c>
      <c r="BE64" s="22">
        <v>7.5499999999999998E-2</v>
      </c>
      <c r="BF64" s="5">
        <v>96.80395</v>
      </c>
    </row>
    <row r="65" spans="1:58" x14ac:dyDescent="0.35">
      <c r="A65" s="1" t="s">
        <v>62</v>
      </c>
      <c r="B65" s="1">
        <v>12582.8</v>
      </c>
      <c r="C65" s="1">
        <v>101.471</v>
      </c>
      <c r="D65" s="1">
        <v>245.32900000000001</v>
      </c>
      <c r="E65" s="1">
        <v>34.798000000000002</v>
      </c>
      <c r="F65" s="6">
        <v>320.39999999999998</v>
      </c>
      <c r="G65" s="7">
        <v>218.07599999999999</v>
      </c>
      <c r="H65" s="5">
        <v>21.99</v>
      </c>
      <c r="I65" s="5">
        <v>26.17</v>
      </c>
      <c r="J65" s="7">
        <v>8.5999999999999993E-2</v>
      </c>
      <c r="K65" s="1">
        <v>101.65300000000001</v>
      </c>
      <c r="L65" s="1">
        <v>102.562</v>
      </c>
      <c r="M65" s="4">
        <v>103.27500000000001</v>
      </c>
      <c r="N65" s="4">
        <v>101.914</v>
      </c>
      <c r="O65" s="1">
        <v>101.221</v>
      </c>
      <c r="P65" s="7">
        <v>100.986</v>
      </c>
      <c r="Q65" s="8">
        <v>0.96634200000000003</v>
      </c>
      <c r="R65" s="9">
        <v>0.59523189068000004</v>
      </c>
      <c r="S65" s="1">
        <v>57</v>
      </c>
      <c r="T65" s="4">
        <v>97.718000000000004</v>
      </c>
      <c r="U65" s="5">
        <v>8.91</v>
      </c>
      <c r="V65" s="5">
        <v>10.91</v>
      </c>
      <c r="W65" s="5">
        <v>12.76</v>
      </c>
      <c r="X65" s="5">
        <v>15.19</v>
      </c>
      <c r="Y65" s="5">
        <v>17.62</v>
      </c>
      <c r="Z65" s="5">
        <v>21.05</v>
      </c>
      <c r="AA65" s="5">
        <v>25.19</v>
      </c>
      <c r="AB65" s="5">
        <v>30.92</v>
      </c>
      <c r="AC65" s="5">
        <v>41.99</v>
      </c>
      <c r="AD65" s="5">
        <v>53.19</v>
      </c>
      <c r="AE65" s="5">
        <v>100</v>
      </c>
      <c r="AF65" s="5">
        <v>100</v>
      </c>
      <c r="AG65" s="22">
        <v>8.0583329999999995E-2</v>
      </c>
      <c r="AH65" s="5">
        <v>100</v>
      </c>
      <c r="AI65" s="5">
        <v>100</v>
      </c>
      <c r="AJ65" s="5">
        <v>100</v>
      </c>
      <c r="AK65" s="4">
        <v>8.900000000000001E-2</v>
      </c>
      <c r="AL65" s="5">
        <v>100</v>
      </c>
      <c r="AM65" s="1"/>
      <c r="AN65" s="1"/>
      <c r="AO65" s="1"/>
      <c r="AP65" s="1"/>
      <c r="AQ65" s="5">
        <v>100</v>
      </c>
      <c r="AR65" s="5">
        <v>100</v>
      </c>
      <c r="AS65" s="22">
        <v>6.966667E-2</v>
      </c>
      <c r="AT65" s="5">
        <v>99.991669999999999</v>
      </c>
      <c r="AU65" s="5">
        <v>100</v>
      </c>
      <c r="AV65" s="5">
        <v>100</v>
      </c>
      <c r="AW65" s="22">
        <v>8.3499999999999991E-2</v>
      </c>
      <c r="AX65" s="5">
        <v>100</v>
      </c>
      <c r="AY65" s="5">
        <v>100</v>
      </c>
      <c r="AZ65" s="5">
        <v>100</v>
      </c>
      <c r="BA65" s="22">
        <v>5.0499999999999996E-2</v>
      </c>
      <c r="BB65" s="5">
        <v>100</v>
      </c>
      <c r="BC65" s="5">
        <v>100</v>
      </c>
      <c r="BD65" s="5">
        <v>100</v>
      </c>
      <c r="BE65" s="22">
        <v>7.8083330000000006E-2</v>
      </c>
      <c r="BF65" s="5">
        <v>100</v>
      </c>
    </row>
    <row r="66" spans="1:58" x14ac:dyDescent="0.35">
      <c r="A66" s="1" t="s">
        <v>63</v>
      </c>
      <c r="B66" s="1">
        <v>13067.3</v>
      </c>
      <c r="C66" s="1">
        <v>103.655</v>
      </c>
      <c r="D66" s="1">
        <v>249.08</v>
      </c>
      <c r="E66" s="1">
        <v>35.502000000000002</v>
      </c>
      <c r="F66" s="6">
        <v>330.4</v>
      </c>
      <c r="G66" s="7">
        <v>224.923</v>
      </c>
      <c r="H66" s="5">
        <v>21.36</v>
      </c>
      <c r="I66" s="5">
        <v>25.86</v>
      </c>
      <c r="J66" s="7">
        <v>7.9000000000000001E-2</v>
      </c>
      <c r="K66" s="1">
        <v>104.149</v>
      </c>
      <c r="L66" s="1">
        <v>102.63500000000001</v>
      </c>
      <c r="M66" s="4">
        <v>103.42</v>
      </c>
      <c r="N66" s="4">
        <v>104.16800000000001</v>
      </c>
      <c r="O66" s="1">
        <v>103.31100000000001</v>
      </c>
      <c r="P66" s="7">
        <v>102.789</v>
      </c>
      <c r="Q66" s="8">
        <v>0.942079</v>
      </c>
      <c r="R66" s="9">
        <v>0.59983766079</v>
      </c>
      <c r="S66" s="1">
        <v>57</v>
      </c>
      <c r="T66" s="4">
        <v>98</v>
      </c>
      <c r="U66" s="5">
        <v>8.69</v>
      </c>
      <c r="V66" s="5">
        <v>10.59</v>
      </c>
      <c r="W66" s="5">
        <v>12.53</v>
      </c>
      <c r="X66" s="5">
        <v>14.85</v>
      </c>
      <c r="Y66" s="5">
        <v>17.14</v>
      </c>
      <c r="Z66" s="5">
        <v>20.47</v>
      </c>
      <c r="AA66" s="5">
        <v>24.53</v>
      </c>
      <c r="AB66" s="5">
        <v>30.59</v>
      </c>
      <c r="AC66" s="5">
        <v>41.06</v>
      </c>
      <c r="AD66" s="5">
        <v>52.75</v>
      </c>
      <c r="AE66" s="5">
        <v>101.73601600000001</v>
      </c>
      <c r="AF66" s="5">
        <v>103.530753</v>
      </c>
      <c r="AG66" s="22">
        <v>7.5249999999999997E-2</v>
      </c>
      <c r="AH66" s="5">
        <v>102.9121</v>
      </c>
      <c r="AI66" s="5">
        <v>100.845141</v>
      </c>
      <c r="AJ66" s="5">
        <v>101.79248699999999</v>
      </c>
      <c r="AK66" s="4">
        <v>8.8000000000000009E-2</v>
      </c>
      <c r="AL66" s="5">
        <v>102.1116</v>
      </c>
      <c r="AM66" s="1"/>
      <c r="AN66" s="1"/>
      <c r="AO66" s="1"/>
      <c r="AP66" s="1"/>
      <c r="AQ66" s="5">
        <v>102.05611500000001</v>
      </c>
      <c r="AR66" s="5">
        <v>102.55678899999999</v>
      </c>
      <c r="AS66" s="22">
        <v>5.8333329999999996E-2</v>
      </c>
      <c r="AT66" s="5">
        <v>102.0667</v>
      </c>
      <c r="AU66" s="5">
        <v>100.49203199999999</v>
      </c>
      <c r="AV66" s="5">
        <v>101.012395</v>
      </c>
      <c r="AW66" s="22">
        <v>8.3499999999999991E-2</v>
      </c>
      <c r="AX66" s="5">
        <v>102.78060000000001</v>
      </c>
      <c r="AY66" s="5">
        <v>100.233242</v>
      </c>
      <c r="AZ66" s="5">
        <v>100.671358</v>
      </c>
      <c r="BA66" s="22">
        <v>4.5833329999999999E-2</v>
      </c>
      <c r="BB66" s="5">
        <v>99.732370000000003</v>
      </c>
      <c r="BC66" s="5">
        <v>100.126549</v>
      </c>
      <c r="BD66" s="5">
        <v>100.08373400000001</v>
      </c>
      <c r="BE66" s="22">
        <v>8.0583329999999995E-2</v>
      </c>
      <c r="BF66" s="5">
        <v>104.4633</v>
      </c>
    </row>
    <row r="67" spans="1:58" x14ac:dyDescent="0.35">
      <c r="A67" s="1" t="s">
        <v>64</v>
      </c>
      <c r="B67" s="1">
        <v>13621</v>
      </c>
      <c r="C67" s="1">
        <v>105.63200000000001</v>
      </c>
      <c r="D67" s="1">
        <v>253.387</v>
      </c>
      <c r="E67" s="1">
        <v>36.354999999999997</v>
      </c>
      <c r="F67" s="6">
        <v>337.3</v>
      </c>
      <c r="G67" s="7">
        <v>229.58600000000001</v>
      </c>
      <c r="H67" s="5">
        <v>21.17</v>
      </c>
      <c r="I67" s="5">
        <v>25.64</v>
      </c>
      <c r="J67" s="7">
        <v>7.0000000000000007E-2</v>
      </c>
      <c r="K67" s="1">
        <v>106.121</v>
      </c>
      <c r="L67" s="1">
        <v>103.13500000000001</v>
      </c>
      <c r="M67" s="4">
        <v>104.343</v>
      </c>
      <c r="N67" s="4">
        <v>106.90300000000001</v>
      </c>
      <c r="O67" s="1">
        <v>105.214</v>
      </c>
      <c r="P67" s="7">
        <v>104.73</v>
      </c>
      <c r="Q67" s="8">
        <v>0.92025100000000004</v>
      </c>
      <c r="R67" s="9">
        <v>0.60201865435000002</v>
      </c>
      <c r="S67" s="1">
        <v>57</v>
      </c>
      <c r="T67" s="4">
        <v>97.825999999999993</v>
      </c>
      <c r="U67" s="5">
        <v>8.59</v>
      </c>
      <c r="V67" s="5">
        <v>10.39</v>
      </c>
      <c r="W67" s="5">
        <v>12.45</v>
      </c>
      <c r="X67" s="5">
        <v>14.62</v>
      </c>
      <c r="Y67" s="5">
        <v>17.04</v>
      </c>
      <c r="Z67" s="5">
        <v>20.239999999999998</v>
      </c>
      <c r="AA67" s="5">
        <v>24.55</v>
      </c>
      <c r="AB67" s="5">
        <v>30.17</v>
      </c>
      <c r="AC67" s="5">
        <v>41.36</v>
      </c>
      <c r="AD67" s="5">
        <v>53.47</v>
      </c>
      <c r="AE67" s="5">
        <v>101.62069</v>
      </c>
      <c r="AF67" s="5">
        <v>106.03289599999999</v>
      </c>
      <c r="AG67" s="22">
        <v>7.2916670000000003E-2</v>
      </c>
      <c r="AH67" s="5">
        <v>104.47199999999999</v>
      </c>
      <c r="AI67" s="5">
        <v>101.086161</v>
      </c>
      <c r="AJ67" s="5">
        <v>104.42359</v>
      </c>
      <c r="AK67" s="4">
        <v>9.4E-2</v>
      </c>
      <c r="AL67" s="5">
        <v>104.1071</v>
      </c>
      <c r="AM67" s="1"/>
      <c r="AN67" s="1"/>
      <c r="AO67" s="1"/>
      <c r="AP67" s="1"/>
      <c r="AQ67" s="5">
        <v>102.689448</v>
      </c>
      <c r="AR67" s="5">
        <v>106.268512</v>
      </c>
      <c r="AS67" s="22">
        <v>5.3833330000000006E-2</v>
      </c>
      <c r="AT67" s="5">
        <v>104.11669999999999</v>
      </c>
      <c r="AU67" s="5">
        <v>100.174132</v>
      </c>
      <c r="AV67" s="5">
        <v>102.098562</v>
      </c>
      <c r="AW67" s="22">
        <v>0.10641669999999999</v>
      </c>
      <c r="AX67" s="5">
        <v>105.9066</v>
      </c>
      <c r="AY67" s="5">
        <v>101.170365</v>
      </c>
      <c r="AZ67" s="5">
        <v>99.693214999999995</v>
      </c>
      <c r="BA67" s="22">
        <v>4.3499999999999997E-2</v>
      </c>
      <c r="BB67" s="5">
        <v>99.68056</v>
      </c>
      <c r="BC67" s="5">
        <v>99.633314999999996</v>
      </c>
      <c r="BD67" s="5">
        <v>100.70040899999999</v>
      </c>
      <c r="BE67" s="22">
        <v>7.9250000000000001E-2</v>
      </c>
      <c r="BF67" s="5">
        <v>107.3891</v>
      </c>
    </row>
    <row r="68" spans="1:58" x14ac:dyDescent="0.35">
      <c r="A68" s="1" t="s">
        <v>65</v>
      </c>
      <c r="B68" s="1">
        <v>14062.6</v>
      </c>
      <c r="C68" s="1">
        <v>107.35299999999999</v>
      </c>
      <c r="D68" s="1">
        <v>256.53500000000003</v>
      </c>
      <c r="E68" s="1">
        <v>36.82</v>
      </c>
      <c r="F68" s="6">
        <v>342.2</v>
      </c>
      <c r="G68" s="7">
        <v>232.94900000000001</v>
      </c>
      <c r="H68" s="5">
        <v>21.33</v>
      </c>
      <c r="I68" s="5">
        <v>25.77</v>
      </c>
      <c r="J68" s="7">
        <v>6.3E-2</v>
      </c>
      <c r="K68" s="1">
        <v>107.532</v>
      </c>
      <c r="L68" s="1">
        <v>103.578</v>
      </c>
      <c r="M68" s="4">
        <v>104.655</v>
      </c>
      <c r="N68" s="4">
        <v>108.15600000000001</v>
      </c>
      <c r="O68" s="1">
        <v>106.913</v>
      </c>
      <c r="P68" s="7">
        <v>106.307</v>
      </c>
      <c r="Q68" s="8">
        <v>0.90192099999999997</v>
      </c>
      <c r="R68" s="9">
        <v>0.60011118649999995</v>
      </c>
      <c r="S68" s="1">
        <v>56.6</v>
      </c>
      <c r="T68" s="4">
        <v>97.216999999999999</v>
      </c>
      <c r="U68" s="5">
        <v>8.69</v>
      </c>
      <c r="V68" s="5">
        <v>10.3</v>
      </c>
      <c r="W68" s="5">
        <v>12.33</v>
      </c>
      <c r="X68" s="5">
        <v>14.54</v>
      </c>
      <c r="Y68" s="5">
        <v>17.170000000000002</v>
      </c>
      <c r="Z68" s="5">
        <v>20.36</v>
      </c>
      <c r="AA68" s="5">
        <v>24.65</v>
      </c>
      <c r="AB68" s="5">
        <v>30.7</v>
      </c>
      <c r="AC68" s="5">
        <v>41.64</v>
      </c>
      <c r="AD68" s="5">
        <v>54.23</v>
      </c>
      <c r="AE68" s="5">
        <v>103.05872599999999</v>
      </c>
      <c r="AF68" s="5">
        <v>109.321377</v>
      </c>
      <c r="AG68" s="22">
        <v>7.083333E-2</v>
      </c>
      <c r="AH68" s="5">
        <v>105.4522</v>
      </c>
      <c r="AI68" s="5">
        <v>102.42482099999999</v>
      </c>
      <c r="AJ68" s="5">
        <v>107.01319100000001</v>
      </c>
      <c r="AK68" s="4">
        <v>9.9000000000000005E-2</v>
      </c>
      <c r="AL68" s="5">
        <v>105.00620000000001</v>
      </c>
      <c r="AM68" s="1"/>
      <c r="AN68" s="1"/>
      <c r="AO68" s="1"/>
      <c r="AP68" s="1"/>
      <c r="AQ68" s="5">
        <v>103.510777</v>
      </c>
      <c r="AR68" s="5">
        <v>108.95877299999999</v>
      </c>
      <c r="AS68" s="22">
        <v>5.2416669999999999E-2</v>
      </c>
      <c r="AT68" s="5">
        <v>105.6833</v>
      </c>
      <c r="AU68" s="5">
        <v>101.086859</v>
      </c>
      <c r="AV68" s="5">
        <v>103.75946399999999</v>
      </c>
      <c r="AW68" s="22">
        <v>0.12133330000000001</v>
      </c>
      <c r="AX68" s="5">
        <v>107.1986</v>
      </c>
      <c r="AY68" s="5">
        <v>103.259545</v>
      </c>
      <c r="AZ68" s="5">
        <v>100.388248</v>
      </c>
      <c r="BA68" s="22">
        <v>4.0250000000000001E-2</v>
      </c>
      <c r="BB68" s="5">
        <v>100.02589999999999</v>
      </c>
      <c r="BC68" s="5">
        <v>99.889959000000005</v>
      </c>
      <c r="BD68" s="5">
        <v>102.888414</v>
      </c>
      <c r="BE68" s="22">
        <v>7.5499999999999998E-2</v>
      </c>
      <c r="BF68" s="5">
        <v>110.1472</v>
      </c>
    </row>
    <row r="69" spans="1:58" x14ac:dyDescent="0.35">
      <c r="A69" s="1" t="s">
        <v>66</v>
      </c>
      <c r="B69" s="1">
        <v>14679.6</v>
      </c>
      <c r="C69" s="1">
        <v>109.214</v>
      </c>
      <c r="D69" s="1">
        <v>261.37900000000002</v>
      </c>
      <c r="E69" s="1">
        <v>37.764000000000003</v>
      </c>
      <c r="F69" s="6">
        <v>347.8</v>
      </c>
      <c r="G69" s="7">
        <v>236.70400000000001</v>
      </c>
      <c r="H69" s="5">
        <v>21.19</v>
      </c>
      <c r="I69" s="5">
        <v>25.88</v>
      </c>
      <c r="J69" s="7">
        <v>5.2000000000000005E-2</v>
      </c>
      <c r="K69" s="1">
        <v>109.157</v>
      </c>
      <c r="L69" s="1">
        <v>104.068</v>
      </c>
      <c r="M69" s="4">
        <v>105.682</v>
      </c>
      <c r="N69" s="4">
        <v>111.253</v>
      </c>
      <c r="O69" s="1">
        <v>108.827</v>
      </c>
      <c r="P69" s="7">
        <v>108.167</v>
      </c>
      <c r="Q69" s="8">
        <v>0.88541099999999995</v>
      </c>
      <c r="R69" s="9">
        <v>0.60359746217999999</v>
      </c>
      <c r="S69" s="1">
        <v>56.8</v>
      </c>
      <c r="T69" s="4">
        <v>97.328000000000003</v>
      </c>
      <c r="U69" s="5">
        <v>8.75</v>
      </c>
      <c r="V69" s="5">
        <v>10.19</v>
      </c>
      <c r="W69" s="5">
        <v>12.22</v>
      </c>
      <c r="X69" s="5">
        <v>14.67</v>
      </c>
      <c r="Y69" s="5">
        <v>17.11</v>
      </c>
      <c r="Z69" s="5">
        <v>20.25</v>
      </c>
      <c r="AA69" s="5">
        <v>24.37</v>
      </c>
      <c r="AB69" s="5">
        <v>30.39</v>
      </c>
      <c r="AC69" s="5">
        <v>41.25</v>
      </c>
      <c r="AD69" s="5">
        <v>53.78</v>
      </c>
      <c r="AE69" s="5">
        <v>105.33593999999999</v>
      </c>
      <c r="AF69" s="5">
        <v>112.80302399999999</v>
      </c>
      <c r="AG69" s="22">
        <v>6.9083329999999998E-2</v>
      </c>
      <c r="AH69" s="5">
        <v>107.4628</v>
      </c>
      <c r="AI69" s="5">
        <v>103.27162300000001</v>
      </c>
      <c r="AJ69" s="5">
        <v>108.77838</v>
      </c>
      <c r="AK69" s="4">
        <v>0.10300000000000001</v>
      </c>
      <c r="AL69" s="5">
        <v>105.5394</v>
      </c>
      <c r="AM69" s="1"/>
      <c r="AN69" s="1"/>
      <c r="AO69" s="1"/>
      <c r="AP69" s="1"/>
      <c r="AQ69" s="5">
        <v>104.26764300000001</v>
      </c>
      <c r="AR69" s="5">
        <v>111.262879</v>
      </c>
      <c r="AS69" s="22">
        <v>4.9916669999999996E-2</v>
      </c>
      <c r="AT69" s="5">
        <v>106.6417</v>
      </c>
      <c r="AU69" s="5">
        <v>101.272345</v>
      </c>
      <c r="AV69" s="5">
        <v>104.021934</v>
      </c>
      <c r="AW69" s="22">
        <v>0.1265</v>
      </c>
      <c r="AX69" s="5">
        <v>107.45699999999999</v>
      </c>
      <c r="AY69" s="5">
        <v>103.29904000000001</v>
      </c>
      <c r="AZ69" s="5">
        <v>101.531919</v>
      </c>
      <c r="BA69" s="22">
        <v>3.5916670000000005E-2</v>
      </c>
      <c r="BB69" s="5">
        <v>102.7886</v>
      </c>
      <c r="BC69" s="5">
        <v>100.15921</v>
      </c>
      <c r="BD69" s="5">
        <v>103.001813</v>
      </c>
      <c r="BE69" s="22">
        <v>6.141667E-2</v>
      </c>
      <c r="BF69" s="5">
        <v>111.7685</v>
      </c>
    </row>
    <row r="70" spans="1:58" x14ac:dyDescent="0.35">
      <c r="A70" s="1" t="s">
        <v>67</v>
      </c>
      <c r="B70" s="1">
        <v>15279.2</v>
      </c>
      <c r="C70" s="1">
        <v>110.43</v>
      </c>
      <c r="D70" s="1">
        <v>266.81700000000001</v>
      </c>
      <c r="E70" s="1">
        <v>38.76</v>
      </c>
      <c r="F70" s="6">
        <v>348.2</v>
      </c>
      <c r="G70" s="7">
        <v>236.98699999999999</v>
      </c>
      <c r="H70" s="5">
        <v>21.4</v>
      </c>
      <c r="I70" s="5">
        <v>26.32</v>
      </c>
      <c r="J70" s="7">
        <v>4.4999999999999998E-2</v>
      </c>
      <c r="K70" s="1">
        <v>109.48099999999999</v>
      </c>
      <c r="L70" s="1">
        <v>104.593</v>
      </c>
      <c r="M70" s="4">
        <v>106.997</v>
      </c>
      <c r="N70" s="4">
        <v>114.711</v>
      </c>
      <c r="O70" s="1">
        <v>109.999</v>
      </c>
      <c r="P70" s="7">
        <v>109.146</v>
      </c>
      <c r="Q70" s="8">
        <v>0.87207999999999997</v>
      </c>
      <c r="R70" s="1"/>
      <c r="S70" s="1">
        <v>57.3</v>
      </c>
      <c r="T70" s="4">
        <v>98.225999999999999</v>
      </c>
      <c r="U70" s="5">
        <v>9.08</v>
      </c>
      <c r="V70" s="5">
        <v>10.25</v>
      </c>
      <c r="W70" s="5">
        <v>12.56</v>
      </c>
      <c r="X70" s="5">
        <v>15.08</v>
      </c>
      <c r="Y70" s="5">
        <v>17.329999999999998</v>
      </c>
      <c r="Z70" s="5">
        <v>20.399999999999999</v>
      </c>
      <c r="AA70" s="5">
        <v>25.21</v>
      </c>
      <c r="AB70" s="5">
        <v>31.29</v>
      </c>
      <c r="AC70" s="5">
        <v>42.87</v>
      </c>
      <c r="AD70" s="5">
        <v>56.88</v>
      </c>
      <c r="AE70" s="5">
        <v>105.114876</v>
      </c>
      <c r="AF70" s="5">
        <v>114.610947</v>
      </c>
      <c r="AG70" s="22">
        <v>6.9083329999999998E-2</v>
      </c>
      <c r="AH70" s="5">
        <v>108.672</v>
      </c>
      <c r="AI70" s="5">
        <v>104.11266999999999</v>
      </c>
      <c r="AJ70" s="5">
        <v>109.59997799999999</v>
      </c>
      <c r="AK70" s="4">
        <v>0.10400000000000001</v>
      </c>
      <c r="AL70" s="5">
        <v>105.57899999999999</v>
      </c>
      <c r="AM70" s="1"/>
      <c r="AN70" s="1"/>
      <c r="AO70" s="1"/>
      <c r="AP70" s="1"/>
      <c r="AQ70" s="5">
        <v>105.090946</v>
      </c>
      <c r="AR70" s="5">
        <v>114.070718</v>
      </c>
      <c r="AS70" s="22">
        <v>4.6333330000000006E-2</v>
      </c>
      <c r="AT70" s="5">
        <v>106.8917</v>
      </c>
      <c r="AU70" s="5">
        <v>101.570162</v>
      </c>
      <c r="AV70" s="5">
        <v>104.83969500000001</v>
      </c>
      <c r="AW70" s="22">
        <v>0.1189167</v>
      </c>
      <c r="AX70" s="5">
        <v>107.4987</v>
      </c>
      <c r="AY70" s="5">
        <v>104.799795</v>
      </c>
      <c r="AZ70" s="5">
        <v>102.49545500000001</v>
      </c>
      <c r="BA70" s="22">
        <v>3.3750000000000002E-2</v>
      </c>
      <c r="BB70" s="5">
        <v>103.6001</v>
      </c>
      <c r="BC70" s="5">
        <v>101.83193900000001</v>
      </c>
      <c r="BD70" s="5">
        <v>105.01560499999999</v>
      </c>
      <c r="BE70" s="22">
        <v>5.3249999999999999E-2</v>
      </c>
      <c r="BF70" s="5">
        <v>111.8244</v>
      </c>
    </row>
    <row r="71" spans="1:58" x14ac:dyDescent="0.35">
      <c r="A71" s="1" t="s">
        <v>68</v>
      </c>
      <c r="B71" s="1">
        <v>15707.8</v>
      </c>
      <c r="C71" s="1">
        <v>112.048</v>
      </c>
      <c r="D71" s="1">
        <v>270.45100000000002</v>
      </c>
      <c r="E71" s="1">
        <v>39.719000000000001</v>
      </c>
      <c r="F71" s="6">
        <v>352.6</v>
      </c>
      <c r="G71" s="7">
        <v>240.00899999999999</v>
      </c>
      <c r="H71" s="5">
        <v>22.04</v>
      </c>
      <c r="I71" s="5">
        <v>26.61</v>
      </c>
      <c r="J71" s="7">
        <v>4.2000000000000003E-2</v>
      </c>
      <c r="K71" s="1">
        <v>110.789</v>
      </c>
      <c r="L71" s="1">
        <v>104.85599999999999</v>
      </c>
      <c r="M71" s="4">
        <v>106.995</v>
      </c>
      <c r="N71" s="4">
        <v>115.988</v>
      </c>
      <c r="O71" s="1">
        <v>111.44499999999999</v>
      </c>
      <c r="P71" s="7">
        <v>110.48099999999999</v>
      </c>
      <c r="Q71" s="1"/>
      <c r="R71" s="1"/>
      <c r="S71" s="1">
        <v>57.8</v>
      </c>
      <c r="T71" s="4">
        <v>98.125</v>
      </c>
      <c r="U71" s="5">
        <v>9.35</v>
      </c>
      <c r="V71" s="5">
        <v>10.91</v>
      </c>
      <c r="W71" s="5">
        <v>12.91</v>
      </c>
      <c r="X71" s="5">
        <v>15.03</v>
      </c>
      <c r="Y71" s="5">
        <v>17.86</v>
      </c>
      <c r="Z71" s="5">
        <v>21</v>
      </c>
      <c r="AA71" s="5">
        <v>25.08</v>
      </c>
      <c r="AB71" s="5">
        <v>31.89</v>
      </c>
      <c r="AC71" s="5">
        <v>43.86</v>
      </c>
      <c r="AD71" s="5">
        <v>57.86</v>
      </c>
      <c r="AE71" s="5">
        <v>105.80287300000001</v>
      </c>
      <c r="AF71" s="5">
        <v>115.48204</v>
      </c>
      <c r="AG71" s="22">
        <v>6.991667E-2</v>
      </c>
      <c r="AH71" s="5">
        <v>110.2247</v>
      </c>
      <c r="AI71" s="5">
        <v>105.135606</v>
      </c>
      <c r="AJ71" s="5">
        <v>111.019564</v>
      </c>
      <c r="AK71" s="4">
        <v>0.10099999999999999</v>
      </c>
      <c r="AL71" s="5">
        <v>105.7726</v>
      </c>
      <c r="AM71" s="1"/>
      <c r="AN71" s="1"/>
      <c r="AO71" s="1"/>
      <c r="AP71" s="1"/>
      <c r="AQ71" s="5">
        <v>106.14408</v>
      </c>
      <c r="AR71" s="5">
        <v>116.983394</v>
      </c>
      <c r="AS71" s="22">
        <v>4.1333330000000001E-2</v>
      </c>
      <c r="AT71" s="5">
        <v>107.4083</v>
      </c>
      <c r="AU71" s="5">
        <v>100.821156</v>
      </c>
      <c r="AV71" s="5">
        <v>105.040796</v>
      </c>
      <c r="AW71" s="22">
        <v>0.11675000000000001</v>
      </c>
      <c r="AX71" s="5">
        <v>107.3976</v>
      </c>
      <c r="AY71" s="5">
        <v>105.21225</v>
      </c>
      <c r="AZ71" s="1"/>
      <c r="BA71" s="22">
        <v>3.116667E-2</v>
      </c>
      <c r="BB71" s="5">
        <v>103.47920000000001</v>
      </c>
      <c r="BC71" s="5">
        <v>101.276568</v>
      </c>
      <c r="BD71" s="5">
        <v>107.38109799999999</v>
      </c>
      <c r="BE71" s="22">
        <v>4.8250000000000001E-2</v>
      </c>
      <c r="BF71" s="5">
        <v>112.5419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D8D7C-1E4B-428F-9012-50B2BB23B791}">
  <dimension ref="A1:D104"/>
  <sheetViews>
    <sheetView workbookViewId="0">
      <selection activeCell="A2" sqref="A2"/>
    </sheetView>
  </sheetViews>
  <sheetFormatPr defaultRowHeight="14.5" x14ac:dyDescent="0.35"/>
  <sheetData>
    <row r="1" spans="1:4" x14ac:dyDescent="0.35">
      <c r="A1" s="23" t="s">
        <v>283</v>
      </c>
    </row>
    <row r="2" spans="1:4" x14ac:dyDescent="0.35">
      <c r="A2" s="17" t="s">
        <v>225</v>
      </c>
    </row>
    <row r="3" spans="1:4" x14ac:dyDescent="0.35">
      <c r="A3" s="11" t="s">
        <v>221</v>
      </c>
      <c r="B3" s="11" t="s">
        <v>222</v>
      </c>
      <c r="C3" s="11" t="s">
        <v>223</v>
      </c>
      <c r="D3" s="11" t="s">
        <v>224</v>
      </c>
    </row>
    <row r="4" spans="1:4" x14ac:dyDescent="0.35">
      <c r="A4" s="1">
        <v>0</v>
      </c>
      <c r="B4" s="1"/>
      <c r="C4" s="1"/>
      <c r="D4" s="1"/>
    </row>
    <row r="5" spans="1:4" x14ac:dyDescent="0.35">
      <c r="A5" s="1">
        <v>1</v>
      </c>
      <c r="B5" s="1"/>
      <c r="C5" s="1"/>
      <c r="D5" s="1"/>
    </row>
    <row r="6" spans="1:4" x14ac:dyDescent="0.35">
      <c r="A6" s="1">
        <v>2</v>
      </c>
      <c r="B6" s="1"/>
      <c r="C6" s="1"/>
      <c r="D6" s="1"/>
    </row>
    <row r="7" spans="1:4" x14ac:dyDescent="0.35">
      <c r="A7" s="1">
        <v>3</v>
      </c>
      <c r="B7" s="1"/>
      <c r="C7" s="1"/>
      <c r="D7" s="1"/>
    </row>
    <row r="8" spans="1:4" x14ac:dyDescent="0.35">
      <c r="A8" s="1">
        <v>4</v>
      </c>
      <c r="B8" s="1">
        <v>5.65</v>
      </c>
      <c r="C8" s="1">
        <v>5.04</v>
      </c>
      <c r="D8" s="1">
        <v>6.26</v>
      </c>
    </row>
    <row r="9" spans="1:4" x14ac:dyDescent="0.35">
      <c r="A9" s="1">
        <v>5</v>
      </c>
      <c r="B9" s="1">
        <v>5.98</v>
      </c>
      <c r="C9" s="1">
        <v>5.37</v>
      </c>
      <c r="D9" s="1">
        <v>6.59</v>
      </c>
    </row>
    <row r="10" spans="1:4" x14ac:dyDescent="0.35">
      <c r="A10" s="1">
        <v>6</v>
      </c>
      <c r="B10" s="1">
        <v>6.37</v>
      </c>
      <c r="C10" s="1">
        <v>5.76</v>
      </c>
      <c r="D10" s="1">
        <v>6.98</v>
      </c>
    </row>
    <row r="11" spans="1:4" x14ac:dyDescent="0.35">
      <c r="A11" s="1">
        <v>7</v>
      </c>
      <c r="B11" s="1">
        <v>6.82</v>
      </c>
      <c r="C11" s="1">
        <v>6.22</v>
      </c>
      <c r="D11" s="1">
        <v>7.42</v>
      </c>
    </row>
    <row r="12" spans="1:4" x14ac:dyDescent="0.35">
      <c r="A12" s="1">
        <v>8</v>
      </c>
      <c r="B12" s="1">
        <v>7.33</v>
      </c>
      <c r="C12" s="1">
        <v>6.75</v>
      </c>
      <c r="D12" s="1">
        <v>7.91</v>
      </c>
    </row>
    <row r="13" spans="1:4" x14ac:dyDescent="0.35">
      <c r="A13" s="1">
        <v>9</v>
      </c>
      <c r="B13" s="1">
        <v>7.88</v>
      </c>
      <c r="C13" s="1">
        <v>7.32</v>
      </c>
      <c r="D13" s="1">
        <v>8.43</v>
      </c>
    </row>
    <row r="14" spans="1:4" x14ac:dyDescent="0.35">
      <c r="A14" s="1">
        <v>10</v>
      </c>
      <c r="B14" s="1">
        <v>8.4600000000000009</v>
      </c>
      <c r="C14" s="1">
        <v>7.93</v>
      </c>
      <c r="D14" s="1">
        <v>9</v>
      </c>
    </row>
    <row r="15" spans="1:4" x14ac:dyDescent="0.35">
      <c r="A15" s="1">
        <v>11</v>
      </c>
      <c r="B15" s="1">
        <v>9.1</v>
      </c>
      <c r="C15" s="1">
        <v>8.59</v>
      </c>
      <c r="D15" s="1">
        <v>9.61</v>
      </c>
    </row>
    <row r="16" spans="1:4" x14ac:dyDescent="0.35">
      <c r="A16" s="1">
        <v>12</v>
      </c>
      <c r="B16" s="1">
        <v>9.7899999999999991</v>
      </c>
      <c r="C16" s="1">
        <v>9.31</v>
      </c>
      <c r="D16" s="1">
        <v>10.28</v>
      </c>
    </row>
    <row r="17" spans="1:4" x14ac:dyDescent="0.35">
      <c r="A17" s="1">
        <v>13</v>
      </c>
      <c r="B17" s="1">
        <v>10.53</v>
      </c>
      <c r="C17" s="1">
        <v>10.07</v>
      </c>
      <c r="D17" s="1">
        <v>11</v>
      </c>
    </row>
    <row r="18" spans="1:4" x14ac:dyDescent="0.35">
      <c r="A18" s="1">
        <v>14</v>
      </c>
      <c r="B18" s="1">
        <v>11.32</v>
      </c>
      <c r="C18" s="1">
        <v>10.87</v>
      </c>
      <c r="D18" s="1">
        <v>11.78</v>
      </c>
    </row>
    <row r="19" spans="1:4" x14ac:dyDescent="0.35">
      <c r="A19" s="1">
        <v>15</v>
      </c>
      <c r="B19" s="1">
        <v>12.16</v>
      </c>
      <c r="C19" s="1">
        <v>11.71</v>
      </c>
      <c r="D19" s="1">
        <v>12.61</v>
      </c>
    </row>
    <row r="20" spans="1:4" x14ac:dyDescent="0.35">
      <c r="A20" s="1">
        <v>16</v>
      </c>
      <c r="B20" s="1">
        <v>13.01</v>
      </c>
      <c r="C20" s="1">
        <v>12.57</v>
      </c>
      <c r="D20" s="1">
        <v>13.46</v>
      </c>
    </row>
    <row r="21" spans="1:4" x14ac:dyDescent="0.35">
      <c r="A21" s="1">
        <v>17</v>
      </c>
      <c r="B21" s="1">
        <v>13.87</v>
      </c>
      <c r="C21" s="1">
        <v>13.43</v>
      </c>
      <c r="D21" s="1">
        <v>14.31</v>
      </c>
    </row>
    <row r="22" spans="1:4" x14ac:dyDescent="0.35">
      <c r="A22" s="1">
        <v>18</v>
      </c>
      <c r="B22" s="1">
        <v>14.73</v>
      </c>
      <c r="C22" s="1">
        <v>14.29</v>
      </c>
      <c r="D22" s="1">
        <v>15.18</v>
      </c>
    </row>
    <row r="23" spans="1:4" x14ac:dyDescent="0.35">
      <c r="A23" s="1">
        <v>19</v>
      </c>
      <c r="B23" s="1">
        <v>15.59</v>
      </c>
      <c r="C23" s="1">
        <v>15.15</v>
      </c>
      <c r="D23" s="1">
        <v>16.03</v>
      </c>
    </row>
    <row r="24" spans="1:4" x14ac:dyDescent="0.35">
      <c r="A24" s="1">
        <v>20</v>
      </c>
      <c r="B24" s="1">
        <v>16.45</v>
      </c>
      <c r="C24" s="1">
        <v>16.010000000000002</v>
      </c>
      <c r="D24" s="1">
        <v>16.89</v>
      </c>
    </row>
    <row r="25" spans="1:4" x14ac:dyDescent="0.35">
      <c r="A25" s="1">
        <v>21</v>
      </c>
      <c r="B25" s="1">
        <v>17.309999999999999</v>
      </c>
      <c r="C25" s="1">
        <v>16.86</v>
      </c>
      <c r="D25" s="1">
        <v>17.75</v>
      </c>
    </row>
    <row r="26" spans="1:4" x14ac:dyDescent="0.35">
      <c r="A26" s="1">
        <v>22</v>
      </c>
      <c r="B26" s="1">
        <v>18.170000000000002</v>
      </c>
      <c r="C26" s="1">
        <v>17.73</v>
      </c>
      <c r="D26" s="1">
        <v>18.61</v>
      </c>
    </row>
    <row r="27" spans="1:4" x14ac:dyDescent="0.35">
      <c r="A27" s="1">
        <v>23</v>
      </c>
      <c r="B27" s="1">
        <v>19.010000000000002</v>
      </c>
      <c r="C27" s="1">
        <v>18.57</v>
      </c>
      <c r="D27" s="1">
        <v>19.45</v>
      </c>
    </row>
    <row r="28" spans="1:4" x14ac:dyDescent="0.35">
      <c r="A28" s="1">
        <v>24</v>
      </c>
      <c r="B28" s="1">
        <v>19.850000000000001</v>
      </c>
      <c r="C28" s="1">
        <v>19.41</v>
      </c>
      <c r="D28" s="1">
        <v>20.29</v>
      </c>
    </row>
    <row r="29" spans="1:4" x14ac:dyDescent="0.35">
      <c r="A29" s="1">
        <v>25</v>
      </c>
      <c r="B29" s="1">
        <v>20.68</v>
      </c>
      <c r="C29" s="1">
        <v>20.239999999999998</v>
      </c>
      <c r="D29" s="1">
        <v>21.12</v>
      </c>
    </row>
    <row r="30" spans="1:4" x14ac:dyDescent="0.35">
      <c r="A30" s="1">
        <v>26</v>
      </c>
      <c r="B30" s="1">
        <v>21.5</v>
      </c>
      <c r="C30" s="1">
        <v>21.07</v>
      </c>
      <c r="D30" s="1">
        <v>21.94</v>
      </c>
    </row>
    <row r="31" spans="1:4" x14ac:dyDescent="0.35">
      <c r="A31" s="1">
        <v>27</v>
      </c>
      <c r="B31" s="1">
        <v>22.31</v>
      </c>
      <c r="C31" s="1">
        <v>21.88</v>
      </c>
      <c r="D31" s="1">
        <v>22.73</v>
      </c>
    </row>
    <row r="32" spans="1:4" x14ac:dyDescent="0.35">
      <c r="A32" s="1">
        <v>28</v>
      </c>
      <c r="B32" s="1">
        <v>23.08</v>
      </c>
      <c r="C32" s="1">
        <v>22.66</v>
      </c>
      <c r="D32" s="1">
        <v>23.5</v>
      </c>
    </row>
    <row r="33" spans="1:4" x14ac:dyDescent="0.35">
      <c r="A33" s="1">
        <v>29</v>
      </c>
      <c r="B33" s="1">
        <v>23.83</v>
      </c>
      <c r="C33" s="1">
        <v>23.41</v>
      </c>
      <c r="D33" s="1">
        <v>24.25</v>
      </c>
    </row>
    <row r="34" spans="1:4" x14ac:dyDescent="0.35">
      <c r="A34" s="1">
        <v>30</v>
      </c>
      <c r="B34" s="1">
        <v>24.55</v>
      </c>
      <c r="C34" s="1">
        <v>24.14</v>
      </c>
      <c r="D34" s="1">
        <v>24.96</v>
      </c>
    </row>
    <row r="35" spans="1:4" x14ac:dyDescent="0.35">
      <c r="A35" s="1">
        <v>31</v>
      </c>
      <c r="B35" s="1">
        <v>25.24</v>
      </c>
      <c r="C35" s="1">
        <v>24.84</v>
      </c>
      <c r="D35" s="1">
        <v>25.65</v>
      </c>
    </row>
    <row r="36" spans="1:4" x14ac:dyDescent="0.35">
      <c r="A36" s="1">
        <v>32</v>
      </c>
      <c r="B36" s="1">
        <v>25.9</v>
      </c>
      <c r="C36" s="1">
        <v>25.51</v>
      </c>
      <c r="D36" s="1">
        <v>26.3</v>
      </c>
    </row>
    <row r="37" spans="1:4" x14ac:dyDescent="0.35">
      <c r="A37" s="1">
        <v>33</v>
      </c>
      <c r="B37" s="1">
        <v>26.54</v>
      </c>
      <c r="C37" s="1">
        <v>26.14</v>
      </c>
      <c r="D37" s="1">
        <v>26.93</v>
      </c>
    </row>
    <row r="38" spans="1:4" x14ac:dyDescent="0.35">
      <c r="A38" s="1">
        <v>34</v>
      </c>
      <c r="B38" s="1">
        <v>27.14</v>
      </c>
      <c r="C38" s="1">
        <v>26.75</v>
      </c>
      <c r="D38" s="1">
        <v>27.53</v>
      </c>
    </row>
    <row r="39" spans="1:4" x14ac:dyDescent="0.35">
      <c r="A39" s="1">
        <v>35</v>
      </c>
      <c r="B39" s="1">
        <v>27.71</v>
      </c>
      <c r="C39" s="1">
        <v>27.33</v>
      </c>
      <c r="D39" s="1">
        <v>28.1</v>
      </c>
    </row>
    <row r="40" spans="1:4" x14ac:dyDescent="0.35">
      <c r="A40" s="1">
        <v>36</v>
      </c>
      <c r="B40" s="1">
        <v>28.26</v>
      </c>
      <c r="C40" s="1">
        <v>27.89</v>
      </c>
      <c r="D40" s="1">
        <v>28.64</v>
      </c>
    </row>
    <row r="41" spans="1:4" x14ac:dyDescent="0.35">
      <c r="A41" s="1">
        <v>37</v>
      </c>
      <c r="B41" s="1">
        <v>28.79</v>
      </c>
      <c r="C41" s="1">
        <v>28.42</v>
      </c>
      <c r="D41" s="1">
        <v>29.17</v>
      </c>
    </row>
    <row r="42" spans="1:4" x14ac:dyDescent="0.35">
      <c r="A42" s="1">
        <v>38</v>
      </c>
      <c r="B42" s="1">
        <v>29.3</v>
      </c>
      <c r="C42" s="1">
        <v>28.94</v>
      </c>
      <c r="D42" s="1">
        <v>29.67</v>
      </c>
    </row>
    <row r="43" spans="1:4" x14ac:dyDescent="0.35">
      <c r="A43" s="1">
        <v>39</v>
      </c>
      <c r="B43" s="1">
        <v>29.8</v>
      </c>
      <c r="C43" s="1">
        <v>29.43</v>
      </c>
      <c r="D43" s="1">
        <v>30.16</v>
      </c>
    </row>
    <row r="44" spans="1:4" x14ac:dyDescent="0.35">
      <c r="A44" s="1">
        <v>40</v>
      </c>
      <c r="B44" s="1">
        <v>30.26</v>
      </c>
      <c r="C44" s="1">
        <v>29.9</v>
      </c>
      <c r="D44" s="1">
        <v>30.63</v>
      </c>
    </row>
    <row r="45" spans="1:4" x14ac:dyDescent="0.35">
      <c r="A45" s="1">
        <v>41</v>
      </c>
      <c r="B45" s="1">
        <v>30.72</v>
      </c>
      <c r="C45" s="1">
        <v>30.36</v>
      </c>
      <c r="D45" s="1">
        <v>31.08</v>
      </c>
    </row>
    <row r="46" spans="1:4" x14ac:dyDescent="0.35">
      <c r="A46" s="1">
        <v>42</v>
      </c>
      <c r="B46" s="1">
        <v>31.15</v>
      </c>
      <c r="C46" s="1">
        <v>30.8</v>
      </c>
      <c r="D46" s="1">
        <v>31.51</v>
      </c>
    </row>
    <row r="47" spans="1:4" x14ac:dyDescent="0.35">
      <c r="A47" s="1">
        <v>43</v>
      </c>
      <c r="B47" s="1">
        <v>31.58</v>
      </c>
      <c r="C47" s="1">
        <v>31.22</v>
      </c>
      <c r="D47" s="1">
        <v>31.93</v>
      </c>
    </row>
    <row r="48" spans="1:4" x14ac:dyDescent="0.35">
      <c r="A48" s="1">
        <v>44</v>
      </c>
      <c r="B48" s="1">
        <v>31.98</v>
      </c>
      <c r="C48" s="1">
        <v>31.62</v>
      </c>
      <c r="D48" s="1">
        <v>32.340000000000003</v>
      </c>
    </row>
    <row r="49" spans="1:4" x14ac:dyDescent="0.35">
      <c r="A49" s="1">
        <v>45</v>
      </c>
      <c r="B49" s="1">
        <v>32.36</v>
      </c>
      <c r="C49" s="1">
        <v>32</v>
      </c>
      <c r="D49" s="1">
        <v>32.71</v>
      </c>
    </row>
    <row r="50" spans="1:4" x14ac:dyDescent="0.35">
      <c r="A50" s="1">
        <v>46</v>
      </c>
      <c r="B50" s="1">
        <v>32.71</v>
      </c>
      <c r="C50" s="1">
        <v>32.36</v>
      </c>
      <c r="D50" s="1">
        <v>33.07</v>
      </c>
    </row>
    <row r="51" spans="1:4" x14ac:dyDescent="0.35">
      <c r="A51" s="1">
        <v>47</v>
      </c>
      <c r="B51" s="1">
        <v>33.049999999999997</v>
      </c>
      <c r="C51" s="1">
        <v>32.69</v>
      </c>
      <c r="D51" s="1">
        <v>33.4</v>
      </c>
    </row>
    <row r="52" spans="1:4" x14ac:dyDescent="0.35">
      <c r="A52" s="1">
        <v>48</v>
      </c>
      <c r="B52" s="1">
        <v>33.36</v>
      </c>
      <c r="C52" s="1">
        <v>33</v>
      </c>
      <c r="D52" s="1">
        <v>33.72</v>
      </c>
    </row>
    <row r="53" spans="1:4" x14ac:dyDescent="0.35">
      <c r="A53" s="1">
        <v>49</v>
      </c>
      <c r="B53" s="1">
        <v>33.64</v>
      </c>
      <c r="C53" s="1">
        <v>33.28</v>
      </c>
      <c r="D53" s="1">
        <v>34</v>
      </c>
    </row>
    <row r="54" spans="1:4" x14ac:dyDescent="0.35">
      <c r="A54" s="1">
        <v>50</v>
      </c>
      <c r="B54" s="1">
        <v>33.89</v>
      </c>
      <c r="C54" s="1">
        <v>33.53</v>
      </c>
      <c r="D54" s="1">
        <v>34.25</v>
      </c>
    </row>
    <row r="55" spans="1:4" x14ac:dyDescent="0.35">
      <c r="A55" s="1">
        <v>51</v>
      </c>
      <c r="B55" s="1">
        <v>34.119999999999997</v>
      </c>
      <c r="C55" s="1">
        <v>33.76</v>
      </c>
      <c r="D55" s="1">
        <v>34.47</v>
      </c>
    </row>
    <row r="56" spans="1:4" x14ac:dyDescent="0.35">
      <c r="A56" s="1">
        <v>52</v>
      </c>
      <c r="B56" s="1">
        <v>34.32</v>
      </c>
      <c r="C56" s="1">
        <v>33.97</v>
      </c>
      <c r="D56" s="1">
        <v>34.68</v>
      </c>
    </row>
    <row r="57" spans="1:4" x14ac:dyDescent="0.35">
      <c r="A57" s="1">
        <v>53</v>
      </c>
      <c r="B57" s="1">
        <v>34.5</v>
      </c>
      <c r="C57" s="1">
        <v>34.15</v>
      </c>
      <c r="D57" s="1">
        <v>34.86</v>
      </c>
    </row>
    <row r="58" spans="1:4" x14ac:dyDescent="0.35">
      <c r="A58" s="1">
        <v>54</v>
      </c>
      <c r="B58" s="1">
        <v>34.67</v>
      </c>
      <c r="C58" s="1">
        <v>34.31</v>
      </c>
      <c r="D58" s="1">
        <v>35.03</v>
      </c>
    </row>
    <row r="59" spans="1:4" x14ac:dyDescent="0.35">
      <c r="A59" s="1">
        <v>55</v>
      </c>
      <c r="B59" s="1">
        <v>34.83</v>
      </c>
      <c r="C59" s="1">
        <v>34.47</v>
      </c>
      <c r="D59" s="1">
        <v>35.18</v>
      </c>
    </row>
    <row r="60" spans="1:4" x14ac:dyDescent="0.35">
      <c r="A60" s="1">
        <v>56</v>
      </c>
      <c r="B60" s="1">
        <v>34.979999999999997</v>
      </c>
      <c r="C60" s="1">
        <v>34.619999999999997</v>
      </c>
      <c r="D60" s="1">
        <v>35.340000000000003</v>
      </c>
    </row>
    <row r="61" spans="1:4" x14ac:dyDescent="0.35">
      <c r="A61" s="1">
        <v>57</v>
      </c>
      <c r="B61" s="1">
        <v>35.130000000000003</v>
      </c>
      <c r="C61" s="1">
        <v>34.770000000000003</v>
      </c>
      <c r="D61" s="1">
        <v>35.49</v>
      </c>
    </row>
    <row r="62" spans="1:4" x14ac:dyDescent="0.35">
      <c r="A62" s="1">
        <v>58</v>
      </c>
      <c r="B62" s="1">
        <v>35.28</v>
      </c>
      <c r="C62" s="1">
        <v>34.92</v>
      </c>
      <c r="D62" s="1">
        <v>35.64</v>
      </c>
    </row>
    <row r="63" spans="1:4" x14ac:dyDescent="0.35">
      <c r="A63" s="1">
        <v>59</v>
      </c>
      <c r="B63" s="1">
        <v>35.43</v>
      </c>
      <c r="C63" s="1">
        <v>35.06</v>
      </c>
      <c r="D63" s="1">
        <v>35.79</v>
      </c>
    </row>
    <row r="64" spans="1:4" x14ac:dyDescent="0.35">
      <c r="A64" s="1">
        <v>60</v>
      </c>
      <c r="B64" s="1">
        <v>35.57</v>
      </c>
      <c r="C64" s="1">
        <v>35.21</v>
      </c>
      <c r="D64" s="1">
        <v>35.93</v>
      </c>
    </row>
    <row r="65" spans="1:4" x14ac:dyDescent="0.35">
      <c r="A65" s="1">
        <v>61</v>
      </c>
      <c r="B65" s="1">
        <v>35.71</v>
      </c>
      <c r="C65" s="1">
        <v>35.340000000000003</v>
      </c>
      <c r="D65" s="1">
        <v>36.07</v>
      </c>
    </row>
    <row r="66" spans="1:4" x14ac:dyDescent="0.35">
      <c r="A66" s="1">
        <v>62</v>
      </c>
      <c r="B66" s="1">
        <v>35.840000000000003</v>
      </c>
      <c r="C66" s="1">
        <v>35.47</v>
      </c>
      <c r="D66" s="1">
        <v>36.21</v>
      </c>
    </row>
    <row r="67" spans="1:4" x14ac:dyDescent="0.35">
      <c r="A67" s="1">
        <v>63</v>
      </c>
      <c r="B67" s="1">
        <v>35.97</v>
      </c>
      <c r="C67" s="1">
        <v>35.6</v>
      </c>
      <c r="D67" s="1">
        <v>36.35</v>
      </c>
    </row>
    <row r="68" spans="1:4" x14ac:dyDescent="0.35">
      <c r="A68" s="1">
        <v>64</v>
      </c>
      <c r="B68" s="1">
        <v>36.1</v>
      </c>
      <c r="C68" s="1">
        <v>35.72</v>
      </c>
      <c r="D68" s="1">
        <v>36.479999999999997</v>
      </c>
    </row>
    <row r="69" spans="1:4" x14ac:dyDescent="0.35">
      <c r="A69" s="1">
        <v>65</v>
      </c>
      <c r="B69" s="1">
        <v>36.21</v>
      </c>
      <c r="C69" s="1">
        <v>35.83</v>
      </c>
      <c r="D69" s="1">
        <v>36.6</v>
      </c>
    </row>
    <row r="70" spans="1:4" x14ac:dyDescent="0.35">
      <c r="A70" s="1">
        <v>66</v>
      </c>
      <c r="B70" s="1">
        <v>36.32</v>
      </c>
      <c r="C70" s="1">
        <v>35.94</v>
      </c>
      <c r="D70" s="1">
        <v>36.71</v>
      </c>
    </row>
    <row r="71" spans="1:4" x14ac:dyDescent="0.35">
      <c r="A71" s="1">
        <v>67</v>
      </c>
      <c r="B71" s="1">
        <v>36.43</v>
      </c>
      <c r="C71" s="1">
        <v>36.04</v>
      </c>
      <c r="D71" s="1">
        <v>36.82</v>
      </c>
    </row>
    <row r="72" spans="1:4" x14ac:dyDescent="0.35">
      <c r="A72" s="1">
        <v>68</v>
      </c>
      <c r="B72" s="1">
        <v>36.53</v>
      </c>
      <c r="C72" s="1">
        <v>36.130000000000003</v>
      </c>
      <c r="D72" s="1">
        <v>36.93</v>
      </c>
    </row>
    <row r="73" spans="1:4" x14ac:dyDescent="0.35">
      <c r="A73" s="1">
        <v>69</v>
      </c>
      <c r="B73" s="1">
        <v>36.630000000000003</v>
      </c>
      <c r="C73" s="1">
        <v>36.22</v>
      </c>
      <c r="D73" s="1">
        <v>37.03</v>
      </c>
    </row>
    <row r="74" spans="1:4" x14ac:dyDescent="0.35">
      <c r="A74" s="1">
        <v>70</v>
      </c>
      <c r="B74" s="1">
        <v>36.729999999999997</v>
      </c>
      <c r="C74" s="1">
        <v>36.31</v>
      </c>
      <c r="D74" s="1">
        <v>37.14</v>
      </c>
    </row>
    <row r="75" spans="1:4" x14ac:dyDescent="0.35">
      <c r="A75" s="1">
        <v>71</v>
      </c>
      <c r="B75" s="1">
        <v>36.82</v>
      </c>
      <c r="C75" s="1">
        <v>36.409999999999997</v>
      </c>
      <c r="D75" s="1">
        <v>37.24</v>
      </c>
    </row>
    <row r="76" spans="1:4" x14ac:dyDescent="0.35">
      <c r="A76" s="1">
        <v>72</v>
      </c>
      <c r="B76" s="1">
        <v>36.93</v>
      </c>
      <c r="C76" s="1">
        <v>36.5</v>
      </c>
      <c r="D76" s="1">
        <v>37.35</v>
      </c>
    </row>
    <row r="77" spans="1:4" x14ac:dyDescent="0.35">
      <c r="A77" s="1">
        <v>73</v>
      </c>
      <c r="B77" s="1">
        <v>37.03</v>
      </c>
      <c r="C77" s="1">
        <v>36.6</v>
      </c>
      <c r="D77" s="1">
        <v>37.47</v>
      </c>
    </row>
    <row r="78" spans="1:4" x14ac:dyDescent="0.35">
      <c r="A78" s="1">
        <v>74</v>
      </c>
      <c r="B78" s="1">
        <v>37.14</v>
      </c>
      <c r="C78" s="1">
        <v>36.700000000000003</v>
      </c>
      <c r="D78" s="1">
        <v>37.58</v>
      </c>
    </row>
    <row r="79" spans="1:4" x14ac:dyDescent="0.35">
      <c r="A79" s="1">
        <v>75</v>
      </c>
      <c r="B79" s="1">
        <v>37.25</v>
      </c>
      <c r="C79" s="1">
        <v>36.81</v>
      </c>
      <c r="D79" s="1">
        <v>37.69</v>
      </c>
    </row>
    <row r="80" spans="1:4" x14ac:dyDescent="0.35">
      <c r="A80" s="1">
        <v>76</v>
      </c>
      <c r="B80" s="1">
        <v>37.35</v>
      </c>
      <c r="C80" s="1">
        <v>36.909999999999997</v>
      </c>
      <c r="D80" s="1">
        <v>37.799999999999997</v>
      </c>
    </row>
    <row r="81" spans="1:4" x14ac:dyDescent="0.35">
      <c r="A81" s="1">
        <v>77</v>
      </c>
      <c r="B81" s="1">
        <v>37.46</v>
      </c>
      <c r="C81" s="1">
        <v>37.01</v>
      </c>
      <c r="D81" s="1">
        <v>37.909999999999997</v>
      </c>
    </row>
    <row r="82" spans="1:4" x14ac:dyDescent="0.35">
      <c r="A82" s="1">
        <v>78</v>
      </c>
      <c r="B82" s="1">
        <v>37.6</v>
      </c>
      <c r="C82" s="1">
        <v>37.14</v>
      </c>
      <c r="D82" s="1">
        <v>38.049999999999997</v>
      </c>
    </row>
    <row r="83" spans="1:4" x14ac:dyDescent="0.35">
      <c r="A83" s="1">
        <v>79</v>
      </c>
      <c r="B83" s="1">
        <v>37.75</v>
      </c>
      <c r="C83" s="1">
        <v>37.29</v>
      </c>
      <c r="D83" s="1">
        <v>38.200000000000003</v>
      </c>
    </row>
    <row r="84" spans="1:4" x14ac:dyDescent="0.35">
      <c r="A84" s="1">
        <v>80</v>
      </c>
      <c r="B84" s="1">
        <v>37.9</v>
      </c>
      <c r="C84" s="1">
        <v>37.450000000000003</v>
      </c>
      <c r="D84" s="1">
        <v>38.36</v>
      </c>
    </row>
    <row r="85" spans="1:4" x14ac:dyDescent="0.35">
      <c r="A85" s="1">
        <v>81</v>
      </c>
      <c r="B85" s="1">
        <v>38.06</v>
      </c>
      <c r="C85" s="1">
        <v>37.6</v>
      </c>
      <c r="D85" s="1">
        <v>38.520000000000003</v>
      </c>
    </row>
    <row r="86" spans="1:4" x14ac:dyDescent="0.35">
      <c r="A86" s="1">
        <v>82</v>
      </c>
      <c r="B86" s="1">
        <v>38.22</v>
      </c>
      <c r="C86" s="1">
        <v>37.770000000000003</v>
      </c>
      <c r="D86" s="1">
        <v>38.68</v>
      </c>
    </row>
    <row r="87" spans="1:4" x14ac:dyDescent="0.35">
      <c r="A87" s="1">
        <v>83</v>
      </c>
      <c r="B87" s="1">
        <v>38.369999999999997</v>
      </c>
      <c r="C87" s="1">
        <v>37.909999999999997</v>
      </c>
      <c r="D87" s="1">
        <v>38.82</v>
      </c>
    </row>
    <row r="88" spans="1:4" x14ac:dyDescent="0.35">
      <c r="A88" s="1">
        <v>84</v>
      </c>
      <c r="B88" s="1">
        <v>38.51</v>
      </c>
      <c r="C88" s="1">
        <v>38.049999999999997</v>
      </c>
      <c r="D88" s="1">
        <v>38.96</v>
      </c>
    </row>
    <row r="89" spans="1:4" x14ac:dyDescent="0.35">
      <c r="A89" s="1">
        <v>85</v>
      </c>
      <c r="B89" s="1">
        <v>38.65</v>
      </c>
      <c r="C89" s="1">
        <v>38.19</v>
      </c>
      <c r="D89" s="1">
        <v>39.1</v>
      </c>
    </row>
    <row r="90" spans="1:4" x14ac:dyDescent="0.35">
      <c r="A90" s="1">
        <v>86</v>
      </c>
      <c r="B90" s="1">
        <v>38.76</v>
      </c>
      <c r="C90" s="1">
        <v>38.299999999999997</v>
      </c>
      <c r="D90" s="1">
        <v>39.229999999999997</v>
      </c>
    </row>
    <row r="91" spans="1:4" x14ac:dyDescent="0.35">
      <c r="A91" s="1">
        <v>87</v>
      </c>
      <c r="B91" s="1">
        <v>38.840000000000003</v>
      </c>
      <c r="C91" s="1">
        <v>38.369999999999997</v>
      </c>
      <c r="D91" s="1">
        <v>39.31</v>
      </c>
    </row>
    <row r="92" spans="1:4" x14ac:dyDescent="0.35">
      <c r="A92" s="1">
        <v>88</v>
      </c>
      <c r="B92" s="1">
        <v>38.880000000000003</v>
      </c>
      <c r="C92" s="1">
        <v>38.39</v>
      </c>
      <c r="D92" s="1">
        <v>39.36</v>
      </c>
    </row>
    <row r="93" spans="1:4" x14ac:dyDescent="0.35">
      <c r="A93" s="1">
        <v>89</v>
      </c>
      <c r="B93" s="1">
        <v>38.880000000000003</v>
      </c>
      <c r="C93" s="1">
        <v>38.380000000000003</v>
      </c>
      <c r="D93" s="1">
        <v>39.380000000000003</v>
      </c>
    </row>
    <row r="94" spans="1:4" x14ac:dyDescent="0.35">
      <c r="A94" s="1">
        <v>90</v>
      </c>
      <c r="B94" s="1">
        <v>38.82</v>
      </c>
      <c r="C94" s="1">
        <v>38.299999999999997</v>
      </c>
      <c r="D94" s="1">
        <v>39.340000000000003</v>
      </c>
    </row>
    <row r="95" spans="1:4" x14ac:dyDescent="0.35">
      <c r="A95" s="1">
        <v>91</v>
      </c>
      <c r="B95" s="1">
        <v>38.69</v>
      </c>
      <c r="C95" s="1">
        <v>38.14</v>
      </c>
      <c r="D95" s="1">
        <v>39.24</v>
      </c>
    </row>
    <row r="96" spans="1:4" x14ac:dyDescent="0.35">
      <c r="A96" s="1">
        <v>92</v>
      </c>
      <c r="B96" s="1">
        <v>38.479999999999997</v>
      </c>
      <c r="C96" s="1">
        <v>37.9</v>
      </c>
      <c r="D96" s="1">
        <v>39.06</v>
      </c>
    </row>
    <row r="97" spans="1:4" x14ac:dyDescent="0.35">
      <c r="A97" s="1">
        <v>93</v>
      </c>
      <c r="B97" s="1">
        <v>38.17</v>
      </c>
      <c r="C97" s="1">
        <v>37.57</v>
      </c>
      <c r="D97" s="1">
        <v>38.770000000000003</v>
      </c>
    </row>
    <row r="98" spans="1:4" x14ac:dyDescent="0.35">
      <c r="A98" s="1">
        <v>94</v>
      </c>
      <c r="B98" s="1">
        <v>37.729999999999997</v>
      </c>
      <c r="C98" s="1">
        <v>37.11</v>
      </c>
      <c r="D98" s="1">
        <v>38.35</v>
      </c>
    </row>
    <row r="99" spans="1:4" x14ac:dyDescent="0.35">
      <c r="A99" s="1">
        <v>95</v>
      </c>
      <c r="B99" s="1">
        <v>37.17</v>
      </c>
      <c r="C99" s="1">
        <v>36.54</v>
      </c>
      <c r="D99" s="1">
        <v>37.79</v>
      </c>
    </row>
    <row r="100" spans="1:4" x14ac:dyDescent="0.35">
      <c r="A100" s="1">
        <v>96</v>
      </c>
      <c r="B100" s="1">
        <v>36.450000000000003</v>
      </c>
      <c r="C100" s="1">
        <v>35.82</v>
      </c>
      <c r="D100" s="1">
        <v>37.07</v>
      </c>
    </row>
    <row r="101" spans="1:4" x14ac:dyDescent="0.35">
      <c r="A101" s="1">
        <v>97</v>
      </c>
      <c r="B101" s="1"/>
      <c r="C101" s="1"/>
      <c r="D101" s="1"/>
    </row>
    <row r="102" spans="1:4" x14ac:dyDescent="0.35">
      <c r="A102" s="1">
        <v>98</v>
      </c>
      <c r="B102" s="1"/>
      <c r="C102" s="1"/>
      <c r="D102" s="1"/>
    </row>
    <row r="103" spans="1:4" x14ac:dyDescent="0.35">
      <c r="A103" s="1">
        <v>99</v>
      </c>
      <c r="B103" s="1"/>
      <c r="C103" s="1"/>
      <c r="D103" s="1"/>
    </row>
    <row r="104" spans="1:4" x14ac:dyDescent="0.35">
      <c r="A104" s="1">
        <v>100</v>
      </c>
      <c r="B104" s="1"/>
      <c r="C104" s="1"/>
      <c r="D10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22C81-0BCA-4016-9500-94C6F90C21F3}">
  <dimension ref="A1:C37"/>
  <sheetViews>
    <sheetView workbookViewId="0">
      <selection activeCell="A2" sqref="A2"/>
    </sheetView>
  </sheetViews>
  <sheetFormatPr defaultRowHeight="14.5" x14ac:dyDescent="0.35"/>
  <sheetData>
    <row r="1" spans="1:3" x14ac:dyDescent="0.35">
      <c r="A1" s="23" t="s">
        <v>284</v>
      </c>
    </row>
    <row r="2" spans="1:3" x14ac:dyDescent="0.35">
      <c r="A2" s="17" t="s">
        <v>270</v>
      </c>
    </row>
    <row r="3" spans="1:3" x14ac:dyDescent="0.35">
      <c r="A3" s="11" t="s">
        <v>233</v>
      </c>
      <c r="B3" s="11" t="s">
        <v>234</v>
      </c>
      <c r="C3" s="11" t="s">
        <v>235</v>
      </c>
    </row>
    <row r="4" spans="1:3" x14ac:dyDescent="0.35">
      <c r="A4" s="1" t="s">
        <v>239</v>
      </c>
      <c r="B4" s="21">
        <v>26914.953273667488</v>
      </c>
      <c r="C4" s="1">
        <v>45.96067</v>
      </c>
    </row>
    <row r="5" spans="1:3" x14ac:dyDescent="0.35">
      <c r="A5" s="1" t="s">
        <v>240</v>
      </c>
      <c r="B5" s="21">
        <v>24114.178409677319</v>
      </c>
      <c r="C5" s="1">
        <v>51.075963999999999</v>
      </c>
    </row>
    <row r="6" spans="1:3" x14ac:dyDescent="0.35">
      <c r="A6" s="1" t="s">
        <v>241</v>
      </c>
      <c r="B6" s="21">
        <v>21532.059628196421</v>
      </c>
      <c r="C6" s="1">
        <v>62.641092</v>
      </c>
    </row>
    <row r="7" spans="1:3" x14ac:dyDescent="0.35">
      <c r="A7" s="1" t="s">
        <v>242</v>
      </c>
      <c r="B7" s="21">
        <v>25363.085332104769</v>
      </c>
      <c r="C7" s="1">
        <v>45.404719999999998</v>
      </c>
    </row>
    <row r="8" spans="1:3" x14ac:dyDescent="0.35">
      <c r="A8" s="1" t="s">
        <v>243</v>
      </c>
      <c r="B8" s="21">
        <v>7850.7296886215263</v>
      </c>
      <c r="C8" s="1">
        <v>21.382722999999999</v>
      </c>
    </row>
    <row r="9" spans="1:3" x14ac:dyDescent="0.35">
      <c r="A9" s="1" t="s">
        <v>244</v>
      </c>
      <c r="B9" s="21">
        <v>12596.080216420172</v>
      </c>
      <c r="C9" s="1">
        <v>31.958362000000001</v>
      </c>
    </row>
    <row r="10" spans="1:3" x14ac:dyDescent="0.35">
      <c r="A10" s="1" t="s">
        <v>245</v>
      </c>
      <c r="B10" s="21">
        <v>22460.539617752351</v>
      </c>
      <c r="C10" s="1">
        <v>59.431176999999998</v>
      </c>
    </row>
    <row r="11" spans="1:3" x14ac:dyDescent="0.35">
      <c r="A11" s="1" t="s">
        <v>246</v>
      </c>
      <c r="B11" s="21">
        <v>9835.6947790791037</v>
      </c>
      <c r="C11" s="1">
        <v>27.148593000000002</v>
      </c>
    </row>
    <row r="12" spans="1:3" x14ac:dyDescent="0.35">
      <c r="A12" s="1" t="s">
        <v>247</v>
      </c>
      <c r="B12" s="21">
        <v>20874.972863852683</v>
      </c>
      <c r="C12" s="1">
        <v>51.589272999999999</v>
      </c>
    </row>
    <row r="13" spans="1:3" x14ac:dyDescent="0.35">
      <c r="A13" s="1" t="s">
        <v>248</v>
      </c>
      <c r="B13" s="21">
        <v>19614.718069966915</v>
      </c>
      <c r="C13" s="1">
        <v>57.109209999999997</v>
      </c>
    </row>
    <row r="14" spans="1:3" x14ac:dyDescent="0.35">
      <c r="A14" s="1" t="s">
        <v>249</v>
      </c>
      <c r="B14" s="21">
        <v>21240.758884423889</v>
      </c>
      <c r="C14" s="1">
        <v>56.298537000000003</v>
      </c>
    </row>
    <row r="15" spans="1:3" x14ac:dyDescent="0.35">
      <c r="A15" s="1" t="s">
        <v>250</v>
      </c>
      <c r="B15" s="21">
        <v>15758.319937993892</v>
      </c>
      <c r="C15" s="1">
        <v>34.370708</v>
      </c>
    </row>
    <row r="16" spans="1:3" x14ac:dyDescent="0.35">
      <c r="A16" s="1" t="s">
        <v>251</v>
      </c>
      <c r="B16" s="21">
        <v>8530.9907568771523</v>
      </c>
      <c r="C16" s="1">
        <v>27.389036999999998</v>
      </c>
    </row>
    <row r="17" spans="1:3" x14ac:dyDescent="0.35">
      <c r="A17" s="1" t="s">
        <v>252</v>
      </c>
      <c r="B17" s="21">
        <v>28166.344692824125</v>
      </c>
      <c r="C17" s="1">
        <v>39.100124999999998</v>
      </c>
    </row>
    <row r="18" spans="1:3" x14ac:dyDescent="0.35">
      <c r="A18" s="1" t="s">
        <v>253</v>
      </c>
      <c r="B18" s="21">
        <v>24676.643593294524</v>
      </c>
      <c r="C18" s="1">
        <v>53.026772999999999</v>
      </c>
    </row>
    <row r="19" spans="1:3" x14ac:dyDescent="0.35">
      <c r="A19" s="1" t="s">
        <v>254</v>
      </c>
      <c r="B19" s="21">
        <v>14054.899975835826</v>
      </c>
      <c r="C19" s="1">
        <v>32.435676000000001</v>
      </c>
    </row>
    <row r="20" spans="1:3" x14ac:dyDescent="0.35">
      <c r="A20" s="1" t="s">
        <v>255</v>
      </c>
      <c r="B20" s="21">
        <v>16866.202329528653</v>
      </c>
      <c r="C20" s="1">
        <v>47.538012000000002</v>
      </c>
    </row>
    <row r="21" spans="1:3" x14ac:dyDescent="0.35">
      <c r="A21" s="1" t="s">
        <v>256</v>
      </c>
      <c r="B21" s="21">
        <v>19432.013924497951</v>
      </c>
      <c r="C21" s="1">
        <v>38.730988000000004</v>
      </c>
    </row>
    <row r="22" spans="1:3" x14ac:dyDescent="0.35">
      <c r="A22" s="1" t="s">
        <v>236</v>
      </c>
      <c r="B22" s="21">
        <v>19178.518372023198</v>
      </c>
      <c r="C22" s="1">
        <v>25.559649</v>
      </c>
    </row>
    <row r="23" spans="1:3" x14ac:dyDescent="0.35">
      <c r="A23" s="1" t="s">
        <v>257</v>
      </c>
      <c r="B23" s="21">
        <v>34406.584962365705</v>
      </c>
      <c r="C23" s="1">
        <v>84.068040999999994</v>
      </c>
    </row>
    <row r="24" spans="1:3" x14ac:dyDescent="0.35">
      <c r="A24" s="1" t="s">
        <v>258</v>
      </c>
      <c r="B24" s="21">
        <v>4689.165743559578</v>
      </c>
      <c r="C24" s="1">
        <v>18.82583</v>
      </c>
    </row>
    <row r="25" spans="1:3" x14ac:dyDescent="0.35">
      <c r="A25" s="1" t="s">
        <v>259</v>
      </c>
      <c r="B25" s="21">
        <v>24023.793285497897</v>
      </c>
      <c r="C25" s="1">
        <v>59.526277</v>
      </c>
    </row>
    <row r="26" spans="1:3" x14ac:dyDescent="0.35">
      <c r="A26" s="1" t="s">
        <v>260</v>
      </c>
      <c r="B26" s="21">
        <v>20678.802890728814</v>
      </c>
      <c r="C26" s="1">
        <v>35.577742000000001</v>
      </c>
    </row>
    <row r="27" spans="1:3" x14ac:dyDescent="0.35">
      <c r="A27" s="1" t="s">
        <v>261</v>
      </c>
      <c r="B27" s="21">
        <v>31010.974023205868</v>
      </c>
      <c r="C27" s="1">
        <v>78.515872000000002</v>
      </c>
    </row>
    <row r="28" spans="1:3" x14ac:dyDescent="0.35">
      <c r="A28" s="1" t="s">
        <v>262</v>
      </c>
      <c r="B28" s="21">
        <v>9112.5822288328309</v>
      </c>
      <c r="C28" s="1">
        <v>22.942471999999999</v>
      </c>
    </row>
    <row r="29" spans="1:3" x14ac:dyDescent="0.35">
      <c r="A29" s="1" t="s">
        <v>263</v>
      </c>
      <c r="B29" s="21">
        <v>12515.29362343596</v>
      </c>
      <c r="C29" s="1">
        <v>30.366510999999999</v>
      </c>
    </row>
    <row r="30" spans="1:3" x14ac:dyDescent="0.35">
      <c r="A30" s="1" t="s">
        <v>237</v>
      </c>
      <c r="B30" s="21">
        <v>9071.1939276638877</v>
      </c>
      <c r="C30" s="1">
        <v>32.952959</v>
      </c>
    </row>
    <row r="31" spans="1:3" x14ac:dyDescent="0.35">
      <c r="A31" s="1" t="s">
        <v>264</v>
      </c>
      <c r="B31" s="21">
        <v>18859.868412319862</v>
      </c>
      <c r="C31" s="1">
        <v>36.564425</v>
      </c>
    </row>
    <row r="32" spans="1:3" x14ac:dyDescent="0.35">
      <c r="A32" s="1" t="s">
        <v>265</v>
      </c>
      <c r="B32" s="21">
        <v>18391.14230342512</v>
      </c>
      <c r="C32" s="1">
        <v>42.132801000000001</v>
      </c>
    </row>
    <row r="33" spans="1:3" x14ac:dyDescent="0.35">
      <c r="A33" s="1" t="s">
        <v>266</v>
      </c>
      <c r="B33" s="21">
        <v>22889.20965723064</v>
      </c>
      <c r="C33" s="1">
        <v>53.630737000000003</v>
      </c>
    </row>
    <row r="34" spans="1:3" x14ac:dyDescent="0.35">
      <c r="A34" s="1" t="s">
        <v>267</v>
      </c>
      <c r="B34" s="21">
        <v>26843.52718571639</v>
      </c>
      <c r="C34" s="1">
        <v>56.771920999999999</v>
      </c>
    </row>
    <row r="35" spans="1:3" x14ac:dyDescent="0.35">
      <c r="A35" s="1" t="s">
        <v>268</v>
      </c>
      <c r="B35" s="21">
        <v>5940.1629939364802</v>
      </c>
      <c r="C35" s="1">
        <v>31.316607000000001</v>
      </c>
    </row>
    <row r="36" spans="1:3" x14ac:dyDescent="0.35">
      <c r="A36" s="1" t="s">
        <v>269</v>
      </c>
      <c r="B36" s="21">
        <v>25167.83550844144</v>
      </c>
      <c r="C36" s="1">
        <v>47.408904999999997</v>
      </c>
    </row>
    <row r="37" spans="1:3" x14ac:dyDescent="0.35">
      <c r="A37" s="1" t="s">
        <v>238</v>
      </c>
      <c r="B37" s="21">
        <v>31111.170917999996</v>
      </c>
      <c r="C37" s="1">
        <v>58.102918000000003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C6E7B-A901-4947-A382-647038405C0C}">
  <dimension ref="A1:D7"/>
  <sheetViews>
    <sheetView tabSelected="1" workbookViewId="0">
      <selection activeCell="C10" sqref="C10"/>
    </sheetView>
  </sheetViews>
  <sheetFormatPr defaultRowHeight="14.5" x14ac:dyDescent="0.35"/>
  <cols>
    <col min="1" max="1" width="10.54296875" customWidth="1"/>
    <col min="2" max="2" width="17.81640625" customWidth="1"/>
    <col min="3" max="3" width="19.7265625" customWidth="1"/>
    <col min="4" max="4" width="23.6328125" customWidth="1"/>
  </cols>
  <sheetData>
    <row r="1" spans="1:4" x14ac:dyDescent="0.35">
      <c r="A1" s="17" t="s">
        <v>290</v>
      </c>
    </row>
    <row r="2" spans="1:4" x14ac:dyDescent="0.35">
      <c r="A2" s="17"/>
    </row>
    <row r="3" spans="1:4" ht="35.5" customHeight="1" x14ac:dyDescent="0.35">
      <c r="A3" s="24"/>
      <c r="B3" s="25" t="s">
        <v>289</v>
      </c>
      <c r="C3" s="25" t="s">
        <v>291</v>
      </c>
      <c r="D3" s="25" t="s">
        <v>292</v>
      </c>
    </row>
    <row r="4" spans="1:4" x14ac:dyDescent="0.35">
      <c r="A4" s="24" t="s">
        <v>285</v>
      </c>
      <c r="B4" s="26">
        <f>(('Annual data'!B28/'Annual data'!C28/'Annual data'!D28)/('Annual data'!B5/'Annual data'!C5/'Annual data'!D5))^(1/23)-1</f>
        <v>2.5761678624026674E-2</v>
      </c>
      <c r="C4" s="26">
        <f>('Annual data'!R28/'Annual data'!R5)^(1/23)-1</f>
        <v>1.0381769982044098E-3</v>
      </c>
      <c r="D4" s="27" t="s">
        <v>293</v>
      </c>
    </row>
    <row r="5" spans="1:4" x14ac:dyDescent="0.35">
      <c r="A5" s="24" t="s">
        <v>286</v>
      </c>
      <c r="B5" s="26">
        <f>(('Annual data'!B51/'Annual data'!C51/'Annual data'!D51)/('Annual data'!B28/'Annual data'!C28/'Annual data'!D28))^(1/23)-1</f>
        <v>1.1615479498949366E-2</v>
      </c>
      <c r="C5" s="26">
        <f>('Annual data'!R51/'Annual data'!R28)^(1/23)-1</f>
        <v>-2.6295425626816638E-3</v>
      </c>
      <c r="D5" s="26">
        <f>(('Annual data'!E51/'Annual data'!F51/'Annual data'!H51)/('Annual data'!E28/(('Annual data'!G28/'Annual data'!G33)*'Annual data'!F33)/'Annual data'!H28))^(1/23)-1</f>
        <v>7.1279132217980656E-3</v>
      </c>
    </row>
    <row r="6" spans="1:4" x14ac:dyDescent="0.35">
      <c r="A6" s="24" t="s">
        <v>287</v>
      </c>
      <c r="B6" s="26">
        <f>(('Annual data'!B58/'Annual data'!C58/'Annual data'!D58)/('Annual data'!B51/'Annual data'!C51/'Annual data'!D51))^(1/7)-1</f>
        <v>2.325529203022314E-2</v>
      </c>
      <c r="C6" s="26">
        <f>('Annual data'!R58/'Annual data'!R51)^(1/7)-1</f>
        <v>3.1849835442783192E-3</v>
      </c>
      <c r="D6" s="26">
        <f>(('Annual data'!E58/'Annual data'!F58/'Annual data'!H58)/('Annual data'!E51/'Annual data'!F51/'Annual data'!H51))^(1/7)-1</f>
        <v>3.9112716452400775E-3</v>
      </c>
    </row>
    <row r="7" spans="1:4" x14ac:dyDescent="0.35">
      <c r="A7" s="24" t="s">
        <v>288</v>
      </c>
      <c r="B7" s="26">
        <f>(('Annual data'!B69/'Annual data'!C69/'Annual data'!D69)/('Annual data'!B58/'Annual data'!C58/'Annual data'!D58))^(1/11)-1</f>
        <v>1.1454370876956554E-2</v>
      </c>
      <c r="C7" s="26">
        <f>('Annual data'!R69/'Annual data'!R58)^(1/11)-1</f>
        <v>-3.3834827653567157E-3</v>
      </c>
      <c r="D7" s="26">
        <f>(('Annual data'!E69/'Annual data'!F69/'Annual data'!H69)/('Annual data'!E58/'Annual data'!F58/'Annual data'!H58))^(1/11)-1</f>
        <v>9.1807022042211806E-3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Description</vt:lpstr>
      <vt:lpstr>Annual data</vt:lpstr>
      <vt:lpstr>FigureA1 data</vt:lpstr>
      <vt:lpstr>FigureA2 data</vt:lpstr>
      <vt:lpstr>Table6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Stansbury</dc:creator>
  <cp:lastModifiedBy>Anna Stansbury</cp:lastModifiedBy>
  <dcterms:created xsi:type="dcterms:W3CDTF">2017-11-28T21:31:53Z</dcterms:created>
  <dcterms:modified xsi:type="dcterms:W3CDTF">2018-01-29T15:18:12Z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{A1129526-2DF8-4F59-8DD2-869ACA499D5A}</vt:lpwstr>
  </property>
</Properties>
</file>