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dmin/Projects/omop-converter/ncdc_mappings/"/>
    </mc:Choice>
  </mc:AlternateContent>
  <xr:revisionPtr revIDLastSave="0" documentId="13_ncr:1_{90A9CAC1-6E0A-634C-A0E9-51CC71928258}" xr6:coauthVersionLast="47" xr6:coauthVersionMax="47" xr10:uidLastSave="{00000000-0000-0000-0000-000000000000}"/>
  <bookViews>
    <workbookView xWindow="0" yWindow="500" windowWidth="33600" windowHeight="19240" xr2:uid="{00000000-000D-0000-FFFF-FFFF00000000}"/>
  </bookViews>
  <sheets>
    <sheet name="Mapping" sheetId="2" r:id="rId1"/>
    <sheet name="Maastricht" sheetId="4" r:id="rId2"/>
    <sheet name="Overview" sheetId="1" r:id="rId3"/>
    <sheet name="Mapping Evalu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2" i="2" l="1"/>
  <c r="P193" i="2"/>
  <c r="P289" i="2"/>
  <c r="P201" i="2"/>
  <c r="P200" i="2"/>
  <c r="P205" i="2"/>
  <c r="P204" i="2"/>
  <c r="P198" i="2"/>
  <c r="P197" i="2"/>
  <c r="P281" i="2"/>
  <c r="P280" i="2"/>
  <c r="P104" i="2"/>
  <c r="P83" i="2"/>
  <c r="P152" i="2"/>
  <c r="P153" i="2"/>
  <c r="P245" i="2"/>
  <c r="P278" i="2"/>
  <c r="P203" i="2"/>
  <c r="P192" i="2"/>
  <c r="P74" i="2"/>
  <c r="P324" i="2"/>
  <c r="P151" i="2"/>
  <c r="P154" i="2"/>
  <c r="P313" i="2"/>
  <c r="P257" i="2"/>
  <c r="P88" i="2"/>
  <c r="P81" i="2"/>
  <c r="P202" i="2"/>
  <c r="P190" i="2"/>
  <c r="P189" i="2"/>
  <c r="P288" i="2"/>
  <c r="P247" i="2"/>
  <c r="P246" i="2"/>
  <c r="P226" i="2"/>
  <c r="P225" i="2"/>
  <c r="P172" i="2"/>
  <c r="P110" i="2"/>
  <c r="F2" i="3"/>
  <c r="F3" i="3"/>
  <c r="P323" i="2"/>
  <c r="P322" i="2"/>
  <c r="P321" i="2"/>
  <c r="P320" i="2"/>
  <c r="P319" i="2"/>
  <c r="P318" i="2"/>
  <c r="P317" i="2"/>
  <c r="P316" i="2"/>
  <c r="P315" i="2"/>
  <c r="P314" i="2"/>
  <c r="P312" i="2"/>
  <c r="P311" i="2"/>
  <c r="P310" i="2"/>
  <c r="P292" i="2"/>
  <c r="P291" i="2"/>
  <c r="P290" i="2"/>
  <c r="P287" i="2"/>
  <c r="P286" i="2"/>
  <c r="P285" i="2"/>
  <c r="P284" i="2"/>
  <c r="P283" i="2"/>
  <c r="P277" i="2"/>
  <c r="P276" i="2"/>
  <c r="P275" i="2"/>
  <c r="P274" i="2"/>
  <c r="P273" i="2"/>
  <c r="P256" i="2"/>
  <c r="P255" i="2"/>
  <c r="P254" i="2"/>
  <c r="P253" i="2"/>
  <c r="P252" i="2"/>
  <c r="P251" i="2"/>
  <c r="P250" i="2"/>
  <c r="P249" i="2"/>
  <c r="P244" i="2"/>
  <c r="P243" i="2"/>
  <c r="P242" i="2"/>
  <c r="P241" i="2"/>
  <c r="P240" i="2"/>
  <c r="P239" i="2"/>
  <c r="P237" i="2"/>
  <c r="P236" i="2"/>
  <c r="P235" i="2"/>
  <c r="P234" i="2"/>
  <c r="P233" i="2"/>
  <c r="P232" i="2"/>
  <c r="P231" i="2"/>
  <c r="P230" i="2"/>
  <c r="P229" i="2"/>
  <c r="P228" i="2"/>
  <c r="P224" i="2"/>
  <c r="P223" i="2"/>
  <c r="P222" i="2"/>
  <c r="P221" i="2"/>
  <c r="P220" i="2"/>
  <c r="P219" i="2"/>
  <c r="P217" i="2"/>
  <c r="P216" i="2"/>
  <c r="P215" i="2"/>
  <c r="P214" i="2"/>
  <c r="P213" i="2"/>
  <c r="P212" i="2"/>
  <c r="P211" i="2"/>
  <c r="P210" i="2"/>
  <c r="P209" i="2"/>
  <c r="P208" i="2"/>
  <c r="P207" i="2"/>
  <c r="P191" i="2"/>
  <c r="P187" i="2"/>
  <c r="P185" i="2"/>
  <c r="P182" i="2"/>
  <c r="P181" i="2"/>
  <c r="P180" i="2"/>
  <c r="P179" i="2"/>
  <c r="P178" i="2"/>
  <c r="P170" i="2"/>
  <c r="P169" i="2"/>
  <c r="P168" i="2"/>
  <c r="P167" i="2"/>
  <c r="P166" i="2"/>
  <c r="P165" i="2"/>
  <c r="P164" i="2"/>
  <c r="P163" i="2"/>
  <c r="P162" i="2"/>
  <c r="P161" i="2"/>
  <c r="P160" i="2"/>
  <c r="P158" i="2"/>
  <c r="P157" i="2"/>
  <c r="P156" i="2"/>
  <c r="P155" i="2"/>
  <c r="P150" i="2"/>
  <c r="P149" i="2"/>
  <c r="P148" i="2"/>
  <c r="P147" i="2"/>
  <c r="P146" i="2"/>
  <c r="P145" i="2"/>
  <c r="P143" i="2"/>
  <c r="P142" i="2"/>
  <c r="P139" i="2"/>
  <c r="P138" i="2"/>
  <c r="P137" i="2"/>
  <c r="P136" i="2"/>
  <c r="P135" i="2"/>
  <c r="P134" i="2"/>
  <c r="P133" i="2"/>
  <c r="P132" i="2"/>
  <c r="P131" i="2"/>
  <c r="P129" i="2"/>
  <c r="P128" i="2"/>
  <c r="P127" i="2"/>
  <c r="P126" i="2"/>
  <c r="P124" i="2"/>
  <c r="P123" i="2"/>
  <c r="P122" i="2"/>
  <c r="P121" i="2"/>
  <c r="P120" i="2"/>
  <c r="P119" i="2"/>
  <c r="P118" i="2"/>
  <c r="P117" i="2"/>
  <c r="P115" i="2"/>
  <c r="P114" i="2"/>
  <c r="P113" i="2"/>
  <c r="P109" i="2"/>
  <c r="P108" i="2"/>
  <c r="P107" i="2"/>
  <c r="P105" i="2"/>
  <c r="P103" i="2"/>
  <c r="P102" i="2"/>
  <c r="P101" i="2"/>
  <c r="P100" i="2"/>
  <c r="P99" i="2"/>
  <c r="P98" i="2"/>
  <c r="P97" i="2"/>
  <c r="P96" i="2"/>
  <c r="P94" i="2"/>
  <c r="P93" i="2"/>
  <c r="P92" i="2"/>
  <c r="P91" i="2"/>
  <c r="P90" i="2"/>
  <c r="P89" i="2"/>
  <c r="P87" i="2"/>
  <c r="P86" i="2"/>
  <c r="P85" i="2"/>
  <c r="P84" i="2"/>
  <c r="P82" i="2"/>
  <c r="P80" i="2"/>
  <c r="P79" i="2"/>
  <c r="P78" i="2"/>
  <c r="P77" i="2"/>
  <c r="P76" i="2"/>
  <c r="P73" i="2"/>
  <c r="P72" i="2"/>
  <c r="P71" i="2"/>
  <c r="P70" i="2"/>
  <c r="P69" i="2"/>
  <c r="P68" i="2"/>
  <c r="P65" i="2"/>
  <c r="P64" i="2"/>
  <c r="P63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3" i="2"/>
  <c r="P12" i="2"/>
  <c r="P11" i="2"/>
  <c r="P10" i="2"/>
  <c r="P9" i="2"/>
  <c r="O10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8" i="1"/>
  <c r="O39" i="1"/>
  <c r="O40" i="1"/>
  <c r="O43" i="1"/>
  <c r="O44" i="1"/>
  <c r="O45" i="1"/>
  <c r="O46" i="1"/>
  <c r="O47" i="1"/>
  <c r="O48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69" i="1"/>
  <c r="O71" i="1"/>
  <c r="O72" i="1"/>
  <c r="O73" i="1"/>
  <c r="O75" i="1"/>
  <c r="O76" i="1"/>
  <c r="O77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2" i="1"/>
  <c r="O113" i="1"/>
  <c r="O114" i="1"/>
  <c r="O115" i="1"/>
  <c r="O116" i="1"/>
  <c r="O117" i="1"/>
  <c r="O118" i="1"/>
  <c r="O119" i="1"/>
  <c r="O120" i="1"/>
  <c r="O121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tc={6605CCFE-1002-C44C-A479-BBDB8828A50B}</author>
    <author>tc={7C7BA0AA-2A7A-DF4A-98DA-50E7FAA84F93}</author>
    <author>tc={839213A1-645F-5940-9B97-0BD3ADF0A1EC}</author>
    <author>tc={EB81C1E6-4D5C-8546-8EB7-2184BAFECF4D}</author>
    <author>tc={26BBDF36-B369-D748-8D6A-810459757CBE}</author>
    <author>tc={E5CFE46A-C23C-B541-B132-68868DC6BCD8}</author>
    <author>tc={92EBACAD-C13C-544A-B540-4BA04B02A252}</author>
    <author>tc={1BC75ED8-F701-7341-9CBB-92A8E4424944}</author>
    <author>tc={AA3664D9-3D6C-9741-AA3B-E024209A81B0}</author>
    <author>tc={CE551D96-A687-CB4D-A1FF-9EB30B025CCC}</author>
    <author>tc={1E765938-649F-3C44-AC5C-9847FBD47F0B}</author>
    <author>tc={F59624DE-231A-7E4D-B788-401474F156BB}</author>
    <author>tc={3F677841-AE2D-0940-8296-F5630E8FC757}</author>
    <author>tc={CC068F71-F18F-7E46-8574-1591BD94C2C5}</author>
    <author>tc={FE9B5290-6CD4-A141-BA56-248D167C1E1A}</author>
    <author>tc={43F9B0F3-8D78-B04A-88EE-4FD9F24C7CD6}</author>
    <author>tc={2892100E-5304-954A-9A0D-942E720B07D2}</author>
    <author>tc={541B57E2-A855-7344-A9FF-E807189955B6}</author>
    <author>tc={DB1DB76F-2FA9-6841-AD9D-6DFD0DBFDB82}</author>
    <author>tc={A5858889-28D4-674B-93A9-428DA77BEAC1}</author>
    <author>tc={CBDE6BEA-B2A6-864A-9DB9-352843E23640}</author>
    <author>tc={D6FAB68C-EC72-6743-8A2B-D62C93D6954D}</author>
    <author>tc={CAC6BB5D-CA12-8443-B406-18164B929324}</author>
    <author>tc={1382763E-E589-9F4B-85FE-23A7CFEE18DD}</author>
    <author>tc={B7328D09-6363-8249-B2CF-C73EFDCB0D08}</author>
    <author>tc={914F52AC-FC72-B54D-B9E0-C97695244E94}</author>
    <author>tc={6A389820-1552-134D-B136-21EA4EDF8457}</author>
    <author>tc={C933C363-9553-E942-ACD3-527A51429678}</author>
    <author>tc={685BE208-102B-4745-B64F-E2C8E1A2AEC5}</author>
    <author>tc={E6E8D11F-AB9E-5B48-AF0E-DDDA97FEC325}</author>
    <author>tc={643216D6-EB4C-7A45-84AD-FA20AF72AF5A}</author>
    <author>tc={7B408D37-7963-244B-BBC8-4A2BD19C9A8C}</author>
    <author>tc={6A958D43-89AC-C443-90B2-E839939ED9BB}</author>
    <author>tc={C21DF866-3B02-8D43-BDB4-19473A2B92EE}</author>
    <author>tc={6D0CD4A8-48D1-4246-9DC1-32FEBE702D51}</author>
    <author>tc={B59C5FEF-8EFD-C648-A78A-AFBCA7EF7266}</author>
    <author>tc={BCD976E6-B6D9-D546-9016-DBD9D0F54E91}</author>
    <author>tc={DFA827BB-C401-AD42-9C05-074FE05BA8AF}</author>
    <author>tc={8B270D9A-52A2-8745-B447-8EF3342DED56}</author>
    <author>tc={48DC908A-650A-A142-B529-8C8185B7B723}</author>
    <author>tc={70609BE4-D9A6-3145-A3F3-5832E54D4EE2}</author>
  </authors>
  <commentList>
    <comment ref="C1" authorId="0" shapeId="0" xr:uid="{6605CCFE-1002-C44C-A479-BBDB8828A50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13" authorId="1" shapeId="0" xr:uid="{7C7BA0AA-2A7A-DF4A-98DA-50E7FAA84F93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G14" authorId="2" shapeId="0" xr:uid="{839213A1-645F-5940-9B97-0BD3ADF0A1E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isn’t a great fit for the ‘medium’ value that is both a Meas Value Domain and Qualifier Concept</t>
      </text>
    </comment>
    <comment ref="L14" authorId="3" shapeId="0" xr:uid="{EB81C1E6-4D5C-8546-8EB7-2184BAFECF4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Maastricht Study variable</t>
      </text>
    </comment>
    <comment ref="L15" authorId="4" shapeId="0" xr:uid="{26BBDF36-B369-D748-8D6A-810459757CB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https://journals.sagepub.com/doi/pdf/10.1177/1073191117727346</t>
      </text>
    </comment>
    <comment ref="D18" authorId="5" shapeId="0" xr:uid="{E5CFE46A-C23C-B541-B132-68868DC6BCD8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M18" authorId="6" shapeId="0" xr:uid="{92EBACAD-C13C-544A-B540-4BA04B02A25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O18" authorId="7" shapeId="0" xr:uid="{1BC75ED8-F701-7341-9CBB-92A8E4424944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T18" authorId="8" shapeId="0" xr:uid="{AA3664D9-3D6C-9741-AA3B-E024209A81B0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U18" authorId="9" shapeId="0" xr:uid="{CE551D96-A687-CB4D-A1FF-9EB30B025CC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M65" authorId="10" shapeId="0" xr:uid="{1E765938-649F-3C44-AC5C-9847FBD47F0B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C109" authorId="11" shapeId="0" xr:uid="{F59624DE-231A-7E4D-B788-401474F156BB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name changed and addition of another variable that only reflects the current status (is currently a smoker?)</t>
      </text>
    </comment>
    <comment ref="W123" authorId="12" shapeId="0" xr:uid="{3F677841-AE2D-0940-8296-F5630E8FC7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W124" authorId="13" shapeId="0" xr:uid="{CC068F71-F18F-7E46-8574-1591BD94C2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25" authorId="14" shapeId="0" xr:uid="{FE9B5290-6CD4-A141-BA56-248D167C1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26" authorId="15" shapeId="0" xr:uid="{43F9B0F3-8D78-B04A-88EE-4FD9F24C7CD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136" authorId="16" shapeId="0" xr:uid="{2892100E-5304-954A-9A0D-942E720B07D2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
Reply:
    Can be stored as static data</t>
      </text>
    </comment>
    <comment ref="D137" authorId="17" shapeId="0" xr:uid="{541B57E2-A855-7344-A9FF-E807189955B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variable with the PET level should explicitly inform the method used
Reply:
    Change made after analysing the data from the EMIF Twins</t>
      </text>
    </comment>
    <comment ref="O156" authorId="18" shapeId="0" xr:uid="{DB1DB76F-2FA9-6841-AD9D-6DFD0DBFDB82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O157" authorId="19" shapeId="0" xr:uid="{A5858889-28D4-674B-93A9-428DA77BEAC1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</t>
      </text>
    </comment>
    <comment ref="D162" authorId="20" shapeId="0" xr:uid="{CBDE6BEA-B2A6-864A-9DB9-352843E23640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D172" authorId="21" shapeId="0" xr:uid="{D6FAB68C-EC72-6743-8A2B-D62C93D6954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C182" authorId="22" shapeId="0" xr:uid="{CAC6BB5D-CA12-8443-B406-18164B929324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C183" authorId="23" shapeId="0" xr:uid="{1382763E-E589-9F4B-85FE-23A7CFEE18DD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E185" authorId="24" shapeId="0" xr:uid="{B7328D09-6363-8249-B2CF-C73EFDCB0D08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212" authorId="25" shapeId="0" xr:uid="{914F52AC-FC72-B54D-B9E0-C97695244E94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217" authorId="26" shapeId="0" xr:uid="{6A389820-1552-134D-B136-21EA4EDF845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VAT contains six variants: Short Forms A, B, C, and D (6 items each), and two Long Forms (12 items each: combinations of Short Forms A amp; B and Forms C amp; D)</t>
      </text>
    </comment>
    <comment ref="D220" authorId="27" shapeId="0" xr:uid="{C933C363-9553-E942-ACD3-527A5142967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221" authorId="28" shapeId="0" xr:uid="{685BE208-102B-4745-B64F-E2C8E1A2AEC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232" authorId="29" shapeId="0" xr:uid="{E6E8D11F-AB9E-5B48-AF0E-DDDA97FEC325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240" authorId="30" shapeId="0" xr:uid="{643216D6-EB4C-7A45-84AD-FA20AF72AF5A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41" authorId="31" shapeId="0" xr:uid="{7B408D37-7963-244B-BBC8-4A2BD19C9A8C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85" authorId="32" shapeId="0" xr:uid="{6A958D43-89AC-C443-90B2-E839939ED9B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O310" authorId="33" shapeId="0" xr:uid="{C21DF866-3B02-8D43-BDB4-19473A2B92EE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(SNOMED): 4136437</t>
      </text>
    </comment>
    <comment ref="O311" authorId="34" shapeId="0" xr:uid="{6D0CD4A8-48D1-4246-9DC1-32FEBE702D5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45768724</t>
      </text>
    </comment>
    <comment ref="O312" authorId="35" shapeId="0" xr:uid="{B59C5FEF-8EFD-C648-A78A-AFBCA7EF726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45768723</t>
      </text>
    </comment>
    <comment ref="O314" authorId="36" shapeId="0" xr:uid="{BCD976E6-B6D9-D546-9016-DBD9D0F54E9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4079321</t>
      </text>
    </comment>
    <comment ref="O315" authorId="37" shapeId="0" xr:uid="{DFA827BB-C401-AD42-9C05-074FE05BA8AF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
Reply:
    4299446</t>
      </text>
    </comment>
    <comment ref="O316" authorId="38" shapeId="0" xr:uid="{8B270D9A-52A2-8745-B447-8EF3342DED5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4012274</t>
      </text>
    </comment>
    <comment ref="O317" authorId="39" shapeId="0" xr:uid="{48DC908A-650A-A142-B529-8C8185B7B72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 meaning - Measurement of concentration of amyloid A in serum specimen (procedure)
Serum amyloid A concentratio
Reply:
    Observation (SNOMED) - 4221816 (referes to the component itself)</t>
      </text>
    </comment>
    <comment ref="D323" authorId="40" shapeId="0" xr:uid="{70609BE4-D9A6-3145-A3F3-5832E54D4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tc={D8C4E66D-3F9B-FB43-BC8C-D01B2A2358FB}</author>
  </authors>
  <commentList>
    <comment ref="C1" authorId="0" shapeId="0" xr:uid="{D8C4E66D-3F9B-FB43-BC8C-D01B2A2358F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tc={2E7FE0B9-EEAA-D941-BF4B-0A5A39B19A2B}</author>
    <author>tc={34B814C6-9371-C94C-9AF8-E3368C848A6A}</author>
    <author>tc={510B3678-F609-1E44-B982-E9A2F7DD683A}</author>
    <author>tc={AFD525E1-74E7-6E4F-8DA9-7804587E2CDE}</author>
    <author>tc={81B2BC6A-DBEA-5F4F-83A9-FA5EA395BD2B}</author>
    <author>tc={180B12D9-6242-7448-A517-480CD42DB7DD}</author>
    <author>tc={1039E7CD-356B-D64D-94E1-517F80F9A943}</author>
    <author>tc={B0BB131E-5AC4-0D44-B9B0-F35DE481490E}</author>
    <author>tc={AEC3730B-C2F3-464B-8855-CCF707D82795}</author>
    <author>tc={391A142F-4F7A-EB4F-9AC9-39DC5D9A6621}</author>
    <author>tc={EF7AC1E8-D157-C842-A624-2199A01D1C99}</author>
    <author>tc={0AF9739B-087C-D240-8454-6C6E4B4E701F}</author>
    <author>tc={6897317E-D45C-ED4B-8CCA-9E24FAB095E6}</author>
    <author>tc={761E64E1-DBA5-4F44-A717-1D6DD338752A}</author>
    <author>tc={6DC2A80F-437B-A545-9D62-C3766B58BEE2}</author>
    <author>tc={3EA27F45-466B-CF4A-A195-F7434A274AF3}</author>
    <author>tc={E91576D3-AD53-744E-9E75-CDA704139376}</author>
    <author>tc={BA67E755-8B27-EE40-B294-5AE01589029F}</author>
    <author>tc={A19D8652-2BB4-F147-A286-52743E532C67}</author>
    <author>tc={C606D6C7-4F3F-0A49-821F-AAD38BE80585}</author>
    <author>tc={4EF2FC64-20F7-9C40-830C-0672EB57A938}</author>
    <author>tc={8C0EED22-E158-D14A-BF31-3AFF1A8E4211}</author>
    <author>tc={10C8D309-264F-8846-8B5E-70CB1439B8D7}</author>
    <author>tc={41C142D8-655F-7549-8A6E-A65A335C046B}</author>
  </authors>
  <commentList>
    <comment ref="C1" authorId="0" shapeId="0" xr:uid="{2E7FE0B9-EEAA-D941-BF4B-0A5A39B19A2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9" authorId="1" shapeId="0" xr:uid="{34B814C6-9371-C94C-9AF8-E3368C848A6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needs to be included to have some value
Reply:
    Used when the year of birth isn’t available</t>
      </text>
    </comment>
    <comment ref="D13" authorId="2" shapeId="0" xr:uid="{510B3678-F609-1E44-B982-E9A2F7DD683A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D18" authorId="3" shapeId="0" xr:uid="{AFD525E1-74E7-6E4F-8DA9-7804587E2CDE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L18" authorId="4" shapeId="0" xr:uid="{81B2BC6A-DBEA-5F4F-83A9-FA5EA395BD2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N18" authorId="5" shapeId="0" xr:uid="{180B12D9-6242-7448-A517-480CD42DB7DD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S18" authorId="6" shapeId="0" xr:uid="{1039E7CD-356B-D64D-94E1-517F80F9A943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T18" authorId="7" shapeId="0" xr:uid="{B0BB131E-5AC4-0D44-B9B0-F35DE481490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L40" authorId="8" shapeId="0" xr:uid="{AEC3730B-C2F3-464B-8855-CCF707D8279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V85" authorId="9" shapeId="0" xr:uid="{391A142F-4F7A-EB4F-9AC9-39DC5D9A66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6" authorId="10" shapeId="0" xr:uid="{EF7AC1E8-D157-C842-A624-2199A01D1C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7" authorId="11" shapeId="0" xr:uid="{0AF9739B-087C-D240-8454-6C6E4B4E701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95" authorId="12" shapeId="0" xr:uid="{6897317E-D45C-ED4B-8CCA-9E24FAB095E6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</t>
      </text>
    </comment>
    <comment ref="N109" authorId="13" shapeId="0" xr:uid="{761E64E1-DBA5-4F44-A717-1D6DD338752A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D114" authorId="14" shapeId="0" xr:uid="{6DC2A80F-437B-A545-9D62-C3766B58B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E128" authorId="15" shapeId="0" xr:uid="{3EA27F45-466B-CF4A-A195-F7434A274AF3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E134" authorId="16" shapeId="0" xr:uid="{E91576D3-AD53-744E-9E75-CDA704139376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41" authorId="17" shapeId="0" xr:uid="{BA67E755-8B27-EE40-B294-5AE01589029F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48" authorId="18" shapeId="0" xr:uid="{A19D8652-2BB4-F147-A286-52743E532C6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149" authorId="19" shapeId="0" xr:uid="{C606D6C7-4F3F-0A49-821F-AAD38BE8058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157" authorId="20" shapeId="0" xr:uid="{4EF2FC64-20F7-9C40-830C-0672EB57A938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83" authorId="21" shapeId="0" xr:uid="{8C0EED22-E158-D14A-BF31-3AFF1A8E4211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N195" authorId="22" shapeId="0" xr:uid="{10C8D309-264F-8846-8B5E-70CB1439B8D7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</t>
      </text>
    </comment>
    <comment ref="D203" authorId="23" shapeId="0" xr:uid="{41C142D8-655F-7549-8A6E-A65A335C046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sharedStrings.xml><?xml version="1.0" encoding="utf-8"?>
<sst xmlns="http://schemas.openxmlformats.org/spreadsheetml/2006/main" count="4858" uniqueCount="1026">
  <si>
    <t>Main category</t>
  </si>
  <si>
    <t>Variable name EMIF-AD</t>
  </si>
  <si>
    <t xml:space="preserve">Variable Description </t>
  </si>
  <si>
    <t>Unity</t>
  </si>
  <si>
    <t>Categories</t>
  </si>
  <si>
    <t>Specific information for harmonisation</t>
  </si>
  <si>
    <t>General</t>
  </si>
  <si>
    <t>CSV/excel/SPSS/SAS/R/Phyton/other</t>
  </si>
  <si>
    <t>ID</t>
  </si>
  <si>
    <t>Participant ID</t>
  </si>
  <si>
    <t>Demographics</t>
  </si>
  <si>
    <t>Age</t>
  </si>
  <si>
    <t>Birth year</t>
  </si>
  <si>
    <t>Education level in years</t>
  </si>
  <si>
    <t>Education_category</t>
  </si>
  <si>
    <t>Education level categories</t>
  </si>
  <si>
    <t>Cognition</t>
  </si>
  <si>
    <t>Date</t>
  </si>
  <si>
    <t>MMSE total score</t>
  </si>
  <si>
    <t>Mortality</t>
  </si>
  <si>
    <t>Mort_Date</t>
  </si>
  <si>
    <t>Date of death</t>
  </si>
  <si>
    <t>Live_Date</t>
  </si>
  <si>
    <t>Mort</t>
  </si>
  <si>
    <t>Cardiovascular</t>
  </si>
  <si>
    <t>Hypertension</t>
  </si>
  <si>
    <t>SBP</t>
  </si>
  <si>
    <t>DBP</t>
  </si>
  <si>
    <t>Hypercholesterolemia</t>
  </si>
  <si>
    <t>Diabetes_Mellitus</t>
  </si>
  <si>
    <t>BMI</t>
  </si>
  <si>
    <t>Weight</t>
  </si>
  <si>
    <t>Alcohol</t>
  </si>
  <si>
    <t xml:space="preserve">Current alcohol use </t>
  </si>
  <si>
    <t>Anti-hypertensive drugs</t>
  </si>
  <si>
    <t>Hypercholesterolemia medication</t>
  </si>
  <si>
    <t xml:space="preserve">Myocardial infarction </t>
  </si>
  <si>
    <t xml:space="preserve">Heart failure </t>
  </si>
  <si>
    <t>Stroke</t>
  </si>
  <si>
    <t xml:space="preserve">Stroke </t>
  </si>
  <si>
    <t>APOE</t>
  </si>
  <si>
    <t>APOE genotype</t>
  </si>
  <si>
    <t>Amyloid/(P)Tau</t>
  </si>
  <si>
    <t>CSF</t>
  </si>
  <si>
    <t>CSF Assay Amyloid</t>
  </si>
  <si>
    <t>Amyloid beta dichotomised</t>
  </si>
  <si>
    <t>Total Tau dichotomised</t>
  </si>
  <si>
    <t>0&lt;…, 1&gt;=…</t>
  </si>
  <si>
    <t>Anxiety/depression</t>
  </si>
  <si>
    <t>Anxiety</t>
  </si>
  <si>
    <t>CRP</t>
  </si>
  <si>
    <t>Units</t>
  </si>
  <si>
    <t>Education_years</t>
  </si>
  <si>
    <t xml:space="preserve">Age </t>
  </si>
  <si>
    <t>years</t>
  </si>
  <si>
    <t>factor</t>
  </si>
  <si>
    <t>Dementia type</t>
  </si>
  <si>
    <t>Diagnoses</t>
  </si>
  <si>
    <t>1 = yes; 0 = no</t>
  </si>
  <si>
    <t>mmHg</t>
  </si>
  <si>
    <t xml:space="preserve">Systolic blood pressure </t>
  </si>
  <si>
    <t>Diastolic blood pressure</t>
  </si>
  <si>
    <t xml:space="preserve">Height </t>
  </si>
  <si>
    <t>cm</t>
  </si>
  <si>
    <t>kg</t>
  </si>
  <si>
    <t xml:space="preserve">Diabetes Mellitus type 1 </t>
  </si>
  <si>
    <t>Diabetes Mellitus type 2</t>
  </si>
  <si>
    <t>Smoking</t>
  </si>
  <si>
    <t>pg/ml</t>
  </si>
  <si>
    <t>CSF Assay tau</t>
  </si>
  <si>
    <t xml:space="preserve">Total Tau </t>
  </si>
  <si>
    <t>pg/mL</t>
  </si>
  <si>
    <t>Phosphorylated Tau</t>
  </si>
  <si>
    <t>Amyloid PET abnormal</t>
  </si>
  <si>
    <t>Range or possible values</t>
  </si>
  <si>
    <t>Variable name used</t>
  </si>
  <si>
    <t xml:space="preserve">Year of birth </t>
  </si>
  <si>
    <t>1 = high; 0 = low</t>
  </si>
  <si>
    <t>1= female; 0 = male</t>
  </si>
  <si>
    <t>&gt; 0</t>
  </si>
  <si>
    <t>Priority memory immediate</t>
  </si>
  <si>
    <t>Priority memory delayed</t>
  </si>
  <si>
    <t>priority memory type</t>
  </si>
  <si>
    <t>Priority executive type</t>
  </si>
  <si>
    <t>Birth_year</t>
  </si>
  <si>
    <t>&gt;= 1900</t>
  </si>
  <si>
    <t>Visit independent</t>
  </si>
  <si>
    <t>Yes</t>
  </si>
  <si>
    <t>&gt;= 0</t>
  </si>
  <si>
    <t>Sex</t>
  </si>
  <si>
    <t>&gt; = 0</t>
  </si>
  <si>
    <t>Date MMSE</t>
  </si>
  <si>
    <t>MMSE_total</t>
  </si>
  <si>
    <t>Dementia_type</t>
  </si>
  <si>
    <t>Date Diagnosis</t>
  </si>
  <si>
    <t>DM_1</t>
  </si>
  <si>
    <t>DM_2</t>
  </si>
  <si>
    <t>Body Mass Index</t>
  </si>
  <si>
    <t>BMI: weight/(bodylength_cm/100)^2)</t>
  </si>
  <si>
    <t>kg/m^2</t>
  </si>
  <si>
    <t>Body length</t>
  </si>
  <si>
    <t>Anti-diabetic drugs</t>
  </si>
  <si>
    <t>Date of assessment APOE</t>
  </si>
  <si>
    <t>APOE4 carrier</t>
  </si>
  <si>
    <t xml:space="preserve">APOE e4 carrier </t>
  </si>
  <si>
    <t>yes</t>
  </si>
  <si>
    <t>APOE_carrier</t>
  </si>
  <si>
    <t>APOE_genotype</t>
  </si>
  <si>
    <t>character</t>
  </si>
  <si>
    <t>Character</t>
  </si>
  <si>
    <t>Date CSF collection</t>
  </si>
  <si>
    <t>Total Tau</t>
  </si>
  <si>
    <t>Total Tau Abnormal</t>
  </si>
  <si>
    <t>Total Tau Cut-off</t>
  </si>
  <si>
    <t xml:space="preserve">Phosphorylated Tau abnormal </t>
  </si>
  <si>
    <t>Phosphorylated Tau cut-off</t>
  </si>
  <si>
    <t xml:space="preserve">Amyloid beta in CSF </t>
  </si>
  <si>
    <t>Phosphorylated Tau dichotemised</t>
  </si>
  <si>
    <t>CSF_ttau</t>
  </si>
  <si>
    <t>CSF_ptau</t>
  </si>
  <si>
    <t>date</t>
  </si>
  <si>
    <t>1 = luminex, 2 = innogetics Elisa, 3 = Elecsys, 4 = Innotest</t>
  </si>
  <si>
    <t>Date PET scan</t>
  </si>
  <si>
    <t>Depression</t>
  </si>
  <si>
    <t>C-reactive protein</t>
  </si>
  <si>
    <t>Blood measures</t>
  </si>
  <si>
    <t>Psychiatric disorders</t>
  </si>
  <si>
    <t>Priority test for attention</t>
  </si>
  <si>
    <t>Priority memory immediate z-score</t>
  </si>
  <si>
    <t>Priority memory delayed z -score</t>
  </si>
  <si>
    <t>raw scores</t>
  </si>
  <si>
    <t xml:space="preserve">raw scores </t>
  </si>
  <si>
    <t xml:space="preserve">factor </t>
  </si>
  <si>
    <t>z-score</t>
  </si>
  <si>
    <t>Priority test for executive function</t>
  </si>
  <si>
    <t>Priority executive z-score</t>
  </si>
  <si>
    <t xml:space="preserve">Priority executive </t>
  </si>
  <si>
    <t xml:space="preserve">&gt; 0 </t>
  </si>
  <si>
    <t>-3 - +3 SD</t>
  </si>
  <si>
    <t>Priority language</t>
  </si>
  <si>
    <t>Priority language type</t>
  </si>
  <si>
    <t>Fasted glucose</t>
  </si>
  <si>
    <t>EMIF-AD category</t>
  </si>
  <si>
    <t>Subject characteristics</t>
  </si>
  <si>
    <t>Pharmocogenetics findings</t>
  </si>
  <si>
    <t>Amyloid PET</t>
  </si>
  <si>
    <t>Date neuropsychological evaluation</t>
  </si>
  <si>
    <t>Dates Neuropsychological evaluation</t>
  </si>
  <si>
    <t>Priority Attention Test</t>
  </si>
  <si>
    <t>Priority memory Test</t>
  </si>
  <si>
    <t>Priority executive Test</t>
  </si>
  <si>
    <t>Priority language test</t>
  </si>
  <si>
    <t>Neuropsychological examination</t>
  </si>
  <si>
    <t>Imaging &amp; Laboratory test results</t>
  </si>
  <si>
    <t>Subject characteristics &amp; demograhics</t>
  </si>
  <si>
    <t>Cognitive screening tests</t>
  </si>
  <si>
    <t>Clinical information &amp; cognitive screening tests</t>
  </si>
  <si>
    <t>Smoking habits</t>
  </si>
  <si>
    <t>Cardiovascular Disorders</t>
  </si>
  <si>
    <t>Cardiovascular Risk Factors</t>
  </si>
  <si>
    <t>Cerebrovascular disorders</t>
  </si>
  <si>
    <t>Endocrine disorders</t>
  </si>
  <si>
    <t>Vital Signs</t>
  </si>
  <si>
    <t xml:space="preserve">Other cardiac disorders </t>
  </si>
  <si>
    <t>Clinical information &amp; Laboratory test results</t>
  </si>
  <si>
    <t>Cardiovascular drugs</t>
  </si>
  <si>
    <t>Hormonal therapy</t>
  </si>
  <si>
    <t>1 = ADC, 2 = LASA, 3 = Maastricht Study, 4 = SMART, 5 = LLS, 6 = Rotterdam Study, 7 = Lifelines, 8 = EMIF twins, 9 = EMIF 90+, 10 = DCS</t>
  </si>
  <si>
    <t>Date_diagnosis</t>
  </si>
  <si>
    <t>Height</t>
  </si>
  <si>
    <t>Glucose_fasted</t>
  </si>
  <si>
    <t>Glucose_nonfasted</t>
  </si>
  <si>
    <t>Glucose_abnormal</t>
  </si>
  <si>
    <t>Drugs_hypertension</t>
  </si>
  <si>
    <t>Drugs_hypercholesterolemia</t>
  </si>
  <si>
    <t>Drugs_diabetes</t>
  </si>
  <si>
    <t>Myocardial_infarction</t>
  </si>
  <si>
    <t>Heart_failure</t>
  </si>
  <si>
    <t>Fasted glucose blood</t>
  </si>
  <si>
    <t>Non-fasted glucose blood</t>
  </si>
  <si>
    <t>Amy_abnormal</t>
  </si>
  <si>
    <t>Amy_cutoff</t>
  </si>
  <si>
    <t>Ttau_abnormal</t>
  </si>
  <si>
    <t>Ttau_cutoff</t>
  </si>
  <si>
    <t>Ptau_abnormal</t>
  </si>
  <si>
    <t>Ptau_cutoff</t>
  </si>
  <si>
    <t>Date_PET</t>
  </si>
  <si>
    <t>CSF_assay_amyloid</t>
  </si>
  <si>
    <t>CSF_assay_Tau</t>
  </si>
  <si>
    <t xml:space="preserve">Priority attention </t>
  </si>
  <si>
    <t>Priority attention Type</t>
  </si>
  <si>
    <t>Priority attention z-score</t>
  </si>
  <si>
    <t>1;6</t>
  </si>
  <si>
    <t>1;4</t>
  </si>
  <si>
    <t>0;2</t>
  </si>
  <si>
    <t>0;30</t>
  </si>
  <si>
    <t>0;10</t>
  </si>
  <si>
    <t>numeric</t>
  </si>
  <si>
    <t>APOE_Date</t>
  </si>
  <si>
    <t>Priority language z-score</t>
  </si>
  <si>
    <t>Date_NPE</t>
  </si>
  <si>
    <t>Priority_attention</t>
  </si>
  <si>
    <t>Priority_attention_type</t>
  </si>
  <si>
    <t xml:space="preserve">Priority_attention_z </t>
  </si>
  <si>
    <t>Priority_memory_im</t>
  </si>
  <si>
    <t>Priority_memory_im_z</t>
  </si>
  <si>
    <t>Priority_memory_dr</t>
  </si>
  <si>
    <t>Priority_memory_dr_z</t>
  </si>
  <si>
    <t>Priority_memory_type</t>
  </si>
  <si>
    <t>Priority_executive</t>
  </si>
  <si>
    <t>Priority_executive_z</t>
  </si>
  <si>
    <t>Priority_executive_type</t>
  </si>
  <si>
    <t>Priority_language</t>
  </si>
  <si>
    <t>Priority_language_z</t>
  </si>
  <si>
    <t>Priority_language_type</t>
  </si>
  <si>
    <t>In long or in wide format</t>
  </si>
  <si>
    <t>Format_data</t>
  </si>
  <si>
    <t>Name of cohort</t>
  </si>
  <si>
    <t>Cohort</t>
  </si>
  <si>
    <t>History of hypertension</t>
  </si>
  <si>
    <t>mmol/L</t>
  </si>
  <si>
    <t>Glucose dichotomized</t>
  </si>
  <si>
    <t>&gt; 30</t>
  </si>
  <si>
    <t>HDL</t>
  </si>
  <si>
    <t>LDL</t>
  </si>
  <si>
    <t>1 = long, 0 = wide</t>
  </si>
  <si>
    <t>1 = CSV, 2 = excel, 3 = SPSS, 4 = SAS, 5 = R, 6 = Phyton, 7 = other</t>
  </si>
  <si>
    <t>Alternatively, include other categories according to availability in cohort</t>
  </si>
  <si>
    <t>Dementia rating scales</t>
  </si>
  <si>
    <t>0;3</t>
  </si>
  <si>
    <t>Dates rating scales</t>
  </si>
  <si>
    <t>CDR total</t>
  </si>
  <si>
    <t>CDR_total</t>
  </si>
  <si>
    <t>HDL cholesterol</t>
  </si>
  <si>
    <t xml:space="preserve">LDL cholesterol </t>
  </si>
  <si>
    <t>High density lipoprotein cholesterol</t>
  </si>
  <si>
    <t>Low density lipoprotein cholesterol</t>
  </si>
  <si>
    <t>Glucose_cutoff</t>
  </si>
  <si>
    <t>Date PET</t>
  </si>
  <si>
    <t>Amyloid PET Dates</t>
  </si>
  <si>
    <t>Amyloid PET protocol</t>
  </si>
  <si>
    <t xml:space="preserve">Amyloid PET tracer </t>
  </si>
  <si>
    <t>Amyloid PET Method</t>
  </si>
  <si>
    <t>CSF dates</t>
  </si>
  <si>
    <t>PET_abnormal</t>
  </si>
  <si>
    <t>PET_tracer</t>
  </si>
  <si>
    <t>PET_method</t>
  </si>
  <si>
    <t>Tracer used during PET assessment</t>
  </si>
  <si>
    <t>1 = PiB, 2 = Florbetapir, 3 = AV-45</t>
  </si>
  <si>
    <t xml:space="preserve">Method used to express amyloid uptake in PET </t>
  </si>
  <si>
    <t>Priority test for  memory</t>
  </si>
  <si>
    <t>raw score</t>
  </si>
  <si>
    <t>Blood dates</t>
  </si>
  <si>
    <t>Date Blood Collection</t>
  </si>
  <si>
    <t>Date blood collection</t>
  </si>
  <si>
    <t xml:space="preserve"> </t>
  </si>
  <si>
    <t>Date assessment vital signs</t>
  </si>
  <si>
    <t>Date assessment alcohol and smoking habits</t>
  </si>
  <si>
    <t>Date assessment comorbidities</t>
  </si>
  <si>
    <t>Depression_rating</t>
  </si>
  <si>
    <t>Date_depression</t>
  </si>
  <si>
    <t>Date assesment depression</t>
  </si>
  <si>
    <t>Date_anxiety</t>
  </si>
  <si>
    <t>Date assessment anxiety</t>
  </si>
  <si>
    <t>Anxiety_rating</t>
  </si>
  <si>
    <t>Date_blood</t>
  </si>
  <si>
    <t>Date_comorbidities</t>
  </si>
  <si>
    <t>Date_vitals</t>
  </si>
  <si>
    <t>Date_habits</t>
  </si>
  <si>
    <t>Date_CDR</t>
  </si>
  <si>
    <t>Date_MMSE</t>
  </si>
  <si>
    <t>Plasma</t>
  </si>
  <si>
    <t>P-Tau</t>
  </si>
  <si>
    <t>Amyloid-B-42</t>
  </si>
  <si>
    <t>GFAP</t>
  </si>
  <si>
    <t>NFL</t>
  </si>
  <si>
    <t>SAA</t>
  </si>
  <si>
    <t>VCAM</t>
  </si>
  <si>
    <t>ICAM</t>
  </si>
  <si>
    <t>Il6</t>
  </si>
  <si>
    <t>Il8</t>
  </si>
  <si>
    <t>Il-1b</t>
  </si>
  <si>
    <t>TNFalpha</t>
  </si>
  <si>
    <t>P-Tau in plasma</t>
  </si>
  <si>
    <t>Amyloid-B-42 in plasma</t>
  </si>
  <si>
    <t>Glial Fibrillary acidic protein</t>
  </si>
  <si>
    <t>Neurofilament light</t>
  </si>
  <si>
    <t>E-Selectin</t>
  </si>
  <si>
    <t>E-selectin (CD62E)</t>
  </si>
  <si>
    <t>Serum Amyloid A</t>
  </si>
  <si>
    <t>Interleukin-6</t>
  </si>
  <si>
    <t>Interleukin-8</t>
  </si>
  <si>
    <t>Interleukin 1 beta</t>
  </si>
  <si>
    <t>Tumor necrosis factor alpa</t>
  </si>
  <si>
    <t>Amyloid positivity on PET</t>
  </si>
  <si>
    <t>1 = SUVR, 2 = NPnD</t>
  </si>
  <si>
    <t>Pet_assesment</t>
  </si>
  <si>
    <t>1 = quantitative, 0 = visual</t>
  </si>
  <si>
    <t xml:space="preserve">Assessment of PET scan </t>
  </si>
  <si>
    <t>PET_level</t>
  </si>
  <si>
    <t>Result PET assessment, continuous</t>
  </si>
  <si>
    <t xml:space="preserve">Date of diagnosis </t>
  </si>
  <si>
    <t>Diagnosis</t>
  </si>
  <si>
    <t xml:space="preserve">Diagnosis </t>
  </si>
  <si>
    <t>1 = normal cognition; 2 = subjective cognitive decline; 3 = mild cognitive impairment; 4 dementia</t>
  </si>
  <si>
    <t>0;4</t>
  </si>
  <si>
    <t>Clinical information &amp; rating scales</t>
  </si>
  <si>
    <t>Depression_type</t>
  </si>
  <si>
    <t>Anxiety_type</t>
  </si>
  <si>
    <t>numerical</t>
  </si>
  <si>
    <t>Assement type depression</t>
  </si>
  <si>
    <t>Rating scales</t>
  </si>
  <si>
    <t>Result assesment depression: rating scale</t>
  </si>
  <si>
    <t>Result assesment depression: yes/no</t>
  </si>
  <si>
    <t>Assessment type anxiety</t>
  </si>
  <si>
    <t>Result assesment anxiety: yes/no</t>
  </si>
  <si>
    <t>Result assesment anxiety: rating scale</t>
  </si>
  <si>
    <t>2 = current, 1 = past, 0 = never</t>
  </si>
  <si>
    <t>1 = clinical diagnosis, 2 = MINI, 3 = GDS-15, 4 = GDS, 5 = CES-D, 6 = other</t>
  </si>
  <si>
    <t>1;5</t>
  </si>
  <si>
    <t>1 = clinical diagnosis, 2 = MINI, 3 = BECK anxiety, 4 = State-Trate anxiety inventory, 5 = Hospital anxiety and depresson scale, 6 = other</t>
  </si>
  <si>
    <t xml:space="preserve"> 1 = Trail Making Test A, 2 = Stroop 1, 3 = Stroop 2, 4 = Symbol Digit Substitution Task, 5 = other</t>
  </si>
  <si>
    <t>1;14</t>
  </si>
  <si>
    <t>1 = RAVLT,  2 = CERAD, 3 = Grober-Buschke FCSRT, 4 = Story recall test, 5 = Logical memory, 6 = Hopkins, 7 = VAT, 8 = Story recall Brescia, 9 = Recall Rey figure, 10 = MMSE, 11 =ADAS-Cog, 12 = 10 word list, 13 = immediate recall 10 word list, 14 = other</t>
  </si>
  <si>
    <t>1 = Trail Making Test B, 2 = Stroop 3, 3 = other</t>
  </si>
  <si>
    <t>1;3</t>
  </si>
  <si>
    <t>1 = Animal Fluency 1 min, 2 = Category Fluency 1 min, 3 = Letter Fluency 1 min, 4 = Any type of fluency 2 min, 5 = Boston Naming Test (15/30/60 items), 6 = Any picture naming test. 7 = other</t>
  </si>
  <si>
    <t>1;7</t>
  </si>
  <si>
    <t>Priority for 1. Trail Making Test B
2. Stroop 3                                                                                                                  3. if not available, please provide alternative if possible</t>
  </si>
  <si>
    <t>Priority for 1. Animal Fluency 1 min
2. Category Fluency 1 min
3. Letter Fluency 1 min
4. Any type of fluency 2 min
5. Boston Naming Test (15/30/60 items)
6. Any picture naming test                                                                                 7. if not available, please provide alternative if possible</t>
  </si>
  <si>
    <t>Priority for 1. Trail Making Test A 
2. Stroop 1
3. Stroop 2
4. Symbol Digit Substitution Task                                                                         5.  If not available, please provide alternative if possible</t>
  </si>
  <si>
    <t xml:space="preserve">Current/past (= &lt; 10 years ago) / never smoking </t>
  </si>
  <si>
    <t>Data_saved</t>
  </si>
  <si>
    <t>1 =  Alzheimer's dementia, 2 = Lewy body dementia, 3 = Vascular dementia, 4 = Frontotemporal dementia, 5 = Parkinson's dementia, 6 = Semantic dementia, 7 = Corticobasal syndrome, 8 = Progressive supranuclear palsey, 9 = Progressive non-fluent aphsia, 10 = Creutzfeldt-Jakob disease</t>
  </si>
  <si>
    <t xml:space="preserve">Non-fasted glucose </t>
  </si>
  <si>
    <t>Priority for 1. Amyloid Beta 1-42 in pg/ml                                                    2. Ratio Amyloid Beta 42/40                                                                                  3. Amyloid Beta 1-38 in pg/ml</t>
  </si>
  <si>
    <t>Last known date to be alive</t>
  </si>
  <si>
    <t>No</t>
  </si>
  <si>
    <t>Alcohol use</t>
  </si>
  <si>
    <t>Dementia</t>
  </si>
  <si>
    <t>1=2/2;2=2/3;3= 3/3;4=3/4;5=2/4;6=4/4</t>
  </si>
  <si>
    <t>1 = luminex; 2 = innogetics Elisa; 3 = Elecsys; 4 = Innotest</t>
  </si>
  <si>
    <t>Depression_cutoff</t>
  </si>
  <si>
    <t>Anxiety_cutoff</t>
  </si>
  <si>
    <t>Date Clinical Dementia Rating Scale assessment</t>
  </si>
  <si>
    <t>Date_LP</t>
  </si>
  <si>
    <t>Date lumbar puncture</t>
  </si>
  <si>
    <t>Date of rating scales assessment</t>
  </si>
  <si>
    <t>Clinical Dementia Rating total score</t>
  </si>
  <si>
    <t>CSF_ab</t>
  </si>
  <si>
    <t xml:space="preserve">Diabetes Mellitus  type 2 medication </t>
  </si>
  <si>
    <t>Priority for 1. Ray Auditory Verbal Learning Test (RAVLT)
2. CERAD
3. Grober-Buschke FCSRT
4. Story recall test
5. Logical memory
6. Hopkins
7. VAT
8. Story recall Brescia
9. Recall Rey figure
10. MMSE
11. ADAS-Cog
12. 10 word list
13. immediate recall 10 word list                                                                    14. if not available, please provide alternative if possible</t>
  </si>
  <si>
    <t xml:space="preserve">Priority for 1. clinical diagnosis                                                                       2. MINI                                                                                                                             3. GDS-15                                                                                                                                4. GDS                                                                                                                           5. CES-D                                                                                                                             6. If not available, please provide alternative if possible   </t>
  </si>
  <si>
    <t>Date MMSE assessment</t>
  </si>
  <si>
    <t xml:space="preserve">Date of neuropsychological examination </t>
  </si>
  <si>
    <t>Age at  assessment</t>
  </si>
  <si>
    <t xml:space="preserve">Cutoff used </t>
  </si>
  <si>
    <t>Recode Verhaage score into education in years ('1'=5) ('2'=6) ('3'=8) ('4'=9) ('5'=10) ('6'=13) ('7'=17). CBS categories can also be converted to year</t>
  </si>
  <si>
    <t>Priority for 1. clinical diagnosis                                                                         2.  MINI                                                                                                                          3. Beck anxiety                                                                                                             4.  State-Trait anxiety inventory                                                                        5. Hospital anxiety and depresson scale                                                             6. If not available, please provide alternative if possible</t>
  </si>
  <si>
    <t>Domain</t>
  </si>
  <si>
    <t>Vocabulary</t>
  </si>
  <si>
    <t>Concept Id</t>
  </si>
  <si>
    <t>Unit</t>
  </si>
  <si>
    <t>Unit Concept Id</t>
  </si>
  <si>
    <t>Values</t>
  </si>
  <si>
    <t>Values Concept Id</t>
  </si>
  <si>
    <t>Person</t>
  </si>
  <si>
    <t>Observation</t>
  </si>
  <si>
    <t>SNOMED</t>
  </si>
  <si>
    <t>year</t>
  </si>
  <si>
    <t>GENDER</t>
  </si>
  <si>
    <t>Condition</t>
  </si>
  <si>
    <t>yes/no</t>
  </si>
  <si>
    <t>4188539/4188540</t>
  </si>
  <si>
    <t>Measurement</t>
  </si>
  <si>
    <t>kg/m2</t>
  </si>
  <si>
    <t>UCUM</t>
  </si>
  <si>
    <t>Intercellular adhesion molecule (CD54)</t>
  </si>
  <si>
    <t>Vascular cellular adhesion molecule (CD106)</t>
  </si>
  <si>
    <t>Normal Cognition Diagnosis</t>
  </si>
  <si>
    <t>Subjective Cognitive Decline</t>
  </si>
  <si>
    <t>Mild cognitive Impairment</t>
  </si>
  <si>
    <t>Dementia diagnosis</t>
  </si>
  <si>
    <t>dementia_diagnosis</t>
  </si>
  <si>
    <t>mci_diagnosis</t>
  </si>
  <si>
    <t>scd_diagnosis</t>
  </si>
  <si>
    <t>Alzheimer's dementia</t>
  </si>
  <si>
    <t>Lewy body dementia</t>
  </si>
  <si>
    <t>Vascular dementia</t>
  </si>
  <si>
    <t>Frontotemporal dementia</t>
  </si>
  <si>
    <t>Parkinson's dementia</t>
  </si>
  <si>
    <t>Semantic dementia</t>
  </si>
  <si>
    <t>Corticobasal syndrome</t>
  </si>
  <si>
    <t>Progressive supranuclear palsey</t>
  </si>
  <si>
    <t>Creutzfeldt-Jakob disease</t>
  </si>
  <si>
    <t>normal_cognition_diagnosis</t>
  </si>
  <si>
    <t>4188539/4132135</t>
  </si>
  <si>
    <t>4188539/4132136</t>
  </si>
  <si>
    <t>4188539/4132137</t>
  </si>
  <si>
    <t>4188539/4132138</t>
  </si>
  <si>
    <t>4188539/4132139</t>
  </si>
  <si>
    <t>4188539/4132140</t>
  </si>
  <si>
    <t>4188539/4132141</t>
  </si>
  <si>
    <t>4188539/4132142</t>
  </si>
  <si>
    <t>4188539/4132143</t>
  </si>
  <si>
    <t>4188539/4132144</t>
  </si>
  <si>
    <t>alzheimers_dementia</t>
  </si>
  <si>
    <t>lewy_body_dementia</t>
  </si>
  <si>
    <t>vascular_dementia</t>
  </si>
  <si>
    <t>frontotemporal_dementia</t>
  </si>
  <si>
    <t>parkinsons_dementia</t>
  </si>
  <si>
    <t>semantic_dementia</t>
  </si>
  <si>
    <t>corticobasal_syndrome</t>
  </si>
  <si>
    <t>psp</t>
  </si>
  <si>
    <t>Progressive non-fluent aphasia</t>
  </si>
  <si>
    <t>pnfa</t>
  </si>
  <si>
    <t>cjd</t>
  </si>
  <si>
    <t>CSF_ab_total_1_42</t>
  </si>
  <si>
    <t>CSF_ab_total_ratio_42_40</t>
  </si>
  <si>
    <t>CSF_ab_total_1_38</t>
  </si>
  <si>
    <t xml:space="preserve">Amyloid Beta 1-42 in pg/ml </t>
  </si>
  <si>
    <t xml:space="preserve">Ratio Amyloid Beta 42/40   </t>
  </si>
  <si>
    <t>Amyloid Beta 1-38 in pg/ml</t>
  </si>
  <si>
    <t>Depression_rating_mini</t>
  </si>
  <si>
    <t>Depression_rating_gds_15</t>
  </si>
  <si>
    <t>Depression_rating_gds</t>
  </si>
  <si>
    <t>Depression_rating_ces_d</t>
  </si>
  <si>
    <t>Depression_rating_other</t>
  </si>
  <si>
    <t>Depression Rating from MINI</t>
  </si>
  <si>
    <t>Depression Rating from GDS-15</t>
  </si>
  <si>
    <t>Depression Rating from GDS</t>
  </si>
  <si>
    <t>Depression Rating from CES-D</t>
  </si>
  <si>
    <t>Depression Rating from another alternative</t>
  </si>
  <si>
    <t>0&lt;…, 1&gt;=…, cd</t>
  </si>
  <si>
    <t>Anxiety_rating_mini</t>
  </si>
  <si>
    <t>Anxiety Rating from MINI</t>
  </si>
  <si>
    <t>Anxiety_rating_beck_anxiety</t>
  </si>
  <si>
    <t>Anxiety_rating_state_trait</t>
  </si>
  <si>
    <t>Anxiety_rating_hospital_scale</t>
  </si>
  <si>
    <t>Anxiety_rating_other</t>
  </si>
  <si>
    <t>Info</t>
  </si>
  <si>
    <t>Anxiety Rating from Beck anxiety</t>
  </si>
  <si>
    <t xml:space="preserve">Anxiety Rating from State-Trait anxiety inventory </t>
  </si>
  <si>
    <t xml:space="preserve">Anxiety Rating from Hospital anxiety and depresson scale </t>
  </si>
  <si>
    <t>Anxiety Rating from another alternative</t>
  </si>
  <si>
    <t>Attention_test_stroop_1</t>
  </si>
  <si>
    <t>Attention_test_stroop_2</t>
  </si>
  <si>
    <t>Attention_test_sdst</t>
  </si>
  <si>
    <t>Attention_test_other</t>
  </si>
  <si>
    <t>Attention score from Trail Making Test Part  A</t>
  </si>
  <si>
    <t>Attention score from Stroop 1</t>
  </si>
  <si>
    <t>Attention score from Stroop 2</t>
  </si>
  <si>
    <t xml:space="preserve">Attention score from Symbol Digit Substitution Task        </t>
  </si>
  <si>
    <t>Attention score from another alternative</t>
  </si>
  <si>
    <t>Attention_test_tmt_a_z</t>
  </si>
  <si>
    <t>Attention_test_tmt_a</t>
  </si>
  <si>
    <t>Attention_test_stroop_1_z</t>
  </si>
  <si>
    <t>Attention_test_stroop_2_z</t>
  </si>
  <si>
    <t>Attention_test_sdst_z</t>
  </si>
  <si>
    <t>Attention_test_other_z</t>
  </si>
  <si>
    <t>Priority_memory_im_ravlt</t>
  </si>
  <si>
    <t>Priority_memory_im_cerad</t>
  </si>
  <si>
    <t>Priority_memory_im_gb</t>
  </si>
  <si>
    <t>Priority_memory_im_sct</t>
  </si>
  <si>
    <t>Priority_memory_im_lm</t>
  </si>
  <si>
    <t>Priority_memory_im_hopkins</t>
  </si>
  <si>
    <t>Priority_memory_im_vat</t>
  </si>
  <si>
    <t>Priority_memory_im_srb</t>
  </si>
  <si>
    <t>Priority_memory_im_rrf</t>
  </si>
  <si>
    <t>Priority_memory_im_mmse</t>
  </si>
  <si>
    <t>Priority_memory_im_adas</t>
  </si>
  <si>
    <t>Priority_memory_im_10_word_list</t>
  </si>
  <si>
    <t>Priority_memory_im_recall_10_word_list</t>
  </si>
  <si>
    <t>Priority_memory_im_other</t>
  </si>
  <si>
    <t>Priority_memory_dr_ravlt</t>
  </si>
  <si>
    <t>Priority_memory_dr_cerad</t>
  </si>
  <si>
    <t>Priority_memory_dr_gb</t>
  </si>
  <si>
    <t>Priority_memory_dr_sct</t>
  </si>
  <si>
    <t>Priority_memory_dr_lm</t>
  </si>
  <si>
    <t>Priority_memory_dr_hopkins</t>
  </si>
  <si>
    <t>Priority_memory_dr_vat</t>
  </si>
  <si>
    <t>Priority_memory_dr_srb</t>
  </si>
  <si>
    <t>Priority_memory_dr_rrf</t>
  </si>
  <si>
    <t>Priority_memory_dr_mmse</t>
  </si>
  <si>
    <t>Priority_memory_dr_adas</t>
  </si>
  <si>
    <t>Priority_memory_dr_10_word_list</t>
  </si>
  <si>
    <t>Priority_memory_dr_recall_10_word_list</t>
  </si>
  <si>
    <t>Priority_memory_dr_other</t>
  </si>
  <si>
    <t>Priority test from RAVLT (immediate)</t>
  </si>
  <si>
    <t>Priority test from CERAD (immediate)</t>
  </si>
  <si>
    <t>Priority test from Grober-Buschke FCSRT (immediate)</t>
  </si>
  <si>
    <t>Priority test from Story recall test (immediate)</t>
  </si>
  <si>
    <t>Priority test from Logical memory (immediate)</t>
  </si>
  <si>
    <t>Priority test from Hopkins (immediate)</t>
  </si>
  <si>
    <t>Priority test from VAT (immediate)</t>
  </si>
  <si>
    <t>Priority test from Story recall Brescia (immediate)</t>
  </si>
  <si>
    <t>Priority test from Recall Rey figure (immediate)</t>
  </si>
  <si>
    <t>Priority test from MMSE (immediate)</t>
  </si>
  <si>
    <t>Priority test from ADAS-Cog (immediate)</t>
  </si>
  <si>
    <t>Priority test from 10 word list (immediate)</t>
  </si>
  <si>
    <t xml:space="preserve">Priority test from  immediate recall 10 word list     (immediate)                       </t>
  </si>
  <si>
    <t>Priority test from another alternative  (immediate)</t>
  </si>
  <si>
    <t>Priority test from RAVLT (delayed)</t>
  </si>
  <si>
    <t>Priority test from CERAD (delayed)</t>
  </si>
  <si>
    <t>Priority test from Grober-Buschke FCSRT (delayed)</t>
  </si>
  <si>
    <t>Priority test from Story recall test (delayed)</t>
  </si>
  <si>
    <t>Priority test from Logical memory (delayed)</t>
  </si>
  <si>
    <t>Priority test from Hopkins (delayed)</t>
  </si>
  <si>
    <t>Priority test from VAT (delayed)</t>
  </si>
  <si>
    <t>Priority test from Story recall Brescia (delayed)</t>
  </si>
  <si>
    <t>Priority test from Recall Rey figure (delayed)</t>
  </si>
  <si>
    <t>Priority test from MMSE (delayed)</t>
  </si>
  <si>
    <t>Priority test from ADAS-Cog (delayed)</t>
  </si>
  <si>
    <t xml:space="preserve">Priority test from  immediate recall 10 word list     (delayed)                       </t>
  </si>
  <si>
    <t>Priority test from 10 word list (delayed)</t>
  </si>
  <si>
    <t>Priority test from another alternative  (delayed)</t>
  </si>
  <si>
    <t>Priority_executive_TMT_b</t>
  </si>
  <si>
    <t>Priority test for executive function score from TMT B</t>
  </si>
  <si>
    <t>Priority test for executive function score from Stroop 3</t>
  </si>
  <si>
    <t>Priority test for executive function score from another alternative</t>
  </si>
  <si>
    <t>Priority_executive_stroop_3</t>
  </si>
  <si>
    <t>Priority_executive_other</t>
  </si>
  <si>
    <t>Priority_language_animal_fluency</t>
  </si>
  <si>
    <t>Priority_language_category_fluency_1</t>
  </si>
  <si>
    <t>Priority_language_letter_fluency_1</t>
  </si>
  <si>
    <t>Priority_language_any_fluency_2</t>
  </si>
  <si>
    <t>Priority_language_any_picture_naming_test</t>
  </si>
  <si>
    <t>Priority_language_other</t>
  </si>
  <si>
    <t>Priority test for language</t>
  </si>
  <si>
    <t>Priority test for language from another alternative</t>
  </si>
  <si>
    <t>Priority test for language from Category Fluency 1 min</t>
  </si>
  <si>
    <t>Priority test for language from Letter Fluency 1 min</t>
  </si>
  <si>
    <t>Priority test for language from Any type of fluency 2 min</t>
  </si>
  <si>
    <t xml:space="preserve">Priority test for language from Any picture naming test </t>
  </si>
  <si>
    <t>Priority test for language from Animal Fluency 1 min</t>
  </si>
  <si>
    <t>male/female/-</t>
  </si>
  <si>
    <t>8507/8532/8551</t>
  </si>
  <si>
    <t>low/high</t>
  </si>
  <si>
    <t>4267416/4328749</t>
  </si>
  <si>
    <t>Low: years &lt;  7; High: years &gt;= 7</t>
  </si>
  <si>
    <t>Subjective Cognitive Impairment</t>
  </si>
  <si>
    <t>Cholesterol-lowering Drugs</t>
  </si>
  <si>
    <t>ApoE Genotype</t>
  </si>
  <si>
    <t>Amyloid Beta 1-42 (pg/mL)</t>
  </si>
  <si>
    <t>Amyloid Beta 42/40</t>
  </si>
  <si>
    <t>Amyloid Beta 1-38 (pg/mL)</t>
  </si>
  <si>
    <t>CSF Assay</t>
  </si>
  <si>
    <t>GDS-15</t>
  </si>
  <si>
    <t>GDS-30</t>
  </si>
  <si>
    <t>CES-D</t>
  </si>
  <si>
    <t>MINI Anxiety Interview</t>
  </si>
  <si>
    <t>BECK Anxiety</t>
  </si>
  <si>
    <t>STAI</t>
  </si>
  <si>
    <t>Stroop Part 1</t>
  </si>
  <si>
    <t>Stroop Part 2</t>
  </si>
  <si>
    <t>SDST</t>
  </si>
  <si>
    <t>TMT-A Z-score</t>
  </si>
  <si>
    <t>TMT-A</t>
  </si>
  <si>
    <t>Stroop Part 1 Z-score</t>
  </si>
  <si>
    <t>Stroop Part 2 Z-score</t>
  </si>
  <si>
    <t>SDST Z-score</t>
  </si>
  <si>
    <t>AVLT Immediate</t>
  </si>
  <si>
    <t>AVLT Delayed</t>
  </si>
  <si>
    <t>CERAD WL Immediate</t>
  </si>
  <si>
    <t>CERAD WL Delayed</t>
  </si>
  <si>
    <t>SRT Immediate</t>
  </si>
  <si>
    <t>SRT Delayed</t>
  </si>
  <si>
    <t>LM Immediate</t>
  </si>
  <si>
    <t>LM Delayed</t>
  </si>
  <si>
    <t>HVLT Immediate</t>
  </si>
  <si>
    <t>HVLT Delayed</t>
  </si>
  <si>
    <t>TMT-B</t>
  </si>
  <si>
    <t>Stroop Part 3</t>
  </si>
  <si>
    <t>Animals Fluency 1 min</t>
  </si>
  <si>
    <t>Letter Fluency 1 min</t>
  </si>
  <si>
    <t>Priority_language_bnt_15</t>
  </si>
  <si>
    <t>Priority_language_bnt_30</t>
  </si>
  <si>
    <t>Priority_language_bnt_60</t>
  </si>
  <si>
    <t>Priority test for language from  Boston Naming Test (15 items)</t>
  </si>
  <si>
    <t>Priority test for language from  Boston Naming Test (30 items)</t>
  </si>
  <si>
    <t>Priority test for language from  Boston Naming Test (60 items)</t>
  </si>
  <si>
    <t>BNT-15</t>
  </si>
  <si>
    <t>BNT-30</t>
  </si>
  <si>
    <t>BNT-60</t>
  </si>
  <si>
    <t>Amyloid-B-40</t>
  </si>
  <si>
    <t>Amyloid-B-40 in plasma</t>
  </si>
  <si>
    <t>true/false</t>
  </si>
  <si>
    <t>NA</t>
  </si>
  <si>
    <t xml:space="preserve">History of Hypercholesterolemia </t>
  </si>
  <si>
    <t>no_normal_cognition_diagnosis</t>
  </si>
  <si>
    <t>no_scd_diagnosis</t>
  </si>
  <si>
    <t>no_mci_diagnosis</t>
  </si>
  <si>
    <t>no_dementia_diagnosis</t>
  </si>
  <si>
    <t>no_alzheimers_dementia</t>
  </si>
  <si>
    <t>no_lewy_body_dementia</t>
  </si>
  <si>
    <t>no_vascular_dementia</t>
  </si>
  <si>
    <t>no_frontotemporal_dementia</t>
  </si>
  <si>
    <t>no_parkinsons_dementia</t>
  </si>
  <si>
    <t>no_semantic_dementia</t>
  </si>
  <si>
    <t>no_corticobasal_syndrome</t>
  </si>
  <si>
    <t>no_psp</t>
  </si>
  <si>
    <t>no_pnfa</t>
  </si>
  <si>
    <t>no_cjd</t>
  </si>
  <si>
    <t>no_Glucose_abnormal</t>
  </si>
  <si>
    <t>no_Stroke</t>
  </si>
  <si>
    <t>no_Amy_abnormal</t>
  </si>
  <si>
    <t>no_Ptau_abnormal</t>
  </si>
  <si>
    <t>no_PET_abnormal</t>
  </si>
  <si>
    <t>no_Depression</t>
  </si>
  <si>
    <t>no_Anxiety</t>
  </si>
  <si>
    <t>no_DM_1</t>
  </si>
  <si>
    <t>no_DM_2</t>
  </si>
  <si>
    <t>no_Myocardial_infarction</t>
  </si>
  <si>
    <t>no_Heart_failure</t>
  </si>
  <si>
    <t>no_Ttau_abnormal</t>
  </si>
  <si>
    <t>Education_category_Verhaage</t>
  </si>
  <si>
    <t>Education level categories Verhaage</t>
  </si>
  <si>
    <t>Concept Id Link</t>
  </si>
  <si>
    <t>CDR sum of boxes</t>
  </si>
  <si>
    <t>CDR_sum_of_boxes</t>
  </si>
  <si>
    <t>Clinical Dementia Rating sum of boxes</t>
  </si>
  <si>
    <t>PET_level_suvr</t>
  </si>
  <si>
    <t>Result PET assessment SUVR</t>
  </si>
  <si>
    <t>Result PET assessment BPnd</t>
  </si>
  <si>
    <t>Attention_test_tmt_a_time</t>
  </si>
  <si>
    <t>Attention_test_tmt_a_errors</t>
  </si>
  <si>
    <t>Attention score from Trail Making Test Part  A - Time</t>
  </si>
  <si>
    <t>Attention score from Trail Making Test Part  A - Errors</t>
  </si>
  <si>
    <t>Priority_executive_TMT_b_time</t>
  </si>
  <si>
    <t>Priority_executive_TMT_b_errors</t>
  </si>
  <si>
    <t>Priority test for executive function score from TMT B - Time</t>
  </si>
  <si>
    <t>Priority test for executive function score from TMT B - Errors</t>
  </si>
  <si>
    <t xml:space="preserve">Attention score from Trail Making Test Part  A </t>
  </si>
  <si>
    <t>Priority_memory_im_vat_a</t>
  </si>
  <si>
    <t>Priority test from VAT A  (immediate)</t>
  </si>
  <si>
    <t>Priority_memory_im_vat_b</t>
  </si>
  <si>
    <t>Priority test from VAT B  (immediate)</t>
  </si>
  <si>
    <t>Priority_memory_dr_vat_a</t>
  </si>
  <si>
    <t>Priority test from VAT A (delayed)</t>
  </si>
  <si>
    <t>Priority_memory_dr_vat_b</t>
  </si>
  <si>
    <t>Priority test from VAT B  (delayed)</t>
  </si>
  <si>
    <t>CST-A</t>
  </si>
  <si>
    <t>CST-B</t>
  </si>
  <si>
    <t>CST-C</t>
  </si>
  <si>
    <t>Priority for 1. Trail Making Test A 
2. Stroop 1
3. Stroop 2                                                                                                 
5. Symbol Digit Substitution Task                                                                                               9.  If not available, please provide alternative if possible</t>
  </si>
  <si>
    <t>Priority for 1. Trail Making Test B
2. Stroop 3                                                                                                 3. Concept Shifting Test Part A                                                    4. Concept Shifting Test Part B                                                     5. Concept Shifting Test Part C                                                                                                                    6. if not available, please provide alternative if possible</t>
  </si>
  <si>
    <t>date_age</t>
  </si>
  <si>
    <t>Education_category_3</t>
  </si>
  <si>
    <t>Education level categories (3 categories)</t>
  </si>
  <si>
    <t>Education level categories (2 categories)</t>
  </si>
  <si>
    <t>2 = high; 1 = medium; 0 = low</t>
  </si>
  <si>
    <t>Low(1) = No education, (un)completed primary education, or lower vocational education; Medium(2) = Intermediate vocational education or higher secondary education; High(3) = Higher vocational education or university education.</t>
  </si>
  <si>
    <t>Education category Verhaage</t>
  </si>
  <si>
    <t>1. Less than 6 years of primary education
2. Finished primary education
3. Primary education and less than 2 years of low-level secondary education
4. Finished low-level secondary education
5. Finished average-level secondary education
6. Finished high level secondary education 
7. University degree</t>
  </si>
  <si>
    <t>Education_category_verhage</t>
  </si>
  <si>
    <t>Type</t>
  </si>
  <si>
    <t>CSV;excel;SPSS;SAS;R;Phyton;other</t>
  </si>
  <si>
    <t>0;1</t>
  </si>
  <si>
    <t>male;female;-</t>
  </si>
  <si>
    <t>8507;8532;8551</t>
  </si>
  <si>
    <t>low;high</t>
  </si>
  <si>
    <t>4267416;4328749</t>
  </si>
  <si>
    <t>0;1;2</t>
  </si>
  <si>
    <t>low;medium;high</t>
  </si>
  <si>
    <t>1;2;3;4;5;6;7</t>
  </si>
  <si>
    <t>1;0</t>
  </si>
  <si>
    <t>yes;no</t>
  </si>
  <si>
    <t>4188539;_</t>
  </si>
  <si>
    <t>_;4132135</t>
  </si>
  <si>
    <t>true;false</t>
  </si>
  <si>
    <t>BMI: weight;(bodylength_cm;100)^2)</t>
  </si>
  <si>
    <t>kg;m^2</t>
  </si>
  <si>
    <t>4188539;4188540</t>
  </si>
  <si>
    <t>mmol;L</t>
  </si>
  <si>
    <t>2;1;0</t>
  </si>
  <si>
    <t>current;past;never</t>
  </si>
  <si>
    <t>4034855;4132507;763692</t>
  </si>
  <si>
    <t>1;2;3;4;5;6</t>
  </si>
  <si>
    <t>Amyloid;(P)Tau</t>
  </si>
  <si>
    <t>pg;ml</t>
  </si>
  <si>
    <t>Priority for 1. Amyloid Beta 1-42 in pg;ml                                                    2. Ratio Amyloid Beta 42;40                                                                                  3. Amyloid Beta 1-38 in pg;ml</t>
  </si>
  <si>
    <t>Amyloid Beta 1-42 (pg;mL)</t>
  </si>
  <si>
    <t xml:space="preserve">Amyloid Beta 1-42 in pg;ml </t>
  </si>
  <si>
    <t>pg;mL</t>
  </si>
  <si>
    <t>Amyloid Beta 42;40</t>
  </si>
  <si>
    <t xml:space="preserve">Ratio Amyloid Beta 42;40   </t>
  </si>
  <si>
    <t>Amyloid Beta 1-38 (pg;mL)</t>
  </si>
  <si>
    <t>Amyloid Beta 1-38 in pg;ml</t>
  </si>
  <si>
    <t>_;4188540</t>
  </si>
  <si>
    <t>Anxiety;depression</t>
  </si>
  <si>
    <t>Result assesment depression: yes;no</t>
  </si>
  <si>
    <t>Result assesment anxiety: yes;no</t>
  </si>
  <si>
    <t>1 = Animal Fluency 1 min, 2 = Category Fluency 1 min, 3 = Letter Fluency 1 min, 4 = Any type of fluency 2 min, 5 = Boston Naming Test (15;30;60 items), 6 = Any picture naming test. 7 = other</t>
  </si>
  <si>
    <t>Priority for 1. Animal Fluency 1 min
2. Category Fluency 1 min
3. Letter Fluency 1 min
4. Any type of fluency 2 min
5. Boston Naming Test (15;30;60 items)
6. Any picture naming test                                                                                 7. if not available, please provide alternative if possible</t>
  </si>
  <si>
    <t>1=2/2;2=2/3;3=3/3;4=3/4;5=2/4;6=4/4</t>
  </si>
  <si>
    <t>2/2;2/3;3/3;3/4;2/4;4/4</t>
  </si>
  <si>
    <t>PET_level_bpnd</t>
  </si>
  <si>
    <t>P_Tau</t>
  </si>
  <si>
    <t>Amyloid_B_42</t>
  </si>
  <si>
    <t>Amyloid_B_40</t>
  </si>
  <si>
    <t>E_Selectin</t>
  </si>
  <si>
    <t>Il_1b</t>
  </si>
  <si>
    <t>0;1;_</t>
  </si>
  <si>
    <t>Column1</t>
  </si>
  <si>
    <t>Observations</t>
  </si>
  <si>
    <t>Measurements</t>
  </si>
  <si>
    <t>Conditions</t>
  </si>
  <si>
    <t>Mapped</t>
  </si>
  <si>
    <t>New Concepts</t>
  </si>
  <si>
    <t>Priority_memory_dr_rrf_short</t>
  </si>
  <si>
    <t>Priority_memory_dr_rrf_long</t>
  </si>
  <si>
    <t>Priority test from Recall Rey figure (long delay)</t>
  </si>
  <si>
    <t>Priority test from Recall Rey figure (short delay)</t>
  </si>
  <si>
    <t>int</t>
  </si>
  <si>
    <t>num</t>
  </si>
  <si>
    <t>bool</t>
  </si>
  <si>
    <t>text</t>
  </si>
  <si>
    <t>1;2;3</t>
  </si>
  <si>
    <t>quantitative;visual</t>
  </si>
  <si>
    <t>4149267;4113286</t>
  </si>
  <si>
    <t>PiB;Florbetapir;AV-45</t>
  </si>
  <si>
    <t>luminex;innogetics Elisa;Elecsys;Innotest;Euroimmun</t>
  </si>
  <si>
    <t>1;2;3;4;5</t>
  </si>
  <si>
    <t>Smoking_behavior</t>
  </si>
  <si>
    <t>Smoker</t>
  </si>
  <si>
    <t>Current smoker?</t>
  </si>
  <si>
    <t>mhi_5_questionnaire</t>
  </si>
  <si>
    <t>MHI 5 questionnaire (Depression and Anxiety)</t>
  </si>
  <si>
    <t>Priority_memory_im_15_word_list_correct</t>
  </si>
  <si>
    <t>Priority test from 15 word list (immediate) - number of correct answers</t>
  </si>
  <si>
    <t>Priority test from 15 word list (immediate) - number of incorrect answers</t>
  </si>
  <si>
    <t>Priority_memory_dr_15_word_list_correct</t>
  </si>
  <si>
    <t>Priority test from 15 word list (delayed) - number of correct answers</t>
  </si>
  <si>
    <t>Priority test from 15 word list (delayed) - number of incorrect answers</t>
  </si>
  <si>
    <t>Priority_executive_vet</t>
  </si>
  <si>
    <t>Visual elevator test (0-10)</t>
  </si>
  <si>
    <t>Brixton anticipation task (0-54)</t>
  </si>
  <si>
    <t>Priority_executive_bat</t>
  </si>
  <si>
    <t>Priority test for verbal fluency 1 min</t>
  </si>
  <si>
    <t>Attention_test_stroop_1_adj</t>
  </si>
  <si>
    <t>Attention_test_stroop_2_adj</t>
  </si>
  <si>
    <t>Attention score from Stroop 1 - adjusted for number of errors</t>
  </si>
  <si>
    <t>Attention score from Stroop 2 - adjusted for number of errors</t>
  </si>
  <si>
    <t>lidas_questionnaire</t>
  </si>
  <si>
    <t>LIDAS (Self Report - Depression)</t>
  </si>
  <si>
    <t xml:space="preserve">Current;past; never smoking </t>
  </si>
  <si>
    <t>Unit Vocabulary</t>
  </si>
  <si>
    <t>Domain Vocabulary</t>
  </si>
  <si>
    <t>Values Vocabulary</t>
  </si>
  <si>
    <t>mg/L</t>
  </si>
  <si>
    <t>sec</t>
  </si>
  <si>
    <t>NPI questionnairet (Anxiety) - Frequency</t>
  </si>
  <si>
    <t>NPI questionnairet (Anxiety) - Severity</t>
  </si>
  <si>
    <t>npi_questionnaire_frq</t>
  </si>
  <si>
    <t>DM</t>
  </si>
  <si>
    <t>Diabetes Mellitus</t>
  </si>
  <si>
    <t>no_DM</t>
  </si>
  <si>
    <t>&gt;=1900</t>
  </si>
  <si>
    <t>&gt;=0</t>
  </si>
  <si>
    <t>&gt;30</t>
  </si>
  <si>
    <t>&gt;0</t>
  </si>
  <si>
    <t>npi_questionnaire_sev</t>
  </si>
  <si>
    <t>Priority test for executive function score from Stroop 3 - Time</t>
  </si>
  <si>
    <t>Priority test for executive  Stroop 3 - Time adjusted</t>
  </si>
  <si>
    <t>Attention score from Stroop 1 - Time</t>
  </si>
  <si>
    <t>Attention score from Stroop 1 - Errors</t>
  </si>
  <si>
    <t>Attention score from Stroop 2 - Time</t>
  </si>
  <si>
    <t>Attention score from Stroop 2 - Errors</t>
  </si>
  <si>
    <t>Priority test for executive function score from Stroop 3 -Errors</t>
  </si>
  <si>
    <t>Date_Plasma</t>
  </si>
  <si>
    <t>Amyloid_B_ratio_42_40</t>
  </si>
  <si>
    <t>Ratio Amyloid B 42/40</t>
  </si>
  <si>
    <t>Date_Attention</t>
  </si>
  <si>
    <t>Date_Memory</t>
  </si>
  <si>
    <t>Date_Language</t>
  </si>
  <si>
    <t>PHQ-9</t>
  </si>
  <si>
    <t>Depression_rating_phq_9</t>
  </si>
  <si>
    <t>Depression Rating from PHQ 9</t>
  </si>
  <si>
    <t>Date_Executive</t>
  </si>
  <si>
    <t>vwf</t>
  </si>
  <si>
    <t>Von Willebrand factor (%)</t>
  </si>
  <si>
    <t>%</t>
  </si>
  <si>
    <t>hours/week</t>
  </si>
  <si>
    <t>Non-standard</t>
  </si>
  <si>
    <t>Waist</t>
  </si>
  <si>
    <t>Physical Activity</t>
  </si>
  <si>
    <t>Non-standard unit</t>
  </si>
  <si>
    <t>Comment</t>
  </si>
  <si>
    <t>Cognitive impairment</t>
  </si>
  <si>
    <t>Cognitive impairment in any domain (definition may vary between cohorts, e.g. &lt; 1.5. STD below norm)</t>
  </si>
  <si>
    <t>1=yes; 0=no</t>
  </si>
  <si>
    <t>cognitive_impairment_memory</t>
  </si>
  <si>
    <t>cognitive_impairment_executive</t>
  </si>
  <si>
    <t>cognitive_impairment_attention</t>
  </si>
  <si>
    <t>cognitive_impairment_processing</t>
  </si>
  <si>
    <t>Cognitive impairment in processing speed domain (definition may vary between cohorts)</t>
  </si>
  <si>
    <t>Cognitive impairment in memory domain (definition may vary between cohorts)</t>
  </si>
  <si>
    <t>Cognitive impairment in executive domain (definition may vary between cohorts)</t>
  </si>
  <si>
    <t>Cognitive impairment in attention domain (definition may vary between cohorts)</t>
  </si>
  <si>
    <t>physical_activity</t>
  </si>
  <si>
    <t>Physical Activity in number of hours per week</t>
  </si>
  <si>
    <t>Cognitive scores</t>
  </si>
  <si>
    <t>cognitive_score_memory</t>
  </si>
  <si>
    <t>cognitive_score_processing</t>
  </si>
  <si>
    <t>cognitive_score_attention</t>
  </si>
  <si>
    <t>cognitive_score_executive</t>
  </si>
  <si>
    <t>Overall cognitive score derived from the cognitive tests in multiple domains</t>
  </si>
  <si>
    <t>cognitive_score_overall</t>
  </si>
  <si>
    <t>cognitive_impairment_overall</t>
  </si>
  <si>
    <t>Cognitive score for the memory domain derived from the tests in the respective domain</t>
  </si>
  <si>
    <t>Cognitive score for the processing speed domain derived from the tests in the respective domain</t>
  </si>
  <si>
    <t>Cognitive score for the attention domain derived from the tests in the respective domain</t>
  </si>
  <si>
    <t>Cognitive score for the executive domain derived from the tests in the respective domain</t>
  </si>
  <si>
    <t>Additional</t>
  </si>
  <si>
    <t>Fluency test number of double answers</t>
  </si>
  <si>
    <t>fluency_double</t>
  </si>
  <si>
    <t>fluency_status</t>
  </si>
  <si>
    <t>Fluency test status</t>
  </si>
  <si>
    <t>stroop_chart3_spontaneous_corrections</t>
  </si>
  <si>
    <t>stroop_chart2_spontaneous_corrections</t>
  </si>
  <si>
    <t>stroop_chart1_spontaneous_corrections</t>
  </si>
  <si>
    <t>Strooptest spontaneous corrections for chart 3</t>
  </si>
  <si>
    <t>Strooptest spontaneous corrections for chart 2</t>
  </si>
  <si>
    <t>Strooptest spontaneous corrections for chart 1</t>
  </si>
  <si>
    <t>stroop_status</t>
  </si>
  <si>
    <t>Strooptest status</t>
  </si>
  <si>
    <t>stroop_interference</t>
  </si>
  <si>
    <t>Strooptest interference time</t>
  </si>
  <si>
    <t>wlt_double_trial_1</t>
  </si>
  <si>
    <t>WLT double trial 1</t>
  </si>
  <si>
    <t>wlt_double_trial_2</t>
  </si>
  <si>
    <t>wlt_double_trial_3</t>
  </si>
  <si>
    <t>wlt_double_trial_4</t>
  </si>
  <si>
    <t>wlt_double_trial_5</t>
  </si>
  <si>
    <t>WLT double trial 2</t>
  </si>
  <si>
    <t>WLT double trial 3</t>
  </si>
  <si>
    <t>WLT double trial 4</t>
  </si>
  <si>
    <t>WLT double trial 5</t>
  </si>
  <si>
    <t>wlt_false_positive</t>
  </si>
  <si>
    <t>WLT recognition false positive</t>
  </si>
  <si>
    <t>wlt_status</t>
  </si>
  <si>
    <t>wlt_true_negative</t>
  </si>
  <si>
    <t>WLT recognition correct-negative</t>
  </si>
  <si>
    <t>WLT status</t>
  </si>
  <si>
    <t>wlt_false_negative</t>
  </si>
  <si>
    <t>wlt_true_positive</t>
  </si>
  <si>
    <t>WLT recognition false-negative</t>
  </si>
  <si>
    <t>WLT recognition correct-positive</t>
  </si>
  <si>
    <t>Concept Shifting Test A - Incorrect</t>
  </si>
  <si>
    <t>Concept Shifting Test B - Incorrect</t>
  </si>
  <si>
    <t>Concept Shifting Test C - Incorrect</t>
  </si>
  <si>
    <t>Concept Shifting Test A - Time</t>
  </si>
  <si>
    <t>Concept Shifting Test B - Time</t>
  </si>
  <si>
    <t>Concept Shifting Test C - Time</t>
  </si>
  <si>
    <t>cst_1_time_null</t>
  </si>
  <si>
    <t>cst_2_time_null</t>
  </si>
  <si>
    <t>CST time for null version 1</t>
  </si>
  <si>
    <t>CST time for null version 2</t>
  </si>
  <si>
    <t>cst_status</t>
  </si>
  <si>
    <t>CST status</t>
  </si>
  <si>
    <t>cst_adjusted</t>
  </si>
  <si>
    <t>CST total time for trail adjusted for the mean time needed to complete trails A and B</t>
  </si>
  <si>
    <t>ldst_status</t>
  </si>
  <si>
    <t>LDST status</t>
  </si>
  <si>
    <t>ldst_30_correct</t>
  </si>
  <si>
    <t>ldst_60_correct</t>
  </si>
  <si>
    <t>ldst_90_incorrect</t>
  </si>
  <si>
    <t>ldst_90_correct</t>
  </si>
  <si>
    <t xml:space="preserve">Attention score from Symbol Digit Substitution Task - number correct   </t>
  </si>
  <si>
    <t xml:space="preserve">Attention score from Letter Digit Substitution Task - number correct      </t>
  </si>
  <si>
    <t>ldst_30_incorrect</t>
  </si>
  <si>
    <t>ldst_60_incorrect</t>
  </si>
  <si>
    <t>LDST false after 30 seconds</t>
  </si>
  <si>
    <t xml:space="preserve">LDST false after 60 seconds </t>
  </si>
  <si>
    <t xml:space="preserve">LDST false after 90 seconds </t>
  </si>
  <si>
    <t>LDST correct after 30 seconds</t>
  </si>
  <si>
    <t>LDST correct after 60 seconds</t>
  </si>
  <si>
    <t>LDST correct after 90 seconds</t>
  </si>
  <si>
    <t xml:space="preserve">Attention score from Letter Digit Substitution Task - number incorrect      </t>
  </si>
  <si>
    <t xml:space="preserve">Attention score from Symbol Digit Substitution Task - number incorrect   </t>
  </si>
  <si>
    <t>Priority test for language from Animal Fluency 1 min - incorrect</t>
  </si>
  <si>
    <t>Priority test for language from Animal Fluency 1 min - correct</t>
  </si>
  <si>
    <t>date_additional</t>
  </si>
  <si>
    <t>0 = not enough time.   1 = Complete and reliable: data can be used
2 = Technical problems: for example, problems with the stopwatch
3 = Refusal or insufficient motivation of the participant
4 = Physical limitations: for example, insufficient vision/hearing or missing glasses/hearing aids
5 = Participant deviated from instructions
6 = Test not administered: for example, forgotten
7 = Cognitive limitations, inability to grasp instructions</t>
  </si>
  <si>
    <t>0;1;2;3;4;5;6;7</t>
  </si>
  <si>
    <t>Priority_memory_im_15_word_list_errors</t>
  </si>
  <si>
    <t>Priority_memory_dr_15_word_list_errors</t>
  </si>
  <si>
    <t>Priority_memory_dr_10_word_list_correct</t>
  </si>
  <si>
    <t>Priority_memory_dr_10_word_list_errors</t>
  </si>
  <si>
    <t>Priority test from 10 word list (delayed) - number of incorrect answers</t>
  </si>
  <si>
    <t>Priority test from 10 word list (delayed) - number of correct answers</t>
  </si>
  <si>
    <t>Priority_memory_im_10_word_list_correct</t>
  </si>
  <si>
    <t>Priority_memory_im_10_word_list_errors</t>
  </si>
  <si>
    <t>Priority test from 10 word list (immediate) - correct</t>
  </si>
  <si>
    <t>Priority test from 10 word list (immediate) - incorrect</t>
  </si>
  <si>
    <t>Priority_executive_stroop_3_errors</t>
  </si>
  <si>
    <t>Priority_executive_stroop_3_time</t>
  </si>
  <si>
    <t>Priority_executive_stroop_3_time_adj</t>
  </si>
  <si>
    <t>Priority_executive_cst_a_time</t>
  </si>
  <si>
    <t>Priority_executive_cst_a_errors</t>
  </si>
  <si>
    <t>Priority_executive_cst_b_time</t>
  </si>
  <si>
    <t>Priority_executive_cst_b_errors</t>
  </si>
  <si>
    <t>Priority_executive_cst_c_time</t>
  </si>
  <si>
    <t>Priority_executive_cst_c_errors</t>
  </si>
  <si>
    <t>Alphabet_coding_task</t>
  </si>
  <si>
    <t>Alphabet Coding Task-15 with verbal response</t>
  </si>
  <si>
    <t>Priority_memory_im_pwlt</t>
  </si>
  <si>
    <t>PWLT</t>
  </si>
  <si>
    <t>Priority_memory_de_pwlt</t>
  </si>
  <si>
    <t>Priority_executive_Cijfferreeksspanne</t>
  </si>
  <si>
    <t>Cijfferreeksspanne</t>
  </si>
  <si>
    <t>Priority_executive_vosp</t>
  </si>
  <si>
    <t>VOSP number location</t>
  </si>
  <si>
    <t>Raven's colored progressive matrices</t>
  </si>
  <si>
    <t>Purdue pegboard test</t>
  </si>
  <si>
    <t>Clock drawing test</t>
  </si>
  <si>
    <t>Cogstate battery</t>
  </si>
  <si>
    <t>Fluid Intelligence</t>
  </si>
  <si>
    <t>Dexterity</t>
  </si>
  <si>
    <t>fluid_intelligence_raven</t>
  </si>
  <si>
    <t>Dexterity_purdue_pegboard</t>
  </si>
  <si>
    <t>Dexterity_clock_drawing</t>
  </si>
  <si>
    <t>Dexterity_cogstate_battery</t>
  </si>
  <si>
    <t>Date_Fluid_Intelligence</t>
  </si>
  <si>
    <t>Date_Dexterity</t>
  </si>
  <si>
    <t>Depression Rating from HADS</t>
  </si>
  <si>
    <t>Depression Rating from SF-36</t>
  </si>
  <si>
    <t>Depression_rating_hads</t>
  </si>
  <si>
    <t>Depression_rating_sf_36</t>
  </si>
  <si>
    <t>SF-36</t>
  </si>
  <si>
    <t>HADS</t>
  </si>
  <si>
    <t>Cardiovascular_disease</t>
  </si>
  <si>
    <t>History of Cardiovascular Disease</t>
  </si>
  <si>
    <t>Reported to have ever had at least one of the following conditions/treatments:
- myocardial infarction
- cerebrovascular infarction and/or hemorrhage
- percutaneous artery angioplasty of the coronary arteries, abdominal arteries, peripheral arteries or carotid artery
- vascular surgery on coronary arteries, abdominal arteries, peripheral arteries or carotid artery.</t>
  </si>
  <si>
    <t>Total cholesterol-to-HDL cholesterol ratio</t>
  </si>
  <si>
    <t>hdl_ratio</t>
  </si>
  <si>
    <t>Priority_executive_wais_3_b</t>
  </si>
  <si>
    <t>Priority_executive_wais_3_f</t>
  </si>
  <si>
    <t>WAIS-III digit span forward</t>
  </si>
  <si>
    <t>Animals Fluency 2 min</t>
  </si>
  <si>
    <t>Priority test for language from Animal Fluency 2 min - correct</t>
  </si>
  <si>
    <t>Priority test for language from Animal Fluency 2 min - incorrect</t>
  </si>
  <si>
    <t>Attention_test_sdst_60_correct</t>
  </si>
  <si>
    <t>Attention_test_sdst_60_errors</t>
  </si>
  <si>
    <t>Attention_test_sdst_120_correct</t>
  </si>
  <si>
    <t>Attention_test_sdst_120_errors</t>
  </si>
  <si>
    <t>Attention_test_ldst_60_correct</t>
  </si>
  <si>
    <t>Attention_test_ldst_60_errors</t>
  </si>
  <si>
    <t>Attention_test_ldst_30_correct</t>
  </si>
  <si>
    <t>Attention_test_ldst_30_errors</t>
  </si>
  <si>
    <t>Attention_test_ldst_90_correct</t>
  </si>
  <si>
    <t>Attention_test_ldst_90_errors</t>
  </si>
  <si>
    <t>Priority_language_animal_fluency_60_correct</t>
  </si>
  <si>
    <t>Priority_language_animal_fluency_60_errors</t>
  </si>
  <si>
    <t>Priority_language_animal_fluency_120_correct</t>
  </si>
  <si>
    <t>Priority_language_animal_fluency_120_errors</t>
  </si>
  <si>
    <t>Priority_language_category_fluency_60</t>
  </si>
  <si>
    <t>Priority_language_letter_fluency_60</t>
  </si>
  <si>
    <t>Priority_language_verbal_fluency_60</t>
  </si>
  <si>
    <t>Attention_test_stroop_1_time</t>
  </si>
  <si>
    <t>Attention_test_stroop_1_errors</t>
  </si>
  <si>
    <t>Attention_test_stroop_2_time</t>
  </si>
  <si>
    <t>Attention_test_stroop_2_errors</t>
  </si>
  <si>
    <t>Metabolomics</t>
  </si>
  <si>
    <t>Date_metabolomics</t>
  </si>
  <si>
    <t>metabo_age</t>
  </si>
  <si>
    <t>Predicted age based on the metabolomic data</t>
  </si>
  <si>
    <t>MRI</t>
  </si>
  <si>
    <t>brain_age</t>
  </si>
  <si>
    <t>Predicted age based on the MRI data</t>
  </si>
  <si>
    <t>Date_mri</t>
  </si>
  <si>
    <t>Priority_language_verbal_fluency_60_errors</t>
  </si>
  <si>
    <t>Priority test for verbal fluency 1 min - Errors</t>
  </si>
  <si>
    <t>Piccinin, A.M.R., P.M.A., Contribution of Cognitive Abilities to Performance and Improvement on a Substitution Coding Task. Psychology and Aging, 1999. 14(4): p. 539-551.</t>
  </si>
  <si>
    <t>cognitive_impairment_working_memory</t>
  </si>
  <si>
    <t>Cognitive impairment in working memory domain (definition may vary between cohorts)</t>
  </si>
  <si>
    <t>subjective_memory_complaints</t>
  </si>
  <si>
    <t>Subjective Memory Complaints</t>
  </si>
  <si>
    <t>Other clinical information</t>
  </si>
  <si>
    <t>Mild Cognitive Impairment according to Petersen criteria</t>
  </si>
  <si>
    <t>subjective_decline_jessen</t>
  </si>
  <si>
    <t>Memory complaints or subjective decline - Jessen et al 2014</t>
  </si>
  <si>
    <t>Mild Cognitive Impairment according to Jessen criteria</t>
  </si>
  <si>
    <t>dementia_cognitive_domains</t>
  </si>
  <si>
    <t>Impaired on 2 or more cognitive domains and at least 3 (I)ADL activities</t>
  </si>
  <si>
    <t>Mild Cognitive Impairment without (I)ADL criterion - SCD compared to others same age OR to 5-10 yrs ag</t>
  </si>
  <si>
    <t>Mild Cognitive Impairment without (I)ADL criterion - memory complaints compared to others same age AND to 5-10 yrs ago</t>
  </si>
  <si>
    <t>Amnestic Mild Cognitive Impairment without (I)ADL criterion - memory complaints compared to others same age OR to 5-10 yrs ag</t>
  </si>
  <si>
    <t>Amnestic Mild Cognitive Impairment without (I)ADL criterion - memory complaints compared to others same age AND to 5-10 yrs ag</t>
  </si>
  <si>
    <t>Nonamnestic Mild Cognitive Impairment without (I)ADL criterion - memory complaints compared to others same age OR to 5-10 yrs ag</t>
  </si>
  <si>
    <t>0-5</t>
  </si>
  <si>
    <t>0-3</t>
  </si>
  <si>
    <t>mci_petersen</t>
  </si>
  <si>
    <t>mci_jessen</t>
  </si>
  <si>
    <t>mci_no_adl_scd</t>
  </si>
  <si>
    <t>mci_no_adl_memory</t>
  </si>
  <si>
    <t>amnestic_mci_no_adl_scd</t>
  </si>
  <si>
    <t>amnestic_mci_no_adl_memory</t>
  </si>
  <si>
    <t>non_amnestic_mci_no_adl_memory</t>
  </si>
  <si>
    <t>0;1;2;3;4;5</t>
  </si>
  <si>
    <t>0;1;2;3</t>
  </si>
  <si>
    <t>[Yesterday 16:04] Beran, M. (Magdalena)
0 = OK
1 = MCI
2 = MCI without memory complaints
3 = subjective memory complaints
4 = pre-dementia
5 = pure (I)ALD impairment</t>
  </si>
  <si>
    <t>Attention_test_sdst_60_ts</t>
  </si>
  <si>
    <t>Attention_test_sdst_90_correct</t>
  </si>
  <si>
    <t>Attention_test_sdst_90_errors</t>
  </si>
  <si>
    <t>Attention_test_sdst_90_ts</t>
  </si>
  <si>
    <t>Attention_test_sdst_120_ts</t>
  </si>
  <si>
    <t>Attention score from Symbol Digit Substitution Task - total score</t>
  </si>
  <si>
    <t>Total score - takes into account both correct and incorrect answers</t>
  </si>
  <si>
    <t xml:space="preserve">		priority_executive_wais_3_b_span</t>
  </si>
  <si>
    <t xml:space="preserve">		priority_executive_wais_3_f_span</t>
  </si>
  <si>
    <t>WAIS-III digit span backward - score</t>
  </si>
  <si>
    <t>WAIS-III digit span backward - span/level</t>
  </si>
  <si>
    <t>WAIS-III digit span forward - span/level</t>
  </si>
  <si>
    <t>Priority_language_animal_fluency_60_ts</t>
  </si>
  <si>
    <t>Priority_language_animal_fluency_120_ts</t>
  </si>
  <si>
    <t>Priority test for language from Animal Fluency 2 min - total score</t>
  </si>
  <si>
    <t>Priority test for language from Animal Fluency 1 min - total score</t>
  </si>
  <si>
    <t>npi_questionnaire_dis</t>
  </si>
  <si>
    <t>NPI questionnairet (Anxiety) - Distress</t>
  </si>
  <si>
    <t>0 = Not distressing at all
1 = Minimal (slightly distressing, not a problem to cope with)
2 = Mild (not very distressing, generally easy to cope with)
3 = Moderate (fairly distressing, not always easy to cope with)
4 = Severe (very distressing, difficult to cope with)
5 = Extreme or Very Severe (extremely distressing, unable to
 cope with)</t>
  </si>
  <si>
    <t>1 = Mild (noticeable, but not a significant change)
2 = Moderate (significant, but not a dramatic change)
3 = Severe (very marked or prominent, a dramatic change)</t>
  </si>
  <si>
    <t>1=rarely, less than once per week;2=sometimes, about once per week; 3=often, several times per week; and 4=very often, once or more per day</t>
  </si>
  <si>
    <t>1;2;3;4</t>
  </si>
  <si>
    <t>]</t>
  </si>
  <si>
    <t>4267416;4116857;4328749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</si>
</sst>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0"/>
      <name val="Calibri"/>
      <family val="2"/>
      <scheme val="minor"/>
    </font>
    <font>
      <b/>
      <sz val="13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4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  <font>
      <sz val="10"/>
      <color theme="1"/>
      <name val="ArialMT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rgb="FFD9E2F3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theme="0" tint="-0.499984740745262"/>
        <bgColor rgb="FFD9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6">
    <xf numFmtId="0" fontId="0" fillId="0" borderId="0" xfId="0"/>
    <xf numFmtId="0" fontId="3" fillId="4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6" fillId="5" borderId="1" xfId="0" applyFont="1" applyFill="1" applyBorder="1"/>
    <xf numFmtId="0" fontId="6" fillId="5" borderId="1" xfId="0" applyFont="1" applyFill="1" applyBorder="1" applyAlignment="1">
      <alignment wrapText="1"/>
    </xf>
    <xf numFmtId="0" fontId="5" fillId="6" borderId="1" xfId="0" applyFont="1" applyFill="1" applyBorder="1"/>
    <xf numFmtId="0" fontId="7" fillId="7" borderId="1" xfId="0" applyFont="1" applyFill="1" applyBorder="1"/>
    <xf numFmtId="0" fontId="7" fillId="7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8" borderId="1" xfId="0" applyFont="1" applyFill="1" applyBorder="1"/>
    <xf numFmtId="0" fontId="7" fillId="5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8" fillId="6" borderId="1" xfId="0" applyFont="1" applyFill="1" applyBorder="1"/>
    <xf numFmtId="0" fontId="8" fillId="6" borderId="1" xfId="0" applyFont="1" applyFill="1" applyBorder="1" applyAlignment="1">
      <alignment wrapText="1"/>
    </xf>
    <xf numFmtId="0" fontId="7" fillId="6" borderId="1" xfId="0" applyFont="1" applyFill="1" applyBorder="1"/>
    <xf numFmtId="0" fontId="6" fillId="6" borderId="1" xfId="0" applyFont="1" applyFill="1" applyBorder="1"/>
    <xf numFmtId="0" fontId="6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9" fillId="6" borderId="1" xfId="0" applyFont="1" applyFill="1" applyBorder="1"/>
    <xf numFmtId="0" fontId="5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2" xfId="0" applyFont="1" applyBorder="1"/>
    <xf numFmtId="0" fontId="8" fillId="0" borderId="3" xfId="0" applyFont="1" applyBorder="1" applyAlignment="1">
      <alignment wrapText="1"/>
    </xf>
    <xf numFmtId="0" fontId="8" fillId="0" borderId="1" xfId="0" applyFont="1" applyBorder="1"/>
    <xf numFmtId="0" fontId="8" fillId="6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6" borderId="1" xfId="0" quotePrefix="1" applyFont="1" applyFill="1" applyBorder="1" applyAlignment="1">
      <alignment horizontal="left"/>
    </xf>
    <xf numFmtId="0" fontId="8" fillId="6" borderId="1" xfId="0" applyFont="1" applyFill="1" applyBorder="1" applyAlignment="1">
      <alignment horizontal="left" wrapText="1"/>
    </xf>
    <xf numFmtId="0" fontId="9" fillId="6" borderId="1" xfId="0" applyFont="1" applyFill="1" applyBorder="1" applyAlignment="1">
      <alignment horizontal="left"/>
    </xf>
    <xf numFmtId="0" fontId="10" fillId="0" borderId="0" xfId="0" applyFont="1"/>
    <xf numFmtId="0" fontId="10" fillId="0" borderId="2" xfId="0" applyFont="1" applyBorder="1"/>
    <xf numFmtId="16" fontId="9" fillId="6" borderId="1" xfId="0" applyNumberFormat="1" applyFont="1" applyFill="1" applyBorder="1" applyAlignment="1">
      <alignment horizontal="left"/>
    </xf>
    <xf numFmtId="16" fontId="8" fillId="6" borderId="1" xfId="0" applyNumberFormat="1" applyFont="1" applyFill="1" applyBorder="1" applyAlignment="1">
      <alignment horizontal="left"/>
    </xf>
    <xf numFmtId="0" fontId="11" fillId="6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3" fillId="5" borderId="1" xfId="0" applyFont="1" applyFill="1" applyBorder="1"/>
    <xf numFmtId="0" fontId="13" fillId="6" borderId="1" xfId="0" applyFont="1" applyFill="1" applyBorder="1"/>
    <xf numFmtId="0" fontId="1" fillId="6" borderId="1" xfId="0" applyFont="1" applyFill="1" applyBorder="1"/>
    <xf numFmtId="0" fontId="14" fillId="6" borderId="1" xfId="0" applyFont="1" applyFill="1" applyBorder="1"/>
    <xf numFmtId="0" fontId="13" fillId="5" borderId="1" xfId="0" applyFont="1" applyFill="1" applyBorder="1" applyAlignment="1">
      <alignment wrapText="1"/>
    </xf>
    <xf numFmtId="0" fontId="8" fillId="5" borderId="1" xfId="0" applyFont="1" applyFill="1" applyBorder="1"/>
    <xf numFmtId="0" fontId="8" fillId="8" borderId="1" xfId="0" applyFont="1" applyFill="1" applyBorder="1"/>
    <xf numFmtId="0" fontId="8" fillId="6" borderId="1" xfId="1" applyFont="1" applyFill="1" applyBorder="1" applyAlignment="1">
      <alignment wrapText="1"/>
    </xf>
    <xf numFmtId="0" fontId="12" fillId="6" borderId="1" xfId="0" applyFont="1" applyFill="1" applyBorder="1"/>
    <xf numFmtId="0" fontId="13" fillId="9" borderId="1" xfId="0" applyFont="1" applyFill="1" applyBorder="1"/>
    <xf numFmtId="0" fontId="8" fillId="9" borderId="1" xfId="0" applyFont="1" applyFill="1" applyBorder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 applyAlignment="1">
      <alignment horizontal="left"/>
    </xf>
    <xf numFmtId="0" fontId="12" fillId="9" borderId="1" xfId="0" applyFont="1" applyFill="1" applyBorder="1"/>
    <xf numFmtId="0" fontId="12" fillId="9" borderId="1" xfId="0" applyFont="1" applyFill="1" applyBorder="1" applyAlignment="1">
      <alignment wrapText="1"/>
    </xf>
    <xf numFmtId="0" fontId="8" fillId="0" borderId="4" xfId="0" applyFont="1" applyBorder="1"/>
    <xf numFmtId="0" fontId="13" fillId="0" borderId="1" xfId="0" applyFont="1" applyBorder="1"/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left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/>
    <xf numFmtId="0" fontId="8" fillId="0" borderId="4" xfId="0" applyFont="1" applyBorder="1" applyAlignment="1">
      <alignment horizontal="left"/>
    </xf>
    <xf numFmtId="0" fontId="14" fillId="9" borderId="1" xfId="0" applyFont="1" applyFill="1" applyBorder="1"/>
    <xf numFmtId="0" fontId="15" fillId="5" borderId="1" xfId="0" applyFont="1" applyFill="1" applyBorder="1"/>
    <xf numFmtId="0" fontId="8" fillId="10" borderId="1" xfId="0" applyFont="1" applyFill="1" applyBorder="1"/>
    <xf numFmtId="0" fontId="8" fillId="10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8" fillId="11" borderId="1" xfId="0" applyFont="1" applyFill="1" applyBorder="1"/>
    <xf numFmtId="0" fontId="8" fillId="11" borderId="1" xfId="0" applyFont="1" applyFill="1" applyBorder="1" applyAlignment="1">
      <alignment wrapText="1"/>
    </xf>
    <xf numFmtId="0" fontId="8" fillId="12" borderId="1" xfId="0" applyFont="1" applyFill="1" applyBorder="1"/>
    <xf numFmtId="0" fontId="8" fillId="12" borderId="1" xfId="0" applyFont="1" applyFill="1" applyBorder="1" applyAlignment="1">
      <alignment wrapText="1"/>
    </xf>
    <xf numFmtId="0" fontId="8" fillId="13" borderId="1" xfId="0" applyFont="1" applyFill="1" applyBorder="1"/>
    <xf numFmtId="0" fontId="8" fillId="13" borderId="1" xfId="0" applyFont="1" applyFill="1" applyBorder="1" applyAlignment="1">
      <alignment wrapText="1"/>
    </xf>
    <xf numFmtId="0" fontId="8" fillId="10" borderId="4" xfId="0" applyFont="1" applyFill="1" applyBorder="1" applyAlignment="1">
      <alignment wrapText="1"/>
    </xf>
    <xf numFmtId="0" fontId="8" fillId="13" borderId="4" xfId="0" applyFont="1" applyFill="1" applyBorder="1" applyAlignment="1">
      <alignment wrapText="1"/>
    </xf>
    <xf numFmtId="0" fontId="8" fillId="13" borderId="0" xfId="0" applyFont="1" applyFill="1"/>
    <xf numFmtId="0" fontId="17" fillId="0" borderId="0" xfId="0" applyFont="1"/>
    <xf numFmtId="0" fontId="0" fillId="0" borderId="0" xfId="0" applyAlignment="1">
      <alignment horizontal="right"/>
    </xf>
    <xf numFmtId="0" fontId="18" fillId="14" borderId="1" xfId="0" applyFont="1" applyFill="1" applyBorder="1"/>
    <xf numFmtId="0" fontId="17" fillId="14" borderId="1" xfId="0" applyFont="1" applyFill="1" applyBorder="1"/>
    <xf numFmtId="0" fontId="19" fillId="6" borderId="1" xfId="0" applyFont="1" applyFill="1" applyBorder="1"/>
    <xf numFmtId="0" fontId="19" fillId="0" borderId="1" xfId="0" applyFont="1" applyBorder="1"/>
    <xf numFmtId="0" fontId="20" fillId="14" borderId="1" xfId="0" applyFont="1" applyFill="1" applyBorder="1"/>
    <xf numFmtId="0" fontId="4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7" fillId="0" borderId="1" xfId="0" applyFont="1" applyBorder="1"/>
    <xf numFmtId="49" fontId="8" fillId="6" borderId="1" xfId="0" applyNumberFormat="1" applyFont="1" applyFill="1" applyBorder="1" applyAlignment="1">
      <alignment wrapText="1"/>
    </xf>
    <xf numFmtId="49" fontId="8" fillId="6" borderId="1" xfId="0" applyNumberFormat="1" applyFont="1" applyFill="1" applyBorder="1" applyAlignment="1">
      <alignment horizontal="left"/>
    </xf>
    <xf numFmtId="0" fontId="8" fillId="10" borderId="0" xfId="0" applyFont="1" applyFill="1"/>
    <xf numFmtId="0" fontId="8" fillId="13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21" fillId="0" borderId="1" xfId="0" applyFont="1" applyBorder="1"/>
    <xf numFmtId="0" fontId="2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3" fillId="13" borderId="1" xfId="0" applyFont="1" applyFill="1" applyBorder="1"/>
    <xf numFmtId="0" fontId="5" fillId="0" borderId="1" xfId="0" applyFont="1" applyBorder="1"/>
    <xf numFmtId="0" fontId="10" fillId="0" borderId="1" xfId="0" applyFont="1" applyBorder="1"/>
    <xf numFmtId="0" fontId="1" fillId="0" borderId="1" xfId="0" applyFont="1" applyBorder="1"/>
  </cellXfs>
  <cellStyles count="2">
    <cellStyle name="20% - Accent3" xfId="1" builtinId="38"/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Mapping the minimal dataset to the OHDSI</a:t>
            </a:r>
            <a:r>
              <a:rPr lang="en-GB" baseline="0"/>
              <a:t> vocabularies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'Mapping Evaluation'!$B$1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Evaluation'!$B$2:$B$3</c:f>
              <c:numCache>
                <c:formatCode>General</c:formatCode>
                <c:ptCount val="2"/>
                <c:pt idx="0">
                  <c:v>40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E-2A42-9F88-1A666E4C47EC}"/>
            </c:ext>
          </c:extLst>
        </c:ser>
        <c:ser>
          <c:idx val="1"/>
          <c:order val="1"/>
          <c:tx>
            <c:strRef>
              <c:f>'Mapping Evaluation'!$C$1</c:f>
              <c:strCache>
                <c:ptCount val="1"/>
                <c:pt idx="0">
                  <c:v>Measurements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Evaluation'!$C$2:$C$3</c:f>
              <c:numCache>
                <c:formatCode>General</c:formatCode>
                <c:ptCount val="2"/>
                <c:pt idx="0">
                  <c:v>16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E-2A42-9F88-1A666E4C47EC}"/>
            </c:ext>
          </c:extLst>
        </c:ser>
        <c:ser>
          <c:idx val="2"/>
          <c:order val="2"/>
          <c:tx>
            <c:strRef>
              <c:f>'Mapping Evaluation'!$D$1</c:f>
              <c:strCache>
                <c:ptCount val="1"/>
                <c:pt idx="0">
                  <c:v>Conditions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Evaluation'!$D$2:$D$3</c:f>
              <c:numCache>
                <c:formatCode>General</c:formatCode>
                <c:ptCount val="2"/>
                <c:pt idx="0">
                  <c:v>21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E-2A42-9F88-1A666E4C47EC}"/>
            </c:ext>
          </c:extLst>
        </c:ser>
        <c:ser>
          <c:idx val="3"/>
          <c:order val="3"/>
          <c:tx>
            <c:strRef>
              <c:f>'Mapping Evaluation'!$E$1</c:f>
              <c:strCache>
                <c:ptCount val="1"/>
                <c:pt idx="0">
                  <c:v>Person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Evaluation'!$E$2:$E$3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BE-2A42-9F88-1A666E4C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512399"/>
        <c:axId val="2004514047"/>
      </c:barChart>
      <c:catAx>
        <c:axId val="20045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4047"/>
        <c:crosses val="autoZero"/>
        <c:auto val="1"/>
        <c:lblAlgn val="ctr"/>
        <c:lblOffset val="100"/>
        <c:noMultiLvlLbl val="0"/>
      </c:catAx>
      <c:valAx>
        <c:axId val="20045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number of 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6</xdr:row>
      <xdr:rowOff>63500</xdr:rowOff>
    </xdr:from>
    <xdr:to>
      <xdr:col>17</xdr:col>
      <xdr:colOff>482600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C0B0D-49EA-5E49-8701-F1AA991C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dro Mateus" id="{D0C6A6B3-9E49-B948-BD43-8E6E77C05370}" userId="S::pedro.mateus@maastro.nl::468c185f-6b63-4d08-b863-232a08e901cf" providerId="AD"/>
  <person displayName="Da Costa Mateus, Pedro (RT)" id="{98691CDF-5915-8B45-A1D3-22E1ADD8314B}" userId="S::p.dacostamateus@maastrichtuniversity.nl::2f881187-3724-4058-b82e-3ab95454b82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DFD2A-B234-B343-BACD-ABF14A5B2578}" name="Table1" displayName="Table1" ref="A1:E3" totalsRowShown="0" tableBorderDxfId="0">
  <tableColumns count="5">
    <tableColumn id="1" xr3:uid="{AA7CC29D-F3C4-754E-B8D3-55F3209CD394}" name="Column1"/>
    <tableColumn id="2" xr3:uid="{D03760CC-3FA9-6445-AF4F-1B23CB57C948}" name="Observations"/>
    <tableColumn id="3" xr3:uid="{602FDCE1-279E-D644-A67A-DFC030F6E3BC}" name="Measurements"/>
    <tableColumn id="4" xr3:uid="{D308974C-C81B-8D47-A7C7-65186599B206}" name="Conditions"/>
    <tableColumn id="5" xr3:uid="{FAFBD68B-5403-7F49-BD43-2AFE6DD4D2B9}" name="Pers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6605CCFE-1002-C44C-A479-BBDB8828A50B}">
    <text>When improving the ontology (including standard codes for the concepts) we can replace the variable name by the concept code.</text>
  </threadedComment>
  <threadedComment ref="D13" dT="2021-07-08T14:08:41.87" personId="{D0C6A6B3-9E49-B948-BD43-8E6E77C05370}" id="{7C7BA0AA-2A7A-DF4A-98DA-50E7FAA84F93}">
    <text>Other categories can probably be inferred from the years of education. It’s probably best to avoid multiple scales if it can be obtained from another variable.</text>
  </threadedComment>
  <threadedComment ref="G14" dT="2021-07-28T08:35:12.61" personId="{D0C6A6B3-9E49-B948-BD43-8E6E77C05370}" id="{839213A1-645F-5940-9B97-0BD3ADF0A1EC}">
    <text>There isn’t a great fit for the ‘medium’ value that is both a Meas Value Domain and Qualifier Concept</text>
  </threadedComment>
  <threadedComment ref="L14" dT="2022-05-31T11:07:16.60" personId="{D0C6A6B3-9E49-B948-BD43-8E6E77C05370}" id="{EB81C1E6-4D5C-8546-8EB7-2184BAFECF4D}">
    <text>Based on the Maastricht Study variable</text>
  </threadedComment>
  <threadedComment ref="L15" dT="2021-07-29T16:28:26.08" personId="{D0C6A6B3-9E49-B948-BD43-8E6E77C05370}" id="{26BBDF36-B369-D748-8D6A-810459757CBE}">
    <text>https://journals.sagepub.com/doi/pdf/10.1177/1073191117727346</text>
  </threadedComment>
  <threadedComment ref="D18" dT="2021-07-02T14:46:07.82" personId="{98691CDF-5915-8B45-A1D3-22E1ADD8314B}" id="{E5CFE46A-C23C-B541-B132-68868DC6BCD8}">
    <text>Each diagnosis should have its own entry in the DB as a condition</text>
  </threadedComment>
  <threadedComment ref="D18" dT="2021-07-02T14:52:32.01" personId="{98691CDF-5915-8B45-A1D3-22E1ADD8314B}" id="{534F8332-7E9A-F243-ACB5-19B790A94EF7}" parentId="{E5CFE46A-C23C-B541-B132-68868DC6BCD8}">
    <text>It could be interesting to use the GDS levels: e.g. GDS level 1 - no cognitive decline</text>
  </threadedComment>
  <threadedComment ref="M18" dT="2021-07-02T14:56:15.11" personId="{98691CDF-5915-8B45-A1D3-22E1ADD8314B}" id="{92EBACAD-C13C-544A-B540-4BA04B02A252}">
    <text>In case we store a diagnosis, it would need to become an observation (possible values commented at each cell)</text>
  </threadedComment>
  <threadedComment ref="O18" dT="2021-07-02T14:56:34.21" personId="{98691CDF-5915-8B45-A1D3-22E1ADD8314B}" id="{1BC75ED8-F701-7341-9CBB-92A8E4424944}">
    <text>Diagnosis by SNOMED 4234469</text>
  </threadedComment>
  <threadedComment ref="T18" dT="2021-07-02T14:57:14.90" personId="{98691CDF-5915-8B45-A1D3-22E1ADD8314B}" id="{AA3664D9-3D6C-9741-AA3B-E024209A81B0}">
    <text>Each possible diagnosis would be a possible value for the observation:
normal cognition/subjective cognitive decline/mild cognitive impairment/dementia</text>
  </threadedComment>
  <threadedComment ref="U18" dT="2021-07-02T14:57:24.66" personId="{98691CDF-5915-8B45-A1D3-22E1ADD8314B}" id="{CE551D96-A687-CB4D-A1FF-9EB30B025CCC}">
    <text>From SNOMED:
42710016//4297400/4182210</text>
  </threadedComment>
  <threadedComment ref="M65" dT="2021-07-02T16:02:10.36" personId="{98691CDF-5915-8B45-A1D3-22E1ADD8314B}" id="{1E765938-649F-3C44-AC5C-9847FBD47F0B}">
    <text>Death date with a default date for 01011970</text>
  </threadedComment>
  <threadedComment ref="C109" dT="2021-09-08T21:15:38.27" personId="{D0C6A6B3-9E49-B948-BD43-8E6E77C05370}" id="{F59624DE-231A-7E4D-B788-401474F156BB}">
    <text>Variable name changed and addition of another variable that only reflects the current status (is currently a smoker?)</text>
  </threadedComment>
  <threadedComment ref="W123" dT="2021-07-04T21:01:34.18" personId="{D0C6A6B3-9E49-B948-BD43-8E6E77C05370}" id="{3F677841-AE2D-0940-8296-F5630E8FC757}">
    <text xml:space="preserve">Cutoff values should be stored with the condition associated. In this case, the abnormal </text>
  </threadedComment>
  <threadedComment ref="W124" dT="2021-07-04T21:01:34.18" personId="{D0C6A6B3-9E49-B948-BD43-8E6E77C05370}" id="{CC068F71-F18F-7E46-8574-1591BD94C2C5}">
    <text xml:space="preserve">Cutoff values should be stored with the condition associated. In this case, the abnormal </text>
  </threadedComment>
  <threadedComment ref="D125" dT="2021-07-04T21:01:34.18" personId="{D0C6A6B3-9E49-B948-BD43-8E6E77C05370}" id="{FE9B5290-6CD4-A141-BA56-248D167C1E1A}">
    <text xml:space="preserve">Cutoff values should be stored with the condition associated. In this case, the abnormal </text>
  </threadedComment>
  <threadedComment ref="D126" dT="2021-07-05T20:05:29.58" personId="{D0C6A6B3-9E49-B948-BD43-8E6E77C05370}" id="{43F9B0F3-8D78-B04A-88EE-4FD9F24C7CD6}">
    <text>This should me more directly related to the observation with the results</text>
  </threadedComment>
  <threadedComment ref="D136" dT="2021-07-05T13:12:03.14" personId="{D0C6A6B3-9E49-B948-BD43-8E6E77C05370}" id="{2892100E-5304-954A-9A0D-942E720B07D2}">
    <text>Multiple information connected that becomes difficult to represent (the connection) using OMOP</text>
  </threadedComment>
  <threadedComment ref="D136" dT="2021-10-25T12:55:53.39" personId="{D0C6A6B3-9E49-B948-BD43-8E6E77C05370}" id="{FD1263D4-0DF6-DB4C-8591-C49E3408AF4A}" parentId="{2892100E-5304-954A-9A0D-942E720B07D2}">
    <text>Can be stored as static data</text>
  </threadedComment>
  <threadedComment ref="D137" dT="2021-07-19T08:46:10.86" personId="{D0C6A6B3-9E49-B948-BD43-8E6E77C05370}" id="{541B57E2-A855-7344-A9FF-E807189955B6}">
    <text>The variable with the PET level should explicitly inform the method used</text>
  </threadedComment>
  <threadedComment ref="D137" dT="2021-07-19T08:53:27.73" personId="{D0C6A6B3-9E49-B948-BD43-8E6E77C05370}" id="{7646EB75-8059-2A4A-AB80-0341A445BEC7}" parentId="{541B57E2-A855-7344-A9FF-E807189955B6}">
    <text>Change made after analysing the data from the EMIF Twins</text>
  </threadedComment>
  <threadedComment ref="O156" dT="2021-02-11T18:02:21.62" personId="{98691CDF-5915-8B45-A1D3-22E1ADD8314B}" id="{DB1DB76F-2FA9-6841-AD9D-6DFD0DBFDB82}">
    <text>SNOMED depressive disorder; 
UK Biobank depression (observation) - 440383;</text>
  </threadedComment>
  <threadedComment ref="O156" dT="2021-08-16T13:58:34.80" personId="{D0C6A6B3-9E49-B948-BD43-8E6E77C05370}" id="{04D393B9-2ABF-EF46-BA40-2911247212F4}" parentId="{DB1DB76F-2FA9-6841-AD9D-6DFD0DBFDB82}">
    <text>*35817792</text>
  </threadedComment>
  <threadedComment ref="O157" dT="2021-02-11T18:02:21.62" personId="{98691CDF-5915-8B45-A1D3-22E1ADD8314B}" id="{A5858889-28D4-674B-93A9-428DA77BEAC1}">
    <text>SNOMED depressive disorder; 
UK Biobank depression (observation) - 440383;</text>
  </threadedComment>
  <threadedComment ref="D162" dT="2021-07-05T14:54:24.00" personId="{D0C6A6B3-9E49-B948-BD43-8E6E77C05370}" id="{CBDE6BEA-B2A6-864A-9DB9-352843E23640}">
    <text>Already included in the depression scales</text>
  </threadedComment>
  <threadedComment ref="D172" dT="2021-07-05T14:54:24.00" personId="{D0C6A6B3-9E49-B948-BD43-8E6E77C05370}" id="{D6FAB68C-EC72-6743-8A2B-D62C93D6954D}">
    <text>Already included in the depression scales</text>
  </threadedComment>
  <threadedComment ref="C182" dT="2021-07-19T08:52:44.23" personId="{D0C6A6B3-9E49-B948-BD43-8E6E77C05370}" id="{CAC6BB5D-CA12-8443-B406-18164B929324}">
    <text>Both the time and errors can be quite important to really understand the score</text>
  </threadedComment>
  <threadedComment ref="C182" dT="2021-07-19T08:53:17.30" personId="{D0C6A6B3-9E49-B948-BD43-8E6E77C05370}" id="{625527A4-B0DF-7544-AD6F-AD6B594818DD}" parentId="{CAC6BB5D-CA12-8443-B406-18164B929324}">
    <text>Change made after analysing the data from the EMIF Twins</text>
  </threadedComment>
  <threadedComment ref="C182" dT="2021-07-19T08:55:37.86" personId="{D0C6A6B3-9E49-B948-BD43-8E6E77C05370}" id="{4CBA2223-988A-D948-A991-542B1156B86B}" parentId="{CAC6BB5D-CA12-8443-B406-18164B929324}">
    <text>SNOMED TMT - 4165596 (but not relative to A neither specific enough to separate time and errors)</text>
  </threadedComment>
  <threadedComment ref="C183" dT="2021-07-19T08:52:44.23" personId="{D0C6A6B3-9E49-B948-BD43-8E6E77C05370}" id="{1382763E-E589-9F4B-85FE-23A7CFEE18DD}">
    <text>Both the time and errors can be quite important to really understand the score</text>
  </threadedComment>
  <threadedComment ref="C183" dT="2021-07-19T08:53:17.30" personId="{D0C6A6B3-9E49-B948-BD43-8E6E77C05370}" id="{CF008FD1-096B-8C41-9085-8ABEF3BC55FD}" parentId="{1382763E-E589-9F4B-85FE-23A7CFEE18DD}">
    <text>Change made after analysing the data from the EMIF Twins</text>
  </threadedComment>
  <threadedComment ref="C183" dT="2021-07-19T08:55:37.86" personId="{D0C6A6B3-9E49-B948-BD43-8E6E77C05370}" id="{42785439-4C44-2342-A084-143B11C7854B}" parentId="{1382763E-E589-9F4B-85FE-23A7CFEE18DD}">
    <text>SNOMED TMT - 4165596 (but not relative to A neither specific enough to separate time and errors)</text>
  </threadedComment>
  <threadedComment ref="E185" dT="2021-07-05T15:34:33.85" personId="{D0C6A6B3-9E49-B948-BD43-8E6E77C05370}" id="{B7328D09-6363-8249-B2CF-C73EFDCB0D08}">
    <text>Stroop test - 4136943</text>
  </threadedComment>
  <threadedComment ref="D212" dT="2021-07-05T16:01:17.53" personId="{D0C6A6B3-9E49-B948-BD43-8E6E77C05370}" id="{914F52AC-FC72-B54D-B9E0-C97695244E94}">
    <text>Nebraska Voc.: 3168054</text>
  </threadedComment>
  <threadedComment ref="D217" dT="2021-07-19T16:39:47.06" personId="{D0C6A6B3-9E49-B948-BD43-8E6E77C05370}" id="{6A389820-1552-134D-B136-21EA4EDF8457}">
    <text>The VAT contains six variants: Short Forms A, B, C, and D (6 items each), and two Long Forms (12 items each: combinations of Short Forms A amp; B and Forms C amp; D)</text>
  </threadedComment>
  <threadedComment ref="D220" dT="2021-07-05T16:23:05.54" personId="{D0C6A6B3-9E49-B948-BD43-8E6E77C05370}" id="{C933C363-9553-E942-ACD3-527A51429678}">
    <text>From SNOMED: 4145250</text>
  </threadedComment>
  <threadedComment ref="D221" dT="2021-07-05T16:23:19.00" personId="{D0C6A6B3-9E49-B948-BD43-8E6E77C05370}" id="{685BE208-102B-4745-B64F-E2C8E1A2AEC5}">
    <text>From SNOMED: 4169175</text>
  </threadedComment>
  <threadedComment ref="D232" dT="2021-07-05T16:01:17.53" personId="{D0C6A6B3-9E49-B948-BD43-8E6E77C05370}" id="{E6E8D11F-AB9E-5B48-AF0E-DDDA97FEC325}">
    <text>Nebraska Voc.: 3168054</text>
  </threadedComment>
  <threadedComment ref="D240" dT="2021-07-19T16:00:31.63" personId="{D0C6A6B3-9E49-B948-BD43-8E6E77C05370}" id="{643216D6-EB4C-7A45-84AD-FA20AF72AF5A}">
    <text>Where to include the time taken until evaluation? E.g. for the EMIF twins there are two times available</text>
  </threadedComment>
  <threadedComment ref="D240" dT="2021-07-19T16:04:08.94" personId="{D0C6A6B3-9E49-B948-BD43-8E6E77C05370}" id="{D25A48A7-9F2B-2A49-AEC8-146EED0955E5}" parentId="{643216D6-EB4C-7A45-84AD-FA20AF72AF5A}">
    <text>Can be included as additional information</text>
  </threadedComment>
  <threadedComment ref="D240" dT="2021-07-19T16:04:57.29" personId="{D0C6A6B3-9E49-B948-BD43-8E6E77C05370}" id="{34F2BCE9-CC7C-4D44-9715-454A2E9CFE24}" parentId="{643216D6-EB4C-7A45-84AD-FA20AF72AF5A}">
    <text>However, storing the information for 2 different times may be confusing. Probably the one that falls in the interval 20-30 minutes will be more suitable</text>
  </threadedComment>
  <threadedComment ref="D241" dT="2021-07-19T16:00:31.63" personId="{D0C6A6B3-9E49-B948-BD43-8E6E77C05370}" id="{7B408D37-7963-244B-BBC8-4A2BD19C9A8C}">
    <text>Where to include the time taken until evaluation? E.g. for the EMIF twins there are two times available</text>
  </threadedComment>
  <threadedComment ref="D241" dT="2021-07-19T16:04:08.94" personId="{D0C6A6B3-9E49-B948-BD43-8E6E77C05370}" id="{6C7AA819-3788-8E42-860E-28922E8F4385}" parentId="{7B408D37-7963-244B-BBC8-4A2BD19C9A8C}">
    <text>Can be included as additional information</text>
  </threadedComment>
  <threadedComment ref="D241" dT="2021-07-19T16:04:57.29" personId="{D0C6A6B3-9E49-B948-BD43-8E6E77C05370}" id="{75CAA762-6AD4-934F-A0AD-B9AFDD6D31E9}" parentId="{7B408D37-7963-244B-BBC8-4A2BD19C9A8C}">
    <text>However, storing the information for 2 different times may be confusing. Probably the one that falls in the interval 20-30 minutes will be more suitable</text>
  </threadedComment>
  <threadedComment ref="D285" dT="2021-07-08T14:57:23.15" personId="{D0C6A6B3-9E49-B948-BD43-8E6E77C05370}" id="{6A958D43-89AC-C443-90B2-E839939ED9BB}">
    <text>Generic concept only from SNOMED for the Boston Naming Test: 4164808</text>
  </threadedComment>
  <threadedComment ref="O310" dT="2021-10-27T15:56:51.26" personId="{D0C6A6B3-9E49-B948-BD43-8E6E77C05370}" id="{C21DF866-3B02-8D43-BDB4-19473A2B92EE}">
    <text>Observation (SNOMED): 4136437</text>
  </threadedComment>
  <threadedComment ref="O311" dT="2021-10-27T15:57:10.76" personId="{D0C6A6B3-9E49-B948-BD43-8E6E77C05370}" id="{6D0CD4A8-48D1-4246-9DC1-32FEBE702D51}">
    <text>Observation (SNOMED) 45768724</text>
  </threadedComment>
  <threadedComment ref="O312" dT="2021-10-27T15:59:18.03" personId="{D0C6A6B3-9E49-B948-BD43-8E6E77C05370}" id="{B59C5FEF-8EFD-C648-A78A-AFBCA7EF7266}">
    <text>Observation (SNOMED) 45768723</text>
  </threadedComment>
  <threadedComment ref="O314" dT="2021-10-27T16:01:02.13" personId="{D0C6A6B3-9E49-B948-BD43-8E6E77C05370}" id="{BCD976E6-B6D9-D546-9016-DBD9D0F54E91}">
    <text>Observation (SNOMED) 4079321</text>
  </threadedComment>
  <threadedComment ref="O315" dT="2021-07-02T12:24:20.39" personId="{98691CDF-5915-8B45-A1D3-22E1ADD8314B}" id="{DFA827BB-C401-AD42-9C05-074FE05BA8AF}">
    <text>Matches to “Neurofilament protein” - no clear match to NFL, maybe a new concept or the link to the ontology can be enough?</text>
  </threadedComment>
  <threadedComment ref="O315" dT="2021-10-27T16:04:29.90" personId="{D0C6A6B3-9E49-B948-BD43-8E6E77C05370}" id="{236EE8B4-0B5A-B546-910E-201CC41AB22E}" parentId="{DFA827BB-C401-AD42-9C05-074FE05BA8AF}">
    <text>4299446</text>
  </threadedComment>
  <threadedComment ref="O316" dT="2021-10-27T16:05:33.61" personId="{D0C6A6B3-9E49-B948-BD43-8E6E77C05370}" id="{8B270D9A-52A2-8745-B447-8EF3342DED56}">
    <text>Observation (SNOMED) 4012274</text>
  </threadedComment>
  <threadedComment ref="O317" dT="2021-10-27T16:07:09.40" personId="{D0C6A6B3-9E49-B948-BD43-8E6E77C05370}" id="{48DC908A-650A-A142-B529-8C8185B7B723}">
    <text>Measurement meaning - Measurement of concentration of amyloid A in serum specimen (procedure)
Serum amyloid A concentratio</text>
  </threadedComment>
  <threadedComment ref="O317" dT="2021-10-27T16:07:50.16" personId="{D0C6A6B3-9E49-B948-BD43-8E6E77C05370}" id="{475E4E61-9156-CF48-A078-B50A8EE3149D}" parentId="{48DC908A-650A-A142-B529-8C8185B7B723}">
    <text>Observation (SNOMED) - 4221816 (referes to the component itself)</text>
  </threadedComment>
  <threadedComment ref="D323" dT="2021-07-02T12:47:45.50" personId="{98691CDF-5915-8B45-A1D3-22E1ADD8314B}" id="{70609BE4-D9A6-3145-A3F3-5832E54D4EE2}">
    <text>All these fields require more information. Probably they represent measurements but more complete information is required to clearly identify what’s being measured/how and the units.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D8C4E66D-3F9B-FB43-BC8C-D01B2A2358FB}">
    <text>When improving the ontology (including standard codes for the concepts) we can replace the variable name by the concept code.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2E7FE0B9-EEAA-D941-BF4B-0A5A39B19A2B}">
    <text>When improving the ontology (including standard codes for the concepts) we can replace the variable name by the concept code.</text>
  </threadedComment>
  <threadedComment ref="D9" dT="2021-07-12T09:26:54.92" personId="{D0C6A6B3-9E49-B948-BD43-8E6E77C05370}" id="{34B814C6-9371-C94C-9AF8-E3368C848A6A}">
    <text>Date needs to be included to have some value</text>
  </threadedComment>
  <threadedComment ref="D9" dT="2021-07-12T09:27:16.47" personId="{D0C6A6B3-9E49-B948-BD43-8E6E77C05370}" id="{4C95A4E4-6039-0F4A-AEC6-48675AD89C44}" parentId="{34B814C6-9371-C94C-9AF8-E3368C848A6A}">
    <text>Used when the year of birth isn’t available</text>
  </threadedComment>
  <threadedComment ref="D13" dT="2021-07-08T14:08:41.87" personId="{D0C6A6B3-9E49-B948-BD43-8E6E77C05370}" id="{510B3678-F609-1E44-B982-E9A2F7DD683A}">
    <text>Other categories can probably be inferred from the years of education. It’s probably best to avoid multiple scales if it can be obtained from another variable.</text>
  </threadedComment>
  <threadedComment ref="D18" dT="2021-07-02T14:46:07.82" personId="{98691CDF-5915-8B45-A1D3-22E1ADD8314B}" id="{AFD525E1-74E7-6E4F-8DA9-7804587E2CDE}">
    <text>Each diagnosis should have its own entry in the DB as a condition</text>
  </threadedComment>
  <threadedComment ref="D18" dT="2021-07-02T14:52:32.01" personId="{98691CDF-5915-8B45-A1D3-22E1ADD8314B}" id="{43D0E129-F354-414A-B5E2-29ABB65594F6}" parentId="{AFD525E1-74E7-6E4F-8DA9-7804587E2CDE}">
    <text>It could be interesting to use the GDS levels: e.g. GDS level 1 - no cognitive decline</text>
  </threadedComment>
  <threadedComment ref="L18" dT="2021-07-02T14:56:15.11" personId="{98691CDF-5915-8B45-A1D3-22E1ADD8314B}" id="{81B2BC6A-DBEA-5F4F-83A9-FA5EA395BD2B}">
    <text>In case we store a diagnosis, it would need to become an observation (possible values commented at each cell)</text>
  </threadedComment>
  <threadedComment ref="N18" dT="2021-07-02T14:56:34.21" personId="{98691CDF-5915-8B45-A1D3-22E1ADD8314B}" id="{180B12D9-6242-7448-A517-480CD42DB7DD}">
    <text>Diagnosis by SNOMED 4234469</text>
  </threadedComment>
  <threadedComment ref="S18" dT="2021-07-02T14:57:14.90" personId="{98691CDF-5915-8B45-A1D3-22E1ADD8314B}" id="{1039E7CD-356B-D64D-94E1-517F80F9A943}">
    <text>Each possible diagnosis would be a possible value for the observation:
normal cognition/subjective cognitive decline/mild cognitive impairment/dementia</text>
  </threadedComment>
  <threadedComment ref="T18" dT="2021-07-02T14:57:24.66" personId="{98691CDF-5915-8B45-A1D3-22E1ADD8314B}" id="{B0BB131E-5AC4-0D44-B9B0-F35DE481490E}">
    <text>From SNOMED:
42710016//4297400/4182210</text>
  </threadedComment>
  <threadedComment ref="L40" dT="2021-07-02T16:02:10.36" personId="{98691CDF-5915-8B45-A1D3-22E1ADD8314B}" id="{AEC3730B-C2F3-464B-8855-CCF707D82795}">
    <text>Death date with a default date for 01011970</text>
  </threadedComment>
  <threadedComment ref="V85" dT="2021-07-04T21:01:34.18" personId="{D0C6A6B3-9E49-B948-BD43-8E6E77C05370}" id="{391A142F-4F7A-EB4F-9AC9-39DC5D9A6621}">
    <text xml:space="preserve">Cutoff values should be stored with the condition associated. In this case, the abnormal </text>
  </threadedComment>
  <threadedComment ref="D86" dT="2021-07-04T21:01:34.18" personId="{D0C6A6B3-9E49-B948-BD43-8E6E77C05370}" id="{EF7AC1E8-D157-C842-A624-2199A01D1C99}">
    <text xml:space="preserve">Cutoff values should be stored with the condition associated. In this case, the abnormal </text>
  </threadedComment>
  <threadedComment ref="D87" dT="2021-07-05T20:05:29.58" personId="{D0C6A6B3-9E49-B948-BD43-8E6E77C05370}" id="{0AF9739B-087C-D240-8454-6C6E4B4E701F}">
    <text>This should me more directly related to the observation with the results</text>
  </threadedComment>
  <threadedComment ref="D95" dT="2021-07-05T13:12:03.14" personId="{D0C6A6B3-9E49-B948-BD43-8E6E77C05370}" id="{6897317E-D45C-ED4B-8CCA-9E24FAB095E6}">
    <text>Multiple information connected that becomes difficult to represent (the connection) using OMOP</text>
  </threadedComment>
  <threadedComment ref="N109" dT="2021-02-11T18:02:21.62" personId="{98691CDF-5915-8B45-A1D3-22E1ADD8314B}" id="{761E64E1-DBA5-4F44-A717-1D6DD338752A}">
    <text>SNOMED depressive disorder; 
UK Biobank depression (observation) - 440383;</text>
  </threadedComment>
  <threadedComment ref="N109" dT="2021-07-27T17:09:13.23" personId="{D0C6A6B3-9E49-B948-BD43-8E6E77C05370}" id="{FB7D2467-2D26-044C-885A-1826471D3EFD}" parentId="{761E64E1-DBA5-4F44-A717-1D6DD338752A}">
    <text>*35817792</text>
  </threadedComment>
  <threadedComment ref="D114" dT="2021-07-05T14:54:24.00" personId="{D0C6A6B3-9E49-B948-BD43-8E6E77C05370}" id="{6DC2A80F-437B-A545-9D62-C3766B58BEE2}">
    <text>Already included in the depression scales</text>
  </threadedComment>
  <threadedComment ref="E128" dT="2021-07-05T15:34:33.85" personId="{D0C6A6B3-9E49-B948-BD43-8E6E77C05370}" id="{3EA27F45-466B-CF4A-A195-F7434A274AF3}">
    <text>Stroop test - 4136943</text>
  </threadedComment>
  <threadedComment ref="E134" dT="2021-07-05T15:34:33.85" personId="{D0C6A6B3-9E49-B948-BD43-8E6E77C05370}" id="{E91576D3-AD53-744E-9E75-CDA704139376}">
    <text>Stroop test - 4136943</text>
  </threadedComment>
  <threadedComment ref="D141" dT="2021-07-05T16:01:17.53" personId="{D0C6A6B3-9E49-B948-BD43-8E6E77C05370}" id="{BA67E755-8B27-EE40-B294-5AE01589029F}">
    <text>Nebraska Voc.: 3168054</text>
  </threadedComment>
  <threadedComment ref="D148" dT="2021-07-05T16:23:05.54" personId="{D0C6A6B3-9E49-B948-BD43-8E6E77C05370}" id="{A19D8652-2BB4-F147-A286-52743E532C67}">
    <text>From SNOMED: 4145250</text>
  </threadedComment>
  <threadedComment ref="D149" dT="2021-07-05T16:23:19.00" personId="{D0C6A6B3-9E49-B948-BD43-8E6E77C05370}" id="{C606D6C7-4F3F-0A49-821F-AAD38BE80585}">
    <text>From SNOMED: 4169175</text>
  </threadedComment>
  <threadedComment ref="D157" dT="2021-07-05T16:01:17.53" personId="{D0C6A6B3-9E49-B948-BD43-8E6E77C05370}" id="{4EF2FC64-20F7-9C40-830C-0672EB57A938}">
    <text>Nebraska Voc.: 3168054</text>
  </threadedComment>
  <threadedComment ref="D183" dT="2021-07-08T14:57:23.15" personId="{D0C6A6B3-9E49-B948-BD43-8E6E77C05370}" id="{8C0EED22-E158-D14A-BF31-3AFF1A8E4211}">
    <text>Generic concept only from SNOMED for the Boston Naming Test: 4164808</text>
  </threadedComment>
  <threadedComment ref="N195" dT="2021-07-02T12:24:20.39" personId="{98691CDF-5915-8B45-A1D3-22E1ADD8314B}" id="{10C8D309-264F-8846-8B5E-70CB1439B8D7}">
    <text>Matches to “Neurofilament protein” - no clear match to NFL, maybe a new concept or the link to the ontology can be enough?</text>
  </threadedComment>
  <threadedComment ref="D203" dT="2021-07-02T12:47:45.50" personId="{98691CDF-5915-8B45-A1D3-22E1ADD8314B}" id="{41C142D8-655F-7549-8A6E-A65A335C046B}">
    <text>All these fields require more information. Probably they represent measurements but more complete information is required to clearly identify what’s being measured/how and the units.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5590-DC6B-774B-A3A7-6539509D454F}">
  <sheetPr>
    <tabColor theme="4"/>
  </sheetPr>
  <dimension ref="A1:Y1296"/>
  <sheetViews>
    <sheetView tabSelected="1" zoomScale="90" zoomScaleNormal="89" workbookViewId="0">
      <pane ySplit="1" topLeftCell="A58" activePane="bottomLeft" state="frozen"/>
      <selection pane="bottomLeft" activeCell="M72" sqref="M72"/>
    </sheetView>
  </sheetViews>
  <sheetFormatPr baseColWidth="10" defaultColWidth="11" defaultRowHeight="17"/>
  <cols>
    <col min="1" max="1" width="17.1640625" style="22" customWidth="1"/>
    <col min="2" max="2" width="28.1640625" style="22" customWidth="1"/>
    <col min="3" max="3" width="29" style="23" customWidth="1"/>
    <col min="4" max="4" width="36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6.5" style="35" customWidth="1"/>
    <col min="10" max="10" width="8.6640625" style="25" customWidth="1"/>
    <col min="11" max="11" width="8.6640625" style="40" customWidth="1"/>
    <col min="12" max="12" width="41.6640625" style="26" customWidth="1"/>
    <col min="13" max="13" width="12" style="40" customWidth="1"/>
    <col min="14" max="14" width="12.6640625" style="40" customWidth="1"/>
    <col min="15" max="15" width="12.1640625" style="40" customWidth="1"/>
    <col min="16" max="16" width="20.33203125" style="40" customWidth="1"/>
    <col min="17" max="18" width="8.6640625" style="40" customWidth="1"/>
    <col min="19" max="19" width="11.33203125" style="40" customWidth="1"/>
    <col min="20" max="20" width="15.83203125" style="40" customWidth="1"/>
    <col min="21" max="21" width="15.5" style="40" customWidth="1"/>
    <col min="22" max="22" width="13.5" style="40" customWidth="1"/>
    <col min="23" max="23" width="9.33203125" style="40" customWidth="1"/>
    <col min="24" max="24" width="18.6640625" style="40" customWidth="1"/>
  </cols>
  <sheetData>
    <row r="1" spans="1:25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655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747</v>
      </c>
      <c r="O1" s="5" t="s">
        <v>361</v>
      </c>
      <c r="P1" s="90" t="s">
        <v>617</v>
      </c>
      <c r="Q1" s="5" t="s">
        <v>362</v>
      </c>
      <c r="R1" s="5" t="s">
        <v>363</v>
      </c>
      <c r="S1" s="5" t="s">
        <v>746</v>
      </c>
      <c r="T1" s="5" t="s">
        <v>364</v>
      </c>
      <c r="U1" s="5" t="s">
        <v>365</v>
      </c>
      <c r="V1" s="5" t="s">
        <v>748</v>
      </c>
      <c r="W1" s="5" t="s">
        <v>440</v>
      </c>
      <c r="X1" s="5" t="s">
        <v>17</v>
      </c>
      <c r="Y1" s="5" t="s">
        <v>787</v>
      </c>
    </row>
    <row r="2" spans="1:25" s="23" customFormat="1" ht="15">
      <c r="A2" s="70" t="s">
        <v>6</v>
      </c>
      <c r="B2" s="46"/>
      <c r="C2" s="6"/>
      <c r="D2" s="6"/>
      <c r="E2" s="7"/>
      <c r="F2" s="6"/>
      <c r="G2" s="6"/>
      <c r="H2" s="30"/>
      <c r="I2" s="30"/>
      <c r="J2" s="6"/>
      <c r="K2" s="51"/>
      <c r="L2" s="7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5" s="23" customFormat="1" ht="16">
      <c r="A3" s="55"/>
      <c r="B3" s="47"/>
      <c r="C3" s="9"/>
      <c r="D3" s="9" t="s">
        <v>332</v>
      </c>
      <c r="E3" s="10" t="s">
        <v>656</v>
      </c>
      <c r="F3" s="9" t="s">
        <v>55</v>
      </c>
      <c r="G3" s="9" t="s">
        <v>226</v>
      </c>
      <c r="H3" s="31" t="s">
        <v>327</v>
      </c>
      <c r="I3" s="31"/>
      <c r="J3" s="9"/>
      <c r="K3" s="15" t="s">
        <v>87</v>
      </c>
      <c r="L3" s="10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5" s="23" customFormat="1" ht="16">
      <c r="A4" s="55"/>
      <c r="B4" s="47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31"/>
      <c r="J4" s="9"/>
      <c r="K4" s="15" t="s">
        <v>87</v>
      </c>
      <c r="L4" s="10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5" s="23" customFormat="1" ht="16">
      <c r="A5" s="55"/>
      <c r="B5" s="47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28"/>
      <c r="J5" s="9"/>
      <c r="K5" s="15" t="s">
        <v>87</v>
      </c>
      <c r="L5" s="1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5" s="23" customFormat="1" ht="15" customHeight="1">
      <c r="A6" s="55"/>
      <c r="B6" s="47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31"/>
      <c r="J6" s="9"/>
      <c r="K6" s="15" t="s">
        <v>87</v>
      </c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5" s="23" customFormat="1" ht="15">
      <c r="A7" s="70" t="s">
        <v>10</v>
      </c>
      <c r="B7" s="46" t="s">
        <v>154</v>
      </c>
      <c r="C7" s="12"/>
      <c r="D7" s="12"/>
      <c r="E7" s="13"/>
      <c r="F7" s="12"/>
      <c r="G7" s="12"/>
      <c r="H7" s="32"/>
      <c r="I7" s="32"/>
      <c r="J7" s="12"/>
      <c r="K7" s="52"/>
      <c r="L7" s="14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</row>
    <row r="8" spans="1:25" s="23" customFormat="1" ht="16">
      <c r="A8" s="55"/>
      <c r="B8" s="47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7"/>
      <c r="H8" s="31" t="s">
        <v>757</v>
      </c>
      <c r="I8" s="31" t="s">
        <v>713</v>
      </c>
      <c r="J8" s="47"/>
      <c r="K8" s="15" t="s">
        <v>87</v>
      </c>
      <c r="L8" s="47"/>
      <c r="M8" s="28" t="s">
        <v>366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spans="1:25" s="23" customFormat="1" ht="16">
      <c r="A9" s="55"/>
      <c r="B9" s="47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758</v>
      </c>
      <c r="I9" s="28" t="s">
        <v>714</v>
      </c>
      <c r="J9" s="15" t="s">
        <v>54</v>
      </c>
      <c r="K9" s="15" t="s">
        <v>337</v>
      </c>
      <c r="L9" s="16"/>
      <c r="M9" s="28" t="s">
        <v>367</v>
      </c>
      <c r="N9" s="28" t="s">
        <v>368</v>
      </c>
      <c r="O9" s="28">
        <v>4265453</v>
      </c>
      <c r="P9" s="28" t="str">
        <f>IF(N9&lt;&gt;"",HYPERLINK(CONCATENATE("https:;;athena.ohdsi.org;search-terms;terms;",O9), CONCATENATE("Athena-",O9)),"")</f>
        <v>Athena-4265453</v>
      </c>
      <c r="Q9" s="28" t="s">
        <v>369</v>
      </c>
      <c r="R9" s="28">
        <v>9448</v>
      </c>
      <c r="S9" s="27" t="s">
        <v>376</v>
      </c>
      <c r="T9" s="28"/>
      <c r="U9" s="28"/>
      <c r="V9" s="28"/>
      <c r="W9" s="28"/>
      <c r="X9" s="28" t="s">
        <v>646</v>
      </c>
    </row>
    <row r="10" spans="1:25" s="23" customFormat="1" ht="16">
      <c r="A10" s="55"/>
      <c r="B10" s="47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 t="s">
        <v>702</v>
      </c>
      <c r="I10" s="28" t="s">
        <v>713</v>
      </c>
      <c r="J10" s="15"/>
      <c r="K10" s="15" t="s">
        <v>87</v>
      </c>
      <c r="L10" s="16"/>
      <c r="M10" s="28" t="s">
        <v>366</v>
      </c>
      <c r="N10" s="28"/>
      <c r="O10" s="28"/>
      <c r="P10" s="28" t="str">
        <f>IF(N10&lt;&gt;"",HYPERLINK(CONCATENATE("https:;;athena.ohdsi.org;search-terms;terms;",O10), CONCATENATE("Athena-",O10)),"")</f>
        <v/>
      </c>
      <c r="Q10" s="28"/>
      <c r="R10" s="28"/>
      <c r="S10" s="28"/>
      <c r="T10" s="28" t="s">
        <v>658</v>
      </c>
      <c r="U10" s="28" t="s">
        <v>659</v>
      </c>
      <c r="V10" s="28" t="s">
        <v>370</v>
      </c>
      <c r="W10" s="28"/>
      <c r="X10" s="28"/>
    </row>
    <row r="11" spans="1:25" s="23" customFormat="1" ht="48">
      <c r="A11" s="55"/>
      <c r="B11" s="47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758</v>
      </c>
      <c r="I11" s="28" t="s">
        <v>714</v>
      </c>
      <c r="J11" s="15" t="s">
        <v>54</v>
      </c>
      <c r="K11" s="15" t="s">
        <v>87</v>
      </c>
      <c r="L11" s="16" t="s">
        <v>357</v>
      </c>
      <c r="M11" s="28" t="s">
        <v>367</v>
      </c>
      <c r="N11" s="28"/>
      <c r="O11" s="28">
        <v>2000000001</v>
      </c>
      <c r="P11" s="28" t="str">
        <f>IF(N11&lt;&gt;"",HYPERLINK(CONCATENATE("https:;;athena.ohdsi.org;search-terms;terms;",O11), CONCATENATE("Athena-",O11)),"")</f>
        <v/>
      </c>
      <c r="Q11" s="28" t="s">
        <v>369</v>
      </c>
      <c r="R11" s="28">
        <v>9448</v>
      </c>
      <c r="S11" s="27" t="s">
        <v>376</v>
      </c>
      <c r="T11" s="28"/>
      <c r="U11" s="28"/>
      <c r="V11" s="28"/>
      <c r="W11" s="28"/>
      <c r="X11" s="28"/>
    </row>
    <row r="12" spans="1:25" s="23" customFormat="1" ht="16">
      <c r="A12" s="55"/>
      <c r="B12" s="47" t="s">
        <v>143</v>
      </c>
      <c r="C12" s="15"/>
      <c r="D12" s="15" t="s">
        <v>14</v>
      </c>
      <c r="E12" s="44" t="s">
        <v>649</v>
      </c>
      <c r="F12" s="15" t="s">
        <v>55</v>
      </c>
      <c r="G12" s="15" t="s">
        <v>77</v>
      </c>
      <c r="H12" s="28" t="s">
        <v>657</v>
      </c>
      <c r="I12" s="28" t="s">
        <v>713</v>
      </c>
      <c r="J12" s="15"/>
      <c r="K12" s="15" t="s">
        <v>87</v>
      </c>
      <c r="L12" s="23" t="s">
        <v>539</v>
      </c>
      <c r="M12" s="28" t="s">
        <v>367</v>
      </c>
      <c r="N12" s="28" t="s">
        <v>368</v>
      </c>
      <c r="O12" s="28">
        <v>4171617</v>
      </c>
      <c r="P12" s="28" t="str">
        <f>IF(N12&lt;&gt;"",HYPERLINK(CONCATENATE("https:;;athena.ohdsi.org;search-terms;terms;",O12), CONCATENATE("Athena-",O12)),"")</f>
        <v>Athena-4171617</v>
      </c>
      <c r="Q12" s="28"/>
      <c r="R12" s="28"/>
      <c r="S12" s="28"/>
      <c r="T12" s="28" t="s">
        <v>660</v>
      </c>
      <c r="U12" s="28" t="s">
        <v>661</v>
      </c>
      <c r="V12" s="28" t="s">
        <v>368</v>
      </c>
      <c r="W12" s="28"/>
      <c r="X12" s="28"/>
    </row>
    <row r="13" spans="1:25" s="23" customFormat="1" ht="32">
      <c r="A13" s="55"/>
      <c r="B13" s="47" t="s">
        <v>143</v>
      </c>
      <c r="C13" s="15"/>
      <c r="D13" s="71" t="s">
        <v>14</v>
      </c>
      <c r="E13" s="72" t="s">
        <v>15</v>
      </c>
      <c r="F13" s="15" t="s">
        <v>55</v>
      </c>
      <c r="G13" s="15"/>
      <c r="H13" s="28"/>
      <c r="I13" s="28"/>
      <c r="J13" s="15"/>
      <c r="K13" s="15"/>
      <c r="L13" s="16" t="s">
        <v>227</v>
      </c>
      <c r="M13" s="28"/>
      <c r="N13" s="28"/>
      <c r="O13" s="28"/>
      <c r="P13" s="28" t="str">
        <f>IF(N13&lt;&gt;"",HYPERLINK(CONCATENATE("https:;;athena.ohdsi.org;search-terms;terms;",O13), CONCATENATE("Athena-",O13)),"")</f>
        <v/>
      </c>
      <c r="Q13" s="28"/>
      <c r="R13" s="28"/>
      <c r="S13" s="28"/>
      <c r="T13" s="28"/>
      <c r="U13" s="28"/>
      <c r="V13" s="28"/>
      <c r="W13" s="28"/>
      <c r="X13" s="28"/>
    </row>
    <row r="14" spans="1:25" s="23" customFormat="1" ht="80">
      <c r="A14" s="55"/>
      <c r="B14" s="47"/>
      <c r="C14" s="15"/>
      <c r="D14" s="78" t="s">
        <v>647</v>
      </c>
      <c r="E14" s="79" t="s">
        <v>648</v>
      </c>
      <c r="F14" s="15" t="s">
        <v>55</v>
      </c>
      <c r="G14" s="15" t="s">
        <v>650</v>
      </c>
      <c r="H14" s="28" t="s">
        <v>662</v>
      </c>
      <c r="I14" s="28" t="s">
        <v>713</v>
      </c>
      <c r="J14" s="15"/>
      <c r="K14" s="15"/>
      <c r="L14" s="16" t="s">
        <v>651</v>
      </c>
      <c r="M14" s="28" t="s">
        <v>367</v>
      </c>
      <c r="N14" s="28"/>
      <c r="O14" s="28">
        <v>2000000077</v>
      </c>
      <c r="P14" s="28"/>
      <c r="Q14" s="28"/>
      <c r="R14" s="28"/>
      <c r="S14" s="28"/>
      <c r="T14" s="28" t="s">
        <v>663</v>
      </c>
      <c r="U14" s="37" t="s">
        <v>1025</v>
      </c>
      <c r="V14" s="28"/>
      <c r="W14" s="28"/>
      <c r="X14" s="28"/>
    </row>
    <row r="15" spans="1:25" s="23" customFormat="1" ht="128">
      <c r="A15" s="55"/>
      <c r="B15" s="47"/>
      <c r="C15" s="15"/>
      <c r="D15" s="78" t="s">
        <v>654</v>
      </c>
      <c r="E15" s="79" t="s">
        <v>652</v>
      </c>
      <c r="F15" s="15" t="s">
        <v>55</v>
      </c>
      <c r="H15" s="15" t="s">
        <v>664</v>
      </c>
      <c r="I15" s="28" t="s">
        <v>713</v>
      </c>
      <c r="J15" s="15"/>
      <c r="K15" s="15"/>
      <c r="L15" s="16" t="s">
        <v>653</v>
      </c>
      <c r="M15" s="28" t="s">
        <v>367</v>
      </c>
      <c r="N15" s="28"/>
      <c r="O15" s="28">
        <v>2000000078</v>
      </c>
      <c r="P15" s="28"/>
      <c r="Q15" s="28"/>
      <c r="R15" s="28"/>
      <c r="S15" s="28"/>
      <c r="T15" s="15" t="s">
        <v>664</v>
      </c>
      <c r="U15" s="28"/>
      <c r="V15" s="28"/>
      <c r="W15" s="28"/>
      <c r="X15" s="28"/>
    </row>
    <row r="16" spans="1:25" s="23" customFormat="1" ht="15">
      <c r="A16" s="70" t="s">
        <v>339</v>
      </c>
      <c r="B16" s="46" t="s">
        <v>156</v>
      </c>
      <c r="C16" s="6"/>
      <c r="D16" s="6"/>
      <c r="E16" s="7"/>
      <c r="F16" s="6"/>
      <c r="G16" s="6"/>
      <c r="H16" s="30"/>
      <c r="I16" s="30"/>
      <c r="J16" s="6"/>
      <c r="K16" s="51"/>
      <c r="L16" s="7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</row>
    <row r="17" spans="1:24" s="23" customFormat="1" ht="16">
      <c r="A17" s="55"/>
      <c r="B17" s="49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28" t="s">
        <v>120</v>
      </c>
      <c r="J17" s="15"/>
      <c r="K17" s="27" t="s">
        <v>337</v>
      </c>
      <c r="L17" s="45"/>
      <c r="M17" s="27"/>
      <c r="N17" s="27"/>
      <c r="O17" s="27"/>
      <c r="P17" s="28" t="str">
        <f t="shared" ref="P17:P50" si="0">IF(N17&lt;&gt;"",HYPERLINK(CONCATENATE("https:;;athena.ohdsi.org;search-terms;terms;",O17), CONCATENATE("Athena-",O17)),"")</f>
        <v/>
      </c>
      <c r="Q17" s="27"/>
      <c r="R17" s="27"/>
      <c r="S17" s="27"/>
      <c r="T17" s="27"/>
      <c r="U17" s="27"/>
      <c r="V17" s="27"/>
      <c r="W17" s="27"/>
      <c r="X17" s="27"/>
    </row>
    <row r="18" spans="1:24" s="23" customFormat="1" ht="16">
      <c r="A18" s="55"/>
      <c r="B18" s="49"/>
      <c r="C18" s="15"/>
      <c r="D18" s="71" t="s">
        <v>302</v>
      </c>
      <c r="E18" s="72" t="s">
        <v>303</v>
      </c>
      <c r="F18" s="15" t="s">
        <v>55</v>
      </c>
      <c r="G18" s="15" t="s">
        <v>304</v>
      </c>
      <c r="H18" s="28"/>
      <c r="I18" s="28"/>
      <c r="J18" s="15"/>
      <c r="K18" s="27" t="s">
        <v>337</v>
      </c>
      <c r="L18" s="45"/>
      <c r="M18" s="16"/>
      <c r="N18" s="27"/>
      <c r="O18" s="27"/>
      <c r="P18" s="28" t="str">
        <f t="shared" si="0"/>
        <v/>
      </c>
      <c r="Q18" s="27"/>
      <c r="R18" s="27"/>
      <c r="S18" s="27"/>
      <c r="T18" s="15"/>
      <c r="U18" s="27"/>
      <c r="V18" s="27"/>
      <c r="W18" s="27"/>
      <c r="X18" s="27"/>
    </row>
    <row r="19" spans="1:24" s="23" customFormat="1" ht="16">
      <c r="A19" s="55"/>
      <c r="B19" s="49"/>
      <c r="C19" s="15"/>
      <c r="D19" s="76" t="s">
        <v>395</v>
      </c>
      <c r="E19" s="77" t="s">
        <v>379</v>
      </c>
      <c r="F19" s="15"/>
      <c r="G19" s="15"/>
      <c r="H19" s="28" t="s">
        <v>665</v>
      </c>
      <c r="I19" s="28" t="s">
        <v>715</v>
      </c>
      <c r="J19" s="15"/>
      <c r="K19" s="27" t="s">
        <v>337</v>
      </c>
      <c r="L19" s="45"/>
      <c r="M19" s="16" t="s">
        <v>371</v>
      </c>
      <c r="N19" s="27" t="s">
        <v>368</v>
      </c>
      <c r="O19" s="27">
        <v>42710016</v>
      </c>
      <c r="P19" s="28" t="str">
        <f t="shared" si="0"/>
        <v>Athena-42710016</v>
      </c>
      <c r="Q19" s="27"/>
      <c r="R19" s="27"/>
      <c r="S19" s="27"/>
      <c r="T19" s="15" t="s">
        <v>666</v>
      </c>
      <c r="U19" s="27" t="s">
        <v>667</v>
      </c>
      <c r="V19" s="28" t="s">
        <v>368</v>
      </c>
      <c r="W19" s="27"/>
      <c r="X19" s="27" t="s">
        <v>168</v>
      </c>
    </row>
    <row r="20" spans="1:24" s="23" customFormat="1" ht="16">
      <c r="A20" s="55"/>
      <c r="B20" s="49"/>
      <c r="C20" s="15" t="s">
        <v>540</v>
      </c>
      <c r="D20" s="76" t="s">
        <v>385</v>
      </c>
      <c r="E20" s="77" t="s">
        <v>380</v>
      </c>
      <c r="F20" s="15"/>
      <c r="G20" s="15"/>
      <c r="H20" s="28" t="s">
        <v>665</v>
      </c>
      <c r="I20" s="28" t="s">
        <v>715</v>
      </c>
      <c r="J20" s="15"/>
      <c r="K20" s="27" t="s">
        <v>337</v>
      </c>
      <c r="L20" s="45"/>
      <c r="M20" s="16" t="s">
        <v>371</v>
      </c>
      <c r="N20" s="27"/>
      <c r="O20" s="28">
        <v>2000000002</v>
      </c>
      <c r="P20" s="28" t="str">
        <f t="shared" si="0"/>
        <v/>
      </c>
      <c r="Q20" s="27"/>
      <c r="R20" s="27"/>
      <c r="S20" s="27"/>
      <c r="T20" s="15" t="s">
        <v>666</v>
      </c>
      <c r="U20" s="27" t="s">
        <v>667</v>
      </c>
      <c r="V20" s="27"/>
      <c r="W20" s="27"/>
      <c r="X20" s="27" t="s">
        <v>168</v>
      </c>
    </row>
    <row r="21" spans="1:24" s="23" customFormat="1" ht="16">
      <c r="A21" s="55"/>
      <c r="B21" s="49"/>
      <c r="C21" s="15"/>
      <c r="D21" s="76" t="s">
        <v>384</v>
      </c>
      <c r="E21" s="77" t="s">
        <v>381</v>
      </c>
      <c r="F21" s="15"/>
      <c r="G21" s="15"/>
      <c r="H21" s="28" t="s">
        <v>665</v>
      </c>
      <c r="I21" s="28" t="s">
        <v>715</v>
      </c>
      <c r="J21" s="15"/>
      <c r="K21" s="27" t="s">
        <v>337</v>
      </c>
      <c r="L21" s="45"/>
      <c r="M21" s="16" t="s">
        <v>371</v>
      </c>
      <c r="N21" s="27" t="s">
        <v>368</v>
      </c>
      <c r="O21" s="27">
        <v>4297400</v>
      </c>
      <c r="P21" s="28" t="str">
        <f t="shared" si="0"/>
        <v>Athena-4297400</v>
      </c>
      <c r="Q21" s="27"/>
      <c r="R21" s="27"/>
      <c r="S21" s="27"/>
      <c r="T21" s="15" t="s">
        <v>666</v>
      </c>
      <c r="U21" s="27" t="s">
        <v>667</v>
      </c>
      <c r="V21" s="27"/>
      <c r="W21" s="27"/>
      <c r="X21" s="27" t="s">
        <v>168</v>
      </c>
    </row>
    <row r="22" spans="1:24" s="23" customFormat="1" ht="16">
      <c r="A22" s="55"/>
      <c r="B22" s="49"/>
      <c r="C22" s="15"/>
      <c r="D22" s="76" t="s">
        <v>383</v>
      </c>
      <c r="E22" s="77" t="s">
        <v>382</v>
      </c>
      <c r="F22" s="15"/>
      <c r="G22" s="15"/>
      <c r="H22" s="28" t="s">
        <v>665</v>
      </c>
      <c r="I22" s="28" t="s">
        <v>715</v>
      </c>
      <c r="J22" s="15"/>
      <c r="K22" s="27" t="s">
        <v>337</v>
      </c>
      <c r="L22" s="45"/>
      <c r="M22" s="16" t="s">
        <v>371</v>
      </c>
      <c r="N22" s="27" t="s">
        <v>368</v>
      </c>
      <c r="O22" s="23">
        <v>4182210</v>
      </c>
      <c r="P22" s="28" t="str">
        <f t="shared" si="0"/>
        <v>Athena-4182210</v>
      </c>
      <c r="Q22" s="27"/>
      <c r="R22" s="27"/>
      <c r="S22" s="27"/>
      <c r="T22" s="15" t="s">
        <v>666</v>
      </c>
      <c r="U22" s="27" t="s">
        <v>667</v>
      </c>
      <c r="V22" s="27"/>
      <c r="W22" s="27"/>
      <c r="X22" s="27" t="s">
        <v>168</v>
      </c>
    </row>
    <row r="23" spans="1:24" s="23" customFormat="1" ht="16">
      <c r="A23" s="55"/>
      <c r="B23" s="49"/>
      <c r="C23" s="15"/>
      <c r="D23" s="76" t="s">
        <v>589</v>
      </c>
      <c r="E23" s="77" t="s">
        <v>379</v>
      </c>
      <c r="F23" s="15"/>
      <c r="G23" s="15"/>
      <c r="H23" s="28" t="s">
        <v>665</v>
      </c>
      <c r="I23" s="28" t="s">
        <v>715</v>
      </c>
      <c r="J23" s="15"/>
      <c r="K23" s="27" t="s">
        <v>337</v>
      </c>
      <c r="L23" s="45"/>
      <c r="M23" s="16" t="s">
        <v>367</v>
      </c>
      <c r="N23" s="27" t="s">
        <v>368</v>
      </c>
      <c r="O23" s="27">
        <v>42710016</v>
      </c>
      <c r="P23" s="28" t="str">
        <f t="shared" si="0"/>
        <v>Athena-42710016</v>
      </c>
      <c r="Q23" s="27"/>
      <c r="R23" s="27"/>
      <c r="S23" s="27"/>
      <c r="T23" s="15" t="s">
        <v>666</v>
      </c>
      <c r="U23" s="27" t="s">
        <v>668</v>
      </c>
      <c r="V23" s="27"/>
      <c r="W23" s="27"/>
      <c r="X23" s="27" t="s">
        <v>168</v>
      </c>
    </row>
    <row r="24" spans="1:24" s="23" customFormat="1" ht="16">
      <c r="A24" s="55"/>
      <c r="B24" s="49"/>
      <c r="C24" s="15"/>
      <c r="D24" s="76" t="s">
        <v>590</v>
      </c>
      <c r="E24" s="77" t="s">
        <v>380</v>
      </c>
      <c r="F24" s="15"/>
      <c r="G24" s="15"/>
      <c r="H24" s="28" t="s">
        <v>665</v>
      </c>
      <c r="I24" s="28" t="s">
        <v>715</v>
      </c>
      <c r="J24" s="15"/>
      <c r="K24" s="27" t="s">
        <v>337</v>
      </c>
      <c r="L24" s="45"/>
      <c r="M24" s="16" t="s">
        <v>367</v>
      </c>
      <c r="N24" s="27"/>
      <c r="O24" s="28">
        <v>2000000002</v>
      </c>
      <c r="P24" s="28" t="str">
        <f t="shared" si="0"/>
        <v/>
      </c>
      <c r="Q24" s="27"/>
      <c r="R24" s="27"/>
      <c r="S24" s="27"/>
      <c r="T24" s="15" t="s">
        <v>666</v>
      </c>
      <c r="U24" s="27" t="s">
        <v>668</v>
      </c>
      <c r="V24" s="27"/>
      <c r="W24" s="27"/>
      <c r="X24" s="27" t="s">
        <v>168</v>
      </c>
    </row>
    <row r="25" spans="1:24" s="23" customFormat="1" ht="16">
      <c r="A25" s="55"/>
      <c r="B25" s="49"/>
      <c r="C25" s="15"/>
      <c r="D25" s="76" t="s">
        <v>591</v>
      </c>
      <c r="E25" s="77" t="s">
        <v>381</v>
      </c>
      <c r="F25" s="15"/>
      <c r="G25" s="15"/>
      <c r="H25" s="28" t="s">
        <v>665</v>
      </c>
      <c r="I25" s="28" t="s">
        <v>715</v>
      </c>
      <c r="J25" s="15"/>
      <c r="K25" s="27" t="s">
        <v>337</v>
      </c>
      <c r="L25" s="45"/>
      <c r="M25" s="16" t="s">
        <v>367</v>
      </c>
      <c r="N25" s="27" t="s">
        <v>368</v>
      </c>
      <c r="O25" s="27">
        <v>4297400</v>
      </c>
      <c r="P25" s="28" t="str">
        <f t="shared" si="0"/>
        <v>Athena-4297400</v>
      </c>
      <c r="Q25" s="27"/>
      <c r="R25" s="27"/>
      <c r="S25" s="27"/>
      <c r="T25" s="15" t="s">
        <v>666</v>
      </c>
      <c r="U25" s="27" t="s">
        <v>668</v>
      </c>
      <c r="V25" s="27"/>
      <c r="W25" s="27"/>
      <c r="X25" s="27" t="s">
        <v>168</v>
      </c>
    </row>
    <row r="26" spans="1:24" s="23" customFormat="1" ht="16">
      <c r="A26" s="55"/>
      <c r="B26" s="49"/>
      <c r="C26" s="15"/>
      <c r="D26" s="76" t="s">
        <v>592</v>
      </c>
      <c r="E26" s="77" t="s">
        <v>382</v>
      </c>
      <c r="F26" s="15"/>
      <c r="G26" s="15"/>
      <c r="H26" s="28" t="s">
        <v>665</v>
      </c>
      <c r="I26" s="28" t="s">
        <v>715</v>
      </c>
      <c r="J26" s="15"/>
      <c r="K26" s="27" t="s">
        <v>337</v>
      </c>
      <c r="L26" s="45"/>
      <c r="M26" s="16" t="s">
        <v>367</v>
      </c>
      <c r="N26" s="27" t="s">
        <v>368</v>
      </c>
      <c r="O26" s="23">
        <v>4182210</v>
      </c>
      <c r="P26" s="28" t="str">
        <f t="shared" si="0"/>
        <v>Athena-4182210</v>
      </c>
      <c r="Q26" s="27"/>
      <c r="R26" s="27"/>
      <c r="S26" s="27"/>
      <c r="T26" s="15" t="s">
        <v>666</v>
      </c>
      <c r="U26" s="27" t="s">
        <v>668</v>
      </c>
      <c r="V26" s="27"/>
      <c r="W26" s="27"/>
      <c r="X26" s="27" t="s">
        <v>168</v>
      </c>
    </row>
    <row r="27" spans="1:24" s="23" customFormat="1" ht="16">
      <c r="A27" s="55"/>
      <c r="B27" s="47"/>
      <c r="C27" s="15"/>
      <c r="D27" s="71" t="s">
        <v>93</v>
      </c>
      <c r="E27" s="72" t="s">
        <v>56</v>
      </c>
      <c r="F27" s="15" t="s">
        <v>55</v>
      </c>
      <c r="G27" s="27" t="s">
        <v>333</v>
      </c>
      <c r="H27" s="28"/>
      <c r="I27" s="28"/>
      <c r="J27" s="15"/>
      <c r="K27" s="27" t="s">
        <v>337</v>
      </c>
      <c r="L27" s="45"/>
      <c r="M27" s="27"/>
      <c r="N27" s="27"/>
      <c r="O27" s="27"/>
      <c r="P27" s="28" t="str">
        <f t="shared" si="0"/>
        <v/>
      </c>
      <c r="Q27" s="27"/>
      <c r="R27" s="27"/>
      <c r="S27" s="27"/>
      <c r="T27" s="27"/>
      <c r="U27" s="27"/>
      <c r="V27" s="27"/>
      <c r="W27" s="27"/>
      <c r="X27" s="27"/>
    </row>
    <row r="28" spans="1:24" s="23" customFormat="1" ht="16">
      <c r="A28" s="55"/>
      <c r="B28" s="47"/>
      <c r="C28" s="15"/>
      <c r="D28" s="76" t="s">
        <v>406</v>
      </c>
      <c r="E28" s="77" t="s">
        <v>386</v>
      </c>
      <c r="F28" s="15"/>
      <c r="G28" s="27"/>
      <c r="H28" s="28" t="s">
        <v>665</v>
      </c>
      <c r="I28" s="28" t="s">
        <v>715</v>
      </c>
      <c r="J28" s="15"/>
      <c r="K28" s="27" t="s">
        <v>337</v>
      </c>
      <c r="L28" s="45"/>
      <c r="M28" s="16" t="s">
        <v>371</v>
      </c>
      <c r="N28" s="27" t="s">
        <v>368</v>
      </c>
      <c r="O28" s="27">
        <v>378419</v>
      </c>
      <c r="P28" s="28" t="str">
        <f t="shared" si="0"/>
        <v>Athena-378419</v>
      </c>
      <c r="Q28" s="27"/>
      <c r="R28" s="27"/>
      <c r="S28" s="27"/>
      <c r="T28" s="15" t="s">
        <v>666</v>
      </c>
      <c r="U28" s="27" t="s">
        <v>667</v>
      </c>
      <c r="V28" s="27"/>
      <c r="W28" s="27"/>
      <c r="X28" s="27" t="s">
        <v>168</v>
      </c>
    </row>
    <row r="29" spans="1:24" s="23" customFormat="1" ht="16">
      <c r="A29" s="55"/>
      <c r="B29" s="47"/>
      <c r="C29" s="15"/>
      <c r="D29" s="76" t="s">
        <v>407</v>
      </c>
      <c r="E29" s="77" t="s">
        <v>387</v>
      </c>
      <c r="F29" s="15"/>
      <c r="G29" s="27"/>
      <c r="H29" s="28" t="s">
        <v>665</v>
      </c>
      <c r="I29" s="28" t="s">
        <v>715</v>
      </c>
      <c r="J29" s="15"/>
      <c r="K29" s="27" t="s">
        <v>337</v>
      </c>
      <c r="L29" s="45"/>
      <c r="M29" s="16" t="s">
        <v>371</v>
      </c>
      <c r="N29" s="27" t="s">
        <v>368</v>
      </c>
      <c r="O29" s="27">
        <v>380701</v>
      </c>
      <c r="P29" s="28" t="str">
        <f t="shared" si="0"/>
        <v>Athena-380701</v>
      </c>
      <c r="Q29" s="27"/>
      <c r="R29" s="27"/>
      <c r="S29" s="27"/>
      <c r="T29" s="15" t="s">
        <v>666</v>
      </c>
      <c r="U29" s="27" t="s">
        <v>667</v>
      </c>
      <c r="V29" s="27"/>
      <c r="W29" s="27"/>
      <c r="X29" s="27" t="s">
        <v>168</v>
      </c>
    </row>
    <row r="30" spans="1:24" s="23" customFormat="1" ht="16">
      <c r="A30" s="55"/>
      <c r="B30" s="47"/>
      <c r="C30" s="15"/>
      <c r="D30" s="77" t="s">
        <v>408</v>
      </c>
      <c r="E30" s="77" t="s">
        <v>388</v>
      </c>
      <c r="F30" s="15"/>
      <c r="G30" s="27"/>
      <c r="H30" s="28" t="s">
        <v>665</v>
      </c>
      <c r="I30" s="28" t="s">
        <v>715</v>
      </c>
      <c r="J30" s="15"/>
      <c r="K30" s="27" t="s">
        <v>337</v>
      </c>
      <c r="L30" s="45"/>
      <c r="M30" s="16" t="s">
        <v>371</v>
      </c>
      <c r="N30" s="27" t="s">
        <v>368</v>
      </c>
      <c r="O30" s="27">
        <v>443605</v>
      </c>
      <c r="P30" s="28" t="str">
        <f t="shared" si="0"/>
        <v>Athena-443605</v>
      </c>
      <c r="Q30" s="27"/>
      <c r="R30" s="27"/>
      <c r="S30" s="27"/>
      <c r="T30" s="15" t="s">
        <v>666</v>
      </c>
      <c r="U30" s="27" t="s">
        <v>667</v>
      </c>
      <c r="V30" s="27"/>
      <c r="W30" s="27"/>
      <c r="X30" s="27" t="s">
        <v>168</v>
      </c>
    </row>
    <row r="31" spans="1:24" s="23" customFormat="1" ht="16">
      <c r="A31" s="55"/>
      <c r="B31" s="47"/>
      <c r="C31" s="15"/>
      <c r="D31" s="76" t="s">
        <v>409</v>
      </c>
      <c r="E31" s="77" t="s">
        <v>389</v>
      </c>
      <c r="F31" s="15"/>
      <c r="G31" s="27"/>
      <c r="H31" s="28" t="s">
        <v>665</v>
      </c>
      <c r="I31" s="28" t="s">
        <v>715</v>
      </c>
      <c r="J31" s="15"/>
      <c r="K31" s="27" t="s">
        <v>337</v>
      </c>
      <c r="L31" s="45"/>
      <c r="M31" s="16" t="s">
        <v>371</v>
      </c>
      <c r="N31" s="27" t="s">
        <v>368</v>
      </c>
      <c r="O31" s="27">
        <v>4043378</v>
      </c>
      <c r="P31" s="28" t="str">
        <f t="shared" si="0"/>
        <v>Athena-4043378</v>
      </c>
      <c r="Q31" s="27"/>
      <c r="R31" s="27"/>
      <c r="S31" s="27"/>
      <c r="T31" s="15" t="s">
        <v>666</v>
      </c>
      <c r="U31" s="27" t="s">
        <v>667</v>
      </c>
      <c r="V31" s="27"/>
      <c r="W31" s="27"/>
      <c r="X31" s="27" t="s">
        <v>168</v>
      </c>
    </row>
    <row r="32" spans="1:24" s="23" customFormat="1" ht="16">
      <c r="A32" s="55"/>
      <c r="B32" s="47"/>
      <c r="C32" s="15"/>
      <c r="D32" s="77" t="s">
        <v>410</v>
      </c>
      <c r="E32" s="77" t="s">
        <v>390</v>
      </c>
      <c r="F32" s="15"/>
      <c r="G32" s="27"/>
      <c r="H32" s="28" t="s">
        <v>665</v>
      </c>
      <c r="I32" s="28" t="s">
        <v>715</v>
      </c>
      <c r="J32" s="15"/>
      <c r="K32" s="27" t="s">
        <v>337</v>
      </c>
      <c r="L32" s="45"/>
      <c r="M32" s="16" t="s">
        <v>371</v>
      </c>
      <c r="N32" s="27" t="s">
        <v>368</v>
      </c>
      <c r="O32" s="27">
        <v>4314734</v>
      </c>
      <c r="P32" s="28" t="str">
        <f t="shared" si="0"/>
        <v>Athena-4314734</v>
      </c>
      <c r="Q32" s="27"/>
      <c r="R32" s="27"/>
      <c r="S32" s="27"/>
      <c r="T32" s="15" t="s">
        <v>666</v>
      </c>
      <c r="U32" s="27" t="s">
        <v>667</v>
      </c>
      <c r="V32" s="27"/>
      <c r="W32" s="27"/>
      <c r="X32" s="27" t="s">
        <v>168</v>
      </c>
    </row>
    <row r="33" spans="1:24" s="23" customFormat="1" ht="16">
      <c r="A33" s="55"/>
      <c r="B33" s="47"/>
      <c r="C33" s="15"/>
      <c r="D33" s="76" t="s">
        <v>411</v>
      </c>
      <c r="E33" s="77" t="s">
        <v>391</v>
      </c>
      <c r="F33" s="15"/>
      <c r="G33" s="27"/>
      <c r="H33" s="28" t="s">
        <v>665</v>
      </c>
      <c r="I33" s="28" t="s">
        <v>715</v>
      </c>
      <c r="J33" s="15"/>
      <c r="K33" s="27" t="s">
        <v>337</v>
      </c>
      <c r="L33" s="45"/>
      <c r="M33" s="16" t="s">
        <v>371</v>
      </c>
      <c r="N33" s="27" t="s">
        <v>368</v>
      </c>
      <c r="O33" s="27">
        <v>4046091</v>
      </c>
      <c r="P33" s="28" t="str">
        <f t="shared" si="0"/>
        <v>Athena-4046091</v>
      </c>
      <c r="Q33" s="27"/>
      <c r="R33" s="27"/>
      <c r="S33" s="27"/>
      <c r="T33" s="15" t="s">
        <v>666</v>
      </c>
      <c r="U33" s="27" t="s">
        <v>667</v>
      </c>
      <c r="V33" s="27"/>
      <c r="W33" s="27"/>
      <c r="X33" s="27" t="s">
        <v>168</v>
      </c>
    </row>
    <row r="34" spans="1:24" s="23" customFormat="1" ht="16">
      <c r="A34" s="55"/>
      <c r="B34" s="47"/>
      <c r="C34" s="15"/>
      <c r="D34" s="76" t="s">
        <v>412</v>
      </c>
      <c r="E34" s="77" t="s">
        <v>392</v>
      </c>
      <c r="F34" s="15"/>
      <c r="G34" s="27"/>
      <c r="H34" s="28" t="s">
        <v>665</v>
      </c>
      <c r="I34" s="28" t="s">
        <v>715</v>
      </c>
      <c r="J34" s="15"/>
      <c r="K34" s="27" t="s">
        <v>337</v>
      </c>
      <c r="L34" s="45"/>
      <c r="M34" s="16" t="s">
        <v>371</v>
      </c>
      <c r="N34" s="27" t="s">
        <v>368</v>
      </c>
      <c r="O34" s="27">
        <v>4077904</v>
      </c>
      <c r="P34" s="28" t="str">
        <f t="shared" si="0"/>
        <v>Athena-4077904</v>
      </c>
      <c r="Q34" s="27"/>
      <c r="R34" s="27"/>
      <c r="S34" s="27"/>
      <c r="T34" s="15" t="s">
        <v>666</v>
      </c>
      <c r="U34" s="27" t="s">
        <v>667</v>
      </c>
      <c r="V34" s="27"/>
      <c r="W34" s="27"/>
      <c r="X34" s="27" t="s">
        <v>168</v>
      </c>
    </row>
    <row r="35" spans="1:24" s="23" customFormat="1" ht="16">
      <c r="A35" s="55"/>
      <c r="B35" s="47"/>
      <c r="C35" s="15"/>
      <c r="D35" s="76" t="s">
        <v>413</v>
      </c>
      <c r="E35" s="77" t="s">
        <v>393</v>
      </c>
      <c r="F35" s="15"/>
      <c r="G35" s="27"/>
      <c r="H35" s="28" t="s">
        <v>665</v>
      </c>
      <c r="I35" s="28" t="s">
        <v>715</v>
      </c>
      <c r="J35" s="15"/>
      <c r="K35" s="27" t="s">
        <v>337</v>
      </c>
      <c r="L35" s="45"/>
      <c r="M35" s="16" t="s">
        <v>371</v>
      </c>
      <c r="N35" s="27" t="s">
        <v>368</v>
      </c>
      <c r="O35" s="27">
        <v>40391011</v>
      </c>
      <c r="P35" s="28" t="str">
        <f t="shared" si="0"/>
        <v>Athena-40391011</v>
      </c>
      <c r="Q35" s="27"/>
      <c r="R35" s="27"/>
      <c r="S35" s="27"/>
      <c r="T35" s="15" t="s">
        <v>666</v>
      </c>
      <c r="U35" s="27" t="s">
        <v>667</v>
      </c>
      <c r="V35" s="27"/>
      <c r="W35" s="27"/>
      <c r="X35" s="27" t="s">
        <v>168</v>
      </c>
    </row>
    <row r="36" spans="1:24" s="23" customFormat="1" ht="16">
      <c r="A36" s="55"/>
      <c r="B36" s="47"/>
      <c r="C36" s="15"/>
      <c r="D36" s="76" t="s">
        <v>415</v>
      </c>
      <c r="E36" s="77" t="s">
        <v>414</v>
      </c>
      <c r="F36" s="15"/>
      <c r="G36" s="27"/>
      <c r="H36" s="28" t="s">
        <v>665</v>
      </c>
      <c r="I36" s="28" t="s">
        <v>715</v>
      </c>
      <c r="J36" s="15"/>
      <c r="K36" s="27" t="s">
        <v>337</v>
      </c>
      <c r="L36" s="45"/>
      <c r="M36" s="16" t="s">
        <v>371</v>
      </c>
      <c r="N36" s="27" t="s">
        <v>368</v>
      </c>
      <c r="O36" s="27">
        <v>37396465</v>
      </c>
      <c r="P36" s="28" t="str">
        <f t="shared" si="0"/>
        <v>Athena-37396465</v>
      </c>
      <c r="Q36" s="27"/>
      <c r="R36" s="27"/>
      <c r="S36" s="27"/>
      <c r="T36" s="15" t="s">
        <v>666</v>
      </c>
      <c r="U36" s="27" t="s">
        <v>667</v>
      </c>
      <c r="V36" s="27"/>
      <c r="W36" s="27"/>
      <c r="X36" s="27" t="s">
        <v>168</v>
      </c>
    </row>
    <row r="37" spans="1:24" s="23" customFormat="1" ht="16">
      <c r="A37" s="55"/>
      <c r="B37" s="47"/>
      <c r="C37" s="15"/>
      <c r="D37" s="76" t="s">
        <v>416</v>
      </c>
      <c r="E37" s="77" t="s">
        <v>394</v>
      </c>
      <c r="F37" s="15"/>
      <c r="G37" s="27"/>
      <c r="H37" s="28" t="s">
        <v>665</v>
      </c>
      <c r="I37" s="28" t="s">
        <v>715</v>
      </c>
      <c r="J37" s="15"/>
      <c r="K37" s="27" t="s">
        <v>337</v>
      </c>
      <c r="L37" s="45"/>
      <c r="M37" s="16" t="s">
        <v>371</v>
      </c>
      <c r="N37" s="27" t="s">
        <v>368</v>
      </c>
      <c r="O37" s="27">
        <v>372241</v>
      </c>
      <c r="P37" s="28" t="str">
        <f t="shared" si="0"/>
        <v>Athena-372241</v>
      </c>
      <c r="Q37" s="27"/>
      <c r="R37" s="27"/>
      <c r="S37" s="27"/>
      <c r="T37" s="15" t="s">
        <v>666</v>
      </c>
      <c r="U37" s="27" t="s">
        <v>667</v>
      </c>
      <c r="V37" s="27"/>
      <c r="W37" s="27"/>
      <c r="X37" s="27" t="s">
        <v>168</v>
      </c>
    </row>
    <row r="38" spans="1:24" s="23" customFormat="1" ht="16">
      <c r="A38" s="55"/>
      <c r="B38" s="47"/>
      <c r="C38" s="15"/>
      <c r="D38" s="76" t="s">
        <v>593</v>
      </c>
      <c r="E38" s="77" t="s">
        <v>386</v>
      </c>
      <c r="F38" s="15"/>
      <c r="G38" s="27"/>
      <c r="H38" s="28" t="s">
        <v>665</v>
      </c>
      <c r="I38" s="28" t="s">
        <v>715</v>
      </c>
      <c r="J38" s="15"/>
      <c r="K38" s="27" t="s">
        <v>337</v>
      </c>
      <c r="L38" s="45"/>
      <c r="M38" s="28" t="s">
        <v>367</v>
      </c>
      <c r="N38" s="27" t="s">
        <v>368</v>
      </c>
      <c r="O38" s="27">
        <v>378419</v>
      </c>
      <c r="P38" s="28" t="str">
        <f t="shared" si="0"/>
        <v>Athena-378419</v>
      </c>
      <c r="Q38" s="27"/>
      <c r="R38" s="27"/>
      <c r="S38" s="27"/>
      <c r="T38" s="15" t="s">
        <v>666</v>
      </c>
      <c r="U38" s="27" t="s">
        <v>668</v>
      </c>
      <c r="V38" s="27"/>
      <c r="W38" s="27"/>
      <c r="X38" s="27" t="s">
        <v>168</v>
      </c>
    </row>
    <row r="39" spans="1:24" s="23" customFormat="1" ht="16">
      <c r="A39" s="55"/>
      <c r="B39" s="47"/>
      <c r="C39" s="15"/>
      <c r="D39" s="76" t="s">
        <v>594</v>
      </c>
      <c r="E39" s="77" t="s">
        <v>387</v>
      </c>
      <c r="F39" s="15"/>
      <c r="G39" s="27"/>
      <c r="H39" s="28" t="s">
        <v>665</v>
      </c>
      <c r="I39" s="28" t="s">
        <v>715</v>
      </c>
      <c r="J39" s="15"/>
      <c r="K39" s="27" t="s">
        <v>337</v>
      </c>
      <c r="L39" s="45"/>
      <c r="M39" s="28" t="s">
        <v>367</v>
      </c>
      <c r="N39" s="27" t="s">
        <v>368</v>
      </c>
      <c r="O39" s="27">
        <v>380701</v>
      </c>
      <c r="P39" s="28" t="str">
        <f t="shared" si="0"/>
        <v>Athena-380701</v>
      </c>
      <c r="Q39" s="27"/>
      <c r="R39" s="27"/>
      <c r="S39" s="27"/>
      <c r="T39" s="15" t="s">
        <v>666</v>
      </c>
      <c r="U39" s="27" t="s">
        <v>668</v>
      </c>
      <c r="V39" s="27"/>
      <c r="W39" s="27"/>
      <c r="X39" s="27" t="s">
        <v>168</v>
      </c>
    </row>
    <row r="40" spans="1:24" s="23" customFormat="1" ht="16">
      <c r="A40" s="55"/>
      <c r="B40" s="47"/>
      <c r="C40" s="15"/>
      <c r="D40" s="77" t="s">
        <v>595</v>
      </c>
      <c r="E40" s="77" t="s">
        <v>388</v>
      </c>
      <c r="F40" s="15"/>
      <c r="G40" s="27"/>
      <c r="H40" s="28" t="s">
        <v>665</v>
      </c>
      <c r="I40" s="28" t="s">
        <v>715</v>
      </c>
      <c r="J40" s="15"/>
      <c r="K40" s="27" t="s">
        <v>337</v>
      </c>
      <c r="L40" s="45"/>
      <c r="M40" s="28" t="s">
        <v>367</v>
      </c>
      <c r="N40" s="27" t="s">
        <v>368</v>
      </c>
      <c r="O40" s="27">
        <v>443605</v>
      </c>
      <c r="P40" s="28" t="str">
        <f t="shared" si="0"/>
        <v>Athena-443605</v>
      </c>
      <c r="Q40" s="27"/>
      <c r="R40" s="27"/>
      <c r="S40" s="27"/>
      <c r="T40" s="15" t="s">
        <v>666</v>
      </c>
      <c r="U40" s="27" t="s">
        <v>668</v>
      </c>
      <c r="V40" s="27"/>
      <c r="W40" s="27"/>
      <c r="X40" s="27" t="s">
        <v>168</v>
      </c>
    </row>
    <row r="41" spans="1:24" s="23" customFormat="1" ht="16">
      <c r="A41" s="55"/>
      <c r="B41" s="47"/>
      <c r="C41" s="15"/>
      <c r="D41" s="76" t="s">
        <v>596</v>
      </c>
      <c r="E41" s="77" t="s">
        <v>389</v>
      </c>
      <c r="F41" s="15"/>
      <c r="G41" s="27"/>
      <c r="H41" s="28" t="s">
        <v>665</v>
      </c>
      <c r="I41" s="28" t="s">
        <v>715</v>
      </c>
      <c r="J41" s="15"/>
      <c r="K41" s="27" t="s">
        <v>337</v>
      </c>
      <c r="L41" s="45"/>
      <c r="M41" s="28" t="s">
        <v>367</v>
      </c>
      <c r="N41" s="27" t="s">
        <v>368</v>
      </c>
      <c r="O41" s="27">
        <v>4043378</v>
      </c>
      <c r="P41" s="28" t="str">
        <f t="shared" si="0"/>
        <v>Athena-4043378</v>
      </c>
      <c r="Q41" s="27"/>
      <c r="R41" s="27"/>
      <c r="S41" s="27"/>
      <c r="T41" s="15" t="s">
        <v>666</v>
      </c>
      <c r="U41" s="27" t="s">
        <v>668</v>
      </c>
      <c r="V41" s="27"/>
      <c r="W41" s="27"/>
      <c r="X41" s="27" t="s">
        <v>168</v>
      </c>
    </row>
    <row r="42" spans="1:24" s="23" customFormat="1" ht="16">
      <c r="A42" s="55"/>
      <c r="B42" s="47"/>
      <c r="C42" s="15"/>
      <c r="D42" s="77" t="s">
        <v>597</v>
      </c>
      <c r="E42" s="77" t="s">
        <v>390</v>
      </c>
      <c r="F42" s="15"/>
      <c r="G42" s="27"/>
      <c r="H42" s="28" t="s">
        <v>665</v>
      </c>
      <c r="I42" s="28" t="s">
        <v>715</v>
      </c>
      <c r="J42" s="15"/>
      <c r="K42" s="27" t="s">
        <v>337</v>
      </c>
      <c r="L42" s="45"/>
      <c r="M42" s="28" t="s">
        <v>367</v>
      </c>
      <c r="N42" s="27" t="s">
        <v>368</v>
      </c>
      <c r="O42" s="27">
        <v>4314734</v>
      </c>
      <c r="P42" s="28" t="str">
        <f t="shared" si="0"/>
        <v>Athena-4314734</v>
      </c>
      <c r="Q42" s="27"/>
      <c r="R42" s="27"/>
      <c r="S42" s="27"/>
      <c r="T42" s="15" t="s">
        <v>666</v>
      </c>
      <c r="U42" s="27" t="s">
        <v>668</v>
      </c>
      <c r="V42" s="27"/>
      <c r="W42" s="27"/>
      <c r="X42" s="27" t="s">
        <v>168</v>
      </c>
    </row>
    <row r="43" spans="1:24" s="23" customFormat="1" ht="16">
      <c r="A43" s="55"/>
      <c r="B43" s="47"/>
      <c r="C43" s="15"/>
      <c r="D43" s="76" t="s">
        <v>598</v>
      </c>
      <c r="E43" s="77" t="s">
        <v>391</v>
      </c>
      <c r="F43" s="15"/>
      <c r="G43" s="27"/>
      <c r="H43" s="28" t="s">
        <v>665</v>
      </c>
      <c r="I43" s="28" t="s">
        <v>715</v>
      </c>
      <c r="J43" s="15"/>
      <c r="K43" s="27" t="s">
        <v>337</v>
      </c>
      <c r="L43" s="45"/>
      <c r="M43" s="28" t="s">
        <v>367</v>
      </c>
      <c r="N43" s="27" t="s">
        <v>368</v>
      </c>
      <c r="O43" s="27">
        <v>4046091</v>
      </c>
      <c r="P43" s="28" t="str">
        <f t="shared" si="0"/>
        <v>Athena-4046091</v>
      </c>
      <c r="Q43" s="27"/>
      <c r="R43" s="27"/>
      <c r="S43" s="27"/>
      <c r="T43" s="15" t="s">
        <v>666</v>
      </c>
      <c r="U43" s="27" t="s">
        <v>668</v>
      </c>
      <c r="V43" s="27"/>
      <c r="W43" s="27"/>
      <c r="X43" s="27" t="s">
        <v>168</v>
      </c>
    </row>
    <row r="44" spans="1:24" s="23" customFormat="1" ht="16">
      <c r="A44" s="55"/>
      <c r="B44" s="47"/>
      <c r="C44" s="15"/>
      <c r="D44" s="76" t="s">
        <v>599</v>
      </c>
      <c r="E44" s="77" t="s">
        <v>392</v>
      </c>
      <c r="F44" s="15"/>
      <c r="G44" s="27"/>
      <c r="H44" s="28" t="s">
        <v>665</v>
      </c>
      <c r="I44" s="28" t="s">
        <v>715</v>
      </c>
      <c r="J44" s="15"/>
      <c r="K44" s="27" t="s">
        <v>337</v>
      </c>
      <c r="L44" s="45"/>
      <c r="M44" s="28" t="s">
        <v>367</v>
      </c>
      <c r="N44" s="27" t="s">
        <v>368</v>
      </c>
      <c r="O44" s="27">
        <v>4077904</v>
      </c>
      <c r="P44" s="28" t="str">
        <f t="shared" si="0"/>
        <v>Athena-4077904</v>
      </c>
      <c r="Q44" s="27"/>
      <c r="R44" s="27"/>
      <c r="S44" s="27"/>
      <c r="T44" s="15" t="s">
        <v>666</v>
      </c>
      <c r="U44" s="27" t="s">
        <v>668</v>
      </c>
      <c r="V44" s="27"/>
      <c r="W44" s="27"/>
      <c r="X44" s="27" t="s">
        <v>168</v>
      </c>
    </row>
    <row r="45" spans="1:24" s="23" customFormat="1" ht="16">
      <c r="A45" s="55"/>
      <c r="B45" s="47"/>
      <c r="C45" s="15"/>
      <c r="D45" s="76" t="s">
        <v>600</v>
      </c>
      <c r="E45" s="77" t="s">
        <v>393</v>
      </c>
      <c r="F45" s="15"/>
      <c r="G45" s="27"/>
      <c r="H45" s="28" t="s">
        <v>665</v>
      </c>
      <c r="I45" s="28" t="s">
        <v>715</v>
      </c>
      <c r="J45" s="15"/>
      <c r="K45" s="27" t="s">
        <v>337</v>
      </c>
      <c r="L45" s="45"/>
      <c r="M45" s="28" t="s">
        <v>367</v>
      </c>
      <c r="N45" s="27" t="s">
        <v>368</v>
      </c>
      <c r="O45" s="27">
        <v>40391011</v>
      </c>
      <c r="P45" s="28" t="str">
        <f t="shared" si="0"/>
        <v>Athena-40391011</v>
      </c>
      <c r="Q45" s="27"/>
      <c r="R45" s="27"/>
      <c r="S45" s="27"/>
      <c r="T45" s="15" t="s">
        <v>666</v>
      </c>
      <c r="U45" s="27" t="s">
        <v>668</v>
      </c>
      <c r="V45" s="27"/>
      <c r="W45" s="27"/>
      <c r="X45" s="27" t="s">
        <v>168</v>
      </c>
    </row>
    <row r="46" spans="1:24" s="23" customFormat="1" ht="16">
      <c r="A46" s="55"/>
      <c r="B46" s="47"/>
      <c r="C46" s="15"/>
      <c r="D46" s="76" t="s">
        <v>601</v>
      </c>
      <c r="E46" s="77" t="s">
        <v>414</v>
      </c>
      <c r="F46" s="15"/>
      <c r="G46" s="27"/>
      <c r="H46" s="28" t="s">
        <v>665</v>
      </c>
      <c r="I46" s="28" t="s">
        <v>715</v>
      </c>
      <c r="J46" s="15"/>
      <c r="K46" s="27" t="s">
        <v>337</v>
      </c>
      <c r="L46" s="45"/>
      <c r="M46" s="28" t="s">
        <v>367</v>
      </c>
      <c r="N46" s="27" t="s">
        <v>368</v>
      </c>
      <c r="O46" s="27">
        <v>37396465</v>
      </c>
      <c r="P46" s="28" t="str">
        <f t="shared" si="0"/>
        <v>Athena-37396465</v>
      </c>
      <c r="Q46" s="27"/>
      <c r="R46" s="27"/>
      <c r="S46" s="27"/>
      <c r="T46" s="15" t="s">
        <v>666</v>
      </c>
      <c r="U46" s="27" t="s">
        <v>668</v>
      </c>
      <c r="V46" s="27"/>
      <c r="W46" s="27"/>
      <c r="X46" s="27" t="s">
        <v>168</v>
      </c>
    </row>
    <row r="47" spans="1:24" s="23" customFormat="1" ht="16">
      <c r="A47" s="55"/>
      <c r="B47" s="47"/>
      <c r="C47" s="15"/>
      <c r="D47" s="76" t="s">
        <v>602</v>
      </c>
      <c r="E47" s="77" t="s">
        <v>394</v>
      </c>
      <c r="F47" s="15"/>
      <c r="G47" s="27"/>
      <c r="H47" s="28" t="s">
        <v>665</v>
      </c>
      <c r="I47" s="28" t="s">
        <v>715</v>
      </c>
      <c r="J47" s="15"/>
      <c r="K47" s="27" t="s">
        <v>337</v>
      </c>
      <c r="L47" s="45"/>
      <c r="M47" s="28" t="s">
        <v>367</v>
      </c>
      <c r="N47" s="27" t="s">
        <v>368</v>
      </c>
      <c r="O47" s="27">
        <v>372241</v>
      </c>
      <c r="P47" s="28" t="str">
        <f t="shared" si="0"/>
        <v>Athena-372241</v>
      </c>
      <c r="Q47" s="27"/>
      <c r="R47" s="27"/>
      <c r="S47" s="27"/>
      <c r="T47" s="15" t="s">
        <v>666</v>
      </c>
      <c r="U47" s="27" t="s">
        <v>668</v>
      </c>
      <c r="V47" s="27"/>
      <c r="W47" s="27"/>
      <c r="X47" s="27" t="s">
        <v>168</v>
      </c>
    </row>
    <row r="48" spans="1:24" s="23" customFormat="1" ht="16">
      <c r="A48" s="55"/>
      <c r="B48" s="47" t="s">
        <v>230</v>
      </c>
      <c r="C48" s="15" t="s">
        <v>347</v>
      </c>
      <c r="D48" s="15" t="s">
        <v>269</v>
      </c>
      <c r="E48" s="16" t="s">
        <v>344</v>
      </c>
      <c r="F48" s="15" t="s">
        <v>120</v>
      </c>
      <c r="G48" s="15"/>
      <c r="H48" s="28"/>
      <c r="I48" s="28" t="s">
        <v>120</v>
      </c>
      <c r="J48" s="15"/>
      <c r="K48" s="27" t="s">
        <v>337</v>
      </c>
      <c r="L48" s="16"/>
      <c r="M48" s="27"/>
      <c r="N48" s="27"/>
      <c r="O48" s="27"/>
      <c r="P48" s="28" t="str">
        <f t="shared" si="0"/>
        <v/>
      </c>
      <c r="Q48" s="27"/>
      <c r="R48" s="27"/>
      <c r="S48" s="27"/>
      <c r="T48" s="27"/>
      <c r="U48" s="27"/>
      <c r="V48" s="27"/>
      <c r="W48" s="27"/>
      <c r="X48" s="27"/>
    </row>
    <row r="49" spans="1:24" s="23" customFormat="1" ht="16">
      <c r="A49" s="55"/>
      <c r="B49" s="47" t="s">
        <v>228</v>
      </c>
      <c r="C49" s="15" t="s">
        <v>231</v>
      </c>
      <c r="D49" s="27" t="s">
        <v>232</v>
      </c>
      <c r="E49" s="44" t="s">
        <v>348</v>
      </c>
      <c r="F49" s="15" t="s">
        <v>197</v>
      </c>
      <c r="G49" s="15"/>
      <c r="H49" s="28" t="s">
        <v>758</v>
      </c>
      <c r="I49" s="28" t="s">
        <v>714</v>
      </c>
      <c r="J49" s="15"/>
      <c r="K49" s="27" t="s">
        <v>337</v>
      </c>
      <c r="L49" s="16"/>
      <c r="M49" s="27" t="s">
        <v>367</v>
      </c>
      <c r="N49" s="27" t="s">
        <v>368</v>
      </c>
      <c r="O49" s="27">
        <v>36714811</v>
      </c>
      <c r="P49" s="28" t="str">
        <f t="shared" si="0"/>
        <v>Athena-36714811</v>
      </c>
      <c r="Q49" s="27"/>
      <c r="R49" s="27"/>
      <c r="S49" s="27"/>
      <c r="T49" s="27"/>
      <c r="U49" s="27"/>
      <c r="V49" s="27"/>
      <c r="W49" s="27"/>
      <c r="X49" s="15" t="s">
        <v>269</v>
      </c>
    </row>
    <row r="50" spans="1:24" s="23" customFormat="1" ht="16">
      <c r="A50" s="55"/>
      <c r="B50" s="47"/>
      <c r="C50" s="15" t="s">
        <v>618</v>
      </c>
      <c r="D50" s="27" t="s">
        <v>619</v>
      </c>
      <c r="E50" s="44" t="s">
        <v>620</v>
      </c>
      <c r="F50" s="15" t="s">
        <v>197</v>
      </c>
      <c r="G50" s="15"/>
      <c r="H50" s="28" t="s">
        <v>758</v>
      </c>
      <c r="I50" s="28" t="s">
        <v>714</v>
      </c>
      <c r="J50" s="15"/>
      <c r="K50" s="27" t="s">
        <v>337</v>
      </c>
      <c r="L50" s="16"/>
      <c r="M50" s="27" t="s">
        <v>367</v>
      </c>
      <c r="N50" s="27"/>
      <c r="O50" s="28">
        <v>2000000003</v>
      </c>
      <c r="P50" s="28" t="str">
        <f t="shared" si="0"/>
        <v/>
      </c>
      <c r="Q50" s="27"/>
      <c r="R50" s="27"/>
      <c r="S50" s="27"/>
      <c r="T50" s="27"/>
      <c r="U50" s="27"/>
      <c r="V50" s="27"/>
      <c r="W50" s="27"/>
      <c r="X50" s="15" t="s">
        <v>269</v>
      </c>
    </row>
    <row r="51" spans="1:24" s="23" customFormat="1" ht="15">
      <c r="A51" s="55"/>
      <c r="B51" s="47" t="s">
        <v>978</v>
      </c>
      <c r="C51" s="15"/>
      <c r="D51" s="27"/>
      <c r="E51" s="44"/>
      <c r="F51" s="15"/>
      <c r="G51" s="15"/>
      <c r="H51" s="28"/>
      <c r="I51" s="28"/>
      <c r="J51" s="15"/>
      <c r="K51" s="27"/>
      <c r="L51" s="16"/>
      <c r="M51" s="27"/>
      <c r="N51" s="27"/>
      <c r="O51" s="28"/>
      <c r="P51" s="28"/>
      <c r="Q51" s="27"/>
      <c r="R51" s="27"/>
      <c r="S51" s="27"/>
      <c r="T51" s="27"/>
      <c r="U51" s="27"/>
      <c r="V51" s="27"/>
      <c r="W51" s="27"/>
      <c r="X51" s="15"/>
    </row>
    <row r="52" spans="1:24" s="23" customFormat="1" ht="16">
      <c r="A52" s="55"/>
      <c r="B52" s="47"/>
      <c r="C52" s="15"/>
      <c r="D52" s="27" t="s">
        <v>976</v>
      </c>
      <c r="E52" s="44" t="s">
        <v>977</v>
      </c>
      <c r="F52" s="27" t="s">
        <v>55</v>
      </c>
      <c r="G52" s="15" t="s">
        <v>790</v>
      </c>
      <c r="H52" s="98" t="s">
        <v>665</v>
      </c>
      <c r="I52" s="28" t="s">
        <v>715</v>
      </c>
      <c r="J52" s="15"/>
      <c r="K52" s="27" t="s">
        <v>337</v>
      </c>
      <c r="L52" s="16"/>
      <c r="M52" s="27" t="s">
        <v>367</v>
      </c>
      <c r="N52" s="27"/>
      <c r="O52" s="27">
        <v>2000000147</v>
      </c>
      <c r="P52" s="28"/>
      <c r="Q52" s="27"/>
      <c r="R52" s="27"/>
      <c r="S52" s="27"/>
      <c r="T52" s="15" t="s">
        <v>666</v>
      </c>
      <c r="U52" s="15" t="s">
        <v>672</v>
      </c>
      <c r="V52" s="27"/>
      <c r="W52" s="27"/>
      <c r="X52" s="27" t="s">
        <v>168</v>
      </c>
    </row>
    <row r="53" spans="1:24" s="23" customFormat="1" ht="112">
      <c r="A53" s="55"/>
      <c r="B53" s="47"/>
      <c r="C53" s="15"/>
      <c r="D53" s="27" t="s">
        <v>992</v>
      </c>
      <c r="E53" s="44" t="s">
        <v>979</v>
      </c>
      <c r="F53" s="27" t="s">
        <v>55</v>
      </c>
      <c r="G53" s="15" t="s">
        <v>990</v>
      </c>
      <c r="H53" s="98" t="s">
        <v>999</v>
      </c>
      <c r="I53" s="28" t="s">
        <v>713</v>
      </c>
      <c r="J53" s="15"/>
      <c r="K53" s="27" t="s">
        <v>337</v>
      </c>
      <c r="L53" s="16" t="s">
        <v>1001</v>
      </c>
      <c r="M53" s="27" t="s">
        <v>367</v>
      </c>
      <c r="N53" s="27"/>
      <c r="O53" s="27">
        <v>2000000148</v>
      </c>
      <c r="P53" s="28"/>
      <c r="Q53" s="27"/>
      <c r="R53" s="27"/>
      <c r="S53" s="27"/>
      <c r="T53" s="98" t="s">
        <v>999</v>
      </c>
      <c r="U53" s="15"/>
      <c r="V53" s="27"/>
      <c r="W53" s="27"/>
      <c r="X53" s="27" t="s">
        <v>168</v>
      </c>
    </row>
    <row r="54" spans="1:24" s="23" customFormat="1" ht="16">
      <c r="A54" s="55"/>
      <c r="B54" s="47"/>
      <c r="C54" s="15"/>
      <c r="D54" s="27" t="s">
        <v>993</v>
      </c>
      <c r="E54" s="44" t="s">
        <v>982</v>
      </c>
      <c r="F54" s="27" t="s">
        <v>55</v>
      </c>
      <c r="G54" s="15" t="s">
        <v>990</v>
      </c>
      <c r="H54" s="98" t="s">
        <v>999</v>
      </c>
      <c r="I54" s="28" t="s">
        <v>713</v>
      </c>
      <c r="J54" s="15"/>
      <c r="K54" s="27" t="s">
        <v>337</v>
      </c>
      <c r="L54" s="16"/>
      <c r="M54" s="27" t="s">
        <v>367</v>
      </c>
      <c r="N54" s="27"/>
      <c r="O54" s="27">
        <v>2000000149</v>
      </c>
      <c r="P54" s="28"/>
      <c r="Q54" s="27"/>
      <c r="R54" s="27"/>
      <c r="S54" s="27"/>
      <c r="T54" s="98" t="s">
        <v>999</v>
      </c>
      <c r="U54" s="15"/>
      <c r="V54" s="27"/>
      <c r="W54" s="27"/>
      <c r="X54" s="27" t="s">
        <v>168</v>
      </c>
    </row>
    <row r="55" spans="1:24" s="23" customFormat="1" ht="32">
      <c r="A55" s="55"/>
      <c r="B55" s="47"/>
      <c r="C55" s="15"/>
      <c r="D55" s="27" t="s">
        <v>994</v>
      </c>
      <c r="E55" s="44" t="s">
        <v>985</v>
      </c>
      <c r="F55" s="27" t="s">
        <v>55</v>
      </c>
      <c r="G55" s="15" t="s">
        <v>991</v>
      </c>
      <c r="H55" s="98" t="s">
        <v>1000</v>
      </c>
      <c r="I55" s="28" t="s">
        <v>713</v>
      </c>
      <c r="J55" s="15"/>
      <c r="K55" s="27" t="s">
        <v>337</v>
      </c>
      <c r="L55" s="16"/>
      <c r="M55" s="27" t="s">
        <v>367</v>
      </c>
      <c r="N55" s="27"/>
      <c r="O55" s="27">
        <v>2000000150</v>
      </c>
      <c r="P55" s="28"/>
      <c r="Q55" s="27"/>
      <c r="R55" s="27"/>
      <c r="S55" s="27"/>
      <c r="T55" s="98" t="s">
        <v>1000</v>
      </c>
      <c r="U55" s="15"/>
      <c r="V55" s="27"/>
      <c r="W55" s="27"/>
      <c r="X55" s="27" t="s">
        <v>168</v>
      </c>
    </row>
    <row r="56" spans="1:24" s="23" customFormat="1" ht="48">
      <c r="A56" s="55"/>
      <c r="B56" s="47"/>
      <c r="C56" s="15"/>
      <c r="D56" s="27" t="s">
        <v>995</v>
      </c>
      <c r="E56" s="44" t="s">
        <v>986</v>
      </c>
      <c r="F56" s="27" t="s">
        <v>55</v>
      </c>
      <c r="G56" s="15" t="s">
        <v>991</v>
      </c>
      <c r="H56" s="98" t="s">
        <v>1000</v>
      </c>
      <c r="I56" s="28" t="s">
        <v>713</v>
      </c>
      <c r="J56" s="15"/>
      <c r="K56" s="27" t="s">
        <v>337</v>
      </c>
      <c r="L56" s="16"/>
      <c r="M56" s="27" t="s">
        <v>367</v>
      </c>
      <c r="N56" s="27"/>
      <c r="O56" s="27">
        <v>2000000151</v>
      </c>
      <c r="P56" s="28"/>
      <c r="Q56" s="27"/>
      <c r="R56" s="27"/>
      <c r="S56" s="27"/>
      <c r="T56" s="98" t="s">
        <v>1000</v>
      </c>
      <c r="U56" s="15"/>
      <c r="V56" s="27"/>
      <c r="W56" s="27"/>
      <c r="X56" s="27" t="s">
        <v>168</v>
      </c>
    </row>
    <row r="57" spans="1:24" s="23" customFormat="1" ht="48">
      <c r="A57" s="55"/>
      <c r="B57" s="47"/>
      <c r="C57" s="15"/>
      <c r="D57" s="27" t="s">
        <v>996</v>
      </c>
      <c r="E57" s="44" t="s">
        <v>987</v>
      </c>
      <c r="F57" s="27" t="s">
        <v>55</v>
      </c>
      <c r="G57" s="15" t="s">
        <v>991</v>
      </c>
      <c r="H57" s="98" t="s">
        <v>1000</v>
      </c>
      <c r="I57" s="28" t="s">
        <v>713</v>
      </c>
      <c r="J57" s="15"/>
      <c r="K57" s="27" t="s">
        <v>337</v>
      </c>
      <c r="L57" s="16"/>
      <c r="M57" s="27" t="s">
        <v>367</v>
      </c>
      <c r="N57" s="27"/>
      <c r="O57" s="27">
        <v>2000000152</v>
      </c>
      <c r="P57" s="28"/>
      <c r="Q57" s="27"/>
      <c r="R57" s="27"/>
      <c r="S57" s="27"/>
      <c r="T57" s="98" t="s">
        <v>1000</v>
      </c>
      <c r="U57" s="15"/>
      <c r="V57" s="27"/>
      <c r="W57" s="27"/>
      <c r="X57" s="27" t="s">
        <v>168</v>
      </c>
    </row>
    <row r="58" spans="1:24" s="23" customFormat="1" ht="48">
      <c r="A58" s="55"/>
      <c r="B58" s="47"/>
      <c r="C58" s="15"/>
      <c r="D58" s="27" t="s">
        <v>997</v>
      </c>
      <c r="E58" s="44" t="s">
        <v>988</v>
      </c>
      <c r="F58" s="27" t="s">
        <v>55</v>
      </c>
      <c r="G58" s="15" t="s">
        <v>991</v>
      </c>
      <c r="H58" s="98" t="s">
        <v>1000</v>
      </c>
      <c r="I58" s="28" t="s">
        <v>713</v>
      </c>
      <c r="J58" s="15"/>
      <c r="K58" s="27" t="s">
        <v>337</v>
      </c>
      <c r="L58" s="16"/>
      <c r="M58" s="27" t="s">
        <v>367</v>
      </c>
      <c r="N58" s="27"/>
      <c r="O58" s="27">
        <v>2000000153</v>
      </c>
      <c r="P58" s="28"/>
      <c r="Q58" s="27"/>
      <c r="R58" s="27"/>
      <c r="S58" s="27"/>
      <c r="T58" s="98" t="s">
        <v>1000</v>
      </c>
      <c r="U58" s="15"/>
      <c r="V58" s="27"/>
      <c r="W58" s="27"/>
      <c r="X58" s="27" t="s">
        <v>168</v>
      </c>
    </row>
    <row r="59" spans="1:24" s="23" customFormat="1" ht="48">
      <c r="A59" s="55"/>
      <c r="B59" s="47"/>
      <c r="C59" s="15"/>
      <c r="D59" s="27" t="s">
        <v>998</v>
      </c>
      <c r="E59" s="44" t="s">
        <v>989</v>
      </c>
      <c r="F59" s="27" t="s">
        <v>55</v>
      </c>
      <c r="G59" s="15" t="s">
        <v>991</v>
      </c>
      <c r="H59" s="98" t="s">
        <v>1000</v>
      </c>
      <c r="I59" s="28" t="s">
        <v>713</v>
      </c>
      <c r="J59" s="15"/>
      <c r="K59" s="27" t="s">
        <v>337</v>
      </c>
      <c r="L59" s="16"/>
      <c r="M59" s="27" t="s">
        <v>367</v>
      </c>
      <c r="N59" s="27"/>
      <c r="O59" s="27">
        <v>2000000154</v>
      </c>
      <c r="P59" s="28"/>
      <c r="Q59" s="27"/>
      <c r="R59" s="27"/>
      <c r="S59" s="27"/>
      <c r="T59" s="98" t="s">
        <v>1000</v>
      </c>
      <c r="U59" s="15"/>
      <c r="V59" s="27"/>
      <c r="W59" s="27"/>
      <c r="X59" s="27" t="s">
        <v>168</v>
      </c>
    </row>
    <row r="60" spans="1:24" s="23" customFormat="1" ht="32">
      <c r="A60" s="55"/>
      <c r="B60" s="47"/>
      <c r="C60" s="15"/>
      <c r="D60" s="27" t="s">
        <v>980</v>
      </c>
      <c r="E60" s="44" t="s">
        <v>981</v>
      </c>
      <c r="F60" s="27" t="s">
        <v>55</v>
      </c>
      <c r="G60" s="15" t="s">
        <v>790</v>
      </c>
      <c r="H60" s="98" t="s">
        <v>665</v>
      </c>
      <c r="I60" s="28" t="s">
        <v>715</v>
      </c>
      <c r="J60" s="15"/>
      <c r="K60" s="27" t="s">
        <v>337</v>
      </c>
      <c r="L60" s="16"/>
      <c r="M60" s="27" t="s">
        <v>367</v>
      </c>
      <c r="N60" s="27"/>
      <c r="O60" s="27">
        <v>2000000155</v>
      </c>
      <c r="P60" s="28"/>
      <c r="Q60" s="27"/>
      <c r="R60" s="27"/>
      <c r="S60" s="27"/>
      <c r="T60" s="15" t="s">
        <v>666</v>
      </c>
      <c r="U60" s="15" t="s">
        <v>672</v>
      </c>
      <c r="V60" s="27"/>
      <c r="W60" s="27"/>
      <c r="X60" s="27" t="s">
        <v>168</v>
      </c>
    </row>
    <row r="61" spans="1:24" s="23" customFormat="1" ht="32">
      <c r="A61" s="55"/>
      <c r="B61" s="47"/>
      <c r="C61" s="15"/>
      <c r="D61" s="27" t="s">
        <v>983</v>
      </c>
      <c r="E61" s="44" t="s">
        <v>984</v>
      </c>
      <c r="F61" s="27" t="s">
        <v>55</v>
      </c>
      <c r="G61" s="15" t="s">
        <v>790</v>
      </c>
      <c r="H61" s="98" t="s">
        <v>665</v>
      </c>
      <c r="I61" s="28" t="s">
        <v>715</v>
      </c>
      <c r="J61" s="15"/>
      <c r="K61" s="27" t="s">
        <v>337</v>
      </c>
      <c r="L61" s="16"/>
      <c r="M61" s="27" t="s">
        <v>367</v>
      </c>
      <c r="N61" s="27"/>
      <c r="O61" s="27">
        <v>2000000156</v>
      </c>
      <c r="P61" s="28"/>
      <c r="Q61" s="27"/>
      <c r="R61" s="27"/>
      <c r="S61" s="27"/>
      <c r="T61" s="15" t="s">
        <v>666</v>
      </c>
      <c r="U61" s="15" t="s">
        <v>672</v>
      </c>
      <c r="V61" s="27"/>
      <c r="W61" s="27"/>
      <c r="X61" s="27" t="s">
        <v>168</v>
      </c>
    </row>
    <row r="62" spans="1:24" s="23" customFormat="1" ht="15">
      <c r="A62" s="70" t="s">
        <v>19</v>
      </c>
      <c r="B62" s="46"/>
      <c r="C62" s="6"/>
      <c r="D62" s="6"/>
      <c r="E62" s="7"/>
      <c r="F62" s="6"/>
      <c r="G62" s="6"/>
      <c r="H62" s="30"/>
      <c r="I62" s="30"/>
      <c r="J62" s="6"/>
      <c r="K62" s="51"/>
      <c r="L62" s="7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</row>
    <row r="63" spans="1:24" s="23" customFormat="1" ht="16">
      <c r="A63" s="55"/>
      <c r="B63" s="47"/>
      <c r="C63" s="17"/>
      <c r="D63" s="17" t="s">
        <v>20</v>
      </c>
      <c r="E63" s="11" t="s">
        <v>21</v>
      </c>
      <c r="F63" s="27" t="s">
        <v>120</v>
      </c>
      <c r="G63" s="18"/>
      <c r="H63" s="33"/>
      <c r="I63" s="28" t="s">
        <v>120</v>
      </c>
      <c r="J63" s="18"/>
      <c r="K63" s="15" t="s">
        <v>87</v>
      </c>
      <c r="L63" s="19"/>
      <c r="M63" s="15" t="s">
        <v>366</v>
      </c>
      <c r="N63" s="15"/>
      <c r="O63" s="15"/>
      <c r="P63" s="28" t="str">
        <f>IF(N63&lt;&gt;"",HYPERLINK(CONCATENATE("https:;;athena.ohdsi.org;search-terms;terms;",O63), CONCATENATE("Athena-",O63)),"")</f>
        <v/>
      </c>
      <c r="Q63" s="15"/>
      <c r="R63" s="15"/>
      <c r="S63" s="15"/>
      <c r="T63" s="15"/>
      <c r="U63" s="15"/>
      <c r="V63" s="15"/>
      <c r="W63" s="15"/>
      <c r="X63" s="15"/>
    </row>
    <row r="64" spans="1:24" s="23" customFormat="1" ht="16">
      <c r="A64" s="55"/>
      <c r="B64" s="47"/>
      <c r="C64" s="17"/>
      <c r="D64" s="17" t="s">
        <v>22</v>
      </c>
      <c r="E64" s="44" t="s">
        <v>336</v>
      </c>
      <c r="F64" s="27" t="s">
        <v>120</v>
      </c>
      <c r="G64" s="18"/>
      <c r="H64" s="33"/>
      <c r="I64" s="28" t="s">
        <v>120</v>
      </c>
      <c r="J64" s="18"/>
      <c r="K64" s="15" t="s">
        <v>87</v>
      </c>
      <c r="L64" s="19"/>
      <c r="M64" s="15" t="s">
        <v>367</v>
      </c>
      <c r="N64" s="15"/>
      <c r="O64" s="28">
        <v>2000000004</v>
      </c>
      <c r="P64" s="28" t="str">
        <f>IF(N64&lt;&gt;"",HYPERLINK(CONCATENATE("https:;;athena.ohdsi.org;search-terms;terms;",O64), CONCATENATE("Athena-",O64)),"")</f>
        <v/>
      </c>
      <c r="Q64" s="15"/>
      <c r="R64" s="15"/>
      <c r="S64" s="15"/>
      <c r="T64" s="15"/>
      <c r="U64" s="15"/>
      <c r="V64" s="15"/>
      <c r="W64" s="15"/>
      <c r="X64" s="15"/>
    </row>
    <row r="65" spans="1:24" s="23" customFormat="1" ht="16">
      <c r="A65" s="55"/>
      <c r="B65" s="47"/>
      <c r="C65" s="17"/>
      <c r="D65" s="17" t="s">
        <v>23</v>
      </c>
      <c r="E65" s="11" t="s">
        <v>19</v>
      </c>
      <c r="F65" s="17" t="s">
        <v>55</v>
      </c>
      <c r="G65" s="15" t="s">
        <v>58</v>
      </c>
      <c r="H65" s="28" t="s">
        <v>665</v>
      </c>
      <c r="I65" s="28" t="s">
        <v>715</v>
      </c>
      <c r="J65" s="18"/>
      <c r="K65" s="15" t="s">
        <v>87</v>
      </c>
      <c r="L65" s="19"/>
      <c r="M65" s="15" t="s">
        <v>366</v>
      </c>
      <c r="N65" s="15"/>
      <c r="O65" s="15"/>
      <c r="P65" s="28" t="str">
        <f>IF(N65&lt;&gt;"",HYPERLINK(CONCATENATE("https:;;athena.ohdsi.org;search-terms;terms;",O65), CONCATENATE("Athena-",O65)),"")</f>
        <v/>
      </c>
      <c r="Q65" s="15"/>
      <c r="R65" s="15"/>
      <c r="S65" s="15"/>
      <c r="T65" s="15" t="s">
        <v>669</v>
      </c>
      <c r="U65" s="15"/>
      <c r="V65" s="15"/>
      <c r="W65" s="15"/>
      <c r="X65" s="15"/>
    </row>
    <row r="66" spans="1:24" s="23" customFormat="1" ht="15">
      <c r="A66" s="70" t="s">
        <v>24</v>
      </c>
      <c r="B66" s="46" t="s">
        <v>164</v>
      </c>
      <c r="C66" s="6"/>
      <c r="D66" s="6"/>
      <c r="E66" s="7"/>
      <c r="F66" s="6"/>
      <c r="G66" s="6"/>
      <c r="H66" s="30"/>
      <c r="I66" s="30"/>
      <c r="J66" s="6"/>
      <c r="K66" s="51"/>
      <c r="L66" s="7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</row>
    <row r="67" spans="1:24" s="23" customFormat="1" ht="15">
      <c r="A67" s="55"/>
      <c r="B67" s="55"/>
      <c r="C67" s="56"/>
      <c r="D67" s="56"/>
      <c r="E67" s="57"/>
      <c r="F67" s="56"/>
      <c r="G67" s="56"/>
      <c r="H67" s="58"/>
      <c r="I67" s="58"/>
      <c r="J67" s="59"/>
      <c r="K67" s="56"/>
      <c r="L67" s="60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</row>
    <row r="68" spans="1:24" s="23" customFormat="1" ht="17" customHeight="1">
      <c r="A68" s="55"/>
      <c r="B68" s="47"/>
      <c r="C68" s="15"/>
      <c r="D68" s="15" t="s">
        <v>267</v>
      </c>
      <c r="E68" s="16" t="s">
        <v>256</v>
      </c>
      <c r="F68" s="15" t="s">
        <v>120</v>
      </c>
      <c r="G68" s="15"/>
      <c r="H68" s="28"/>
      <c r="I68" s="28" t="s">
        <v>120</v>
      </c>
      <c r="J68" s="15"/>
      <c r="K68" s="27" t="s">
        <v>337</v>
      </c>
      <c r="L68" s="16"/>
      <c r="M68" s="27"/>
      <c r="N68" s="27"/>
      <c r="O68" s="27"/>
      <c r="P68" s="28" t="str">
        <f t="shared" ref="P68:P74" si="1">IF(N68&lt;&gt;"",HYPERLINK(CONCATENATE("https:;;athena.ohdsi.org;search-terms;terms;",O68), CONCATENATE("Athena-",O68)),"")</f>
        <v/>
      </c>
      <c r="Q68" s="27"/>
      <c r="R68" s="27"/>
      <c r="S68" s="27"/>
      <c r="T68" s="27"/>
      <c r="U68" s="27"/>
      <c r="V68" s="27"/>
      <c r="W68" s="27"/>
      <c r="X68" s="27"/>
    </row>
    <row r="69" spans="1:24" s="23" customFormat="1" ht="16">
      <c r="A69" s="55"/>
      <c r="B69" s="47" t="s">
        <v>162</v>
      </c>
      <c r="C69" s="15" t="s">
        <v>26</v>
      </c>
      <c r="D69" s="15" t="s">
        <v>26</v>
      </c>
      <c r="E69" s="16" t="s">
        <v>60</v>
      </c>
      <c r="F69" s="15" t="s">
        <v>197</v>
      </c>
      <c r="G69" s="15"/>
      <c r="H69" s="28" t="s">
        <v>759</v>
      </c>
      <c r="I69" s="28" t="s">
        <v>714</v>
      </c>
      <c r="J69" s="15" t="s">
        <v>59</v>
      </c>
      <c r="K69" s="27" t="s">
        <v>337</v>
      </c>
      <c r="L69" s="16"/>
      <c r="M69" s="27" t="s">
        <v>374</v>
      </c>
      <c r="N69" s="27" t="s">
        <v>368</v>
      </c>
      <c r="O69" s="27">
        <v>4152194</v>
      </c>
      <c r="P69" s="28" t="str">
        <f t="shared" si="1"/>
        <v>Athena-4152194</v>
      </c>
      <c r="Q69" s="27" t="s">
        <v>59</v>
      </c>
      <c r="R69" s="27">
        <v>8876</v>
      </c>
      <c r="S69" s="27" t="s">
        <v>376</v>
      </c>
      <c r="T69" s="27"/>
      <c r="U69" s="27"/>
      <c r="V69" s="27"/>
      <c r="W69" s="27"/>
      <c r="X69" s="27" t="s">
        <v>267</v>
      </c>
    </row>
    <row r="70" spans="1:24" s="23" customFormat="1" ht="16">
      <c r="A70" s="55"/>
      <c r="B70" s="47" t="s">
        <v>162</v>
      </c>
      <c r="C70" s="15" t="s">
        <v>27</v>
      </c>
      <c r="D70" s="15" t="s">
        <v>27</v>
      </c>
      <c r="E70" s="16" t="s">
        <v>61</v>
      </c>
      <c r="F70" s="15" t="s">
        <v>197</v>
      </c>
      <c r="G70" s="15"/>
      <c r="H70" s="28" t="s">
        <v>759</v>
      </c>
      <c r="I70" s="28" t="s">
        <v>714</v>
      </c>
      <c r="J70" s="15" t="s">
        <v>59</v>
      </c>
      <c r="K70" s="27" t="s">
        <v>337</v>
      </c>
      <c r="L70" s="16"/>
      <c r="M70" s="27" t="s">
        <v>374</v>
      </c>
      <c r="N70" s="27" t="s">
        <v>368</v>
      </c>
      <c r="O70" s="27">
        <v>4154790</v>
      </c>
      <c r="P70" s="28" t="str">
        <f t="shared" si="1"/>
        <v>Athena-4154790</v>
      </c>
      <c r="Q70" s="27" t="s">
        <v>59</v>
      </c>
      <c r="R70" s="27">
        <v>8876</v>
      </c>
      <c r="S70" s="27" t="s">
        <v>376</v>
      </c>
      <c r="T70" s="27"/>
      <c r="U70" s="27"/>
      <c r="V70" s="27"/>
      <c r="W70" s="27"/>
      <c r="X70" s="27" t="s">
        <v>267</v>
      </c>
    </row>
    <row r="71" spans="1:24" s="23" customFormat="1" ht="16">
      <c r="A71" s="55"/>
      <c r="B71" s="47" t="s">
        <v>162</v>
      </c>
      <c r="C71" s="15" t="s">
        <v>97</v>
      </c>
      <c r="D71" s="15" t="s">
        <v>30</v>
      </c>
      <c r="E71" s="16" t="s">
        <v>670</v>
      </c>
      <c r="F71" s="15" t="s">
        <v>197</v>
      </c>
      <c r="G71" s="15"/>
      <c r="H71" s="28" t="s">
        <v>760</v>
      </c>
      <c r="I71" s="28" t="s">
        <v>714</v>
      </c>
      <c r="J71" s="15" t="s">
        <v>671</v>
      </c>
      <c r="K71" s="27" t="s">
        <v>337</v>
      </c>
      <c r="L71" s="16"/>
      <c r="M71" s="27" t="s">
        <v>374</v>
      </c>
      <c r="N71" s="27" t="s">
        <v>368</v>
      </c>
      <c r="O71" s="27">
        <v>4245997</v>
      </c>
      <c r="P71" s="28" t="str">
        <f t="shared" si="1"/>
        <v>Athena-4245997</v>
      </c>
      <c r="Q71" s="27" t="s">
        <v>375</v>
      </c>
      <c r="R71" s="27">
        <v>9531</v>
      </c>
      <c r="S71" s="27" t="s">
        <v>376</v>
      </c>
      <c r="T71" s="27"/>
      <c r="U71" s="27"/>
      <c r="V71" s="27"/>
      <c r="W71" s="27"/>
      <c r="X71" s="27" t="s">
        <v>267</v>
      </c>
    </row>
    <row r="72" spans="1:24" s="23" customFormat="1" ht="16">
      <c r="A72" s="55"/>
      <c r="B72" s="47" t="s">
        <v>162</v>
      </c>
      <c r="C72" s="16" t="s">
        <v>31</v>
      </c>
      <c r="D72" s="16" t="s">
        <v>31</v>
      </c>
      <c r="E72" s="16" t="s">
        <v>31</v>
      </c>
      <c r="F72" s="15" t="s">
        <v>197</v>
      </c>
      <c r="G72" s="15"/>
      <c r="H72" s="28" t="s">
        <v>760</v>
      </c>
      <c r="I72" s="28" t="s">
        <v>714</v>
      </c>
      <c r="J72" s="15" t="s">
        <v>64</v>
      </c>
      <c r="K72" s="27" t="s">
        <v>337</v>
      </c>
      <c r="L72" s="16"/>
      <c r="M72" s="27" t="s">
        <v>367</v>
      </c>
      <c r="N72" s="27" t="s">
        <v>368</v>
      </c>
      <c r="O72" s="27">
        <v>37111521</v>
      </c>
      <c r="P72" s="28" t="str">
        <f t="shared" si="1"/>
        <v>Athena-37111521</v>
      </c>
      <c r="Q72" s="27" t="s">
        <v>64</v>
      </c>
      <c r="R72" s="27">
        <v>9529</v>
      </c>
      <c r="S72" s="27" t="s">
        <v>376</v>
      </c>
      <c r="T72" s="27"/>
      <c r="U72" s="27"/>
      <c r="V72" s="27"/>
      <c r="W72" s="27"/>
      <c r="X72" s="27" t="s">
        <v>267</v>
      </c>
    </row>
    <row r="73" spans="1:24" s="23" customFormat="1" ht="16">
      <c r="A73" s="55"/>
      <c r="B73" s="47" t="s">
        <v>162</v>
      </c>
      <c r="C73" s="16" t="s">
        <v>100</v>
      </c>
      <c r="D73" s="16" t="s">
        <v>169</v>
      </c>
      <c r="E73" s="16" t="s">
        <v>62</v>
      </c>
      <c r="F73" s="15" t="s">
        <v>197</v>
      </c>
      <c r="G73" s="15"/>
      <c r="H73" s="28" t="s">
        <v>760</v>
      </c>
      <c r="I73" s="28" t="s">
        <v>714</v>
      </c>
      <c r="J73" s="15" t="s">
        <v>63</v>
      </c>
      <c r="K73" s="27" t="s">
        <v>337</v>
      </c>
      <c r="L73" s="16"/>
      <c r="M73" s="27" t="s">
        <v>367</v>
      </c>
      <c r="N73" s="27" t="s">
        <v>368</v>
      </c>
      <c r="O73" s="27">
        <v>4087492</v>
      </c>
      <c r="P73" s="28" t="str">
        <f t="shared" si="1"/>
        <v>Athena-4087492</v>
      </c>
      <c r="Q73" s="27" t="s">
        <v>63</v>
      </c>
      <c r="R73" s="27">
        <v>8582</v>
      </c>
      <c r="S73" s="27" t="s">
        <v>376</v>
      </c>
      <c r="T73" s="27"/>
      <c r="U73" s="27"/>
      <c r="V73" s="27"/>
      <c r="W73" s="27"/>
      <c r="X73" s="27" t="s">
        <v>267</v>
      </c>
    </row>
    <row r="74" spans="1:24" s="23" customFormat="1" ht="16">
      <c r="A74" s="55"/>
      <c r="B74" s="47" t="s">
        <v>162</v>
      </c>
      <c r="C74" s="16" t="s">
        <v>784</v>
      </c>
      <c r="D74" s="16" t="s">
        <v>784</v>
      </c>
      <c r="E74" s="16" t="s">
        <v>784</v>
      </c>
      <c r="F74" s="15" t="s">
        <v>197</v>
      </c>
      <c r="G74" s="15"/>
      <c r="H74" s="28" t="s">
        <v>760</v>
      </c>
      <c r="I74" s="28" t="s">
        <v>714</v>
      </c>
      <c r="J74" s="15" t="s">
        <v>63</v>
      </c>
      <c r="K74" s="27" t="s">
        <v>337</v>
      </c>
      <c r="L74" s="16"/>
      <c r="M74" s="27" t="s">
        <v>374</v>
      </c>
      <c r="N74" s="27" t="s">
        <v>368</v>
      </c>
      <c r="O74" s="27">
        <v>4172830</v>
      </c>
      <c r="P74" s="28" t="str">
        <f t="shared" si="1"/>
        <v>Athena-4172830</v>
      </c>
      <c r="Q74" s="27" t="s">
        <v>63</v>
      </c>
      <c r="R74" s="27">
        <v>8582</v>
      </c>
      <c r="S74" s="27" t="s">
        <v>376</v>
      </c>
      <c r="T74" s="27"/>
      <c r="U74" s="27"/>
      <c r="V74" s="27"/>
      <c r="W74" s="27"/>
      <c r="X74" s="27" t="s">
        <v>267</v>
      </c>
    </row>
    <row r="75" spans="1:24" s="23" customFormat="1" ht="17" customHeight="1">
      <c r="A75" s="55"/>
      <c r="B75" s="55"/>
      <c r="C75" s="56"/>
      <c r="D75" s="56"/>
      <c r="E75" s="57"/>
      <c r="F75" s="56"/>
      <c r="G75" s="56"/>
      <c r="H75" s="58"/>
      <c r="I75" s="58"/>
      <c r="J75" s="59"/>
      <c r="K75" s="56"/>
      <c r="L75" s="60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</row>
    <row r="76" spans="1:24" ht="17" customHeight="1">
      <c r="A76" s="55"/>
      <c r="B76" s="8"/>
      <c r="C76" s="15"/>
      <c r="D76" s="15" t="s">
        <v>266</v>
      </c>
      <c r="E76" s="16" t="s">
        <v>258</v>
      </c>
      <c r="F76" s="15" t="s">
        <v>120</v>
      </c>
      <c r="G76" s="15"/>
      <c r="H76" s="28"/>
      <c r="I76" s="28" t="s">
        <v>120</v>
      </c>
      <c r="J76" s="15"/>
      <c r="K76" s="48"/>
      <c r="L76" s="16"/>
      <c r="M76" s="48"/>
      <c r="N76" s="48"/>
      <c r="O76" s="48"/>
      <c r="P76" s="28" t="str">
        <f t="shared" ref="P76:P94" si="2">IF(N76&lt;&gt;"",HYPERLINK(CONCATENATE("https:;;athena.ohdsi.org;search-terms;terms;",O76), CONCATENATE("Athena-",O76)),"")</f>
        <v/>
      </c>
      <c r="Q76" s="48"/>
      <c r="R76" s="48"/>
      <c r="S76" s="48"/>
      <c r="T76" s="48"/>
      <c r="U76" s="48"/>
      <c r="V76" s="48"/>
      <c r="W76" s="48"/>
      <c r="X76" s="48"/>
    </row>
    <row r="77" spans="1:24" s="23" customFormat="1" ht="16">
      <c r="A77" s="55"/>
      <c r="B77" s="47" t="s">
        <v>159</v>
      </c>
      <c r="C77" s="15" t="s">
        <v>25</v>
      </c>
      <c r="D77" s="15" t="s">
        <v>25</v>
      </c>
      <c r="E77" s="16" t="s">
        <v>219</v>
      </c>
      <c r="F77" s="15" t="s">
        <v>55</v>
      </c>
      <c r="G77" s="15" t="s">
        <v>58</v>
      </c>
      <c r="H77" s="28" t="s">
        <v>665</v>
      </c>
      <c r="I77" s="28" t="s">
        <v>715</v>
      </c>
      <c r="J77" s="15"/>
      <c r="K77" s="27" t="s">
        <v>337</v>
      </c>
      <c r="L77" s="43"/>
      <c r="M77" s="27" t="s">
        <v>367</v>
      </c>
      <c r="N77" s="27" t="s">
        <v>368</v>
      </c>
      <c r="O77" s="27">
        <v>4058286</v>
      </c>
      <c r="P77" s="28" t="str">
        <f t="shared" si="2"/>
        <v>Athena-4058286</v>
      </c>
      <c r="Q77" s="27"/>
      <c r="R77" s="27"/>
      <c r="S77" s="27"/>
      <c r="T77" s="27" t="s">
        <v>666</v>
      </c>
      <c r="U77" s="27" t="s">
        <v>672</v>
      </c>
      <c r="V77" s="27"/>
      <c r="W77" s="27"/>
      <c r="X77" s="27" t="s">
        <v>266</v>
      </c>
    </row>
    <row r="78" spans="1:24" s="23" customFormat="1" ht="16">
      <c r="A78" s="55"/>
      <c r="B78" s="47" t="s">
        <v>159</v>
      </c>
      <c r="C78" s="15" t="s">
        <v>28</v>
      </c>
      <c r="D78" s="15" t="s">
        <v>28</v>
      </c>
      <c r="E78" s="16" t="s">
        <v>588</v>
      </c>
      <c r="F78" s="15" t="s">
        <v>55</v>
      </c>
      <c r="G78" s="15" t="s">
        <v>58</v>
      </c>
      <c r="H78" s="28" t="s">
        <v>665</v>
      </c>
      <c r="I78" s="28" t="s">
        <v>715</v>
      </c>
      <c r="J78" s="15"/>
      <c r="K78" s="27" t="s">
        <v>337</v>
      </c>
      <c r="L78" s="43"/>
      <c r="M78" s="27" t="s">
        <v>367</v>
      </c>
      <c r="N78" s="27" t="s">
        <v>368</v>
      </c>
      <c r="O78" s="27">
        <v>4185909</v>
      </c>
      <c r="P78" s="28" t="str">
        <f t="shared" si="2"/>
        <v>Athena-4185909</v>
      </c>
      <c r="Q78" s="27"/>
      <c r="R78" s="27"/>
      <c r="S78" s="27"/>
      <c r="T78" s="27" t="s">
        <v>666</v>
      </c>
      <c r="U78" s="27" t="s">
        <v>672</v>
      </c>
      <c r="V78" s="27"/>
      <c r="W78" s="27"/>
      <c r="X78" s="27" t="s">
        <v>266</v>
      </c>
    </row>
    <row r="79" spans="1:24" s="23" customFormat="1" ht="16">
      <c r="A79" s="55"/>
      <c r="B79" s="47" t="s">
        <v>161</v>
      </c>
      <c r="C79" s="15" t="s">
        <v>29</v>
      </c>
      <c r="D79" s="15" t="s">
        <v>95</v>
      </c>
      <c r="E79" s="16" t="s">
        <v>65</v>
      </c>
      <c r="F79" s="15" t="s">
        <v>55</v>
      </c>
      <c r="G79" s="15" t="s">
        <v>58</v>
      </c>
      <c r="H79" s="28" t="s">
        <v>665</v>
      </c>
      <c r="I79" s="28" t="s">
        <v>715</v>
      </c>
      <c r="J79" s="15"/>
      <c r="K79" s="27" t="s">
        <v>337</v>
      </c>
      <c r="L79" s="16"/>
      <c r="M79" s="27" t="s">
        <v>371</v>
      </c>
      <c r="N79" s="27" t="s">
        <v>368</v>
      </c>
      <c r="O79" s="27">
        <v>201254</v>
      </c>
      <c r="P79" s="28" t="str">
        <f t="shared" si="2"/>
        <v>Athena-201254</v>
      </c>
      <c r="Q79" s="27"/>
      <c r="R79" s="27"/>
      <c r="S79" s="27"/>
      <c r="T79" s="27" t="s">
        <v>666</v>
      </c>
      <c r="U79" s="27" t="s">
        <v>667</v>
      </c>
      <c r="V79" s="27"/>
      <c r="W79" s="27"/>
      <c r="X79" s="27" t="s">
        <v>266</v>
      </c>
    </row>
    <row r="80" spans="1:24" s="23" customFormat="1" ht="16">
      <c r="A80" s="55"/>
      <c r="B80" s="47" t="s">
        <v>161</v>
      </c>
      <c r="C80" s="15" t="s">
        <v>29</v>
      </c>
      <c r="D80" s="15" t="s">
        <v>96</v>
      </c>
      <c r="E80" s="16" t="s">
        <v>66</v>
      </c>
      <c r="F80" s="15" t="s">
        <v>55</v>
      </c>
      <c r="G80" s="15" t="s">
        <v>58</v>
      </c>
      <c r="H80" s="28" t="s">
        <v>665</v>
      </c>
      <c r="I80" s="28" t="s">
        <v>715</v>
      </c>
      <c r="J80" s="15"/>
      <c r="K80" s="27" t="s">
        <v>337</v>
      </c>
      <c r="L80" s="16"/>
      <c r="M80" s="27" t="s">
        <v>371</v>
      </c>
      <c r="N80" s="27" t="s">
        <v>368</v>
      </c>
      <c r="O80" s="27">
        <v>201826</v>
      </c>
      <c r="P80" s="28" t="str">
        <f t="shared" si="2"/>
        <v>Athena-201826</v>
      </c>
      <c r="Q80" s="27"/>
      <c r="R80" s="27"/>
      <c r="S80" s="27"/>
      <c r="T80" s="27" t="s">
        <v>666</v>
      </c>
      <c r="U80" s="27" t="s">
        <v>667</v>
      </c>
      <c r="V80" s="27"/>
      <c r="W80" s="27"/>
      <c r="X80" s="27" t="s">
        <v>266</v>
      </c>
    </row>
    <row r="81" spans="1:24" s="23" customFormat="1" ht="16">
      <c r="A81" s="55"/>
      <c r="B81" s="47" t="s">
        <v>161</v>
      </c>
      <c r="C81" s="15" t="s">
        <v>29</v>
      </c>
      <c r="D81" s="15" t="s">
        <v>754</v>
      </c>
      <c r="E81" s="16" t="s">
        <v>755</v>
      </c>
      <c r="F81" s="15" t="s">
        <v>55</v>
      </c>
      <c r="G81" s="15" t="s">
        <v>58</v>
      </c>
      <c r="H81" s="28" t="s">
        <v>665</v>
      </c>
      <c r="I81" s="28" t="s">
        <v>715</v>
      </c>
      <c r="J81" s="15"/>
      <c r="K81" s="27" t="s">
        <v>337</v>
      </c>
      <c r="L81" s="16"/>
      <c r="M81" s="27" t="s">
        <v>371</v>
      </c>
      <c r="N81" s="27" t="s">
        <v>368</v>
      </c>
      <c r="O81" s="27">
        <v>201820</v>
      </c>
      <c r="P81" s="28" t="str">
        <f t="shared" si="2"/>
        <v>Athena-201820</v>
      </c>
      <c r="Q81" s="27"/>
      <c r="R81" s="27"/>
      <c r="S81" s="27"/>
      <c r="T81" s="27" t="s">
        <v>666</v>
      </c>
      <c r="U81" s="27" t="s">
        <v>667</v>
      </c>
      <c r="V81" s="27"/>
      <c r="W81" s="27"/>
      <c r="X81" s="27" t="s">
        <v>266</v>
      </c>
    </row>
    <row r="82" spans="1:24" s="23" customFormat="1" ht="16">
      <c r="A82" s="55"/>
      <c r="B82" s="47" t="s">
        <v>158</v>
      </c>
      <c r="C82" s="16" t="s">
        <v>36</v>
      </c>
      <c r="D82" s="16" t="s">
        <v>176</v>
      </c>
      <c r="E82" s="16" t="s">
        <v>36</v>
      </c>
      <c r="F82" s="15" t="s">
        <v>55</v>
      </c>
      <c r="G82" s="15" t="s">
        <v>58</v>
      </c>
      <c r="H82" s="28" t="s">
        <v>665</v>
      </c>
      <c r="I82" s="28" t="s">
        <v>715</v>
      </c>
      <c r="J82" s="15"/>
      <c r="K82" s="27" t="s">
        <v>337</v>
      </c>
      <c r="L82" s="16"/>
      <c r="M82" s="27" t="s">
        <v>371</v>
      </c>
      <c r="N82" s="27" t="s">
        <v>368</v>
      </c>
      <c r="O82" s="27">
        <v>4329847</v>
      </c>
      <c r="P82" s="28" t="str">
        <f t="shared" si="2"/>
        <v>Athena-4329847</v>
      </c>
      <c r="Q82" s="27"/>
      <c r="R82" s="27"/>
      <c r="S82" s="27"/>
      <c r="T82" s="27" t="s">
        <v>666</v>
      </c>
      <c r="U82" s="27" t="s">
        <v>667</v>
      </c>
      <c r="V82" s="27"/>
      <c r="W82" s="27"/>
      <c r="X82" s="27" t="s">
        <v>266</v>
      </c>
    </row>
    <row r="83" spans="1:24" s="23" customFormat="1" ht="144">
      <c r="A83" s="55"/>
      <c r="B83" s="47" t="s">
        <v>158</v>
      </c>
      <c r="C83" s="15"/>
      <c r="D83" s="15" t="s">
        <v>931</v>
      </c>
      <c r="E83" s="16" t="s">
        <v>932</v>
      </c>
      <c r="F83" s="15" t="s">
        <v>55</v>
      </c>
      <c r="G83" s="15" t="s">
        <v>58</v>
      </c>
      <c r="H83" s="28" t="s">
        <v>665</v>
      </c>
      <c r="I83" s="28" t="s">
        <v>715</v>
      </c>
      <c r="J83" s="15"/>
      <c r="K83" s="27" t="s">
        <v>337</v>
      </c>
      <c r="L83" s="16" t="s">
        <v>933</v>
      </c>
      <c r="M83" s="27" t="s">
        <v>367</v>
      </c>
      <c r="N83" s="27" t="s">
        <v>368</v>
      </c>
      <c r="O83" s="27">
        <v>4144290</v>
      </c>
      <c r="P83" s="28" t="str">
        <f>IF(N83&lt;&gt;"",HYPERLINK(CONCATENATE("https:;;athena.ohdsi.org;search-terms;terms;",O83), CONCATENATE("Athena-",O83)),"")</f>
        <v>Athena-4144290</v>
      </c>
      <c r="Q83" s="27"/>
      <c r="R83" s="27"/>
      <c r="S83" s="27"/>
      <c r="T83" s="27" t="s">
        <v>666</v>
      </c>
      <c r="U83" s="27" t="s">
        <v>672</v>
      </c>
      <c r="V83" s="27"/>
      <c r="W83" s="27"/>
      <c r="X83" s="27" t="s">
        <v>266</v>
      </c>
    </row>
    <row r="84" spans="1:24" s="23" customFormat="1" ht="16">
      <c r="A84" s="55"/>
      <c r="B84" s="47" t="s">
        <v>163</v>
      </c>
      <c r="C84" s="16" t="s">
        <v>37</v>
      </c>
      <c r="D84" s="16" t="s">
        <v>177</v>
      </c>
      <c r="E84" s="16" t="s">
        <v>37</v>
      </c>
      <c r="F84" s="15" t="s">
        <v>55</v>
      </c>
      <c r="G84" s="15" t="s">
        <v>58</v>
      </c>
      <c r="H84" s="28" t="s">
        <v>665</v>
      </c>
      <c r="I84" s="28" t="s">
        <v>715</v>
      </c>
      <c r="J84" s="15"/>
      <c r="K84" s="27" t="s">
        <v>337</v>
      </c>
      <c r="L84" s="16"/>
      <c r="M84" s="27" t="s">
        <v>371</v>
      </c>
      <c r="N84" s="27" t="s">
        <v>368</v>
      </c>
      <c r="O84" s="27">
        <v>316139</v>
      </c>
      <c r="P84" s="28" t="str">
        <f t="shared" si="2"/>
        <v>Athena-316139</v>
      </c>
      <c r="Q84" s="27"/>
      <c r="R84" s="27"/>
      <c r="S84" s="27"/>
      <c r="T84" s="27" t="s">
        <v>666</v>
      </c>
      <c r="U84" s="27" t="s">
        <v>667</v>
      </c>
      <c r="V84" s="27"/>
      <c r="W84" s="27"/>
      <c r="X84" s="27" t="s">
        <v>266</v>
      </c>
    </row>
    <row r="85" spans="1:24" s="23" customFormat="1" ht="16">
      <c r="A85" s="55"/>
      <c r="B85" s="47" t="s">
        <v>160</v>
      </c>
      <c r="C85" s="15" t="s">
        <v>38</v>
      </c>
      <c r="D85" s="15" t="s">
        <v>38</v>
      </c>
      <c r="E85" s="16" t="s">
        <v>39</v>
      </c>
      <c r="F85" s="15" t="s">
        <v>55</v>
      </c>
      <c r="G85" s="15" t="s">
        <v>58</v>
      </c>
      <c r="H85" s="28" t="s">
        <v>665</v>
      </c>
      <c r="I85" s="28" t="s">
        <v>715</v>
      </c>
      <c r="J85" s="15"/>
      <c r="K85" s="27" t="s">
        <v>337</v>
      </c>
      <c r="L85" s="16"/>
      <c r="M85" s="27" t="s">
        <v>371</v>
      </c>
      <c r="N85" s="27" t="s">
        <v>368</v>
      </c>
      <c r="O85" s="27">
        <v>381316</v>
      </c>
      <c r="P85" s="28" t="str">
        <f t="shared" si="2"/>
        <v>Athena-381316</v>
      </c>
      <c r="Q85" s="27"/>
      <c r="R85" s="27"/>
      <c r="S85" s="27"/>
      <c r="T85" s="27" t="s">
        <v>666</v>
      </c>
      <c r="U85" s="27" t="s">
        <v>667</v>
      </c>
      <c r="V85" s="27"/>
      <c r="W85" s="27"/>
      <c r="X85" s="27" t="s">
        <v>266</v>
      </c>
    </row>
    <row r="86" spans="1:24" s="23" customFormat="1" ht="16">
      <c r="A86" s="55"/>
      <c r="B86" s="47" t="s">
        <v>161</v>
      </c>
      <c r="C86" s="15" t="s">
        <v>29</v>
      </c>
      <c r="D86" s="15" t="s">
        <v>610</v>
      </c>
      <c r="E86" s="16" t="s">
        <v>65</v>
      </c>
      <c r="F86" s="15" t="s">
        <v>55</v>
      </c>
      <c r="G86" s="15" t="s">
        <v>58</v>
      </c>
      <c r="H86" s="28" t="s">
        <v>665</v>
      </c>
      <c r="I86" s="28" t="s">
        <v>715</v>
      </c>
      <c r="J86" s="15"/>
      <c r="K86" s="27" t="s">
        <v>337</v>
      </c>
      <c r="L86" s="16"/>
      <c r="M86" s="27" t="s">
        <v>367</v>
      </c>
      <c r="N86" s="27" t="s">
        <v>368</v>
      </c>
      <c r="O86" s="27">
        <v>201254</v>
      </c>
      <c r="P86" s="28" t="str">
        <f t="shared" si="2"/>
        <v>Athena-201254</v>
      </c>
      <c r="Q86" s="27"/>
      <c r="R86" s="27"/>
      <c r="S86" s="27"/>
      <c r="T86" s="27" t="s">
        <v>666</v>
      </c>
      <c r="U86" s="27" t="s">
        <v>668</v>
      </c>
      <c r="V86" s="27"/>
      <c r="W86" s="27"/>
      <c r="X86" s="27" t="s">
        <v>266</v>
      </c>
    </row>
    <row r="87" spans="1:24" s="23" customFormat="1" ht="16">
      <c r="A87" s="55"/>
      <c r="B87" s="47" t="s">
        <v>161</v>
      </c>
      <c r="C87" s="15" t="s">
        <v>29</v>
      </c>
      <c r="D87" s="15" t="s">
        <v>611</v>
      </c>
      <c r="E87" s="16" t="s">
        <v>66</v>
      </c>
      <c r="F87" s="15" t="s">
        <v>55</v>
      </c>
      <c r="G87" s="15" t="s">
        <v>58</v>
      </c>
      <c r="H87" s="28" t="s">
        <v>665</v>
      </c>
      <c r="I87" s="28" t="s">
        <v>715</v>
      </c>
      <c r="J87" s="15"/>
      <c r="K87" s="27" t="s">
        <v>337</v>
      </c>
      <c r="L87" s="16"/>
      <c r="M87" s="27" t="s">
        <v>367</v>
      </c>
      <c r="N87" s="27" t="s">
        <v>368</v>
      </c>
      <c r="O87" s="27">
        <v>201826</v>
      </c>
      <c r="P87" s="28" t="str">
        <f t="shared" si="2"/>
        <v>Athena-201826</v>
      </c>
      <c r="Q87" s="27"/>
      <c r="R87" s="27"/>
      <c r="S87" s="27"/>
      <c r="T87" s="27" t="s">
        <v>666</v>
      </c>
      <c r="U87" s="27" t="s">
        <v>668</v>
      </c>
      <c r="V87" s="27"/>
      <c r="W87" s="27"/>
      <c r="X87" s="27" t="s">
        <v>266</v>
      </c>
    </row>
    <row r="88" spans="1:24" s="23" customFormat="1" ht="16">
      <c r="A88" s="55"/>
      <c r="B88" s="47" t="s">
        <v>161</v>
      </c>
      <c r="C88" s="15" t="s">
        <v>29</v>
      </c>
      <c r="D88" s="15" t="s">
        <v>756</v>
      </c>
      <c r="E88" s="16" t="s">
        <v>755</v>
      </c>
      <c r="F88" s="15" t="s">
        <v>55</v>
      </c>
      <c r="G88" s="15" t="s">
        <v>58</v>
      </c>
      <c r="H88" s="28" t="s">
        <v>665</v>
      </c>
      <c r="I88" s="28" t="s">
        <v>715</v>
      </c>
      <c r="J88" s="15"/>
      <c r="K88" s="27" t="s">
        <v>337</v>
      </c>
      <c r="L88" s="16"/>
      <c r="M88" s="27" t="s">
        <v>367</v>
      </c>
      <c r="N88" s="27" t="s">
        <v>368</v>
      </c>
      <c r="O88" s="27">
        <v>201820</v>
      </c>
      <c r="P88" s="28" t="str">
        <f t="shared" si="2"/>
        <v>Athena-201820</v>
      </c>
      <c r="Q88" s="27"/>
      <c r="R88" s="27"/>
      <c r="S88" s="27"/>
      <c r="T88" s="27" t="s">
        <v>666</v>
      </c>
      <c r="U88" s="27" t="s">
        <v>668</v>
      </c>
      <c r="V88" s="27"/>
      <c r="W88" s="27"/>
      <c r="X88" s="27" t="s">
        <v>266</v>
      </c>
    </row>
    <row r="89" spans="1:24" s="23" customFormat="1" ht="16">
      <c r="A89" s="55"/>
      <c r="B89" s="47" t="s">
        <v>158</v>
      </c>
      <c r="C89" s="16" t="s">
        <v>36</v>
      </c>
      <c r="D89" s="16" t="s">
        <v>612</v>
      </c>
      <c r="E89" s="16" t="s">
        <v>36</v>
      </c>
      <c r="F89" s="15" t="s">
        <v>55</v>
      </c>
      <c r="G89" s="15" t="s">
        <v>58</v>
      </c>
      <c r="H89" s="28" t="s">
        <v>665</v>
      </c>
      <c r="I89" s="28" t="s">
        <v>715</v>
      </c>
      <c r="J89" s="15"/>
      <c r="K89" s="27" t="s">
        <v>337</v>
      </c>
      <c r="L89" s="16"/>
      <c r="M89" s="27" t="s">
        <v>367</v>
      </c>
      <c r="N89" s="27" t="s">
        <v>368</v>
      </c>
      <c r="O89" s="27">
        <v>4329847</v>
      </c>
      <c r="P89" s="28" t="str">
        <f t="shared" si="2"/>
        <v>Athena-4329847</v>
      </c>
      <c r="Q89" s="27"/>
      <c r="R89" s="27"/>
      <c r="S89" s="27"/>
      <c r="T89" s="27" t="s">
        <v>666</v>
      </c>
      <c r="U89" s="27" t="s">
        <v>668</v>
      </c>
      <c r="V89" s="27"/>
      <c r="W89" s="27"/>
      <c r="X89" s="27" t="s">
        <v>266</v>
      </c>
    </row>
    <row r="90" spans="1:24" s="23" customFormat="1" ht="16">
      <c r="A90" s="55"/>
      <c r="B90" s="47" t="s">
        <v>163</v>
      </c>
      <c r="C90" s="16" t="s">
        <v>37</v>
      </c>
      <c r="D90" s="16" t="s">
        <v>613</v>
      </c>
      <c r="E90" s="16" t="s">
        <v>37</v>
      </c>
      <c r="F90" s="15" t="s">
        <v>55</v>
      </c>
      <c r="G90" s="15" t="s">
        <v>58</v>
      </c>
      <c r="H90" s="28" t="s">
        <v>665</v>
      </c>
      <c r="I90" s="28" t="s">
        <v>715</v>
      </c>
      <c r="J90" s="15"/>
      <c r="K90" s="27" t="s">
        <v>337</v>
      </c>
      <c r="L90" s="16"/>
      <c r="M90" s="27" t="s">
        <v>367</v>
      </c>
      <c r="N90" s="27" t="s">
        <v>368</v>
      </c>
      <c r="O90" s="27">
        <v>316139</v>
      </c>
      <c r="P90" s="28" t="str">
        <f t="shared" si="2"/>
        <v>Athena-316139</v>
      </c>
      <c r="Q90" s="27"/>
      <c r="R90" s="27"/>
      <c r="S90" s="27"/>
      <c r="T90" s="27" t="s">
        <v>666</v>
      </c>
      <c r="U90" s="27" t="s">
        <v>668</v>
      </c>
      <c r="V90" s="27"/>
      <c r="W90" s="27"/>
      <c r="X90" s="27" t="s">
        <v>266</v>
      </c>
    </row>
    <row r="91" spans="1:24" s="23" customFormat="1" ht="16">
      <c r="A91" s="55"/>
      <c r="B91" s="47" t="s">
        <v>160</v>
      </c>
      <c r="C91" s="15" t="s">
        <v>38</v>
      </c>
      <c r="D91" s="15" t="s">
        <v>604</v>
      </c>
      <c r="E91" s="16" t="s">
        <v>39</v>
      </c>
      <c r="F91" s="15" t="s">
        <v>55</v>
      </c>
      <c r="G91" s="15" t="s">
        <v>58</v>
      </c>
      <c r="H91" s="28" t="s">
        <v>665</v>
      </c>
      <c r="I91" s="28" t="s">
        <v>715</v>
      </c>
      <c r="J91" s="15"/>
      <c r="K91" s="27" t="s">
        <v>337</v>
      </c>
      <c r="L91" s="16"/>
      <c r="M91" s="27" t="s">
        <v>367</v>
      </c>
      <c r="N91" s="27" t="s">
        <v>368</v>
      </c>
      <c r="O91" s="27">
        <v>381316</v>
      </c>
      <c r="P91" s="28" t="str">
        <f t="shared" si="2"/>
        <v>Athena-381316</v>
      </c>
      <c r="Q91" s="27"/>
      <c r="R91" s="27"/>
      <c r="S91" s="27"/>
      <c r="T91" s="27" t="s">
        <v>666</v>
      </c>
      <c r="U91" s="27" t="s">
        <v>668</v>
      </c>
      <c r="V91" s="27"/>
      <c r="W91" s="27"/>
      <c r="X91" s="27" t="s">
        <v>266</v>
      </c>
    </row>
    <row r="92" spans="1:24" s="23" customFormat="1" ht="18" customHeight="1">
      <c r="A92" s="55"/>
      <c r="B92" s="47" t="s">
        <v>165</v>
      </c>
      <c r="C92" s="15" t="s">
        <v>34</v>
      </c>
      <c r="D92" s="15" t="s">
        <v>173</v>
      </c>
      <c r="E92" s="44" t="s">
        <v>34</v>
      </c>
      <c r="F92" s="15" t="s">
        <v>55</v>
      </c>
      <c r="G92" s="15" t="s">
        <v>58</v>
      </c>
      <c r="H92" s="28" t="s">
        <v>665</v>
      </c>
      <c r="I92" s="28" t="s">
        <v>715</v>
      </c>
      <c r="J92" s="15"/>
      <c r="K92" s="27" t="s">
        <v>337</v>
      </c>
      <c r="L92" s="65"/>
      <c r="M92" s="27" t="s">
        <v>367</v>
      </c>
      <c r="N92" s="27"/>
      <c r="O92" s="28">
        <v>2000000005</v>
      </c>
      <c r="P92" s="28" t="str">
        <f t="shared" si="2"/>
        <v/>
      </c>
      <c r="Q92" s="27"/>
      <c r="R92" s="27"/>
      <c r="S92" s="27"/>
      <c r="T92" s="27" t="s">
        <v>666</v>
      </c>
      <c r="U92" s="27" t="s">
        <v>672</v>
      </c>
      <c r="V92" s="27"/>
      <c r="W92" s="27"/>
      <c r="X92" s="27" t="s">
        <v>266</v>
      </c>
    </row>
    <row r="93" spans="1:24" s="23" customFormat="1" ht="16">
      <c r="A93" s="55"/>
      <c r="B93" s="47" t="s">
        <v>165</v>
      </c>
      <c r="C93" s="15" t="s">
        <v>541</v>
      </c>
      <c r="D93" s="15" t="s">
        <v>174</v>
      </c>
      <c r="E93" s="16" t="s">
        <v>35</v>
      </c>
      <c r="F93" s="15" t="s">
        <v>55</v>
      </c>
      <c r="G93" s="15" t="s">
        <v>58</v>
      </c>
      <c r="H93" s="28" t="s">
        <v>665</v>
      </c>
      <c r="I93" s="28" t="s">
        <v>715</v>
      </c>
      <c r="J93" s="15"/>
      <c r="K93" s="27" t="s">
        <v>337</v>
      </c>
      <c r="L93" s="16"/>
      <c r="M93" s="27" t="s">
        <v>367</v>
      </c>
      <c r="N93" s="27"/>
      <c r="O93" s="28">
        <v>2000000006</v>
      </c>
      <c r="P93" s="28" t="str">
        <f t="shared" si="2"/>
        <v/>
      </c>
      <c r="Q93" s="27"/>
      <c r="R93" s="27"/>
      <c r="S93" s="27"/>
      <c r="T93" s="27" t="s">
        <v>666</v>
      </c>
      <c r="U93" s="27" t="s">
        <v>672</v>
      </c>
      <c r="V93" s="27"/>
      <c r="W93" s="27"/>
      <c r="X93" s="27" t="s">
        <v>266</v>
      </c>
    </row>
    <row r="94" spans="1:24" s="23" customFormat="1" ht="16">
      <c r="A94" s="55"/>
      <c r="B94" s="47" t="s">
        <v>166</v>
      </c>
      <c r="C94" s="15" t="s">
        <v>101</v>
      </c>
      <c r="D94" s="15" t="s">
        <v>175</v>
      </c>
      <c r="E94" s="16" t="s">
        <v>350</v>
      </c>
      <c r="F94" s="15" t="s">
        <v>55</v>
      </c>
      <c r="G94" s="15" t="s">
        <v>58</v>
      </c>
      <c r="H94" s="28" t="s">
        <v>665</v>
      </c>
      <c r="I94" s="28" t="s">
        <v>715</v>
      </c>
      <c r="J94" s="15"/>
      <c r="K94" s="27" t="s">
        <v>337</v>
      </c>
      <c r="L94" s="16"/>
      <c r="M94" s="27" t="s">
        <v>367</v>
      </c>
      <c r="N94" s="27"/>
      <c r="O94" s="28">
        <v>2000000007</v>
      </c>
      <c r="P94" s="28" t="str">
        <f t="shared" si="2"/>
        <v/>
      </c>
      <c r="Q94" s="27"/>
      <c r="R94" s="27"/>
      <c r="S94" s="27"/>
      <c r="T94" s="27" t="s">
        <v>666</v>
      </c>
      <c r="U94" s="27" t="s">
        <v>672</v>
      </c>
      <c r="V94" s="27"/>
      <c r="W94" s="27"/>
      <c r="X94" s="27" t="s">
        <v>266</v>
      </c>
    </row>
    <row r="95" spans="1:24" s="23" customFormat="1" ht="15">
      <c r="A95" s="55"/>
      <c r="B95" s="55"/>
      <c r="C95" s="56"/>
      <c r="D95" s="56"/>
      <c r="E95" s="57"/>
      <c r="F95" s="56"/>
      <c r="G95" s="56"/>
      <c r="H95" s="58"/>
      <c r="I95" s="58"/>
      <c r="J95" s="59"/>
      <c r="K95" s="56"/>
      <c r="L95" s="60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</row>
    <row r="96" spans="1:24" s="23" customFormat="1" ht="18" customHeight="1">
      <c r="A96" s="55"/>
      <c r="B96" s="47" t="s">
        <v>252</v>
      </c>
      <c r="C96" s="15" t="s">
        <v>253</v>
      </c>
      <c r="D96" s="15" t="s">
        <v>265</v>
      </c>
      <c r="E96" s="16" t="s">
        <v>254</v>
      </c>
      <c r="F96" s="15" t="s">
        <v>120</v>
      </c>
      <c r="G96" s="15" t="s">
        <v>255</v>
      </c>
      <c r="H96" s="28"/>
      <c r="I96" s="28" t="s">
        <v>120</v>
      </c>
      <c r="J96" s="15"/>
      <c r="K96" s="27" t="s">
        <v>337</v>
      </c>
      <c r="L96" s="66"/>
      <c r="M96" s="27"/>
      <c r="N96" s="27"/>
      <c r="O96" s="27"/>
      <c r="P96" s="28" t="str">
        <f t="shared" ref="P96:P105" si="3">IF(N96&lt;&gt;"",HYPERLINK(CONCATENATE("https:;;athena.ohdsi.org;search-terms;terms;",O96), CONCATENATE("Athena-",O96)),"")</f>
        <v/>
      </c>
      <c r="Q96" s="27"/>
      <c r="R96" s="27"/>
      <c r="S96" s="27"/>
      <c r="T96" s="27"/>
      <c r="U96" s="27"/>
      <c r="V96" s="27"/>
      <c r="W96" s="27"/>
      <c r="X96" s="27"/>
    </row>
    <row r="97" spans="1:25" s="23" customFormat="1" ht="18" customHeight="1">
      <c r="A97" s="55"/>
      <c r="B97" s="47" t="s">
        <v>125</v>
      </c>
      <c r="C97" s="16" t="s">
        <v>141</v>
      </c>
      <c r="D97" s="16" t="s">
        <v>170</v>
      </c>
      <c r="E97" s="16" t="s">
        <v>178</v>
      </c>
      <c r="F97" s="15" t="s">
        <v>197</v>
      </c>
      <c r="G97" s="16"/>
      <c r="H97" s="16" t="s">
        <v>760</v>
      </c>
      <c r="I97" s="16" t="s">
        <v>714</v>
      </c>
      <c r="J97" s="16"/>
      <c r="K97" s="27" t="s">
        <v>337</v>
      </c>
      <c r="L97" s="53"/>
      <c r="M97" s="27" t="s">
        <v>374</v>
      </c>
      <c r="N97" s="27" t="s">
        <v>368</v>
      </c>
      <c r="O97" s="27">
        <v>4156660</v>
      </c>
      <c r="P97" s="28" t="str">
        <f t="shared" si="3"/>
        <v>Athena-4156660</v>
      </c>
      <c r="Q97" s="27"/>
      <c r="R97" s="27"/>
      <c r="S97" s="27"/>
      <c r="T97" s="27"/>
      <c r="U97" s="27"/>
      <c r="V97" s="27"/>
      <c r="W97" s="27"/>
      <c r="X97" s="15" t="s">
        <v>265</v>
      </c>
    </row>
    <row r="98" spans="1:25" s="23" customFormat="1" ht="17" customHeight="1">
      <c r="A98" s="55"/>
      <c r="B98" s="47" t="s">
        <v>125</v>
      </c>
      <c r="C98" s="16" t="s">
        <v>334</v>
      </c>
      <c r="D98" s="16" t="s">
        <v>171</v>
      </c>
      <c r="E98" s="16" t="s">
        <v>179</v>
      </c>
      <c r="F98" s="15" t="s">
        <v>197</v>
      </c>
      <c r="G98" s="16"/>
      <c r="H98" s="16" t="s">
        <v>760</v>
      </c>
      <c r="I98" s="16" t="s">
        <v>714</v>
      </c>
      <c r="J98" s="16"/>
      <c r="K98" s="27" t="s">
        <v>337</v>
      </c>
      <c r="L98" s="53"/>
      <c r="M98" s="27" t="s">
        <v>374</v>
      </c>
      <c r="N98" s="27"/>
      <c r="O98" s="28">
        <v>2000000008</v>
      </c>
      <c r="P98" s="28" t="str">
        <f t="shared" si="3"/>
        <v/>
      </c>
      <c r="Q98" s="27"/>
      <c r="R98" s="27"/>
      <c r="S98" s="27"/>
      <c r="T98" s="27"/>
      <c r="U98" s="27"/>
      <c r="V98" s="27"/>
      <c r="W98" s="27"/>
      <c r="X98" s="15" t="s">
        <v>265</v>
      </c>
    </row>
    <row r="99" spans="1:25" s="23" customFormat="1" ht="14" customHeight="1">
      <c r="A99" s="55"/>
      <c r="B99" s="47" t="s">
        <v>125</v>
      </c>
      <c r="C99" s="16"/>
      <c r="D99" s="16" t="s">
        <v>172</v>
      </c>
      <c r="E99" s="16" t="s">
        <v>221</v>
      </c>
      <c r="F99" s="16" t="s">
        <v>55</v>
      </c>
      <c r="G99" s="15" t="s">
        <v>58</v>
      </c>
      <c r="H99" s="28" t="s">
        <v>665</v>
      </c>
      <c r="I99" s="28" t="s">
        <v>715</v>
      </c>
      <c r="J99" s="16"/>
      <c r="K99" s="27" t="s">
        <v>337</v>
      </c>
      <c r="L99" s="43"/>
      <c r="M99" s="27" t="s">
        <v>371</v>
      </c>
      <c r="N99" s="27" t="s">
        <v>368</v>
      </c>
      <c r="O99" s="27">
        <v>4042728</v>
      </c>
      <c r="P99" s="28" t="str">
        <f t="shared" si="3"/>
        <v>Athena-4042728</v>
      </c>
      <c r="Q99" s="27"/>
      <c r="R99" s="27"/>
      <c r="S99" s="27"/>
      <c r="T99" s="27" t="s">
        <v>666</v>
      </c>
      <c r="U99" s="27" t="s">
        <v>667</v>
      </c>
      <c r="V99" s="27"/>
      <c r="W99" s="27" t="s">
        <v>237</v>
      </c>
      <c r="X99" s="15" t="s">
        <v>265</v>
      </c>
    </row>
    <row r="100" spans="1:25" s="23" customFormat="1" ht="14" customHeight="1">
      <c r="A100" s="55"/>
      <c r="B100" s="47" t="s">
        <v>125</v>
      </c>
      <c r="C100" s="16"/>
      <c r="D100" s="16" t="s">
        <v>603</v>
      </c>
      <c r="E100" s="16" t="s">
        <v>221</v>
      </c>
      <c r="F100" s="16" t="s">
        <v>55</v>
      </c>
      <c r="G100" s="15" t="s">
        <v>58</v>
      </c>
      <c r="H100" s="28" t="s">
        <v>665</v>
      </c>
      <c r="I100" s="28" t="s">
        <v>715</v>
      </c>
      <c r="J100" s="16"/>
      <c r="K100" s="27" t="s">
        <v>337</v>
      </c>
      <c r="L100" s="43"/>
      <c r="M100" s="27" t="s">
        <v>367</v>
      </c>
      <c r="N100" s="27" t="s">
        <v>368</v>
      </c>
      <c r="O100" s="27">
        <v>4042728</v>
      </c>
      <c r="P100" s="28" t="str">
        <f t="shared" si="3"/>
        <v>Athena-4042728</v>
      </c>
      <c r="Q100" s="27"/>
      <c r="R100" s="27"/>
      <c r="S100" s="27"/>
      <c r="T100" s="27" t="s">
        <v>666</v>
      </c>
      <c r="U100" s="27" t="s">
        <v>668</v>
      </c>
      <c r="V100" s="27"/>
      <c r="W100" s="27" t="s">
        <v>237</v>
      </c>
      <c r="X100" s="15" t="s">
        <v>265</v>
      </c>
    </row>
    <row r="101" spans="1:25" s="23" customFormat="1" ht="15" customHeight="1">
      <c r="A101" s="55"/>
      <c r="B101" s="47" t="s">
        <v>125</v>
      </c>
      <c r="C101" s="16"/>
      <c r="D101" s="16" t="s">
        <v>237</v>
      </c>
      <c r="E101" s="16" t="s">
        <v>356</v>
      </c>
      <c r="F101" s="15" t="s">
        <v>47</v>
      </c>
      <c r="G101" s="15"/>
      <c r="H101" s="16"/>
      <c r="I101" s="16" t="s">
        <v>716</v>
      </c>
      <c r="J101" s="16"/>
      <c r="K101" s="27" t="s">
        <v>337</v>
      </c>
      <c r="L101" s="43"/>
      <c r="M101" s="27" t="s">
        <v>587</v>
      </c>
      <c r="N101" s="27"/>
      <c r="O101" s="27"/>
      <c r="P101" s="28" t="str">
        <f t="shared" si="3"/>
        <v/>
      </c>
      <c r="Q101" s="27"/>
      <c r="R101" s="27"/>
      <c r="S101" s="27"/>
      <c r="T101" s="27"/>
      <c r="U101" s="27"/>
      <c r="V101" s="27"/>
      <c r="W101" s="27"/>
      <c r="X101" s="15" t="s">
        <v>265</v>
      </c>
    </row>
    <row r="102" spans="1:25" s="23" customFormat="1" ht="16">
      <c r="A102" s="55"/>
      <c r="B102" s="47" t="s">
        <v>125</v>
      </c>
      <c r="C102" s="15" t="s">
        <v>233</v>
      </c>
      <c r="D102" s="15" t="s">
        <v>223</v>
      </c>
      <c r="E102" s="16" t="s">
        <v>235</v>
      </c>
      <c r="F102" s="15" t="s">
        <v>197</v>
      </c>
      <c r="G102" s="15"/>
      <c r="H102" s="28" t="s">
        <v>760</v>
      </c>
      <c r="I102" s="16" t="s">
        <v>714</v>
      </c>
      <c r="J102" s="15" t="s">
        <v>673</v>
      </c>
      <c r="K102" s="27" t="s">
        <v>337</v>
      </c>
      <c r="L102" s="16"/>
      <c r="M102" s="27" t="s">
        <v>374</v>
      </c>
      <c r="N102" s="27" t="s">
        <v>368</v>
      </c>
      <c r="O102" s="27">
        <v>4101713</v>
      </c>
      <c r="P102" s="28" t="str">
        <f t="shared" si="3"/>
        <v>Athena-4101713</v>
      </c>
      <c r="Q102" s="27" t="s">
        <v>220</v>
      </c>
      <c r="R102" s="27">
        <v>8753</v>
      </c>
      <c r="S102" s="27" t="s">
        <v>376</v>
      </c>
      <c r="T102" s="27"/>
      <c r="U102" s="27"/>
      <c r="V102" s="27"/>
      <c r="W102" s="27"/>
      <c r="X102" s="15" t="s">
        <v>265</v>
      </c>
    </row>
    <row r="103" spans="1:25" s="23" customFormat="1" ht="16">
      <c r="A103" s="55"/>
      <c r="B103" s="47" t="s">
        <v>125</v>
      </c>
      <c r="C103" s="15" t="s">
        <v>234</v>
      </c>
      <c r="D103" s="15" t="s">
        <v>224</v>
      </c>
      <c r="E103" s="16" t="s">
        <v>236</v>
      </c>
      <c r="F103" s="15" t="s">
        <v>197</v>
      </c>
      <c r="G103" s="15"/>
      <c r="H103" s="28" t="s">
        <v>760</v>
      </c>
      <c r="I103" s="16" t="s">
        <v>714</v>
      </c>
      <c r="J103" s="15" t="s">
        <v>673</v>
      </c>
      <c r="K103" s="27" t="s">
        <v>337</v>
      </c>
      <c r="L103" s="16"/>
      <c r="M103" s="27" t="s">
        <v>374</v>
      </c>
      <c r="N103" s="27" t="s">
        <v>368</v>
      </c>
      <c r="O103" s="27">
        <v>4012479</v>
      </c>
      <c r="P103" s="28" t="str">
        <f t="shared" si="3"/>
        <v>Athena-4012479</v>
      </c>
      <c r="Q103" s="27" t="s">
        <v>220</v>
      </c>
      <c r="R103" s="27">
        <v>8753</v>
      </c>
      <c r="S103" s="27" t="s">
        <v>376</v>
      </c>
      <c r="T103" s="27"/>
      <c r="U103" s="27"/>
      <c r="V103" s="27"/>
      <c r="W103" s="27"/>
      <c r="X103" s="15" t="s">
        <v>265</v>
      </c>
    </row>
    <row r="104" spans="1:25" s="23" customFormat="1" ht="16">
      <c r="A104" s="55"/>
      <c r="B104" s="47" t="s">
        <v>125</v>
      </c>
      <c r="C104" s="15"/>
      <c r="D104" s="15" t="s">
        <v>935</v>
      </c>
      <c r="E104" s="16" t="s">
        <v>934</v>
      </c>
      <c r="F104" s="15" t="s">
        <v>197</v>
      </c>
      <c r="G104" s="15"/>
      <c r="H104" s="28" t="s">
        <v>760</v>
      </c>
      <c r="I104" s="16" t="s">
        <v>714</v>
      </c>
      <c r="J104" s="15"/>
      <c r="K104" s="27" t="s">
        <v>337</v>
      </c>
      <c r="L104" s="16"/>
      <c r="M104" s="27" t="s">
        <v>374</v>
      </c>
      <c r="N104" s="27" t="s">
        <v>368</v>
      </c>
      <c r="O104" s="27">
        <v>4195214</v>
      </c>
      <c r="P104" s="28" t="str">
        <f t="shared" si="3"/>
        <v>Athena-4195214</v>
      </c>
      <c r="Q104" s="27"/>
      <c r="R104" s="27"/>
      <c r="S104" s="27"/>
      <c r="T104" s="27"/>
      <c r="U104" s="27"/>
      <c r="V104" s="27"/>
      <c r="W104" s="27"/>
      <c r="X104" s="15" t="s">
        <v>265</v>
      </c>
    </row>
    <row r="105" spans="1:25" s="23" customFormat="1" ht="16">
      <c r="A105" s="55"/>
      <c r="B105" s="47" t="s">
        <v>125</v>
      </c>
      <c r="C105" s="16" t="s">
        <v>50</v>
      </c>
      <c r="D105" s="44" t="s">
        <v>50</v>
      </c>
      <c r="E105" s="44" t="s">
        <v>124</v>
      </c>
      <c r="F105" s="15" t="s">
        <v>197</v>
      </c>
      <c r="G105" s="15"/>
      <c r="H105" s="28" t="s">
        <v>760</v>
      </c>
      <c r="I105" s="16" t="s">
        <v>714</v>
      </c>
      <c r="J105" s="15" t="s">
        <v>749</v>
      </c>
      <c r="K105" s="27" t="s">
        <v>337</v>
      </c>
      <c r="L105" s="16"/>
      <c r="M105" s="27" t="s">
        <v>374</v>
      </c>
      <c r="N105" s="27" t="s">
        <v>368</v>
      </c>
      <c r="O105" s="27">
        <v>4208414</v>
      </c>
      <c r="P105" s="28" t="str">
        <f t="shared" si="3"/>
        <v>Athena-4208414</v>
      </c>
      <c r="Q105" s="27" t="s">
        <v>749</v>
      </c>
      <c r="R105" s="27">
        <v>8751</v>
      </c>
      <c r="S105" s="27" t="s">
        <v>376</v>
      </c>
      <c r="T105" s="27"/>
      <c r="U105" s="27"/>
      <c r="V105" s="27"/>
      <c r="W105" s="27"/>
      <c r="X105" s="15" t="s">
        <v>265</v>
      </c>
    </row>
    <row r="106" spans="1:25" s="23" customFormat="1" ht="15">
      <c r="A106" s="55"/>
      <c r="B106" s="55"/>
      <c r="C106" s="56"/>
      <c r="D106" s="56"/>
      <c r="E106" s="57"/>
      <c r="F106" s="56"/>
      <c r="G106" s="56"/>
      <c r="H106" s="58"/>
      <c r="I106" s="58"/>
      <c r="J106" s="59"/>
      <c r="K106" s="56"/>
      <c r="L106" s="60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</row>
    <row r="107" spans="1:25" s="23" customFormat="1" ht="17" customHeight="1">
      <c r="A107" s="55"/>
      <c r="B107" s="47"/>
      <c r="C107" s="15"/>
      <c r="D107" s="15" t="s">
        <v>268</v>
      </c>
      <c r="E107" s="16" t="s">
        <v>257</v>
      </c>
      <c r="F107" s="15" t="s">
        <v>120</v>
      </c>
      <c r="G107" s="15"/>
      <c r="H107" s="28"/>
      <c r="I107" s="28" t="s">
        <v>120</v>
      </c>
      <c r="J107" s="15"/>
      <c r="K107" s="27" t="s">
        <v>337</v>
      </c>
      <c r="L107" s="16"/>
      <c r="M107" s="27"/>
      <c r="N107" s="27"/>
      <c r="O107" s="27"/>
      <c r="P107" s="28" t="str">
        <f>IF(N107&lt;&gt;"",HYPERLINK(CONCATENATE("https:;;athena.ohdsi.org;search-terms;terms;",O107), CONCATENATE("Athena-",O107)),"")</f>
        <v/>
      </c>
      <c r="Q107" s="27"/>
      <c r="R107" s="27"/>
      <c r="S107" s="27"/>
      <c r="T107" s="27"/>
      <c r="U107" s="27"/>
      <c r="V107" s="27"/>
    </row>
    <row r="108" spans="1:25" s="23" customFormat="1" ht="16">
      <c r="A108" s="55"/>
      <c r="B108" s="47" t="s">
        <v>338</v>
      </c>
      <c r="C108" s="16" t="s">
        <v>32</v>
      </c>
      <c r="D108" s="16" t="s">
        <v>32</v>
      </c>
      <c r="E108" s="16" t="s">
        <v>33</v>
      </c>
      <c r="F108" s="16" t="s">
        <v>55</v>
      </c>
      <c r="G108" s="16" t="s">
        <v>58</v>
      </c>
      <c r="H108" s="37" t="s">
        <v>665</v>
      </c>
      <c r="I108" s="37" t="s">
        <v>715</v>
      </c>
      <c r="J108" s="16"/>
      <c r="K108" s="27" t="s">
        <v>337</v>
      </c>
      <c r="L108" s="16"/>
      <c r="M108" s="27" t="s">
        <v>367</v>
      </c>
      <c r="N108" s="27" t="s">
        <v>368</v>
      </c>
      <c r="O108" s="27">
        <v>4074035</v>
      </c>
      <c r="P108" s="28" t="str">
        <f>IF(N108&lt;&gt;"",HYPERLINK(CONCATENATE("https:;;athena.ohdsi.org;search-terms;terms;",O108), CONCATENATE("Athena-",O108)),"")</f>
        <v>Athena-4074035</v>
      </c>
      <c r="Q108" s="27"/>
      <c r="R108" s="27"/>
      <c r="T108" s="27" t="s">
        <v>666</v>
      </c>
      <c r="U108" s="27" t="s">
        <v>672</v>
      </c>
      <c r="V108" s="27"/>
      <c r="W108" s="27"/>
      <c r="X108" s="15" t="s">
        <v>268</v>
      </c>
    </row>
    <row r="109" spans="1:25" s="23" customFormat="1" ht="16">
      <c r="A109" s="55"/>
      <c r="B109" s="47" t="s">
        <v>157</v>
      </c>
      <c r="C109" s="71" t="s">
        <v>67</v>
      </c>
      <c r="D109" s="78" t="s">
        <v>723</v>
      </c>
      <c r="E109" s="79" t="s">
        <v>745</v>
      </c>
      <c r="F109" s="15" t="s">
        <v>55</v>
      </c>
      <c r="G109" s="15" t="s">
        <v>317</v>
      </c>
      <c r="H109" s="95" t="s">
        <v>674</v>
      </c>
      <c r="I109" s="95" t="s">
        <v>713</v>
      </c>
      <c r="J109" s="54"/>
      <c r="K109" s="27" t="s">
        <v>337</v>
      </c>
      <c r="L109" s="45"/>
      <c r="M109" s="27" t="s">
        <v>367</v>
      </c>
      <c r="N109" s="27" t="s">
        <v>368</v>
      </c>
      <c r="O109" s="27">
        <v>4275495</v>
      </c>
      <c r="P109" s="28" t="str">
        <f>IF(N109&lt;&gt;"",HYPERLINK(CONCATENATE("https:;;athena.ohdsi.org;search-terms;terms;",O109), CONCATENATE("Athena-",O109)),"")</f>
        <v>Athena-4275495</v>
      </c>
      <c r="Q109" s="27"/>
      <c r="R109" s="27"/>
      <c r="T109" s="27" t="s">
        <v>675</v>
      </c>
      <c r="U109" s="27" t="s">
        <v>676</v>
      </c>
      <c r="V109" s="27"/>
      <c r="W109" s="27"/>
      <c r="X109" s="15" t="s">
        <v>268</v>
      </c>
    </row>
    <row r="110" spans="1:25" s="23" customFormat="1" ht="16">
      <c r="A110" s="55"/>
      <c r="B110" s="47"/>
      <c r="C110" s="15"/>
      <c r="D110" s="78" t="s">
        <v>724</v>
      </c>
      <c r="E110" s="79" t="s">
        <v>725</v>
      </c>
      <c r="F110" s="15" t="s">
        <v>55</v>
      </c>
      <c r="G110" s="15" t="s">
        <v>58</v>
      </c>
      <c r="H110" s="95" t="s">
        <v>665</v>
      </c>
      <c r="I110" s="95" t="s">
        <v>715</v>
      </c>
      <c r="J110" s="54"/>
      <c r="K110" s="27" t="s">
        <v>337</v>
      </c>
      <c r="L110" s="45"/>
      <c r="M110" s="27" t="s">
        <v>367</v>
      </c>
      <c r="N110" s="27" t="s">
        <v>368</v>
      </c>
      <c r="O110" s="27">
        <v>4298794</v>
      </c>
      <c r="P110" s="28" t="str">
        <f>IF(N110&lt;&gt;"",HYPERLINK(CONCATENATE("https:;;athena.ohdsi.org;search-terms;terms;",O110), CONCATENATE("Athena-",O110)),"")</f>
        <v>Athena-4298794</v>
      </c>
      <c r="Q110" s="27"/>
      <c r="R110" s="27"/>
      <c r="T110" s="27" t="s">
        <v>666</v>
      </c>
      <c r="U110" s="27" t="s">
        <v>672</v>
      </c>
      <c r="V110" s="27"/>
      <c r="W110" s="27"/>
      <c r="X110" s="15" t="s">
        <v>268</v>
      </c>
    </row>
    <row r="111" spans="1:25" s="23" customFormat="1" ht="16">
      <c r="A111" s="55"/>
      <c r="B111" s="47" t="s">
        <v>785</v>
      </c>
      <c r="C111" s="78" t="s">
        <v>785</v>
      </c>
      <c r="D111" s="78" t="s">
        <v>799</v>
      </c>
      <c r="E111" s="79" t="s">
        <v>800</v>
      </c>
      <c r="F111" s="15" t="s">
        <v>197</v>
      </c>
      <c r="G111" s="15"/>
      <c r="H111" s="28" t="s">
        <v>758</v>
      </c>
      <c r="I111" s="28" t="s">
        <v>714</v>
      </c>
      <c r="J111" s="15" t="s">
        <v>782</v>
      </c>
      <c r="K111" s="15" t="s">
        <v>337</v>
      </c>
      <c r="L111" s="16"/>
      <c r="M111" s="28" t="s">
        <v>367</v>
      </c>
      <c r="N111" s="28"/>
      <c r="O111" s="28">
        <v>2000000106</v>
      </c>
      <c r="P111" s="28"/>
      <c r="Q111" s="28" t="s">
        <v>782</v>
      </c>
      <c r="R111" s="28">
        <v>4047141</v>
      </c>
      <c r="S111" s="28" t="s">
        <v>368</v>
      </c>
      <c r="T111" s="28"/>
      <c r="U111" s="37"/>
      <c r="V111" s="28"/>
      <c r="W111" s="28"/>
      <c r="X111" s="15" t="s">
        <v>268</v>
      </c>
      <c r="Y111" s="23" t="s">
        <v>786</v>
      </c>
    </row>
    <row r="112" spans="1:25" s="23" customFormat="1" ht="15">
      <c r="A112" s="70" t="s">
        <v>40</v>
      </c>
      <c r="B112" s="46" t="s">
        <v>144</v>
      </c>
      <c r="C112" s="6"/>
      <c r="D112" s="6"/>
      <c r="E112" s="7"/>
      <c r="F112" s="6"/>
      <c r="G112" s="6"/>
      <c r="H112" s="30"/>
      <c r="I112" s="30"/>
      <c r="J112" s="6"/>
      <c r="K112" s="51"/>
      <c r="L112" s="7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</row>
    <row r="113" spans="1:24" s="23" customFormat="1" ht="16">
      <c r="A113" s="55"/>
      <c r="B113" s="47" t="s">
        <v>144</v>
      </c>
      <c r="C113" s="15"/>
      <c r="D113" s="15" t="s">
        <v>198</v>
      </c>
      <c r="E113" s="16" t="s">
        <v>102</v>
      </c>
      <c r="F113" s="15" t="s">
        <v>120</v>
      </c>
      <c r="G113" s="15"/>
      <c r="H113" s="28"/>
      <c r="I113" s="28" t="s">
        <v>120</v>
      </c>
      <c r="J113" s="15"/>
      <c r="K113" s="27" t="s">
        <v>105</v>
      </c>
      <c r="L113" s="16"/>
      <c r="M113" s="27"/>
      <c r="N113" s="27"/>
      <c r="O113" s="27"/>
      <c r="P113" s="28" t="str">
        <f>IF(N113&lt;&gt;"",HYPERLINK(CONCATENATE("https:;;athena.ohdsi.org;search-terms;terms;",O113), CONCATENATE("Athena-",O113)),"")</f>
        <v/>
      </c>
      <c r="Q113" s="27"/>
      <c r="R113" s="27"/>
      <c r="S113" s="27"/>
      <c r="T113" s="27"/>
      <c r="U113" s="27"/>
      <c r="V113" s="27"/>
      <c r="W113" s="27"/>
      <c r="X113" s="27"/>
    </row>
    <row r="114" spans="1:24" s="23" customFormat="1" ht="16">
      <c r="A114" s="55"/>
      <c r="B114" s="47" t="s">
        <v>144</v>
      </c>
      <c r="C114" s="15" t="s">
        <v>103</v>
      </c>
      <c r="D114" s="15" t="s">
        <v>106</v>
      </c>
      <c r="E114" s="16" t="s">
        <v>104</v>
      </c>
      <c r="F114" s="15" t="s">
        <v>55</v>
      </c>
      <c r="G114" s="15" t="s">
        <v>58</v>
      </c>
      <c r="H114" s="28" t="s">
        <v>665</v>
      </c>
      <c r="I114" s="28" t="s">
        <v>715</v>
      </c>
      <c r="J114" s="15"/>
      <c r="K114" s="15" t="s">
        <v>105</v>
      </c>
      <c r="L114" s="16"/>
      <c r="M114" s="15" t="s">
        <v>367</v>
      </c>
      <c r="N114" s="15"/>
      <c r="O114" s="15">
        <v>2000000009</v>
      </c>
      <c r="P114" s="28" t="str">
        <f>IF(N114&lt;&gt;"",HYPERLINK(CONCATENATE("https:;;athena.ohdsi.org;search-terms;terms;",O114), CONCATENATE("Athena-",O114)),"")</f>
        <v/>
      </c>
      <c r="Q114" s="15"/>
      <c r="R114" s="15"/>
      <c r="T114" s="15" t="s">
        <v>666</v>
      </c>
      <c r="U114" s="15" t="s">
        <v>672</v>
      </c>
      <c r="V114" s="15"/>
      <c r="W114" s="15"/>
      <c r="X114" s="15" t="s">
        <v>198</v>
      </c>
    </row>
    <row r="115" spans="1:24" s="23" customFormat="1" ht="16">
      <c r="A115" s="55"/>
      <c r="B115" s="47" t="s">
        <v>144</v>
      </c>
      <c r="C115" s="15" t="s">
        <v>542</v>
      </c>
      <c r="D115" s="15" t="s">
        <v>107</v>
      </c>
      <c r="E115" s="16" t="s">
        <v>41</v>
      </c>
      <c r="F115" s="15" t="s">
        <v>108</v>
      </c>
      <c r="G115" s="64" t="s">
        <v>694</v>
      </c>
      <c r="H115" s="28" t="s">
        <v>677</v>
      </c>
      <c r="I115" s="28" t="s">
        <v>713</v>
      </c>
      <c r="J115" s="15"/>
      <c r="K115" s="15" t="s">
        <v>105</v>
      </c>
      <c r="L115" s="16"/>
      <c r="M115" s="15" t="s">
        <v>367</v>
      </c>
      <c r="N115" s="15"/>
      <c r="O115" s="15">
        <v>2000000010</v>
      </c>
      <c r="P115" s="28" t="str">
        <f>IF(N115&lt;&gt;"",HYPERLINK(CONCATENATE("https:;;athena.ohdsi.org;search-terms;terms;",O115), CONCATENATE("Athena-",O115)),"")</f>
        <v/>
      </c>
      <c r="Q115" s="15"/>
      <c r="R115" s="15"/>
      <c r="S115" s="15"/>
      <c r="T115" s="15" t="s">
        <v>695</v>
      </c>
      <c r="U115" s="15"/>
      <c r="V115" s="15"/>
      <c r="W115" s="15"/>
      <c r="X115" s="15" t="s">
        <v>198</v>
      </c>
    </row>
    <row r="116" spans="1:24" s="23" customFormat="1" ht="15">
      <c r="A116" s="70" t="s">
        <v>678</v>
      </c>
      <c r="B116" s="46" t="s">
        <v>153</v>
      </c>
      <c r="C116" s="6"/>
      <c r="D116" s="6"/>
      <c r="E116" s="7"/>
      <c r="F116" s="6"/>
      <c r="G116" s="6"/>
      <c r="H116" s="30"/>
      <c r="I116" s="30"/>
      <c r="J116" s="6"/>
      <c r="K116" s="51"/>
      <c r="L116" s="7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</row>
    <row r="117" spans="1:24" s="23" customFormat="1" ht="16">
      <c r="A117" s="55"/>
      <c r="B117" s="47" t="s">
        <v>243</v>
      </c>
      <c r="C117" s="15" t="s">
        <v>110</v>
      </c>
      <c r="D117" s="15" t="s">
        <v>345</v>
      </c>
      <c r="E117" s="16" t="s">
        <v>346</v>
      </c>
      <c r="F117" s="15" t="s">
        <v>120</v>
      </c>
      <c r="G117" s="15"/>
      <c r="H117" s="28"/>
      <c r="I117" s="28" t="s">
        <v>120</v>
      </c>
      <c r="J117" s="15"/>
      <c r="K117" s="27" t="s">
        <v>337</v>
      </c>
      <c r="L117" s="16"/>
      <c r="M117" s="27"/>
      <c r="N117" s="27"/>
      <c r="O117" s="27"/>
      <c r="P117" s="28" t="str">
        <f t="shared" ref="P117:P137" si="4">IF(N117&lt;&gt;"",HYPERLINK(CONCATENATE("https:;;athena.ohdsi.org;search-terms;terms;",O117), CONCATENATE("Athena-",O117)),"")</f>
        <v/>
      </c>
      <c r="Q117" s="27"/>
      <c r="R117" s="27"/>
      <c r="S117" s="27"/>
      <c r="T117" s="27"/>
      <c r="U117" s="27"/>
      <c r="V117" s="27"/>
      <c r="W117" s="27"/>
      <c r="X117" s="27"/>
    </row>
    <row r="118" spans="1:24" s="23" customFormat="1" ht="16">
      <c r="A118" s="55"/>
      <c r="B118" s="47" t="s">
        <v>43</v>
      </c>
      <c r="C118" s="15" t="s">
        <v>546</v>
      </c>
      <c r="D118" s="71" t="s">
        <v>187</v>
      </c>
      <c r="E118" s="73" t="s">
        <v>44</v>
      </c>
      <c r="F118" s="21" t="s">
        <v>55</v>
      </c>
      <c r="G118" s="21" t="s">
        <v>341</v>
      </c>
      <c r="H118" s="38" t="s">
        <v>722</v>
      </c>
      <c r="I118" s="38" t="s">
        <v>713</v>
      </c>
      <c r="J118" s="21"/>
      <c r="K118" s="27" t="s">
        <v>337</v>
      </c>
      <c r="L118" s="20"/>
      <c r="M118" s="27" t="s">
        <v>367</v>
      </c>
      <c r="N118" s="27"/>
      <c r="O118" s="15">
        <v>2000000011</v>
      </c>
      <c r="P118" s="28" t="str">
        <f t="shared" si="4"/>
        <v/>
      </c>
      <c r="Q118" s="27"/>
      <c r="R118" s="27"/>
      <c r="S118" s="27"/>
      <c r="T118" s="21" t="s">
        <v>721</v>
      </c>
      <c r="U118" s="27"/>
      <c r="V118" s="27"/>
      <c r="W118" s="27"/>
      <c r="X118" s="15" t="s">
        <v>345</v>
      </c>
    </row>
    <row r="119" spans="1:24" s="23" customFormat="1" ht="48" customHeight="1">
      <c r="A119" s="55"/>
      <c r="B119" s="47" t="s">
        <v>43</v>
      </c>
      <c r="C119" s="15"/>
      <c r="D119" s="71" t="s">
        <v>349</v>
      </c>
      <c r="E119" s="72" t="s">
        <v>116</v>
      </c>
      <c r="F119" s="15" t="s">
        <v>197</v>
      </c>
      <c r="G119" s="15"/>
      <c r="H119" s="28" t="s">
        <v>760</v>
      </c>
      <c r="I119" s="28"/>
      <c r="J119" s="15" t="s">
        <v>679</v>
      </c>
      <c r="K119" s="27" t="s">
        <v>337</v>
      </c>
      <c r="L119" s="16" t="s">
        <v>680</v>
      </c>
      <c r="M119" s="27"/>
      <c r="N119" s="27"/>
      <c r="O119" s="27"/>
      <c r="P119" s="28" t="str">
        <f t="shared" si="4"/>
        <v/>
      </c>
      <c r="Q119" s="27"/>
      <c r="R119" s="27"/>
      <c r="S119" s="27"/>
      <c r="T119" s="27"/>
      <c r="U119" s="27"/>
      <c r="V119" s="27"/>
      <c r="W119" s="27"/>
      <c r="X119" s="15" t="s">
        <v>345</v>
      </c>
    </row>
    <row r="120" spans="1:24" s="23" customFormat="1" ht="15" customHeight="1">
      <c r="A120" s="55"/>
      <c r="B120" s="47" t="s">
        <v>43</v>
      </c>
      <c r="C120" s="15" t="s">
        <v>681</v>
      </c>
      <c r="D120" s="78" t="s">
        <v>417</v>
      </c>
      <c r="E120" s="79" t="s">
        <v>682</v>
      </c>
      <c r="F120" s="15" t="s">
        <v>197</v>
      </c>
      <c r="G120" s="15"/>
      <c r="H120" s="28" t="s">
        <v>760</v>
      </c>
      <c r="I120" s="28" t="s">
        <v>714</v>
      </c>
      <c r="J120" s="15" t="s">
        <v>679</v>
      </c>
      <c r="K120" s="27" t="s">
        <v>337</v>
      </c>
      <c r="L120" s="16"/>
      <c r="M120" s="27" t="s">
        <v>374</v>
      </c>
      <c r="N120" s="27"/>
      <c r="O120" s="87">
        <v>2000000012</v>
      </c>
      <c r="P120" s="28" t="str">
        <f t="shared" si="4"/>
        <v/>
      </c>
      <c r="Q120" s="27" t="s">
        <v>71</v>
      </c>
      <c r="R120" s="27">
        <v>8845</v>
      </c>
      <c r="S120" s="27" t="s">
        <v>376</v>
      </c>
      <c r="T120" s="27"/>
      <c r="U120" s="27"/>
      <c r="V120" s="27"/>
      <c r="W120" s="27"/>
      <c r="X120" s="15" t="s">
        <v>345</v>
      </c>
    </row>
    <row r="121" spans="1:24" s="23" customFormat="1" ht="15" customHeight="1">
      <c r="A121" s="55"/>
      <c r="B121" s="47" t="s">
        <v>43</v>
      </c>
      <c r="C121" s="15" t="s">
        <v>684</v>
      </c>
      <c r="D121" s="78" t="s">
        <v>418</v>
      </c>
      <c r="E121" s="79" t="s">
        <v>685</v>
      </c>
      <c r="F121" s="15" t="s">
        <v>197</v>
      </c>
      <c r="G121" s="15"/>
      <c r="H121" s="28" t="s">
        <v>760</v>
      </c>
      <c r="I121" s="28" t="s">
        <v>714</v>
      </c>
      <c r="J121" s="15" t="s">
        <v>679</v>
      </c>
      <c r="K121" s="27" t="s">
        <v>337</v>
      </c>
      <c r="L121" s="16"/>
      <c r="M121" s="27" t="s">
        <v>374</v>
      </c>
      <c r="N121" s="27"/>
      <c r="O121" s="87">
        <v>2000000013</v>
      </c>
      <c r="P121" s="28" t="str">
        <f t="shared" si="4"/>
        <v/>
      </c>
      <c r="Q121" s="27" t="s">
        <v>71</v>
      </c>
      <c r="R121" s="27">
        <v>8845</v>
      </c>
      <c r="S121" s="27" t="s">
        <v>376</v>
      </c>
      <c r="T121" s="27"/>
      <c r="U121" s="27"/>
      <c r="V121" s="27"/>
      <c r="W121" s="27"/>
      <c r="X121" s="15" t="s">
        <v>345</v>
      </c>
    </row>
    <row r="122" spans="1:24" s="23" customFormat="1" ht="15" customHeight="1">
      <c r="A122" s="55"/>
      <c r="B122" s="47" t="s">
        <v>43</v>
      </c>
      <c r="C122" s="15" t="s">
        <v>686</v>
      </c>
      <c r="D122" s="78" t="s">
        <v>419</v>
      </c>
      <c r="E122" s="79" t="s">
        <v>687</v>
      </c>
      <c r="F122" s="15" t="s">
        <v>197</v>
      </c>
      <c r="G122" s="15"/>
      <c r="H122" s="28" t="s">
        <v>760</v>
      </c>
      <c r="I122" s="28" t="s">
        <v>714</v>
      </c>
      <c r="J122" s="15" t="s">
        <v>679</v>
      </c>
      <c r="K122" s="27" t="s">
        <v>337</v>
      </c>
      <c r="L122" s="16"/>
      <c r="M122" s="27" t="s">
        <v>374</v>
      </c>
      <c r="N122" s="27"/>
      <c r="O122" s="87">
        <v>2000000014</v>
      </c>
      <c r="P122" s="28" t="str">
        <f t="shared" si="4"/>
        <v/>
      </c>
      <c r="Q122" s="27" t="s">
        <v>71</v>
      </c>
      <c r="R122" s="27">
        <v>8845</v>
      </c>
      <c r="S122" s="27" t="s">
        <v>376</v>
      </c>
      <c r="T122" s="27"/>
      <c r="U122" s="27"/>
      <c r="V122" s="27"/>
      <c r="W122" s="27"/>
      <c r="X122" s="15" t="s">
        <v>345</v>
      </c>
    </row>
    <row r="123" spans="1:24" s="23" customFormat="1" ht="16">
      <c r="A123" s="55"/>
      <c r="B123" s="47" t="s">
        <v>43</v>
      </c>
      <c r="C123" s="15"/>
      <c r="D123" s="15" t="s">
        <v>180</v>
      </c>
      <c r="E123" s="16" t="s">
        <v>45</v>
      </c>
      <c r="F123" s="15" t="s">
        <v>55</v>
      </c>
      <c r="G123" s="15" t="s">
        <v>58</v>
      </c>
      <c r="H123" s="28" t="s">
        <v>665</v>
      </c>
      <c r="I123" s="28" t="s">
        <v>715</v>
      </c>
      <c r="J123" s="15"/>
      <c r="K123" s="27" t="s">
        <v>337</v>
      </c>
      <c r="L123" s="44"/>
      <c r="M123" s="27" t="s">
        <v>371</v>
      </c>
      <c r="N123" s="27"/>
      <c r="O123" s="87">
        <v>2000000015</v>
      </c>
      <c r="P123" s="28" t="str">
        <f t="shared" si="4"/>
        <v/>
      </c>
      <c r="Q123" s="27"/>
      <c r="R123" s="27"/>
      <c r="S123" s="27"/>
      <c r="T123" s="27" t="s">
        <v>666</v>
      </c>
      <c r="U123" s="27" t="s">
        <v>667</v>
      </c>
      <c r="V123" s="27"/>
      <c r="W123" s="15" t="s">
        <v>181</v>
      </c>
      <c r="X123" s="15" t="s">
        <v>345</v>
      </c>
    </row>
    <row r="124" spans="1:24" s="23" customFormat="1" ht="16">
      <c r="A124" s="55"/>
      <c r="B124" s="47" t="s">
        <v>43</v>
      </c>
      <c r="C124" s="15"/>
      <c r="D124" s="15" t="s">
        <v>605</v>
      </c>
      <c r="E124" s="16" t="s">
        <v>45</v>
      </c>
      <c r="F124" s="15" t="s">
        <v>55</v>
      </c>
      <c r="G124" s="15" t="s">
        <v>58</v>
      </c>
      <c r="H124" s="28" t="s">
        <v>665</v>
      </c>
      <c r="I124" s="28" t="s">
        <v>715</v>
      </c>
      <c r="J124" s="15"/>
      <c r="K124" s="27" t="s">
        <v>337</v>
      </c>
      <c r="L124" s="44"/>
      <c r="M124" s="27" t="s">
        <v>367</v>
      </c>
      <c r="N124" s="27"/>
      <c r="O124" s="87">
        <v>2000000015</v>
      </c>
      <c r="P124" s="28" t="str">
        <f t="shared" si="4"/>
        <v/>
      </c>
      <c r="Q124" s="27"/>
      <c r="R124" s="27"/>
      <c r="S124" s="27"/>
      <c r="T124" s="27" t="s">
        <v>666</v>
      </c>
      <c r="U124" s="27" t="s">
        <v>668</v>
      </c>
      <c r="V124" s="27"/>
      <c r="W124" s="15" t="s">
        <v>181</v>
      </c>
      <c r="X124" s="15" t="s">
        <v>345</v>
      </c>
    </row>
    <row r="125" spans="1:24" s="23" customFormat="1" ht="16">
      <c r="A125" s="55"/>
      <c r="B125" s="47" t="s">
        <v>43</v>
      </c>
      <c r="C125" s="15"/>
      <c r="D125" s="15" t="s">
        <v>181</v>
      </c>
      <c r="E125" s="16" t="s">
        <v>356</v>
      </c>
      <c r="F125" s="15" t="s">
        <v>47</v>
      </c>
      <c r="G125" s="15"/>
      <c r="H125" s="28"/>
      <c r="I125" s="15" t="s">
        <v>716</v>
      </c>
      <c r="K125" s="27" t="s">
        <v>337</v>
      </c>
      <c r="L125" s="27"/>
      <c r="M125" s="27" t="s">
        <v>587</v>
      </c>
      <c r="N125" s="88"/>
      <c r="O125" s="28"/>
      <c r="P125" s="27"/>
      <c r="Q125" s="27"/>
      <c r="R125" s="27"/>
      <c r="S125" s="27"/>
      <c r="T125" s="27"/>
      <c r="U125" s="27"/>
      <c r="V125" s="27"/>
      <c r="X125" s="15" t="s">
        <v>345</v>
      </c>
    </row>
    <row r="126" spans="1:24" s="23" customFormat="1" ht="16">
      <c r="A126" s="55"/>
      <c r="B126" s="47" t="s">
        <v>43</v>
      </c>
      <c r="C126" s="15" t="s">
        <v>546</v>
      </c>
      <c r="D126" s="71" t="s">
        <v>188</v>
      </c>
      <c r="E126" s="72" t="s">
        <v>69</v>
      </c>
      <c r="F126" s="15" t="s">
        <v>55</v>
      </c>
      <c r="G126" s="21" t="s">
        <v>121</v>
      </c>
      <c r="H126" s="38" t="s">
        <v>722</v>
      </c>
      <c r="I126" s="38" t="s">
        <v>713</v>
      </c>
      <c r="J126" s="15"/>
      <c r="K126" s="27" t="s">
        <v>337</v>
      </c>
      <c r="L126" s="44"/>
      <c r="M126" s="27" t="s">
        <v>367</v>
      </c>
      <c r="N126" s="27"/>
      <c r="O126" s="89">
        <v>2000000016</v>
      </c>
      <c r="P126" s="28" t="str">
        <f t="shared" si="4"/>
        <v/>
      </c>
      <c r="Q126" s="27"/>
      <c r="R126" s="27"/>
      <c r="S126" s="27"/>
      <c r="T126" s="21" t="s">
        <v>721</v>
      </c>
      <c r="U126" s="27"/>
      <c r="W126" s="27"/>
      <c r="X126" s="15" t="s">
        <v>345</v>
      </c>
    </row>
    <row r="127" spans="1:24" s="23" customFormat="1" ht="16">
      <c r="A127" s="55"/>
      <c r="B127" s="47" t="s">
        <v>43</v>
      </c>
      <c r="C127" s="15" t="s">
        <v>111</v>
      </c>
      <c r="D127" s="15" t="s">
        <v>118</v>
      </c>
      <c r="E127" s="16" t="s">
        <v>70</v>
      </c>
      <c r="F127" s="15" t="s">
        <v>197</v>
      </c>
      <c r="G127" s="15"/>
      <c r="H127" s="28" t="s">
        <v>760</v>
      </c>
      <c r="I127" s="28" t="s">
        <v>714</v>
      </c>
      <c r="J127" s="15" t="s">
        <v>683</v>
      </c>
      <c r="K127" s="27" t="s">
        <v>337</v>
      </c>
      <c r="L127" s="44"/>
      <c r="M127" s="27" t="s">
        <v>374</v>
      </c>
      <c r="N127" s="27" t="s">
        <v>368</v>
      </c>
      <c r="O127" s="88">
        <v>4260896</v>
      </c>
      <c r="P127" s="28" t="str">
        <f t="shared" si="4"/>
        <v>Athena-4260896</v>
      </c>
      <c r="Q127" s="27" t="s">
        <v>71</v>
      </c>
      <c r="R127" s="27">
        <v>8845</v>
      </c>
      <c r="S127" s="27" t="s">
        <v>376</v>
      </c>
      <c r="T127" s="27"/>
      <c r="U127" s="27"/>
      <c r="V127" s="27"/>
      <c r="W127" s="27"/>
      <c r="X127" s="15" t="s">
        <v>345</v>
      </c>
    </row>
    <row r="128" spans="1:24" s="23" customFormat="1" ht="16">
      <c r="A128" s="55"/>
      <c r="B128" s="47" t="s">
        <v>43</v>
      </c>
      <c r="C128" s="15" t="s">
        <v>112</v>
      </c>
      <c r="D128" s="15" t="s">
        <v>182</v>
      </c>
      <c r="E128" s="16" t="s">
        <v>46</v>
      </c>
      <c r="F128" s="15" t="s">
        <v>55</v>
      </c>
      <c r="G128" s="15" t="s">
        <v>58</v>
      </c>
      <c r="H128" s="28" t="s">
        <v>665</v>
      </c>
      <c r="I128" s="28" t="s">
        <v>715</v>
      </c>
      <c r="J128" s="15"/>
      <c r="K128" s="27" t="s">
        <v>337</v>
      </c>
      <c r="L128" s="44"/>
      <c r="M128" s="27" t="s">
        <v>371</v>
      </c>
      <c r="N128" s="27"/>
      <c r="O128" s="89">
        <v>2000000017</v>
      </c>
      <c r="P128" s="28" t="str">
        <f t="shared" si="4"/>
        <v/>
      </c>
      <c r="Q128" s="27"/>
      <c r="R128" s="27"/>
      <c r="S128" s="27"/>
      <c r="T128" s="27" t="s">
        <v>666</v>
      </c>
      <c r="U128" s="27" t="s">
        <v>667</v>
      </c>
      <c r="V128" s="27"/>
      <c r="W128" s="27" t="s">
        <v>183</v>
      </c>
      <c r="X128" s="15" t="s">
        <v>345</v>
      </c>
    </row>
    <row r="129" spans="1:24" s="23" customFormat="1" ht="16">
      <c r="A129" s="55"/>
      <c r="B129" s="47" t="s">
        <v>43</v>
      </c>
      <c r="C129" s="15" t="s">
        <v>112</v>
      </c>
      <c r="D129" s="15" t="s">
        <v>614</v>
      </c>
      <c r="E129" s="16" t="s">
        <v>46</v>
      </c>
      <c r="F129" s="15" t="s">
        <v>55</v>
      </c>
      <c r="G129" s="15" t="s">
        <v>58</v>
      </c>
      <c r="H129" s="28" t="s">
        <v>665</v>
      </c>
      <c r="I129" s="28" t="s">
        <v>715</v>
      </c>
      <c r="J129" s="15"/>
      <c r="K129" s="27" t="s">
        <v>337</v>
      </c>
      <c r="L129" s="44"/>
      <c r="M129" s="27" t="s">
        <v>367</v>
      </c>
      <c r="N129" s="27"/>
      <c r="O129" s="89">
        <v>2000000017</v>
      </c>
      <c r="P129" s="28" t="str">
        <f t="shared" si="4"/>
        <v/>
      </c>
      <c r="Q129" s="27"/>
      <c r="R129" s="27"/>
      <c r="S129" s="27"/>
      <c r="T129" s="27" t="s">
        <v>666</v>
      </c>
      <c r="U129" s="27" t="s">
        <v>688</v>
      </c>
      <c r="V129" s="27"/>
      <c r="W129" s="27" t="s">
        <v>183</v>
      </c>
      <c r="X129" s="15" t="s">
        <v>345</v>
      </c>
    </row>
    <row r="130" spans="1:24" s="23" customFormat="1" ht="16">
      <c r="A130" s="55"/>
      <c r="B130" s="47" t="s">
        <v>43</v>
      </c>
      <c r="C130" s="15" t="s">
        <v>113</v>
      </c>
      <c r="D130" s="15" t="s">
        <v>183</v>
      </c>
      <c r="E130" s="16" t="s">
        <v>356</v>
      </c>
      <c r="F130" s="15" t="s">
        <v>47</v>
      </c>
      <c r="G130" s="15"/>
      <c r="H130" s="28"/>
      <c r="I130" s="15" t="s">
        <v>716</v>
      </c>
      <c r="J130" s="27"/>
      <c r="K130" s="44" t="s">
        <v>337</v>
      </c>
      <c r="L130" s="27"/>
      <c r="M130" s="27" t="s">
        <v>587</v>
      </c>
      <c r="N130" s="88"/>
      <c r="O130" s="28"/>
      <c r="P130" s="27"/>
      <c r="Q130" s="27"/>
      <c r="R130" s="27"/>
      <c r="S130" s="27"/>
      <c r="T130" s="27"/>
      <c r="U130" s="27"/>
      <c r="V130" s="27"/>
      <c r="X130" s="15" t="s">
        <v>345</v>
      </c>
    </row>
    <row r="131" spans="1:24" s="23" customFormat="1" ht="16">
      <c r="A131" s="55"/>
      <c r="B131" s="47" t="s">
        <v>43</v>
      </c>
      <c r="C131" s="15" t="s">
        <v>72</v>
      </c>
      <c r="D131" s="15" t="s">
        <v>119</v>
      </c>
      <c r="E131" s="16" t="s">
        <v>72</v>
      </c>
      <c r="F131" s="15" t="s">
        <v>197</v>
      </c>
      <c r="G131" s="15"/>
      <c r="H131" s="28" t="s">
        <v>760</v>
      </c>
      <c r="I131" s="28" t="s">
        <v>714</v>
      </c>
      <c r="J131" s="15" t="s">
        <v>679</v>
      </c>
      <c r="K131" s="27" t="s">
        <v>337</v>
      </c>
      <c r="L131" s="44"/>
      <c r="M131" s="27" t="s">
        <v>374</v>
      </c>
      <c r="N131" s="27"/>
      <c r="O131" s="88">
        <v>2000000018</v>
      </c>
      <c r="P131" s="28" t="str">
        <f t="shared" si="4"/>
        <v/>
      </c>
      <c r="Q131" s="27" t="s">
        <v>71</v>
      </c>
      <c r="R131" s="27">
        <v>8845</v>
      </c>
      <c r="S131" s="27" t="s">
        <v>376</v>
      </c>
      <c r="T131" s="27"/>
      <c r="U131" s="27"/>
      <c r="V131" s="27"/>
      <c r="W131" s="27"/>
      <c r="X131" s="15" t="s">
        <v>345</v>
      </c>
    </row>
    <row r="132" spans="1:24" s="23" customFormat="1" ht="16">
      <c r="A132" s="55"/>
      <c r="B132" s="47" t="s">
        <v>43</v>
      </c>
      <c r="C132" s="15" t="s">
        <v>114</v>
      </c>
      <c r="D132" s="15" t="s">
        <v>184</v>
      </c>
      <c r="E132" s="16" t="s">
        <v>117</v>
      </c>
      <c r="F132" s="15" t="s">
        <v>55</v>
      </c>
      <c r="G132" s="15" t="s">
        <v>58</v>
      </c>
      <c r="H132" s="28" t="s">
        <v>665</v>
      </c>
      <c r="I132" s="28" t="s">
        <v>715</v>
      </c>
      <c r="J132" s="15"/>
      <c r="K132" s="27" t="s">
        <v>337</v>
      </c>
      <c r="L132" s="44"/>
      <c r="M132" s="27" t="s">
        <v>371</v>
      </c>
      <c r="N132" s="27"/>
      <c r="O132" s="88">
        <v>2000000019</v>
      </c>
      <c r="P132" s="28" t="str">
        <f t="shared" si="4"/>
        <v/>
      </c>
      <c r="Q132" s="27"/>
      <c r="R132" s="27"/>
      <c r="S132" s="27"/>
      <c r="T132" s="27" t="s">
        <v>666</v>
      </c>
      <c r="U132" s="27" t="s">
        <v>667</v>
      </c>
      <c r="V132" s="27"/>
      <c r="W132" s="27" t="s">
        <v>185</v>
      </c>
      <c r="X132" s="15" t="s">
        <v>345</v>
      </c>
    </row>
    <row r="133" spans="1:24" s="23" customFormat="1" ht="16">
      <c r="A133" s="55"/>
      <c r="B133" s="47" t="s">
        <v>43</v>
      </c>
      <c r="C133" s="15" t="s">
        <v>114</v>
      </c>
      <c r="D133" s="15" t="s">
        <v>606</v>
      </c>
      <c r="E133" s="16" t="s">
        <v>117</v>
      </c>
      <c r="F133" s="15" t="s">
        <v>55</v>
      </c>
      <c r="G133" s="15" t="s">
        <v>58</v>
      </c>
      <c r="H133" s="28" t="s">
        <v>665</v>
      </c>
      <c r="I133" s="28" t="s">
        <v>715</v>
      </c>
      <c r="J133" s="15"/>
      <c r="K133" s="27" t="s">
        <v>337</v>
      </c>
      <c r="L133" s="44"/>
      <c r="M133" s="27" t="s">
        <v>367</v>
      </c>
      <c r="N133" s="27"/>
      <c r="O133" s="88">
        <v>2000000019</v>
      </c>
      <c r="P133" s="28" t="str">
        <f t="shared" si="4"/>
        <v/>
      </c>
      <c r="Q133" s="27"/>
      <c r="R133" s="27"/>
      <c r="S133" s="27"/>
      <c r="T133" s="27" t="s">
        <v>666</v>
      </c>
      <c r="U133" s="27" t="s">
        <v>668</v>
      </c>
      <c r="V133" s="27"/>
      <c r="W133" s="27" t="s">
        <v>185</v>
      </c>
      <c r="X133" s="15" t="s">
        <v>345</v>
      </c>
    </row>
    <row r="134" spans="1:24" s="23" customFormat="1" ht="16">
      <c r="A134" s="55"/>
      <c r="B134" s="47" t="s">
        <v>43</v>
      </c>
      <c r="C134" s="15" t="s">
        <v>115</v>
      </c>
      <c r="D134" s="15" t="s">
        <v>185</v>
      </c>
      <c r="E134" s="16" t="s">
        <v>356</v>
      </c>
      <c r="F134" s="15" t="s">
        <v>47</v>
      </c>
      <c r="G134" s="15"/>
      <c r="H134" s="28"/>
      <c r="I134" s="28" t="s">
        <v>716</v>
      </c>
      <c r="J134" s="15"/>
      <c r="K134" s="27" t="s">
        <v>337</v>
      </c>
      <c r="L134" s="65"/>
      <c r="M134" s="27" t="s">
        <v>587</v>
      </c>
      <c r="N134" s="27"/>
      <c r="O134" s="88"/>
      <c r="P134" s="28" t="str">
        <f t="shared" si="4"/>
        <v/>
      </c>
      <c r="Q134" s="27"/>
      <c r="R134" s="27"/>
      <c r="S134" s="27"/>
      <c r="T134" s="27"/>
      <c r="U134" s="27"/>
      <c r="V134" s="27"/>
      <c r="W134" s="27"/>
      <c r="X134" s="15" t="s">
        <v>345</v>
      </c>
    </row>
    <row r="135" spans="1:24" s="23" customFormat="1" ht="16">
      <c r="A135" s="55"/>
      <c r="B135" s="49" t="s">
        <v>239</v>
      </c>
      <c r="C135" s="15" t="s">
        <v>238</v>
      </c>
      <c r="D135" s="15" t="s">
        <v>186</v>
      </c>
      <c r="E135" s="16" t="s">
        <v>122</v>
      </c>
      <c r="F135" s="15" t="s">
        <v>120</v>
      </c>
      <c r="G135" s="15"/>
      <c r="H135" s="28"/>
      <c r="I135" s="28" t="s">
        <v>120</v>
      </c>
      <c r="J135" s="15"/>
      <c r="K135" s="27" t="s">
        <v>337</v>
      </c>
      <c r="L135" s="44"/>
      <c r="M135" s="27"/>
      <c r="N135" s="27"/>
      <c r="O135" s="88"/>
      <c r="P135" s="28" t="str">
        <f t="shared" si="4"/>
        <v/>
      </c>
      <c r="Q135" s="27"/>
      <c r="R135" s="27"/>
      <c r="S135" s="27"/>
      <c r="T135" s="27"/>
      <c r="U135" s="27"/>
      <c r="V135" s="27"/>
      <c r="W135" s="27"/>
      <c r="X135" s="15"/>
    </row>
    <row r="136" spans="1:24" s="23" customFormat="1" ht="16">
      <c r="A136" s="55"/>
      <c r="B136" s="49" t="s">
        <v>240</v>
      </c>
      <c r="C136" s="15" t="s">
        <v>241</v>
      </c>
      <c r="D136" s="71" t="s">
        <v>245</v>
      </c>
      <c r="E136" s="72" t="s">
        <v>247</v>
      </c>
      <c r="F136" s="15" t="s">
        <v>55</v>
      </c>
      <c r="G136" s="15" t="s">
        <v>248</v>
      </c>
      <c r="H136" s="28" t="s">
        <v>717</v>
      </c>
      <c r="I136" s="28" t="s">
        <v>713</v>
      </c>
      <c r="J136" s="15"/>
      <c r="K136" s="27" t="s">
        <v>337</v>
      </c>
      <c r="L136" s="44"/>
      <c r="M136" s="27" t="s">
        <v>367</v>
      </c>
      <c r="N136" s="27"/>
      <c r="O136" s="89">
        <v>2000000020</v>
      </c>
      <c r="P136" s="28" t="str">
        <f t="shared" si="4"/>
        <v/>
      </c>
      <c r="Q136" s="27"/>
      <c r="R136" s="27"/>
      <c r="S136" s="27"/>
      <c r="T136" s="27" t="s">
        <v>720</v>
      </c>
      <c r="U136" s="27"/>
      <c r="V136" s="27"/>
      <c r="W136" s="27"/>
      <c r="X136" s="15" t="s">
        <v>186</v>
      </c>
    </row>
    <row r="137" spans="1:24" s="23" customFormat="1" ht="16">
      <c r="A137" s="55"/>
      <c r="B137" s="49" t="s">
        <v>240</v>
      </c>
      <c r="C137" s="15" t="s">
        <v>242</v>
      </c>
      <c r="D137" s="71" t="s">
        <v>246</v>
      </c>
      <c r="E137" s="72" t="s">
        <v>249</v>
      </c>
      <c r="F137" s="15" t="s">
        <v>55</v>
      </c>
      <c r="G137" s="15" t="s">
        <v>295</v>
      </c>
      <c r="H137" s="28"/>
      <c r="I137" s="28"/>
      <c r="J137" s="15"/>
      <c r="K137" s="27" t="s">
        <v>337</v>
      </c>
      <c r="L137" s="16"/>
      <c r="M137" s="27"/>
      <c r="N137" s="27"/>
      <c r="O137" s="89"/>
      <c r="P137" s="28" t="str">
        <f t="shared" si="4"/>
        <v/>
      </c>
      <c r="Q137" s="27"/>
      <c r="R137" s="27"/>
      <c r="S137" s="27"/>
      <c r="T137" s="27"/>
      <c r="U137" s="27"/>
      <c r="V137" s="27"/>
      <c r="W137" s="27"/>
      <c r="X137" s="15" t="s">
        <v>186</v>
      </c>
    </row>
    <row r="138" spans="1:24" s="23" customFormat="1" ht="16">
      <c r="A138" s="55"/>
      <c r="B138" s="49"/>
      <c r="C138" s="15"/>
      <c r="D138" s="71" t="s">
        <v>296</v>
      </c>
      <c r="E138" s="72" t="s">
        <v>298</v>
      </c>
      <c r="F138" s="15" t="s">
        <v>55</v>
      </c>
      <c r="G138" s="15" t="s">
        <v>297</v>
      </c>
      <c r="H138" s="28" t="s">
        <v>665</v>
      </c>
      <c r="I138" s="28" t="s">
        <v>713</v>
      </c>
      <c r="J138" s="15"/>
      <c r="K138" s="27" t="s">
        <v>337</v>
      </c>
      <c r="L138" s="16"/>
      <c r="M138" s="27" t="s">
        <v>367</v>
      </c>
      <c r="N138" s="27"/>
      <c r="O138" s="89">
        <v>2000000021</v>
      </c>
      <c r="P138" s="28" t="str">
        <f>IF(N138&lt;&gt;"",HYPERLINK(CONCATENATE("https:;;athena.ohdsi.org;search-terms;terms;",O140), CONCATENATE("Athena-",O140)),"")</f>
        <v/>
      </c>
      <c r="Q138" s="27"/>
      <c r="R138" s="27"/>
      <c r="S138" s="27"/>
      <c r="T138" s="27" t="s">
        <v>718</v>
      </c>
      <c r="U138" s="27" t="s">
        <v>719</v>
      </c>
      <c r="V138" s="27"/>
      <c r="W138" s="27"/>
      <c r="X138" s="15" t="s">
        <v>186</v>
      </c>
    </row>
    <row r="139" spans="1:24" s="23" customFormat="1" ht="16">
      <c r="A139" s="55"/>
      <c r="B139" s="49"/>
      <c r="C139" s="15"/>
      <c r="D139" s="15" t="s">
        <v>299</v>
      </c>
      <c r="E139" s="16" t="s">
        <v>300</v>
      </c>
      <c r="F139" s="15" t="s">
        <v>197</v>
      </c>
      <c r="G139" s="15"/>
      <c r="H139" s="28" t="s">
        <v>760</v>
      </c>
      <c r="I139" s="28"/>
      <c r="J139" s="15"/>
      <c r="K139" s="27" t="s">
        <v>337</v>
      </c>
      <c r="L139" s="16"/>
      <c r="M139" s="27"/>
      <c r="N139" s="27"/>
      <c r="P139" s="28" t="str">
        <f>IF(N139&lt;&gt;"",HYPERLINK(CONCATENATE("https:;;athena.ohdsi.org;search-terms;terms;",O141), CONCATENATE("Athena-",O141)),"")</f>
        <v/>
      </c>
      <c r="Q139" s="27"/>
      <c r="R139" s="27"/>
      <c r="S139" s="27"/>
      <c r="T139" s="27"/>
      <c r="U139" s="27"/>
      <c r="V139" s="27"/>
      <c r="W139" s="27"/>
      <c r="X139" s="15" t="s">
        <v>186</v>
      </c>
    </row>
    <row r="140" spans="1:24" s="23" customFormat="1" ht="16">
      <c r="A140" s="55"/>
      <c r="B140" s="49"/>
      <c r="C140" s="15"/>
      <c r="D140" s="15" t="s">
        <v>621</v>
      </c>
      <c r="E140" s="16" t="s">
        <v>622</v>
      </c>
      <c r="F140" s="15" t="s">
        <v>197</v>
      </c>
      <c r="G140" s="15"/>
      <c r="H140" s="28" t="s">
        <v>760</v>
      </c>
      <c r="I140" s="28" t="s">
        <v>714</v>
      </c>
      <c r="J140" s="15"/>
      <c r="K140" s="27" t="s">
        <v>337</v>
      </c>
      <c r="L140" s="16"/>
      <c r="M140" s="27" t="s">
        <v>367</v>
      </c>
      <c r="N140" s="27"/>
      <c r="O140" s="89">
        <v>2000000022</v>
      </c>
      <c r="P140" s="28"/>
      <c r="Q140" s="27"/>
      <c r="R140" s="27"/>
      <c r="S140" s="27"/>
      <c r="T140" s="27"/>
      <c r="U140" s="27"/>
      <c r="V140" s="27"/>
      <c r="W140" s="27"/>
      <c r="X140" s="15" t="s">
        <v>186</v>
      </c>
    </row>
    <row r="141" spans="1:24" s="23" customFormat="1" ht="16">
      <c r="A141" s="55"/>
      <c r="B141" s="49"/>
      <c r="C141" s="15"/>
      <c r="D141" s="15" t="s">
        <v>696</v>
      </c>
      <c r="E141" s="16" t="s">
        <v>623</v>
      </c>
      <c r="F141" s="15" t="s">
        <v>197</v>
      </c>
      <c r="G141" s="15"/>
      <c r="H141" s="28" t="s">
        <v>760</v>
      </c>
      <c r="I141" s="28" t="s">
        <v>714</v>
      </c>
      <c r="J141" s="15"/>
      <c r="K141" s="27" t="s">
        <v>337</v>
      </c>
      <c r="L141" s="16"/>
      <c r="M141" s="27" t="s">
        <v>367</v>
      </c>
      <c r="N141" s="27"/>
      <c r="O141" s="89">
        <v>2000000023</v>
      </c>
      <c r="P141" s="28"/>
      <c r="Q141" s="27"/>
      <c r="R141" s="27"/>
      <c r="S141" s="27"/>
      <c r="T141" s="27"/>
      <c r="U141" s="27"/>
      <c r="V141" s="27"/>
      <c r="W141" s="27"/>
      <c r="X141" s="15" t="s">
        <v>186</v>
      </c>
    </row>
    <row r="142" spans="1:24" s="23" customFormat="1" ht="16">
      <c r="A142" s="55"/>
      <c r="B142" s="49" t="s">
        <v>145</v>
      </c>
      <c r="C142" s="15" t="s">
        <v>73</v>
      </c>
      <c r="D142" s="15" t="s">
        <v>244</v>
      </c>
      <c r="E142" s="16" t="s">
        <v>294</v>
      </c>
      <c r="F142" s="15" t="s">
        <v>55</v>
      </c>
      <c r="G142" s="15" t="s">
        <v>58</v>
      </c>
      <c r="H142" s="28" t="s">
        <v>665</v>
      </c>
      <c r="I142" s="28" t="s">
        <v>715</v>
      </c>
      <c r="J142" s="28"/>
      <c r="K142" s="27" t="s">
        <v>337</v>
      </c>
      <c r="L142" s="16"/>
      <c r="M142" s="27" t="s">
        <v>371</v>
      </c>
      <c r="N142" s="27"/>
      <c r="O142" s="86">
        <v>2000000024</v>
      </c>
      <c r="P142" s="28" t="str">
        <f>IF(N142&lt;&gt;"",HYPERLINK(CONCATENATE("https:;;athena.ohdsi.org;search-terms;terms;",O142), CONCATENATE("Athena-",O142)),"")</f>
        <v/>
      </c>
      <c r="Q142" s="27"/>
      <c r="R142" s="27"/>
      <c r="S142" s="27"/>
      <c r="T142" s="27" t="s">
        <v>666</v>
      </c>
      <c r="U142" s="27" t="s">
        <v>667</v>
      </c>
      <c r="V142" s="27"/>
      <c r="W142" s="27"/>
      <c r="X142" s="15" t="s">
        <v>186</v>
      </c>
    </row>
    <row r="143" spans="1:24" s="23" customFormat="1" ht="16">
      <c r="A143" s="55"/>
      <c r="B143" s="49" t="s">
        <v>145</v>
      </c>
      <c r="C143" s="15" t="s">
        <v>73</v>
      </c>
      <c r="D143" s="15" t="s">
        <v>607</v>
      </c>
      <c r="E143" s="16" t="s">
        <v>294</v>
      </c>
      <c r="F143" s="15" t="s">
        <v>55</v>
      </c>
      <c r="G143" s="15" t="s">
        <v>58</v>
      </c>
      <c r="H143" s="28" t="s">
        <v>665</v>
      </c>
      <c r="I143" s="28" t="s">
        <v>715</v>
      </c>
      <c r="J143" s="28"/>
      <c r="K143" s="27" t="s">
        <v>337</v>
      </c>
      <c r="L143" s="16"/>
      <c r="M143" s="27" t="s">
        <v>367</v>
      </c>
      <c r="N143" s="27"/>
      <c r="O143" s="86">
        <v>2000000024</v>
      </c>
      <c r="P143" s="28" t="str">
        <f>IF(N143&lt;&gt;"",HYPERLINK(CONCATENATE("https:;;athena.ohdsi.org;search-terms;terms;",O143), CONCATENATE("Athena-",O143)),"")</f>
        <v/>
      </c>
      <c r="Q143" s="27"/>
      <c r="R143" s="27"/>
      <c r="S143" s="27"/>
      <c r="T143" s="27" t="s">
        <v>666</v>
      </c>
      <c r="U143" s="27" t="s">
        <v>668</v>
      </c>
      <c r="V143" s="27"/>
      <c r="W143" s="27"/>
      <c r="X143" s="15" t="s">
        <v>186</v>
      </c>
    </row>
    <row r="144" spans="1:24" s="23" customFormat="1" ht="16">
      <c r="A144" s="70" t="s">
        <v>689</v>
      </c>
      <c r="B144" s="50" t="s">
        <v>306</v>
      </c>
      <c r="C144" s="6"/>
      <c r="D144" s="6"/>
      <c r="E144" s="7"/>
      <c r="F144" s="6"/>
      <c r="G144" s="6"/>
      <c r="H144" s="30"/>
      <c r="I144" s="30"/>
      <c r="J144" s="6"/>
      <c r="K144" s="51"/>
      <c r="L144" s="7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</row>
    <row r="145" spans="1:24" s="23" customFormat="1" ht="21" customHeight="1">
      <c r="A145" s="55"/>
      <c r="B145" s="67" t="s">
        <v>230</v>
      </c>
      <c r="C145" s="15" t="s">
        <v>347</v>
      </c>
      <c r="D145" s="27" t="s">
        <v>260</v>
      </c>
      <c r="E145" s="44" t="s">
        <v>261</v>
      </c>
      <c r="F145" s="27" t="s">
        <v>120</v>
      </c>
      <c r="G145" s="27"/>
      <c r="H145" s="64"/>
      <c r="I145" s="64" t="s">
        <v>120</v>
      </c>
      <c r="J145" s="27"/>
      <c r="K145" s="27" t="s">
        <v>337</v>
      </c>
      <c r="L145" s="65"/>
      <c r="M145" s="27"/>
      <c r="N145" s="27"/>
      <c r="O145" s="27"/>
      <c r="P145" s="28" t="str">
        <f t="shared" ref="P145:P158" si="5">IF(N145&lt;&gt;"",HYPERLINK(CONCATENATE("https:;;athena.ohdsi.org;search-terms;terms;",O145), CONCATENATE("Athena-",O145)),"")</f>
        <v/>
      </c>
      <c r="Q145" s="27"/>
      <c r="R145" s="27"/>
      <c r="S145" s="27"/>
      <c r="T145" s="27"/>
      <c r="U145" s="27"/>
      <c r="V145" s="27"/>
      <c r="W145" s="27"/>
      <c r="X145" s="27"/>
    </row>
    <row r="146" spans="1:24" s="23" customFormat="1" ht="95" customHeight="1">
      <c r="A146" s="55"/>
      <c r="B146" s="67" t="s">
        <v>126</v>
      </c>
      <c r="C146" s="27"/>
      <c r="D146" s="71" t="s">
        <v>307</v>
      </c>
      <c r="E146" s="80" t="s">
        <v>310</v>
      </c>
      <c r="F146" s="61" t="s">
        <v>55</v>
      </c>
      <c r="G146" s="24" t="s">
        <v>318</v>
      </c>
      <c r="H146" s="68"/>
      <c r="I146" s="68"/>
      <c r="J146" s="61"/>
      <c r="K146" s="61" t="s">
        <v>337</v>
      </c>
      <c r="L146" s="16" t="s">
        <v>352</v>
      </c>
      <c r="M146" s="61"/>
      <c r="N146" s="61"/>
      <c r="O146" s="61"/>
      <c r="P146" s="28" t="str">
        <f t="shared" si="5"/>
        <v/>
      </c>
      <c r="Q146" s="61"/>
      <c r="R146" s="61"/>
      <c r="S146" s="61"/>
      <c r="T146" s="61"/>
      <c r="U146" s="61"/>
      <c r="V146" s="61"/>
      <c r="W146" s="61"/>
      <c r="X146" s="27" t="s">
        <v>260</v>
      </c>
    </row>
    <row r="147" spans="1:24" s="23" customFormat="1" ht="15" customHeight="1">
      <c r="A147" s="55"/>
      <c r="B147" s="67"/>
      <c r="C147" s="27"/>
      <c r="D147" s="78" t="s">
        <v>423</v>
      </c>
      <c r="E147" s="81" t="s">
        <v>428</v>
      </c>
      <c r="F147" s="27" t="s">
        <v>309</v>
      </c>
      <c r="G147" s="61"/>
      <c r="H147" s="64" t="s">
        <v>760</v>
      </c>
      <c r="I147" s="68" t="s">
        <v>714</v>
      </c>
      <c r="J147" s="61"/>
      <c r="K147" s="61" t="s">
        <v>337</v>
      </c>
      <c r="L147" s="16"/>
      <c r="M147" t="s">
        <v>374</v>
      </c>
      <c r="N147" s="61"/>
      <c r="O147" s="83">
        <v>2000000025</v>
      </c>
      <c r="P147" s="28" t="str">
        <f t="shared" si="5"/>
        <v/>
      </c>
      <c r="Q147" s="61"/>
      <c r="R147" s="61"/>
      <c r="S147" s="61"/>
      <c r="T147" s="61"/>
      <c r="U147" s="61"/>
      <c r="V147" s="61"/>
      <c r="W147" s="61"/>
      <c r="X147" s="27" t="s">
        <v>260</v>
      </c>
    </row>
    <row r="148" spans="1:24" s="23" customFormat="1" ht="15" customHeight="1">
      <c r="A148" s="55"/>
      <c r="B148" s="67"/>
      <c r="C148" s="27" t="s">
        <v>547</v>
      </c>
      <c r="D148" s="78" t="s">
        <v>424</v>
      </c>
      <c r="E148" s="81" t="s">
        <v>429</v>
      </c>
      <c r="F148" s="27" t="s">
        <v>309</v>
      </c>
      <c r="G148" s="61"/>
      <c r="H148" s="64" t="s">
        <v>760</v>
      </c>
      <c r="I148" s="68" t="s">
        <v>714</v>
      </c>
      <c r="J148" s="61"/>
      <c r="K148" s="61" t="s">
        <v>337</v>
      </c>
      <c r="L148" s="16"/>
      <c r="M148" t="s">
        <v>374</v>
      </c>
      <c r="N148" s="61" t="s">
        <v>368</v>
      </c>
      <c r="O148" s="83">
        <v>40482001</v>
      </c>
      <c r="P148" s="28" t="str">
        <f t="shared" si="5"/>
        <v>Athena-40482001</v>
      </c>
      <c r="Q148" s="61"/>
      <c r="R148" s="61"/>
      <c r="S148" s="61"/>
      <c r="T148" s="61"/>
      <c r="U148" s="61"/>
      <c r="V148" s="61"/>
      <c r="W148" s="61"/>
      <c r="X148" s="27" t="s">
        <v>260</v>
      </c>
    </row>
    <row r="149" spans="1:24" s="23" customFormat="1" ht="15" customHeight="1">
      <c r="A149" s="55"/>
      <c r="B149" s="67"/>
      <c r="C149" s="27" t="s">
        <v>548</v>
      </c>
      <c r="D149" s="78" t="s">
        <v>425</v>
      </c>
      <c r="E149" s="81" t="s">
        <v>430</v>
      </c>
      <c r="F149" s="27" t="s">
        <v>309</v>
      </c>
      <c r="G149" s="61"/>
      <c r="H149" s="64" t="s">
        <v>760</v>
      </c>
      <c r="I149" s="68" t="s">
        <v>714</v>
      </c>
      <c r="J149" s="61"/>
      <c r="K149" s="61" t="s">
        <v>337</v>
      </c>
      <c r="L149" s="16"/>
      <c r="M149" t="s">
        <v>374</v>
      </c>
      <c r="N149" s="61" t="s">
        <v>368</v>
      </c>
      <c r="O149" s="83">
        <v>4159706</v>
      </c>
      <c r="P149" s="28" t="str">
        <f t="shared" si="5"/>
        <v>Athena-4159706</v>
      </c>
      <c r="Q149" s="61"/>
      <c r="R149" s="61"/>
      <c r="S149" s="61"/>
      <c r="T149" s="61"/>
      <c r="U149" s="61"/>
      <c r="V149" s="61"/>
      <c r="W149" s="61"/>
      <c r="X149" s="27" t="s">
        <v>260</v>
      </c>
    </row>
    <row r="150" spans="1:24" s="23" customFormat="1" ht="15" customHeight="1">
      <c r="A150" s="55"/>
      <c r="B150" s="67"/>
      <c r="C150" s="27" t="s">
        <v>549</v>
      </c>
      <c r="D150" s="78" t="s">
        <v>426</v>
      </c>
      <c r="E150" s="81" t="s">
        <v>431</v>
      </c>
      <c r="F150" s="27" t="s">
        <v>309</v>
      </c>
      <c r="G150" s="61"/>
      <c r="H150" s="64" t="s">
        <v>760</v>
      </c>
      <c r="I150" s="68" t="s">
        <v>714</v>
      </c>
      <c r="J150" s="61"/>
      <c r="K150" s="61" t="s">
        <v>337</v>
      </c>
      <c r="L150" s="16"/>
      <c r="M150" t="s">
        <v>374</v>
      </c>
      <c r="N150" s="61"/>
      <c r="O150" s="83">
        <v>2000000026</v>
      </c>
      <c r="P150" s="28" t="str">
        <f t="shared" si="5"/>
        <v/>
      </c>
      <c r="Q150" s="61"/>
      <c r="R150" s="61"/>
      <c r="S150" s="61"/>
      <c r="T150" s="61"/>
      <c r="U150" s="61"/>
      <c r="V150" s="61"/>
      <c r="W150" s="61"/>
      <c r="X150" s="27" t="s">
        <v>260</v>
      </c>
    </row>
    <row r="151" spans="1:24" s="23" customFormat="1" ht="15" customHeight="1">
      <c r="A151" s="55"/>
      <c r="B151" s="67"/>
      <c r="C151" s="27" t="s">
        <v>775</v>
      </c>
      <c r="D151" s="78" t="s">
        <v>776</v>
      </c>
      <c r="E151" s="81" t="s">
        <v>777</v>
      </c>
      <c r="F151" s="27" t="s">
        <v>309</v>
      </c>
      <c r="G151" s="61"/>
      <c r="H151" s="64" t="s">
        <v>760</v>
      </c>
      <c r="I151" s="68" t="s">
        <v>714</v>
      </c>
      <c r="J151" s="61"/>
      <c r="K151" s="61" t="s">
        <v>337</v>
      </c>
      <c r="L151" s="16"/>
      <c r="M151" t="s">
        <v>374</v>
      </c>
      <c r="N151" s="61" t="s">
        <v>368</v>
      </c>
      <c r="O151" s="83">
        <v>36714983</v>
      </c>
      <c r="P151" s="28" t="str">
        <f t="shared" ref="P151:P153" si="6">IF(N151&lt;&gt;"",HYPERLINK(CONCATENATE("https:;;athena.ohdsi.org;search-terms;terms;",O151), CONCATENATE("Athena-",O151)),"")</f>
        <v>Athena-36714983</v>
      </c>
      <c r="Q151" s="61"/>
      <c r="R151" s="61"/>
      <c r="S151" s="61"/>
      <c r="T151" s="61"/>
      <c r="U151" s="61"/>
      <c r="V151" s="61"/>
      <c r="W151" s="61"/>
      <c r="X151" s="27" t="s">
        <v>260</v>
      </c>
    </row>
    <row r="152" spans="1:24" s="23" customFormat="1" ht="15" customHeight="1">
      <c r="A152" s="55"/>
      <c r="B152" s="67"/>
      <c r="C152" s="27" t="s">
        <v>930</v>
      </c>
      <c r="D152" s="78" t="s">
        <v>927</v>
      </c>
      <c r="E152" s="81" t="s">
        <v>925</v>
      </c>
      <c r="F152" s="27" t="s">
        <v>309</v>
      </c>
      <c r="G152" s="61"/>
      <c r="H152" s="64" t="s">
        <v>760</v>
      </c>
      <c r="I152" s="68" t="s">
        <v>714</v>
      </c>
      <c r="J152" s="61"/>
      <c r="K152" s="61" t="s">
        <v>337</v>
      </c>
      <c r="L152" s="16"/>
      <c r="M152" t="s">
        <v>374</v>
      </c>
      <c r="N152" s="61" t="s">
        <v>368</v>
      </c>
      <c r="O152" s="83">
        <v>4165145</v>
      </c>
      <c r="P152" s="28" t="str">
        <f t="shared" si="6"/>
        <v>Athena-4165145</v>
      </c>
      <c r="Q152" s="61"/>
      <c r="R152" s="61"/>
      <c r="S152" s="61"/>
      <c r="T152" s="61"/>
      <c r="U152" s="61"/>
      <c r="V152" s="61"/>
      <c r="W152" s="61"/>
      <c r="X152" s="27" t="s">
        <v>260</v>
      </c>
    </row>
    <row r="153" spans="1:24" s="23" customFormat="1" ht="15" customHeight="1">
      <c r="A153" s="55"/>
      <c r="B153" s="67"/>
      <c r="C153" s="27" t="s">
        <v>929</v>
      </c>
      <c r="D153" s="78" t="s">
        <v>928</v>
      </c>
      <c r="E153" s="81" t="s">
        <v>926</v>
      </c>
      <c r="F153" s="27" t="s">
        <v>309</v>
      </c>
      <c r="G153" s="61"/>
      <c r="H153" s="64" t="s">
        <v>760</v>
      </c>
      <c r="I153" s="68" t="s">
        <v>714</v>
      </c>
      <c r="J153" s="61"/>
      <c r="K153" s="61" t="s">
        <v>337</v>
      </c>
      <c r="L153" s="16"/>
      <c r="M153" t="s">
        <v>374</v>
      </c>
      <c r="N153" s="61" t="s">
        <v>368</v>
      </c>
      <c r="O153" s="83">
        <v>35610204</v>
      </c>
      <c r="P153" s="28" t="str">
        <f t="shared" si="6"/>
        <v>Athena-35610204</v>
      </c>
      <c r="Q153" s="61"/>
      <c r="R153" s="61"/>
      <c r="S153" s="61"/>
      <c r="T153" s="61"/>
      <c r="U153" s="61"/>
      <c r="V153" s="61"/>
      <c r="W153" s="61"/>
      <c r="X153" s="27" t="s">
        <v>260</v>
      </c>
    </row>
    <row r="154" spans="1:24" s="23" customFormat="1" ht="15" customHeight="1">
      <c r="A154" s="55"/>
      <c r="B154" s="67"/>
      <c r="C154" s="27"/>
      <c r="D154" s="96" t="s">
        <v>427</v>
      </c>
      <c r="E154" s="80" t="s">
        <v>432</v>
      </c>
      <c r="F154" s="27" t="s">
        <v>309</v>
      </c>
      <c r="G154" s="61"/>
      <c r="H154" s="64" t="s">
        <v>760</v>
      </c>
      <c r="I154" s="68" t="s">
        <v>714</v>
      </c>
      <c r="J154" s="61"/>
      <c r="K154" s="61" t="s">
        <v>337</v>
      </c>
      <c r="L154" s="16"/>
      <c r="M154"/>
      <c r="N154" s="61"/>
      <c r="O154" s="83"/>
      <c r="P154" s="28" t="str">
        <f t="shared" si="5"/>
        <v/>
      </c>
      <c r="Q154" s="61"/>
      <c r="R154" s="61"/>
      <c r="S154" s="61"/>
      <c r="T154" s="61"/>
      <c r="U154" s="61"/>
      <c r="V154" s="61"/>
      <c r="W154" s="61"/>
      <c r="X154" s="27" t="s">
        <v>260</v>
      </c>
    </row>
    <row r="155" spans="1:24" s="23" customFormat="1" ht="18" customHeight="1">
      <c r="A155" s="55"/>
      <c r="B155" s="67" t="s">
        <v>311</v>
      </c>
      <c r="C155" s="27"/>
      <c r="D155" s="71" t="s">
        <v>259</v>
      </c>
      <c r="E155" s="72" t="s">
        <v>312</v>
      </c>
      <c r="F155" s="27" t="s">
        <v>309</v>
      </c>
      <c r="G155" s="61"/>
      <c r="H155" s="64" t="s">
        <v>760</v>
      </c>
      <c r="I155" s="68" t="s">
        <v>714</v>
      </c>
      <c r="J155" s="27"/>
      <c r="K155" s="27" t="s">
        <v>337</v>
      </c>
      <c r="L155" s="45"/>
      <c r="M155" s="27"/>
      <c r="N155" s="27"/>
      <c r="O155" s="27"/>
      <c r="P155" s="28" t="str">
        <f t="shared" si="5"/>
        <v/>
      </c>
      <c r="Q155" s="27"/>
      <c r="R155" s="27"/>
      <c r="S155" s="27"/>
      <c r="T155" s="27"/>
      <c r="U155" s="27"/>
      <c r="V155" s="27"/>
      <c r="W155" s="27"/>
      <c r="X155" s="27" t="s">
        <v>260</v>
      </c>
    </row>
    <row r="156" spans="1:24" s="23" customFormat="1" ht="18" customHeight="1">
      <c r="A156" s="55"/>
      <c r="B156" s="67" t="s">
        <v>126</v>
      </c>
      <c r="C156" s="27" t="s">
        <v>123</v>
      </c>
      <c r="D156" s="27" t="s">
        <v>123</v>
      </c>
      <c r="E156" s="44" t="s">
        <v>690</v>
      </c>
      <c r="F156" s="27" t="s">
        <v>55</v>
      </c>
      <c r="G156" s="27" t="s">
        <v>58</v>
      </c>
      <c r="H156" s="64" t="s">
        <v>665</v>
      </c>
      <c r="I156" s="64" t="s">
        <v>715</v>
      </c>
      <c r="J156" s="27"/>
      <c r="K156" s="27" t="s">
        <v>337</v>
      </c>
      <c r="L156" s="45"/>
      <c r="M156" s="91" t="s">
        <v>371</v>
      </c>
      <c r="N156" s="91" t="s">
        <v>368</v>
      </c>
      <c r="O156" s="92">
        <v>440383</v>
      </c>
      <c r="P156" s="28" t="str">
        <f t="shared" si="5"/>
        <v>Athena-440383</v>
      </c>
      <c r="Q156" s="27"/>
      <c r="R156" s="27"/>
      <c r="S156" s="27"/>
      <c r="T156" s="27" t="s">
        <v>666</v>
      </c>
      <c r="U156" s="27" t="s">
        <v>667</v>
      </c>
      <c r="V156" s="27"/>
      <c r="W156" s="27" t="s">
        <v>342</v>
      </c>
      <c r="X156" s="27" t="s">
        <v>260</v>
      </c>
    </row>
    <row r="157" spans="1:24" s="23" customFormat="1" ht="18" customHeight="1">
      <c r="A157" s="55"/>
      <c r="B157" s="67" t="s">
        <v>126</v>
      </c>
      <c r="C157" s="27" t="s">
        <v>123</v>
      </c>
      <c r="D157" s="27" t="s">
        <v>608</v>
      </c>
      <c r="E157" s="44" t="s">
        <v>690</v>
      </c>
      <c r="F157" s="27" t="s">
        <v>55</v>
      </c>
      <c r="G157" s="27" t="s">
        <v>58</v>
      </c>
      <c r="H157" s="64" t="s">
        <v>665</v>
      </c>
      <c r="I157" s="64" t="s">
        <v>715</v>
      </c>
      <c r="J157" s="27"/>
      <c r="K157" s="27" t="s">
        <v>337</v>
      </c>
      <c r="L157" s="45"/>
      <c r="M157" s="91" t="s">
        <v>367</v>
      </c>
      <c r="N157" s="91" t="s">
        <v>368</v>
      </c>
      <c r="O157" s="92">
        <v>440383</v>
      </c>
      <c r="P157" s="28" t="str">
        <f t="shared" si="5"/>
        <v>Athena-440383</v>
      </c>
      <c r="Q157" s="27"/>
      <c r="R157" s="27"/>
      <c r="S157" s="27"/>
      <c r="T157" s="27" t="s">
        <v>666</v>
      </c>
      <c r="U157" s="27" t="s">
        <v>668</v>
      </c>
      <c r="V157" s="27"/>
      <c r="W157" s="27" t="s">
        <v>342</v>
      </c>
      <c r="X157" s="27" t="s">
        <v>260</v>
      </c>
    </row>
    <row r="158" spans="1:24" s="23" customFormat="1" ht="16">
      <c r="A158" s="55"/>
      <c r="B158" s="67"/>
      <c r="C158" s="27"/>
      <c r="D158" s="27" t="s">
        <v>342</v>
      </c>
      <c r="E158" s="44" t="s">
        <v>356</v>
      </c>
      <c r="F158" s="27" t="s">
        <v>433</v>
      </c>
      <c r="G158" s="27"/>
      <c r="H158" s="64"/>
      <c r="I158" s="64" t="s">
        <v>716</v>
      </c>
      <c r="J158" s="27"/>
      <c r="K158" s="27" t="s">
        <v>337</v>
      </c>
      <c r="L158" s="65"/>
      <c r="M158" s="27" t="s">
        <v>587</v>
      </c>
      <c r="N158" s="27"/>
      <c r="O158" s="27"/>
      <c r="P158" s="28" t="str">
        <f t="shared" si="5"/>
        <v/>
      </c>
      <c r="Q158" s="27"/>
      <c r="R158" s="27"/>
      <c r="S158" s="27"/>
      <c r="T158" s="27"/>
      <c r="U158" s="27"/>
      <c r="V158" s="27"/>
      <c r="W158" s="27"/>
      <c r="X158" s="27" t="s">
        <v>260</v>
      </c>
    </row>
    <row r="159" spans="1:24" s="23" customFormat="1" ht="25.5" customHeight="1">
      <c r="A159" s="55"/>
      <c r="B159" s="69"/>
      <c r="C159" s="56"/>
      <c r="D159" s="56"/>
      <c r="E159" s="57"/>
      <c r="F159" s="56"/>
      <c r="G159" s="56"/>
      <c r="H159" s="58"/>
      <c r="I159" s="58"/>
      <c r="J159" s="56"/>
      <c r="K159" s="56"/>
      <c r="L159" s="60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</row>
    <row r="160" spans="1:24" s="23" customFormat="1" ht="16">
      <c r="A160" s="55"/>
      <c r="B160" s="49" t="s">
        <v>230</v>
      </c>
      <c r="C160" s="15" t="s">
        <v>347</v>
      </c>
      <c r="D160" s="15" t="s">
        <v>262</v>
      </c>
      <c r="E160" s="16" t="s">
        <v>263</v>
      </c>
      <c r="F160" s="15" t="s">
        <v>120</v>
      </c>
      <c r="G160" s="27"/>
      <c r="H160" s="28"/>
      <c r="I160" s="28" t="s">
        <v>120</v>
      </c>
      <c r="J160" s="15"/>
      <c r="K160" s="27" t="s">
        <v>337</v>
      </c>
      <c r="L160" s="45"/>
      <c r="M160" s="27"/>
      <c r="N160" s="27"/>
      <c r="O160" s="27"/>
      <c r="P160" s="28" t="str">
        <f t="shared" ref="P160:P170" si="7">IF(N160&lt;&gt;"",HYPERLINK(CONCATENATE("https:;;athena.ohdsi.org;search-terms;terms;",O160), CONCATENATE("Athena-",O160)),"")</f>
        <v/>
      </c>
      <c r="Q160" s="27"/>
      <c r="R160" s="27"/>
      <c r="S160" s="27"/>
      <c r="T160" s="27"/>
      <c r="U160" s="27"/>
      <c r="V160" s="27"/>
      <c r="W160" s="27"/>
      <c r="X160" s="27"/>
    </row>
    <row r="161" spans="1:24" s="23" customFormat="1" ht="94" customHeight="1">
      <c r="A161" s="55"/>
      <c r="B161" s="49" t="s">
        <v>126</v>
      </c>
      <c r="C161" s="15"/>
      <c r="D161" s="71" t="s">
        <v>308</v>
      </c>
      <c r="E161" s="72" t="s">
        <v>314</v>
      </c>
      <c r="F161" s="15" t="s">
        <v>55</v>
      </c>
      <c r="G161" s="24" t="s">
        <v>320</v>
      </c>
      <c r="H161" s="28" t="s">
        <v>192</v>
      </c>
      <c r="I161" s="28"/>
      <c r="J161" s="15"/>
      <c r="K161" s="27" t="s">
        <v>337</v>
      </c>
      <c r="L161" s="16" t="s">
        <v>358</v>
      </c>
      <c r="M161" s="27"/>
      <c r="N161" s="27"/>
      <c r="O161" s="27"/>
      <c r="P161" s="28" t="str">
        <f t="shared" si="7"/>
        <v/>
      </c>
      <c r="Q161" s="27"/>
      <c r="R161" s="27"/>
      <c r="S161" s="27"/>
      <c r="T161" s="27"/>
      <c r="U161" s="27"/>
      <c r="V161" s="27"/>
      <c r="W161" s="27"/>
      <c r="X161" s="15" t="s">
        <v>262</v>
      </c>
    </row>
    <row r="162" spans="1:24" s="23" customFormat="1" ht="16" customHeight="1">
      <c r="A162" s="55"/>
      <c r="B162" s="49"/>
      <c r="C162" s="15" t="s">
        <v>550</v>
      </c>
      <c r="D162" s="78" t="s">
        <v>434</v>
      </c>
      <c r="E162" s="79" t="s">
        <v>435</v>
      </c>
      <c r="F162" s="27" t="s">
        <v>309</v>
      </c>
      <c r="G162" s="15"/>
      <c r="H162" s="64" t="s">
        <v>760</v>
      </c>
      <c r="I162" s="28" t="s">
        <v>714</v>
      </c>
      <c r="J162" s="15"/>
      <c r="K162" s="27" t="s">
        <v>337</v>
      </c>
      <c r="L162" s="16"/>
      <c r="M162" t="s">
        <v>374</v>
      </c>
      <c r="N162" s="61"/>
      <c r="O162" s="83">
        <v>2000000027</v>
      </c>
      <c r="P162" s="28" t="str">
        <f t="shared" si="7"/>
        <v/>
      </c>
      <c r="Q162" s="27"/>
      <c r="R162" s="27"/>
      <c r="S162" s="27"/>
      <c r="T162" s="27"/>
      <c r="U162" s="27"/>
      <c r="V162" s="27"/>
      <c r="W162" s="27"/>
      <c r="X162" s="15" t="s">
        <v>262</v>
      </c>
    </row>
    <row r="163" spans="1:24" s="23" customFormat="1" ht="16" customHeight="1">
      <c r="A163" s="55"/>
      <c r="B163" s="49"/>
      <c r="C163" s="15" t="s">
        <v>551</v>
      </c>
      <c r="D163" s="78" t="s">
        <v>436</v>
      </c>
      <c r="E163" s="79" t="s">
        <v>441</v>
      </c>
      <c r="F163" s="27" t="s">
        <v>309</v>
      </c>
      <c r="G163" s="15"/>
      <c r="H163" s="64" t="s">
        <v>760</v>
      </c>
      <c r="I163" s="28" t="s">
        <v>714</v>
      </c>
      <c r="J163" s="15"/>
      <c r="K163" s="27" t="s">
        <v>337</v>
      </c>
      <c r="L163" s="16"/>
      <c r="M163" t="s">
        <v>374</v>
      </c>
      <c r="N163" s="61" t="s">
        <v>368</v>
      </c>
      <c r="O163" s="83">
        <v>4128244</v>
      </c>
      <c r="P163" s="28" t="str">
        <f t="shared" si="7"/>
        <v>Athena-4128244</v>
      </c>
      <c r="Q163" s="27"/>
      <c r="R163" s="27"/>
      <c r="S163" s="27"/>
      <c r="T163" s="27"/>
      <c r="U163" s="27"/>
      <c r="V163" s="27"/>
      <c r="W163" s="27"/>
      <c r="X163" s="15" t="s">
        <v>262</v>
      </c>
    </row>
    <row r="164" spans="1:24" s="23" customFormat="1" ht="16" customHeight="1">
      <c r="A164" s="55"/>
      <c r="B164" s="49"/>
      <c r="C164" s="15" t="s">
        <v>552</v>
      </c>
      <c r="D164" s="78" t="s">
        <v>437</v>
      </c>
      <c r="E164" s="79" t="s">
        <v>442</v>
      </c>
      <c r="F164" s="27" t="s">
        <v>309</v>
      </c>
      <c r="G164" s="15"/>
      <c r="H164" s="64" t="s">
        <v>760</v>
      </c>
      <c r="I164" s="28" t="s">
        <v>714</v>
      </c>
      <c r="J164" s="15"/>
      <c r="K164" s="27" t="s">
        <v>337</v>
      </c>
      <c r="L164" s="16"/>
      <c r="M164" t="s">
        <v>374</v>
      </c>
      <c r="N164" s="61" t="s">
        <v>368</v>
      </c>
      <c r="O164" s="83">
        <v>4169477</v>
      </c>
      <c r="P164" s="28" t="str">
        <f t="shared" si="7"/>
        <v>Athena-4169477</v>
      </c>
      <c r="Q164" s="27"/>
      <c r="R164" s="27"/>
      <c r="S164" s="27"/>
      <c r="T164" s="27"/>
      <c r="U164" s="27"/>
      <c r="V164" s="27"/>
      <c r="W164" s="27"/>
      <c r="X164" s="15" t="s">
        <v>262</v>
      </c>
    </row>
    <row r="165" spans="1:24" s="23" customFormat="1" ht="16" customHeight="1">
      <c r="A165" s="55"/>
      <c r="B165" s="49"/>
      <c r="C165" s="15"/>
      <c r="D165" s="78" t="s">
        <v>438</v>
      </c>
      <c r="E165" s="79" t="s">
        <v>443</v>
      </c>
      <c r="F165" s="27" t="s">
        <v>309</v>
      </c>
      <c r="G165" s="15"/>
      <c r="H165" s="64" t="s">
        <v>760</v>
      </c>
      <c r="I165" s="28" t="s">
        <v>714</v>
      </c>
      <c r="J165" s="15"/>
      <c r="K165" s="27" t="s">
        <v>337</v>
      </c>
      <c r="L165" s="16"/>
      <c r="M165" t="s">
        <v>374</v>
      </c>
      <c r="N165" s="61" t="s">
        <v>368</v>
      </c>
      <c r="O165" s="83">
        <v>4165145</v>
      </c>
      <c r="P165" s="28" t="str">
        <f t="shared" si="7"/>
        <v>Athena-4165145</v>
      </c>
      <c r="Q165" s="27"/>
      <c r="R165" s="27"/>
      <c r="S165" s="27"/>
      <c r="T165" s="27"/>
      <c r="U165" s="27"/>
      <c r="V165" s="27"/>
      <c r="W165" s="27"/>
      <c r="X165" s="15" t="s">
        <v>262</v>
      </c>
    </row>
    <row r="166" spans="1:24" s="23" customFormat="1" ht="16" customHeight="1">
      <c r="A166" s="55"/>
      <c r="B166" s="49"/>
      <c r="C166" s="15"/>
      <c r="D166" s="71" t="s">
        <v>439</v>
      </c>
      <c r="E166" s="72" t="s">
        <v>444</v>
      </c>
      <c r="F166" s="27" t="s">
        <v>309</v>
      </c>
      <c r="G166" s="15"/>
      <c r="H166" s="64" t="s">
        <v>760</v>
      </c>
      <c r="I166" s="28"/>
      <c r="J166" s="15"/>
      <c r="K166" s="27" t="s">
        <v>337</v>
      </c>
      <c r="L166" s="16"/>
      <c r="M166"/>
      <c r="N166" s="27"/>
      <c r="O166"/>
      <c r="P166" s="28" t="str">
        <f t="shared" si="7"/>
        <v/>
      </c>
      <c r="Q166" s="27"/>
      <c r="R166" s="27"/>
      <c r="S166" s="27"/>
      <c r="T166" s="27"/>
      <c r="U166" s="27"/>
      <c r="V166" s="27"/>
      <c r="W166" s="27"/>
      <c r="X166" s="15" t="s">
        <v>262</v>
      </c>
    </row>
    <row r="167" spans="1:24" s="23" customFormat="1" ht="16" customHeight="1">
      <c r="A167" s="55"/>
      <c r="B167" s="67" t="s">
        <v>126</v>
      </c>
      <c r="C167" s="27"/>
      <c r="D167" s="71" t="s">
        <v>264</v>
      </c>
      <c r="E167" s="72" t="s">
        <v>316</v>
      </c>
      <c r="F167" s="27" t="s">
        <v>309</v>
      </c>
      <c r="G167" s="27"/>
      <c r="H167" s="64" t="s">
        <v>760</v>
      </c>
      <c r="I167" s="64"/>
      <c r="J167" s="27"/>
      <c r="K167" s="27" t="s">
        <v>337</v>
      </c>
      <c r="L167" s="45"/>
      <c r="M167" s="27"/>
      <c r="O167" s="27"/>
      <c r="P167" s="28" t="str">
        <f t="shared" si="7"/>
        <v/>
      </c>
      <c r="Q167" s="27"/>
      <c r="R167" s="27"/>
      <c r="S167" s="27"/>
      <c r="T167" s="27"/>
      <c r="U167" s="27"/>
      <c r="V167" s="27"/>
      <c r="W167" s="27"/>
      <c r="X167" s="15" t="s">
        <v>262</v>
      </c>
    </row>
    <row r="168" spans="1:24" s="23" customFormat="1" ht="24" customHeight="1">
      <c r="A168" s="55"/>
      <c r="B168" s="49" t="s">
        <v>126</v>
      </c>
      <c r="C168" s="15" t="s">
        <v>49</v>
      </c>
      <c r="D168" s="15" t="s">
        <v>49</v>
      </c>
      <c r="E168" s="16" t="s">
        <v>691</v>
      </c>
      <c r="F168" s="15" t="s">
        <v>55</v>
      </c>
      <c r="G168" s="15" t="s">
        <v>58</v>
      </c>
      <c r="H168" s="28" t="s">
        <v>665</v>
      </c>
      <c r="I168" s="28" t="s">
        <v>715</v>
      </c>
      <c r="J168" s="15"/>
      <c r="K168" s="27" t="s">
        <v>337</v>
      </c>
      <c r="L168" s="45"/>
      <c r="M168" s="27" t="s">
        <v>371</v>
      </c>
      <c r="N168" s="27" t="s">
        <v>368</v>
      </c>
      <c r="O168" s="27">
        <v>441542</v>
      </c>
      <c r="P168" s="28" t="str">
        <f t="shared" si="7"/>
        <v>Athena-441542</v>
      </c>
      <c r="Q168" s="27"/>
      <c r="R168" s="27"/>
      <c r="S168" s="27"/>
      <c r="T168" s="27" t="s">
        <v>666</v>
      </c>
      <c r="U168" s="27" t="s">
        <v>667</v>
      </c>
      <c r="V168" s="27"/>
      <c r="W168" s="27" t="s">
        <v>343</v>
      </c>
      <c r="X168" s="15" t="s">
        <v>262</v>
      </c>
    </row>
    <row r="169" spans="1:24" s="23" customFormat="1" ht="24" customHeight="1">
      <c r="A169" s="55"/>
      <c r="B169" s="49" t="s">
        <v>126</v>
      </c>
      <c r="C169" s="15" t="s">
        <v>49</v>
      </c>
      <c r="D169" s="15" t="s">
        <v>609</v>
      </c>
      <c r="E169" s="16" t="s">
        <v>691</v>
      </c>
      <c r="F169" s="15" t="s">
        <v>55</v>
      </c>
      <c r="G169" s="15" t="s">
        <v>58</v>
      </c>
      <c r="H169" s="28" t="s">
        <v>665</v>
      </c>
      <c r="I169" s="28" t="s">
        <v>715</v>
      </c>
      <c r="J169" s="15"/>
      <c r="K169" s="27" t="s">
        <v>337</v>
      </c>
      <c r="L169" s="45"/>
      <c r="M169" s="27" t="s">
        <v>367</v>
      </c>
      <c r="N169" s="27" t="s">
        <v>368</v>
      </c>
      <c r="O169" s="27">
        <v>441542</v>
      </c>
      <c r="P169" s="28" t="str">
        <f t="shared" si="7"/>
        <v>Athena-441542</v>
      </c>
      <c r="Q169" s="27"/>
      <c r="R169" s="27"/>
      <c r="S169" s="27"/>
      <c r="T169" s="27" t="s">
        <v>666</v>
      </c>
      <c r="U169" s="27" t="s">
        <v>668</v>
      </c>
      <c r="V169" s="27"/>
      <c r="W169" s="27" t="s">
        <v>343</v>
      </c>
      <c r="X169" s="15" t="s">
        <v>262</v>
      </c>
    </row>
    <row r="170" spans="1:24" s="23" customFormat="1" ht="16">
      <c r="A170" s="55"/>
      <c r="B170" s="67"/>
      <c r="C170" s="27"/>
      <c r="D170" s="27" t="s">
        <v>343</v>
      </c>
      <c r="E170" s="44" t="s">
        <v>356</v>
      </c>
      <c r="F170" s="27" t="s">
        <v>433</v>
      </c>
      <c r="G170" s="27"/>
      <c r="H170" s="64"/>
      <c r="I170" s="64" t="s">
        <v>716</v>
      </c>
      <c r="J170" s="27"/>
      <c r="K170" s="27" t="s">
        <v>337</v>
      </c>
      <c r="L170" s="65"/>
      <c r="M170" s="27" t="s">
        <v>587</v>
      </c>
      <c r="N170" s="27"/>
      <c r="O170" s="27"/>
      <c r="P170" s="28" t="str">
        <f t="shared" si="7"/>
        <v/>
      </c>
      <c r="Q170" s="27"/>
      <c r="R170" s="27"/>
      <c r="S170" s="27"/>
      <c r="T170" s="27"/>
      <c r="U170" s="27"/>
      <c r="V170" s="27"/>
      <c r="W170" s="27"/>
      <c r="X170" s="15" t="s">
        <v>262</v>
      </c>
    </row>
    <row r="171" spans="1:24" s="23" customFormat="1" ht="25.5" customHeight="1">
      <c r="A171" s="55"/>
      <c r="B171" s="69"/>
      <c r="C171" s="56"/>
      <c r="D171" s="56"/>
      <c r="E171" s="57"/>
      <c r="F171" s="56"/>
      <c r="G171" s="56"/>
      <c r="H171" s="58"/>
      <c r="I171" s="58"/>
      <c r="J171" s="56"/>
      <c r="K171" s="56"/>
      <c r="L171" s="60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</row>
    <row r="172" spans="1:24" s="23" customFormat="1" ht="16" customHeight="1">
      <c r="A172" s="55"/>
      <c r="B172" s="49"/>
      <c r="C172" s="15"/>
      <c r="D172" s="78" t="s">
        <v>726</v>
      </c>
      <c r="E172" s="79" t="s">
        <v>727</v>
      </c>
      <c r="F172" s="27" t="s">
        <v>309</v>
      </c>
      <c r="G172" s="15"/>
      <c r="H172" s="64" t="s">
        <v>760</v>
      </c>
      <c r="I172" s="28" t="s">
        <v>714</v>
      </c>
      <c r="J172" s="15"/>
      <c r="K172" s="27" t="s">
        <v>337</v>
      </c>
      <c r="L172" s="16"/>
      <c r="M172" t="s">
        <v>374</v>
      </c>
      <c r="N172" s="61"/>
      <c r="O172" s="83">
        <v>2000000079</v>
      </c>
      <c r="P172" s="28" t="str">
        <f t="shared" ref="P172" si="8">IF(N172&lt;&gt;"",HYPERLINK(CONCATENATE("https:;;athena.ohdsi.org;search-terms;terms;",O172), CONCATENATE("Athena-",O172)),"")</f>
        <v/>
      </c>
      <c r="Q172" s="27"/>
      <c r="R172" s="27"/>
      <c r="S172" s="27"/>
      <c r="T172" s="27"/>
      <c r="U172" s="27"/>
      <c r="V172" s="27"/>
      <c r="W172" s="27"/>
      <c r="X172" s="27" t="s">
        <v>260</v>
      </c>
    </row>
    <row r="173" spans="1:24" s="23" customFormat="1" ht="16" customHeight="1">
      <c r="A173" s="55"/>
      <c r="B173" s="49"/>
      <c r="C173" s="15"/>
      <c r="D173" s="78" t="s">
        <v>743</v>
      </c>
      <c r="E173" s="79" t="s">
        <v>744</v>
      </c>
      <c r="F173" s="27" t="s">
        <v>309</v>
      </c>
      <c r="G173" s="15"/>
      <c r="H173" s="64" t="s">
        <v>760</v>
      </c>
      <c r="I173" s="28" t="s">
        <v>714</v>
      </c>
      <c r="J173" s="15"/>
      <c r="K173" s="27" t="s">
        <v>337</v>
      </c>
      <c r="L173" s="16"/>
      <c r="M173" t="s">
        <v>374</v>
      </c>
      <c r="N173" s="61"/>
      <c r="O173" s="83">
        <v>2000000091</v>
      </c>
      <c r="P173" s="28"/>
      <c r="Q173" s="27"/>
      <c r="R173" s="27"/>
      <c r="S173" s="27"/>
      <c r="T173" s="27"/>
      <c r="U173" s="27"/>
      <c r="V173" s="27"/>
      <c r="W173" s="27"/>
      <c r="X173" s="27" t="s">
        <v>260</v>
      </c>
    </row>
    <row r="174" spans="1:24" s="23" customFormat="1" ht="59" customHeight="1">
      <c r="A174" s="55"/>
      <c r="B174" s="49"/>
      <c r="C174" s="15"/>
      <c r="D174" s="78" t="s">
        <v>753</v>
      </c>
      <c r="E174" s="79" t="s">
        <v>751</v>
      </c>
      <c r="F174" s="27" t="s">
        <v>309</v>
      </c>
      <c r="G174" s="15"/>
      <c r="H174" s="64" t="s">
        <v>1023</v>
      </c>
      <c r="I174" s="28" t="s">
        <v>714</v>
      </c>
      <c r="J174" s="15"/>
      <c r="K174" s="27" t="s">
        <v>337</v>
      </c>
      <c r="L174" s="16" t="s">
        <v>1022</v>
      </c>
      <c r="M174" t="s">
        <v>374</v>
      </c>
      <c r="N174" s="61"/>
      <c r="O174" s="83">
        <v>2000000092</v>
      </c>
      <c r="P174" s="28"/>
      <c r="Q174" s="27"/>
      <c r="R174" s="27"/>
      <c r="S174" s="27"/>
      <c r="T174" s="64" t="s">
        <v>1023</v>
      </c>
      <c r="U174" s="27"/>
      <c r="V174" s="27"/>
      <c r="W174" s="27"/>
      <c r="X174" s="27" t="s">
        <v>260</v>
      </c>
    </row>
    <row r="175" spans="1:24" s="23" customFormat="1" ht="74" customHeight="1">
      <c r="A175" s="55"/>
      <c r="B175" s="49"/>
      <c r="C175" s="15"/>
      <c r="D175" s="78" t="s">
        <v>761</v>
      </c>
      <c r="E175" s="79" t="s">
        <v>752</v>
      </c>
      <c r="F175" s="27" t="s">
        <v>309</v>
      </c>
      <c r="G175" s="15"/>
      <c r="H175" s="64" t="s">
        <v>717</v>
      </c>
      <c r="I175" s="28" t="s">
        <v>714</v>
      </c>
      <c r="J175" s="15"/>
      <c r="K175" s="27" t="s">
        <v>337</v>
      </c>
      <c r="L175" s="16" t="s">
        <v>1021</v>
      </c>
      <c r="M175" t="s">
        <v>374</v>
      </c>
      <c r="N175" s="61"/>
      <c r="O175" s="83">
        <v>2000000100</v>
      </c>
      <c r="P175" s="28"/>
      <c r="Q175" s="27"/>
      <c r="R175" s="27"/>
      <c r="S175" s="27"/>
      <c r="T175" s="64" t="s">
        <v>717</v>
      </c>
      <c r="U175" s="27"/>
      <c r="V175" s="27"/>
      <c r="W175" s="27"/>
      <c r="X175" s="27" t="s">
        <v>260</v>
      </c>
    </row>
    <row r="176" spans="1:24" s="23" customFormat="1" ht="130" customHeight="1">
      <c r="A176" s="55"/>
      <c r="B176" s="49"/>
      <c r="C176" s="15"/>
      <c r="D176" s="78" t="s">
        <v>1018</v>
      </c>
      <c r="E176" s="79" t="s">
        <v>1019</v>
      </c>
      <c r="F176" s="27" t="s">
        <v>309</v>
      </c>
      <c r="G176" s="15"/>
      <c r="H176" s="64" t="s">
        <v>999</v>
      </c>
      <c r="I176" s="28" t="s">
        <v>714</v>
      </c>
      <c r="J176" s="15"/>
      <c r="K176" s="27" t="s">
        <v>337</v>
      </c>
      <c r="L176" s="16" t="s">
        <v>1020</v>
      </c>
      <c r="M176" t="s">
        <v>374</v>
      </c>
      <c r="N176" s="61"/>
      <c r="O176" s="83">
        <v>2000000166</v>
      </c>
      <c r="P176" s="28"/>
      <c r="Q176" s="27"/>
      <c r="R176" s="27"/>
      <c r="S176" s="27"/>
      <c r="T176" s="64" t="s">
        <v>999</v>
      </c>
      <c r="U176" s="27"/>
      <c r="V176" s="27"/>
      <c r="W176" s="27"/>
      <c r="X176" s="27" t="s">
        <v>260</v>
      </c>
    </row>
    <row r="177" spans="1:24" s="23" customFormat="1" ht="16">
      <c r="A177" s="70" t="s">
        <v>16</v>
      </c>
      <c r="B177" s="46" t="s">
        <v>152</v>
      </c>
      <c r="C177" s="6"/>
      <c r="D177" s="6"/>
      <c r="E177" s="7" t="s">
        <v>1024</v>
      </c>
      <c r="F177" s="6"/>
      <c r="G177" s="6"/>
      <c r="H177" s="30"/>
      <c r="I177" s="30"/>
      <c r="J177" s="6"/>
      <c r="K177" s="51"/>
      <c r="L177" s="7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</row>
    <row r="178" spans="1:24" s="23" customFormat="1" ht="16">
      <c r="A178" s="55"/>
      <c r="B178" s="67" t="s">
        <v>155</v>
      </c>
      <c r="C178" s="27" t="s">
        <v>91</v>
      </c>
      <c r="D178" s="27" t="s">
        <v>270</v>
      </c>
      <c r="E178" s="63" t="s">
        <v>353</v>
      </c>
      <c r="F178" s="27" t="s">
        <v>120</v>
      </c>
      <c r="G178" s="27"/>
      <c r="H178" s="64"/>
      <c r="I178" s="64" t="s">
        <v>120</v>
      </c>
      <c r="J178" s="27"/>
      <c r="K178" s="27" t="s">
        <v>337</v>
      </c>
      <c r="L178" s="44"/>
      <c r="M178" s="27"/>
      <c r="N178" s="27"/>
      <c r="O178" s="27"/>
      <c r="P178" s="28" t="str">
        <f>IF(N178&lt;&gt;"",HYPERLINK(CONCATENATE("https:;;athena.ohdsi.org;search-terms;terms;",O178), CONCATENATE("Athena-",O178)),"")</f>
        <v/>
      </c>
      <c r="Q178" s="27"/>
      <c r="R178" s="27"/>
      <c r="S178" s="27"/>
      <c r="T178" s="27"/>
      <c r="U178" s="27"/>
      <c r="V178" s="27"/>
      <c r="W178" s="27"/>
      <c r="X178" s="27"/>
    </row>
    <row r="179" spans="1:24" s="23" customFormat="1" ht="16">
      <c r="A179" s="55"/>
      <c r="B179" s="67" t="s">
        <v>155</v>
      </c>
      <c r="C179" s="27" t="s">
        <v>18</v>
      </c>
      <c r="D179" s="27" t="s">
        <v>92</v>
      </c>
      <c r="E179" s="44" t="s">
        <v>18</v>
      </c>
      <c r="F179" s="27" t="s">
        <v>197</v>
      </c>
      <c r="G179" s="27"/>
      <c r="H179" s="64" t="s">
        <v>195</v>
      </c>
      <c r="I179" s="64" t="s">
        <v>714</v>
      </c>
      <c r="J179" s="27"/>
      <c r="K179" s="27" t="s">
        <v>337</v>
      </c>
      <c r="L179" s="65"/>
      <c r="M179" t="s">
        <v>374</v>
      </c>
      <c r="N179" s="27" t="s">
        <v>368</v>
      </c>
      <c r="O179" s="27">
        <v>4169175</v>
      </c>
      <c r="P179" s="28" t="str">
        <f>IF(N179&lt;&gt;"",HYPERLINK(CONCATENATE("https:;;athena.ohdsi.org;search-terms;terms;",O179), CONCATENATE("Athena-",O179)),"")</f>
        <v>Athena-4169175</v>
      </c>
      <c r="Q179" s="27"/>
      <c r="R179" s="27"/>
      <c r="S179" s="27"/>
      <c r="T179" s="27"/>
      <c r="U179" s="27"/>
      <c r="V179" s="27"/>
      <c r="W179" s="27"/>
      <c r="X179" s="27" t="s">
        <v>270</v>
      </c>
    </row>
    <row r="180" spans="1:24" s="23" customFormat="1" ht="16">
      <c r="A180" s="55"/>
      <c r="B180" s="47" t="s">
        <v>147</v>
      </c>
      <c r="C180" s="15" t="s">
        <v>146</v>
      </c>
      <c r="D180" s="15" t="s">
        <v>200</v>
      </c>
      <c r="E180" s="11" t="s">
        <v>354</v>
      </c>
      <c r="F180" s="15" t="s">
        <v>17</v>
      </c>
      <c r="G180" s="15"/>
      <c r="H180" s="28"/>
      <c r="I180" s="28" t="s">
        <v>120</v>
      </c>
      <c r="J180" s="15"/>
      <c r="K180" s="27" t="s">
        <v>337</v>
      </c>
      <c r="L180" s="28"/>
      <c r="M180" s="27"/>
      <c r="N180" s="27"/>
      <c r="O180" s="27"/>
      <c r="P180" s="28" t="str">
        <f>IF(N180&lt;&gt;"",HYPERLINK(CONCATENATE("https:;;athena.ohdsi.org;search-terms;terms;",O180), CONCATENATE("Athena-",O180)),"")</f>
        <v/>
      </c>
      <c r="Q180" s="27"/>
      <c r="R180" s="27"/>
      <c r="S180" s="27"/>
      <c r="T180" s="27"/>
      <c r="U180" s="27"/>
      <c r="V180" s="27"/>
      <c r="W180" s="27"/>
      <c r="X180" s="27"/>
    </row>
    <row r="181" spans="1:24" s="23" customFormat="1" ht="81" customHeight="1">
      <c r="A181" s="55"/>
      <c r="B181" s="62" t="s">
        <v>148</v>
      </c>
      <c r="C181" s="44" t="s">
        <v>190</v>
      </c>
      <c r="D181" s="72" t="s">
        <v>202</v>
      </c>
      <c r="E181" s="72" t="s">
        <v>127</v>
      </c>
      <c r="F181" s="27" t="s">
        <v>55</v>
      </c>
      <c r="G181" s="16" t="s">
        <v>321</v>
      </c>
      <c r="H181" s="38" t="s">
        <v>319</v>
      </c>
      <c r="I181" s="38"/>
      <c r="J181" s="15"/>
      <c r="K181" s="27" t="s">
        <v>337</v>
      </c>
      <c r="L181" s="94" t="s">
        <v>644</v>
      </c>
      <c r="M181" s="27"/>
      <c r="N181" s="27"/>
      <c r="O181" s="27"/>
      <c r="P181" s="28" t="str">
        <f>IF(N181&lt;&gt;"",HYPERLINK(CONCATENATE("https:;;athena.ohdsi.org;search-terms;terms;",O181), CONCATENATE("Athena-",O181)),"")</f>
        <v/>
      </c>
      <c r="Q181" s="27"/>
      <c r="R181" s="27"/>
      <c r="S181" s="27"/>
      <c r="T181" s="27"/>
      <c r="U181" s="27"/>
      <c r="V181" s="27"/>
      <c r="W181" s="27"/>
      <c r="X181" s="15" t="s">
        <v>772</v>
      </c>
    </row>
    <row r="182" spans="1:24" s="23" customFormat="1" ht="16" customHeight="1">
      <c r="A182" s="55"/>
      <c r="B182" s="62"/>
      <c r="C182" s="44" t="s">
        <v>557</v>
      </c>
      <c r="D182" s="79" t="s">
        <v>455</v>
      </c>
      <c r="E182" s="79" t="s">
        <v>632</v>
      </c>
      <c r="F182" s="27" t="s">
        <v>197</v>
      </c>
      <c r="G182" s="16"/>
      <c r="H182" s="64" t="s">
        <v>760</v>
      </c>
      <c r="I182" s="28" t="s">
        <v>714</v>
      </c>
      <c r="J182" s="15"/>
      <c r="K182" s="27" t="s">
        <v>337</v>
      </c>
      <c r="L182" s="27"/>
      <c r="M182"/>
      <c r="N182" s="61"/>
      <c r="O182" s="86"/>
      <c r="P182" s="28" t="str">
        <f>IF(N182&lt;&gt;"",HYPERLINK(CONCATENATE("https:;;athena.ohdsi.org;search-terms;terms;",O182), CONCATENATE("Athena-",O182)),"")</f>
        <v/>
      </c>
      <c r="Q182" s="27"/>
      <c r="R182" s="27"/>
      <c r="S182" s="27"/>
      <c r="T182" s="27"/>
      <c r="U182" s="27"/>
      <c r="V182" s="27"/>
      <c r="W182" s="27"/>
      <c r="X182" s="15" t="s">
        <v>772</v>
      </c>
    </row>
    <row r="183" spans="1:24" s="23" customFormat="1" ht="16" customHeight="1">
      <c r="A183" s="55"/>
      <c r="B183" s="62"/>
      <c r="C183" s="44"/>
      <c r="D183" s="79" t="s">
        <v>624</v>
      </c>
      <c r="E183" s="79" t="s">
        <v>626</v>
      </c>
      <c r="F183" s="27" t="s">
        <v>197</v>
      </c>
      <c r="G183" s="16"/>
      <c r="H183" s="64" t="s">
        <v>760</v>
      </c>
      <c r="I183" s="28" t="s">
        <v>714</v>
      </c>
      <c r="J183" s="15"/>
      <c r="K183" s="27" t="s">
        <v>337</v>
      </c>
      <c r="L183" s="27"/>
      <c r="M183" s="91" t="s">
        <v>374</v>
      </c>
      <c r="N183" s="61"/>
      <c r="O183" s="86">
        <v>2000000028</v>
      </c>
      <c r="P183" s="28"/>
      <c r="Q183" s="27"/>
      <c r="R183" s="27"/>
      <c r="S183" s="27"/>
      <c r="T183" s="27"/>
      <c r="U183" s="27"/>
      <c r="V183" s="27"/>
      <c r="W183" s="27"/>
      <c r="X183" s="15" t="s">
        <v>772</v>
      </c>
    </row>
    <row r="184" spans="1:24" s="23" customFormat="1" ht="16" customHeight="1">
      <c r="A184" s="55"/>
      <c r="B184" s="62"/>
      <c r="C184" s="44"/>
      <c r="D184" s="79" t="s">
        <v>625</v>
      </c>
      <c r="E184" s="79" t="s">
        <v>627</v>
      </c>
      <c r="F184" s="27" t="s">
        <v>197</v>
      </c>
      <c r="G184" s="16"/>
      <c r="H184" s="64" t="s">
        <v>760</v>
      </c>
      <c r="I184" s="28" t="s">
        <v>714</v>
      </c>
      <c r="J184" s="15"/>
      <c r="K184" s="27" t="s">
        <v>337</v>
      </c>
      <c r="L184" s="27"/>
      <c r="M184" s="91" t="s">
        <v>374</v>
      </c>
      <c r="N184" s="61"/>
      <c r="O184" s="86">
        <v>2000000029</v>
      </c>
      <c r="P184" s="28"/>
      <c r="Q184" s="27"/>
      <c r="R184" s="27"/>
      <c r="S184" s="27"/>
      <c r="T184" s="27"/>
      <c r="U184" s="27"/>
      <c r="V184" s="27"/>
      <c r="W184" s="27"/>
      <c r="X184" s="15" t="s">
        <v>772</v>
      </c>
    </row>
    <row r="185" spans="1:24" s="23" customFormat="1" ht="16" customHeight="1">
      <c r="A185" s="55"/>
      <c r="B185" s="62"/>
      <c r="C185" s="44" t="s">
        <v>553</v>
      </c>
      <c r="D185" s="79" t="s">
        <v>959</v>
      </c>
      <c r="E185" s="79" t="s">
        <v>764</v>
      </c>
      <c r="F185" s="27" t="s">
        <v>197</v>
      </c>
      <c r="G185" s="16"/>
      <c r="H185" s="64" t="s">
        <v>760</v>
      </c>
      <c r="I185" s="28" t="s">
        <v>714</v>
      </c>
      <c r="J185" s="15"/>
      <c r="K185" s="27" t="s">
        <v>337</v>
      </c>
      <c r="L185" s="27"/>
      <c r="M185" s="91" t="s">
        <v>374</v>
      </c>
      <c r="N185" s="27"/>
      <c r="O185" s="86">
        <v>2000000030</v>
      </c>
      <c r="P185" s="28" t="str">
        <f t="shared" ref="P185:P217" si="9">IF(N185&lt;&gt;"",HYPERLINK(CONCATENATE("https:;;athena.ohdsi.org;search-terms;terms;",O185), CONCATENATE("Athena-",O185)),"")</f>
        <v/>
      </c>
      <c r="Q185" s="27" t="s">
        <v>750</v>
      </c>
      <c r="R185" s="27">
        <v>8555</v>
      </c>
      <c r="S185" s="27" t="s">
        <v>376</v>
      </c>
      <c r="T185" s="27"/>
      <c r="U185" s="27"/>
      <c r="V185" s="27"/>
      <c r="W185" s="27"/>
      <c r="X185" s="15" t="s">
        <v>772</v>
      </c>
    </row>
    <row r="186" spans="1:24" s="23" customFormat="1" ht="16" customHeight="1">
      <c r="A186" s="55"/>
      <c r="B186" s="62"/>
      <c r="C186" s="44"/>
      <c r="D186" s="79" t="s">
        <v>960</v>
      </c>
      <c r="E186" s="79" t="s">
        <v>765</v>
      </c>
      <c r="F186" s="27" t="s">
        <v>197</v>
      </c>
      <c r="G186" s="16"/>
      <c r="H186" s="64" t="s">
        <v>760</v>
      </c>
      <c r="I186" s="28" t="s">
        <v>714</v>
      </c>
      <c r="J186" s="15"/>
      <c r="K186" s="27" t="s">
        <v>337</v>
      </c>
      <c r="L186" s="27"/>
      <c r="M186" s="91" t="s">
        <v>374</v>
      </c>
      <c r="N186" s="27"/>
      <c r="O186" s="86">
        <v>2000000102</v>
      </c>
      <c r="P186" s="28"/>
      <c r="Q186" s="27"/>
      <c r="R186" s="27"/>
      <c r="S186" s="27"/>
      <c r="T186" s="27"/>
      <c r="U186" s="27"/>
      <c r="V186" s="27"/>
      <c r="W186" s="27"/>
      <c r="X186" s="15" t="s">
        <v>772</v>
      </c>
    </row>
    <row r="187" spans="1:24" s="23" customFormat="1" ht="16" customHeight="1">
      <c r="A187" s="55"/>
      <c r="B187" s="62"/>
      <c r="C187" s="44" t="s">
        <v>554</v>
      </c>
      <c r="D187" s="79" t="s">
        <v>961</v>
      </c>
      <c r="E187" s="79" t="s">
        <v>766</v>
      </c>
      <c r="F187" s="27" t="s">
        <v>197</v>
      </c>
      <c r="G187" s="16"/>
      <c r="H187" s="64" t="s">
        <v>760</v>
      </c>
      <c r="I187" s="28" t="s">
        <v>714</v>
      </c>
      <c r="J187" s="15"/>
      <c r="K187" s="27" t="s">
        <v>337</v>
      </c>
      <c r="L187" s="27"/>
      <c r="M187" s="91" t="s">
        <v>374</v>
      </c>
      <c r="N187" s="27"/>
      <c r="O187" s="86">
        <v>2000000031</v>
      </c>
      <c r="P187" s="28" t="str">
        <f t="shared" si="9"/>
        <v/>
      </c>
      <c r="Q187" s="27" t="s">
        <v>750</v>
      </c>
      <c r="R187" s="27">
        <v>8555</v>
      </c>
      <c r="S187" s="27" t="s">
        <v>376</v>
      </c>
      <c r="T187" s="27"/>
      <c r="U187" s="27"/>
      <c r="V187" s="27"/>
      <c r="W187" s="27"/>
      <c r="X187" s="15" t="s">
        <v>772</v>
      </c>
    </row>
    <row r="188" spans="1:24" s="23" customFormat="1" ht="16" customHeight="1">
      <c r="A188" s="55"/>
      <c r="B188" s="62"/>
      <c r="C188" s="44"/>
      <c r="D188" s="79" t="s">
        <v>962</v>
      </c>
      <c r="E188" s="79" t="s">
        <v>767</v>
      </c>
      <c r="F188" s="27" t="s">
        <v>197</v>
      </c>
      <c r="G188" s="16"/>
      <c r="H188" s="64" t="s">
        <v>760</v>
      </c>
      <c r="I188" s="28" t="s">
        <v>714</v>
      </c>
      <c r="J188" s="15"/>
      <c r="K188" s="27" t="s">
        <v>337</v>
      </c>
      <c r="L188" s="27"/>
      <c r="M188" s="91" t="s">
        <v>374</v>
      </c>
      <c r="N188" s="27"/>
      <c r="O188" s="86">
        <v>2000000103</v>
      </c>
      <c r="P188" s="28"/>
      <c r="Q188" s="27"/>
      <c r="R188" s="27"/>
      <c r="S188" s="27"/>
      <c r="T188" s="27"/>
      <c r="U188" s="27"/>
      <c r="V188" s="27"/>
      <c r="W188" s="27"/>
      <c r="X188" s="15" t="s">
        <v>772</v>
      </c>
    </row>
    <row r="189" spans="1:24" s="23" customFormat="1" ht="16" customHeight="1">
      <c r="A189" s="55"/>
      <c r="B189" s="62"/>
      <c r="C189" s="44"/>
      <c r="D189" s="79" t="s">
        <v>739</v>
      </c>
      <c r="E189" s="78" t="s">
        <v>741</v>
      </c>
      <c r="F189" s="27" t="s">
        <v>197</v>
      </c>
      <c r="G189" s="16"/>
      <c r="H189" s="64" t="s">
        <v>760</v>
      </c>
      <c r="I189" s="28" t="s">
        <v>714</v>
      </c>
      <c r="J189" s="15"/>
      <c r="K189" s="27" t="s">
        <v>337</v>
      </c>
      <c r="L189" s="27"/>
      <c r="M189" s="91" t="s">
        <v>374</v>
      </c>
      <c r="N189" s="27"/>
      <c r="O189" s="86">
        <v>2000000088</v>
      </c>
      <c r="P189" s="28" t="str">
        <f t="shared" ref="P189:P190" si="10">IF(N189&lt;&gt;"",HYPERLINK(CONCATENATE("https:;;athena.ohdsi.org;search-terms;terms;",O189), CONCATENATE("Athena-",O189)),"")</f>
        <v/>
      </c>
      <c r="Q189" s="27"/>
      <c r="R189" s="27"/>
      <c r="S189" s="27"/>
      <c r="T189" s="27"/>
      <c r="U189" s="27"/>
      <c r="V189" s="27"/>
      <c r="W189" s="27"/>
      <c r="X189" s="15" t="s">
        <v>772</v>
      </c>
    </row>
    <row r="190" spans="1:24" s="23" customFormat="1" ht="16" customHeight="1">
      <c r="A190" s="55"/>
      <c r="B190" s="62"/>
      <c r="C190" s="44"/>
      <c r="D190" s="79" t="s">
        <v>740</v>
      </c>
      <c r="E190" s="78" t="s">
        <v>742</v>
      </c>
      <c r="F190" s="27" t="s">
        <v>197</v>
      </c>
      <c r="G190" s="16"/>
      <c r="H190" s="64" t="s">
        <v>760</v>
      </c>
      <c r="I190" s="28" t="s">
        <v>714</v>
      </c>
      <c r="J190" s="15"/>
      <c r="K190" s="27" t="s">
        <v>337</v>
      </c>
      <c r="L190" s="27"/>
      <c r="M190" s="91" t="s">
        <v>374</v>
      </c>
      <c r="N190" s="27"/>
      <c r="O190" s="86">
        <v>2000000089</v>
      </c>
      <c r="P190" s="28" t="str">
        <f t="shared" si="10"/>
        <v/>
      </c>
      <c r="Q190" s="27"/>
      <c r="R190" s="27"/>
      <c r="S190" s="27"/>
      <c r="T190" s="27"/>
      <c r="U190" s="27"/>
      <c r="V190" s="27"/>
      <c r="W190" s="27"/>
      <c r="X190" s="15" t="s">
        <v>772</v>
      </c>
    </row>
    <row r="191" spans="1:24" s="23" customFormat="1" ht="16" customHeight="1">
      <c r="A191" s="55"/>
      <c r="B191" s="62"/>
      <c r="C191" s="44" t="s">
        <v>555</v>
      </c>
      <c r="D191" s="79" t="s">
        <v>942</v>
      </c>
      <c r="E191" s="78" t="s">
        <v>868</v>
      </c>
      <c r="F191" s="27" t="s">
        <v>197</v>
      </c>
      <c r="G191" s="16"/>
      <c r="H191" s="64" t="s">
        <v>760</v>
      </c>
      <c r="I191" s="28" t="s">
        <v>714</v>
      </c>
      <c r="J191" s="15"/>
      <c r="K191" s="27" t="s">
        <v>337</v>
      </c>
      <c r="L191" s="27"/>
      <c r="M191" s="91" t="s">
        <v>374</v>
      </c>
      <c r="N191" s="27"/>
      <c r="O191" s="86">
        <v>2000000032</v>
      </c>
      <c r="P191" s="28" t="str">
        <f t="shared" si="9"/>
        <v/>
      </c>
      <c r="Q191" s="27"/>
      <c r="R191" s="27"/>
      <c r="S191" s="27"/>
      <c r="T191" s="27"/>
      <c r="U191" s="27"/>
      <c r="V191" s="27"/>
      <c r="W191" s="27"/>
      <c r="X191" s="15" t="s">
        <v>772</v>
      </c>
    </row>
    <row r="192" spans="1:24" s="23" customFormat="1" ht="16" customHeight="1">
      <c r="A192" s="55"/>
      <c r="B192" s="62"/>
      <c r="C192" s="44"/>
      <c r="D192" s="79" t="s">
        <v>943</v>
      </c>
      <c r="E192" s="78" t="s">
        <v>879</v>
      </c>
      <c r="F192" s="27" t="s">
        <v>197</v>
      </c>
      <c r="G192" s="16"/>
      <c r="H192" s="64" t="s">
        <v>760</v>
      </c>
      <c r="I192" s="28" t="s">
        <v>714</v>
      </c>
      <c r="J192" s="15"/>
      <c r="K192" s="27" t="s">
        <v>337</v>
      </c>
      <c r="L192" s="27"/>
      <c r="M192" s="91" t="s">
        <v>374</v>
      </c>
      <c r="N192" s="27"/>
      <c r="O192" s="86">
        <v>2000000120</v>
      </c>
      <c r="P192" s="28" t="str">
        <f t="shared" ref="P192:P197" si="11">IF(N192&lt;&gt;"",HYPERLINK(CONCATENATE("https:;;athena.ohdsi.org;search-terms;terms;",O192), CONCATENATE("Athena-",O192)),"")</f>
        <v/>
      </c>
      <c r="Q192" s="27"/>
      <c r="R192" s="27"/>
      <c r="S192" s="27"/>
      <c r="T192" s="27"/>
      <c r="U192" s="27"/>
      <c r="V192" s="27"/>
      <c r="W192" s="27"/>
      <c r="X192" s="15" t="s">
        <v>772</v>
      </c>
    </row>
    <row r="193" spans="1:24" s="23" customFormat="1" ht="16" customHeight="1">
      <c r="A193" s="55"/>
      <c r="B193" s="62"/>
      <c r="C193" s="44"/>
      <c r="D193" s="79" t="s">
        <v>1002</v>
      </c>
      <c r="E193" s="78" t="s">
        <v>1007</v>
      </c>
      <c r="F193" s="27" t="s">
        <v>197</v>
      </c>
      <c r="G193" s="16"/>
      <c r="H193" s="64" t="s">
        <v>760</v>
      </c>
      <c r="I193" s="28" t="s">
        <v>714</v>
      </c>
      <c r="J193" s="15"/>
      <c r="K193" s="27" t="s">
        <v>337</v>
      </c>
      <c r="L193" s="27" t="s">
        <v>1008</v>
      </c>
      <c r="M193" s="91" t="s">
        <v>374</v>
      </c>
      <c r="N193" s="27"/>
      <c r="O193" s="86">
        <v>2000000157</v>
      </c>
      <c r="P193" s="28" t="str">
        <f t="shared" si="11"/>
        <v/>
      </c>
      <c r="Q193" s="27"/>
      <c r="R193" s="27"/>
      <c r="S193" s="27"/>
      <c r="T193" s="27"/>
      <c r="U193" s="27"/>
      <c r="V193" s="27"/>
      <c r="W193" s="27"/>
      <c r="X193" s="15" t="s">
        <v>772</v>
      </c>
    </row>
    <row r="194" spans="1:24" s="23" customFormat="1" ht="16" customHeight="1">
      <c r="A194" s="55"/>
      <c r="B194" s="62"/>
      <c r="C194" s="44"/>
      <c r="D194" s="79" t="s">
        <v>1003</v>
      </c>
      <c r="E194" s="78" t="s">
        <v>868</v>
      </c>
      <c r="F194" s="27" t="s">
        <v>197</v>
      </c>
      <c r="G194" s="16"/>
      <c r="H194" s="64" t="s">
        <v>760</v>
      </c>
      <c r="I194" s="28" t="s">
        <v>714</v>
      </c>
      <c r="J194" s="15"/>
      <c r="K194" s="27" t="s">
        <v>337</v>
      </c>
      <c r="L194" s="27"/>
      <c r="M194" s="91" t="s">
        <v>374</v>
      </c>
      <c r="N194" s="27"/>
      <c r="O194" s="86">
        <v>2000000158</v>
      </c>
      <c r="P194" s="28"/>
      <c r="Q194" s="27"/>
      <c r="R194" s="27"/>
      <c r="S194" s="27"/>
      <c r="T194" s="27"/>
      <c r="U194" s="27"/>
      <c r="V194" s="27"/>
      <c r="W194" s="27"/>
      <c r="X194" s="15" t="s">
        <v>772</v>
      </c>
    </row>
    <row r="195" spans="1:24" s="23" customFormat="1" ht="16" customHeight="1">
      <c r="A195" s="55"/>
      <c r="B195" s="62"/>
      <c r="C195" s="44"/>
      <c r="D195" s="79" t="s">
        <v>1004</v>
      </c>
      <c r="E195" s="78" t="s">
        <v>879</v>
      </c>
      <c r="F195" s="27" t="s">
        <v>197</v>
      </c>
      <c r="G195" s="16"/>
      <c r="H195" s="64" t="s">
        <v>760</v>
      </c>
      <c r="I195" s="28" t="s">
        <v>714</v>
      </c>
      <c r="J195" s="15"/>
      <c r="K195" s="27" t="s">
        <v>337</v>
      </c>
      <c r="L195" s="27"/>
      <c r="M195" s="91" t="s">
        <v>374</v>
      </c>
      <c r="N195" s="27"/>
      <c r="O195" s="86">
        <v>2000000159</v>
      </c>
      <c r="P195" s="28"/>
      <c r="Q195" s="27"/>
      <c r="R195" s="27"/>
      <c r="S195" s="27"/>
      <c r="T195" s="27"/>
      <c r="U195" s="27"/>
      <c r="V195" s="27"/>
      <c r="W195" s="27"/>
      <c r="X195" s="15" t="s">
        <v>772</v>
      </c>
    </row>
    <row r="196" spans="1:24" s="23" customFormat="1" ht="16" customHeight="1">
      <c r="A196" s="55"/>
      <c r="B196" s="62"/>
      <c r="C196" s="44"/>
      <c r="D196" s="79" t="s">
        <v>1005</v>
      </c>
      <c r="E196" s="78" t="s">
        <v>1007</v>
      </c>
      <c r="F196" s="27" t="s">
        <v>197</v>
      </c>
      <c r="G196" s="16"/>
      <c r="H196" s="64" t="s">
        <v>760</v>
      </c>
      <c r="I196" s="28" t="s">
        <v>714</v>
      </c>
      <c r="J196" s="15"/>
      <c r="K196" s="27" t="s">
        <v>337</v>
      </c>
      <c r="L196" s="27"/>
      <c r="M196" s="91" t="s">
        <v>374</v>
      </c>
      <c r="N196" s="27"/>
      <c r="O196" s="86">
        <v>2000000160</v>
      </c>
      <c r="P196" s="28"/>
      <c r="Q196" s="27"/>
      <c r="R196" s="27"/>
      <c r="S196" s="27"/>
      <c r="T196" s="27"/>
      <c r="U196" s="27"/>
      <c r="V196" s="27"/>
      <c r="W196" s="27"/>
      <c r="X196" s="15" t="s">
        <v>772</v>
      </c>
    </row>
    <row r="197" spans="1:24" s="23" customFormat="1" ht="16" customHeight="1">
      <c r="A197" s="55"/>
      <c r="B197" s="62"/>
      <c r="C197" s="44" t="s">
        <v>555</v>
      </c>
      <c r="D197" s="79" t="s">
        <v>944</v>
      </c>
      <c r="E197" s="78" t="s">
        <v>868</v>
      </c>
      <c r="F197" s="27" t="s">
        <v>197</v>
      </c>
      <c r="G197" s="16"/>
      <c r="H197" s="64" t="s">
        <v>760</v>
      </c>
      <c r="I197" s="28" t="s">
        <v>714</v>
      </c>
      <c r="J197" s="15"/>
      <c r="K197" s="27" t="s">
        <v>337</v>
      </c>
      <c r="L197" s="27"/>
      <c r="M197" s="91" t="s">
        <v>374</v>
      </c>
      <c r="N197" s="27"/>
      <c r="O197" s="86">
        <v>2000000137</v>
      </c>
      <c r="P197" s="28" t="str">
        <f t="shared" si="11"/>
        <v/>
      </c>
      <c r="Q197" s="27"/>
      <c r="R197" s="27"/>
      <c r="S197" s="27"/>
      <c r="T197" s="27"/>
      <c r="U197" s="27"/>
      <c r="V197" s="27"/>
      <c r="W197" s="27"/>
      <c r="X197" s="15" t="s">
        <v>772</v>
      </c>
    </row>
    <row r="198" spans="1:24" s="23" customFormat="1" ht="16" customHeight="1">
      <c r="A198" s="55"/>
      <c r="B198" s="62"/>
      <c r="C198" s="44"/>
      <c r="D198" s="79" t="s">
        <v>945</v>
      </c>
      <c r="E198" s="78" t="s">
        <v>879</v>
      </c>
      <c r="F198" s="27" t="s">
        <v>197</v>
      </c>
      <c r="G198" s="16"/>
      <c r="H198" s="64" t="s">
        <v>760</v>
      </c>
      <c r="I198" s="28" t="s">
        <v>714</v>
      </c>
      <c r="J198" s="15"/>
      <c r="K198" s="27" t="s">
        <v>337</v>
      </c>
      <c r="L198" s="27"/>
      <c r="M198" s="91" t="s">
        <v>374</v>
      </c>
      <c r="N198" s="27"/>
      <c r="O198" s="86">
        <v>2000000138</v>
      </c>
      <c r="P198" s="28" t="str">
        <f t="shared" ref="P198:P201" si="12">IF(N198&lt;&gt;"",HYPERLINK(CONCATENATE("https:;;athena.ohdsi.org;search-terms;terms;",O198), CONCATENATE("Athena-",O198)),"")</f>
        <v/>
      </c>
      <c r="Q198" s="27"/>
      <c r="R198" s="27"/>
      <c r="S198" s="27"/>
      <c r="T198" s="27"/>
      <c r="U198" s="27"/>
      <c r="V198" s="27"/>
      <c r="W198" s="27"/>
      <c r="X198" s="15" t="s">
        <v>772</v>
      </c>
    </row>
    <row r="199" spans="1:24" s="23" customFormat="1" ht="16" customHeight="1">
      <c r="A199" s="55"/>
      <c r="B199" s="62"/>
      <c r="C199" s="44"/>
      <c r="D199" s="79" t="s">
        <v>1006</v>
      </c>
      <c r="E199" s="78" t="s">
        <v>1007</v>
      </c>
      <c r="F199" s="27" t="s">
        <v>197</v>
      </c>
      <c r="G199" s="16"/>
      <c r="H199" s="64" t="s">
        <v>760</v>
      </c>
      <c r="I199" s="28" t="s">
        <v>714</v>
      </c>
      <c r="J199" s="15"/>
      <c r="K199" s="27" t="s">
        <v>337</v>
      </c>
      <c r="L199" s="27"/>
      <c r="M199" s="91" t="s">
        <v>374</v>
      </c>
      <c r="N199" s="27"/>
      <c r="O199" s="86">
        <v>2000000161</v>
      </c>
      <c r="P199" s="28"/>
      <c r="Q199" s="27"/>
      <c r="R199" s="27"/>
      <c r="S199" s="27"/>
      <c r="T199" s="27"/>
      <c r="U199" s="27"/>
      <c r="V199" s="27"/>
      <c r="W199" s="27"/>
      <c r="X199" s="15" t="s">
        <v>772</v>
      </c>
    </row>
    <row r="200" spans="1:24" s="23" customFormat="1" ht="16" customHeight="1">
      <c r="A200" s="55"/>
      <c r="B200" s="62"/>
      <c r="C200" s="44"/>
      <c r="D200" s="79" t="s">
        <v>948</v>
      </c>
      <c r="E200" s="97" t="s">
        <v>869</v>
      </c>
      <c r="F200" s="27" t="s">
        <v>197</v>
      </c>
      <c r="G200" s="16"/>
      <c r="H200" s="64" t="s">
        <v>760</v>
      </c>
      <c r="I200" s="28" t="s">
        <v>714</v>
      </c>
      <c r="J200" s="15"/>
      <c r="K200" s="27" t="s">
        <v>337</v>
      </c>
      <c r="L200" s="27"/>
      <c r="M200" s="91" t="s">
        <v>374</v>
      </c>
      <c r="N200" s="27"/>
      <c r="O200" s="86">
        <v>2000000139</v>
      </c>
      <c r="P200" s="28" t="str">
        <f t="shared" si="12"/>
        <v/>
      </c>
      <c r="Q200" s="27"/>
      <c r="R200" s="27"/>
      <c r="S200" s="27"/>
      <c r="T200" s="27"/>
      <c r="U200" s="27"/>
      <c r="V200" s="27"/>
      <c r="W200" s="27"/>
      <c r="X200" s="15" t="s">
        <v>772</v>
      </c>
    </row>
    <row r="201" spans="1:24" s="23" customFormat="1" ht="16" customHeight="1">
      <c r="A201" s="55"/>
      <c r="B201" s="62"/>
      <c r="C201" s="44"/>
      <c r="D201" s="79" t="s">
        <v>949</v>
      </c>
      <c r="E201" s="97" t="s">
        <v>878</v>
      </c>
      <c r="F201" s="27" t="s">
        <v>197</v>
      </c>
      <c r="G201" s="16"/>
      <c r="H201" s="64" t="s">
        <v>760</v>
      </c>
      <c r="I201" s="28" t="s">
        <v>714</v>
      </c>
      <c r="J201" s="15"/>
      <c r="K201" s="27" t="s">
        <v>337</v>
      </c>
      <c r="L201" s="27"/>
      <c r="M201" s="91" t="s">
        <v>374</v>
      </c>
      <c r="N201" s="27"/>
      <c r="O201" s="86">
        <v>2000000140</v>
      </c>
      <c r="P201" s="28" t="str">
        <f t="shared" si="12"/>
        <v/>
      </c>
      <c r="Q201" s="27"/>
      <c r="R201" s="27"/>
      <c r="S201" s="27"/>
      <c r="T201" s="27"/>
      <c r="U201" s="27"/>
      <c r="V201" s="27"/>
      <c r="W201" s="27"/>
      <c r="X201" s="15" t="s">
        <v>772</v>
      </c>
    </row>
    <row r="202" spans="1:24" s="23" customFormat="1" ht="16" customHeight="1">
      <c r="A202" s="55"/>
      <c r="B202" s="62"/>
      <c r="C202" s="44"/>
      <c r="D202" s="79" t="s">
        <v>946</v>
      </c>
      <c r="E202" s="97" t="s">
        <v>869</v>
      </c>
      <c r="F202" s="27" t="s">
        <v>197</v>
      </c>
      <c r="G202" s="16"/>
      <c r="H202" s="64" t="s">
        <v>760</v>
      </c>
      <c r="I202" s="28" t="s">
        <v>714</v>
      </c>
      <c r="J202" s="15"/>
      <c r="K202" s="27" t="s">
        <v>337</v>
      </c>
      <c r="L202" s="27"/>
      <c r="M202" s="91" t="s">
        <v>374</v>
      </c>
      <c r="N202" s="27"/>
      <c r="O202" s="86">
        <v>2000000090</v>
      </c>
      <c r="P202" s="28" t="str">
        <f t="shared" ref="P202" si="13">IF(N202&lt;&gt;"",HYPERLINK(CONCATENATE("https:;;athena.ohdsi.org;search-terms;terms;",O202), CONCATENATE("Athena-",O202)),"")</f>
        <v/>
      </c>
      <c r="Q202" s="27"/>
      <c r="R202" s="27"/>
      <c r="S202" s="27"/>
      <c r="T202" s="27"/>
      <c r="U202" s="27"/>
      <c r="V202" s="27"/>
      <c r="W202" s="27"/>
      <c r="X202" s="15" t="s">
        <v>772</v>
      </c>
    </row>
    <row r="203" spans="1:24" s="23" customFormat="1" ht="16" customHeight="1">
      <c r="A203" s="55"/>
      <c r="B203" s="62"/>
      <c r="C203" s="44"/>
      <c r="D203" s="79" t="s">
        <v>947</v>
      </c>
      <c r="E203" s="97" t="s">
        <v>878</v>
      </c>
      <c r="F203" s="27" t="s">
        <v>197</v>
      </c>
      <c r="G203" s="16"/>
      <c r="H203" s="64" t="s">
        <v>760</v>
      </c>
      <c r="I203" s="28" t="s">
        <v>714</v>
      </c>
      <c r="J203" s="15"/>
      <c r="K203" s="27" t="s">
        <v>337</v>
      </c>
      <c r="L203" s="27"/>
      <c r="M203" s="91" t="s">
        <v>374</v>
      </c>
      <c r="N203" s="27"/>
      <c r="O203" s="86">
        <v>2000000121</v>
      </c>
      <c r="P203" s="28" t="str">
        <f t="shared" ref="P203:P204" si="14">IF(N203&lt;&gt;"",HYPERLINK(CONCATENATE("https:;;athena.ohdsi.org;search-terms;terms;",O203), CONCATENATE("Athena-",O203)),"")</f>
        <v/>
      </c>
      <c r="Q203" s="27"/>
      <c r="R203" s="27"/>
      <c r="S203" s="27"/>
      <c r="T203" s="27"/>
      <c r="U203" s="27"/>
      <c r="V203" s="27"/>
      <c r="W203" s="27"/>
      <c r="X203" s="15" t="s">
        <v>772</v>
      </c>
    </row>
    <row r="204" spans="1:24" s="23" customFormat="1" ht="16" customHeight="1">
      <c r="A204" s="55"/>
      <c r="B204" s="62"/>
      <c r="C204" s="44"/>
      <c r="D204" s="79" t="s">
        <v>950</v>
      </c>
      <c r="E204" s="97" t="s">
        <v>869</v>
      </c>
      <c r="F204" s="27" t="s">
        <v>197</v>
      </c>
      <c r="G204" s="16"/>
      <c r="H204" s="64" t="s">
        <v>760</v>
      </c>
      <c r="I204" s="28" t="s">
        <v>714</v>
      </c>
      <c r="J204" s="15"/>
      <c r="K204" s="27" t="s">
        <v>337</v>
      </c>
      <c r="L204" s="27"/>
      <c r="M204" s="91" t="s">
        <v>374</v>
      </c>
      <c r="N204" s="27"/>
      <c r="O204" s="86">
        <v>2000000141</v>
      </c>
      <c r="P204" s="28" t="str">
        <f t="shared" si="14"/>
        <v/>
      </c>
      <c r="Q204" s="27"/>
      <c r="R204" s="27"/>
      <c r="S204" s="27"/>
      <c r="T204" s="27"/>
      <c r="U204" s="27"/>
      <c r="V204" s="27"/>
      <c r="W204" s="27"/>
      <c r="X204" s="15" t="s">
        <v>772</v>
      </c>
    </row>
    <row r="205" spans="1:24" s="23" customFormat="1" ht="16" customHeight="1">
      <c r="A205" s="55"/>
      <c r="B205" s="62"/>
      <c r="C205" s="44"/>
      <c r="D205" s="79" t="s">
        <v>951</v>
      </c>
      <c r="E205" s="97" t="s">
        <v>878</v>
      </c>
      <c r="F205" s="27" t="s">
        <v>197</v>
      </c>
      <c r="G205" s="16"/>
      <c r="H205" s="64" t="s">
        <v>760</v>
      </c>
      <c r="I205" s="28" t="s">
        <v>714</v>
      </c>
      <c r="J205" s="15"/>
      <c r="K205" s="27" t="s">
        <v>337</v>
      </c>
      <c r="L205" s="27"/>
      <c r="M205" s="91" t="s">
        <v>374</v>
      </c>
      <c r="N205" s="27"/>
      <c r="O205" s="86">
        <v>2000000142</v>
      </c>
      <c r="P205" s="28" t="str">
        <f t="shared" ref="P205" si="15">IF(N205&lt;&gt;"",HYPERLINK(CONCATENATE("https:;;athena.ohdsi.org;search-terms;terms;",O205), CONCATENATE("Athena-",O205)),"")</f>
        <v/>
      </c>
      <c r="Q205" s="27"/>
      <c r="R205" s="27"/>
      <c r="S205" s="27"/>
      <c r="T205" s="27"/>
      <c r="U205" s="27"/>
      <c r="V205" s="27"/>
      <c r="W205" s="27"/>
      <c r="X205" s="15" t="s">
        <v>772</v>
      </c>
    </row>
    <row r="206" spans="1:24" s="23" customFormat="1" ht="34" customHeight="1">
      <c r="A206" s="55"/>
      <c r="B206" s="62"/>
      <c r="C206" s="44"/>
      <c r="D206" s="79" t="s">
        <v>904</v>
      </c>
      <c r="E206" s="97" t="s">
        <v>905</v>
      </c>
      <c r="F206" s="27" t="s">
        <v>197</v>
      </c>
      <c r="G206" s="16"/>
      <c r="H206" s="64" t="s">
        <v>760</v>
      </c>
      <c r="I206" s="28" t="s">
        <v>714</v>
      </c>
      <c r="J206" s="15"/>
      <c r="K206" s="27" t="s">
        <v>337</v>
      </c>
      <c r="L206" s="44" t="s">
        <v>973</v>
      </c>
      <c r="M206" s="91" t="s">
        <v>374</v>
      </c>
      <c r="N206" s="27"/>
      <c r="O206" s="86">
        <v>2000000122</v>
      </c>
      <c r="P206" s="28"/>
      <c r="Q206" s="27"/>
      <c r="R206" s="27"/>
      <c r="S206" s="27"/>
      <c r="T206" s="27"/>
      <c r="U206" s="27"/>
      <c r="V206" s="27"/>
      <c r="W206" s="27"/>
      <c r="X206" s="15" t="s">
        <v>772</v>
      </c>
    </row>
    <row r="207" spans="1:24" s="23" customFormat="1" ht="16" customHeight="1">
      <c r="A207" s="55"/>
      <c r="B207" s="62"/>
      <c r="C207" s="44"/>
      <c r="D207" s="72" t="s">
        <v>448</v>
      </c>
      <c r="E207" s="72" t="s">
        <v>453</v>
      </c>
      <c r="F207" s="27" t="s">
        <v>197</v>
      </c>
      <c r="G207" s="16"/>
      <c r="H207" s="64" t="s">
        <v>760</v>
      </c>
      <c r="I207" s="28"/>
      <c r="J207" s="15"/>
      <c r="K207" s="27" t="s">
        <v>337</v>
      </c>
      <c r="L207" s="27"/>
      <c r="M207" s="91"/>
      <c r="N207" s="27"/>
      <c r="O207" s="86"/>
      <c r="P207" s="28" t="str">
        <f t="shared" si="9"/>
        <v/>
      </c>
      <c r="Q207" s="27"/>
      <c r="R207" s="27"/>
      <c r="S207" s="27"/>
      <c r="T207" s="27"/>
      <c r="U207" s="27"/>
      <c r="V207" s="27"/>
      <c r="W207" s="27"/>
      <c r="X207" s="15"/>
    </row>
    <row r="208" spans="1:24" s="23" customFormat="1" ht="34" customHeight="1">
      <c r="A208" s="55"/>
      <c r="B208" s="62" t="s">
        <v>148</v>
      </c>
      <c r="C208" s="44" t="s">
        <v>189</v>
      </c>
      <c r="D208" s="44" t="s">
        <v>201</v>
      </c>
      <c r="E208" s="44" t="s">
        <v>130</v>
      </c>
      <c r="F208" s="27" t="s">
        <v>197</v>
      </c>
      <c r="G208" s="15"/>
      <c r="H208" s="64" t="s">
        <v>760</v>
      </c>
      <c r="I208" s="28"/>
      <c r="J208" s="15"/>
      <c r="K208" s="27" t="s">
        <v>337</v>
      </c>
      <c r="L208" s="27"/>
      <c r="M208" s="27"/>
      <c r="N208" s="27"/>
      <c r="O208" s="27"/>
      <c r="P208" s="28" t="str">
        <f t="shared" si="9"/>
        <v/>
      </c>
      <c r="Q208" s="27"/>
      <c r="R208" s="27"/>
      <c r="S208" s="27"/>
      <c r="T208" s="27"/>
      <c r="U208" s="27"/>
      <c r="V208" s="27"/>
      <c r="W208" s="27"/>
      <c r="X208" s="15" t="s">
        <v>772</v>
      </c>
    </row>
    <row r="209" spans="1:24" s="23" customFormat="1" ht="16">
      <c r="A209" s="55"/>
      <c r="B209" s="62" t="s">
        <v>148</v>
      </c>
      <c r="C209" s="44" t="s">
        <v>191</v>
      </c>
      <c r="D209" s="44" t="s">
        <v>203</v>
      </c>
      <c r="E209" s="44" t="s">
        <v>133</v>
      </c>
      <c r="F209" s="27" t="s">
        <v>197</v>
      </c>
      <c r="G209" s="15"/>
      <c r="H209" s="64" t="s">
        <v>760</v>
      </c>
      <c r="I209" s="28"/>
      <c r="J209" s="15"/>
      <c r="K209" s="27" t="s">
        <v>337</v>
      </c>
      <c r="L209" s="27"/>
      <c r="M209" s="27"/>
      <c r="N209" s="27"/>
      <c r="O209" s="27"/>
      <c r="P209" s="28" t="str">
        <f t="shared" si="9"/>
        <v/>
      </c>
      <c r="Q209" s="27"/>
      <c r="R209" s="27"/>
      <c r="S209" s="27"/>
      <c r="T209" s="27"/>
      <c r="U209" s="27"/>
      <c r="V209" s="27"/>
      <c r="W209" s="27"/>
      <c r="X209" s="15" t="s">
        <v>772</v>
      </c>
    </row>
    <row r="210" spans="1:24" s="23" customFormat="1" ht="218" customHeight="1">
      <c r="A210" s="55"/>
      <c r="B210" s="62" t="s">
        <v>149</v>
      </c>
      <c r="C210" s="27" t="s">
        <v>82</v>
      </c>
      <c r="D210" s="71" t="s">
        <v>208</v>
      </c>
      <c r="E210" s="72" t="s">
        <v>250</v>
      </c>
      <c r="F210" s="27" t="s">
        <v>132</v>
      </c>
      <c r="G210" s="15" t="s">
        <v>323</v>
      </c>
      <c r="H210" s="28" t="s">
        <v>322</v>
      </c>
      <c r="I210" s="28"/>
      <c r="J210" s="15"/>
      <c r="K210" s="27" t="s">
        <v>337</v>
      </c>
      <c r="L210" s="16" t="s">
        <v>351</v>
      </c>
      <c r="M210" s="27"/>
      <c r="N210" s="27"/>
      <c r="O210" s="27"/>
      <c r="P210" s="28" t="str">
        <f t="shared" si="9"/>
        <v/>
      </c>
      <c r="Q210" s="27"/>
      <c r="R210" s="27"/>
      <c r="S210" s="27"/>
      <c r="T210" s="27"/>
      <c r="U210" s="27"/>
      <c r="V210" s="27"/>
      <c r="W210" s="27"/>
      <c r="X210" s="15" t="s">
        <v>773</v>
      </c>
    </row>
    <row r="211" spans="1:24" s="23" customFormat="1" ht="16" customHeight="1">
      <c r="A211" s="55"/>
      <c r="B211" s="62"/>
      <c r="C211" s="44" t="s">
        <v>561</v>
      </c>
      <c r="D211" s="79" t="s">
        <v>460</v>
      </c>
      <c r="E211" s="79" t="s">
        <v>488</v>
      </c>
      <c r="F211" s="27" t="s">
        <v>197</v>
      </c>
      <c r="G211" s="16"/>
      <c r="H211" s="64" t="s">
        <v>760</v>
      </c>
      <c r="I211" s="28" t="s">
        <v>714</v>
      </c>
      <c r="J211" s="15"/>
      <c r="K211" s="27" t="s">
        <v>337</v>
      </c>
      <c r="L211" s="27"/>
      <c r="M211" t="s">
        <v>374</v>
      </c>
      <c r="N211" s="27"/>
      <c r="O211" s="86">
        <v>2000000033</v>
      </c>
      <c r="P211" s="28" t="str">
        <f t="shared" si="9"/>
        <v/>
      </c>
      <c r="Q211" s="27"/>
      <c r="R211" s="27"/>
      <c r="S211" s="27"/>
      <c r="T211" s="27"/>
      <c r="U211" s="27"/>
      <c r="V211" s="27"/>
      <c r="W211" s="27"/>
      <c r="X211" s="15" t="s">
        <v>773</v>
      </c>
    </row>
    <row r="212" spans="1:24" s="23" customFormat="1" ht="16" customHeight="1">
      <c r="A212" s="55"/>
      <c r="B212" s="62"/>
      <c r="C212" s="44" t="s">
        <v>563</v>
      </c>
      <c r="D212" s="79" t="s">
        <v>461</v>
      </c>
      <c r="E212" s="79" t="s">
        <v>489</v>
      </c>
      <c r="F212" s="27" t="s">
        <v>197</v>
      </c>
      <c r="G212" s="16"/>
      <c r="H212" s="64" t="s">
        <v>760</v>
      </c>
      <c r="I212" s="28" t="s">
        <v>714</v>
      </c>
      <c r="J212" s="15"/>
      <c r="K212" s="27" t="s">
        <v>337</v>
      </c>
      <c r="L212" s="27"/>
      <c r="M212" t="s">
        <v>374</v>
      </c>
      <c r="N212" s="27"/>
      <c r="O212" s="83">
        <v>2000000034</v>
      </c>
      <c r="P212" s="28" t="str">
        <f t="shared" si="9"/>
        <v/>
      </c>
      <c r="Q212" s="27"/>
      <c r="R212" s="27"/>
      <c r="S212" s="27"/>
      <c r="T212" s="27"/>
      <c r="U212" s="27"/>
      <c r="V212" s="27"/>
      <c r="W212" s="27"/>
      <c r="X212" s="15" t="s">
        <v>773</v>
      </c>
    </row>
    <row r="213" spans="1:24" s="23" customFormat="1" ht="16" customHeight="1">
      <c r="A213" s="55"/>
      <c r="B213" s="62"/>
      <c r="C213" s="44"/>
      <c r="D213" s="79" t="s">
        <v>462</v>
      </c>
      <c r="E213" s="79" t="s">
        <v>490</v>
      </c>
      <c r="F213" s="27" t="s">
        <v>197</v>
      </c>
      <c r="G213" s="16"/>
      <c r="H213" s="64" t="s">
        <v>760</v>
      </c>
      <c r="I213" s="28" t="s">
        <v>714</v>
      </c>
      <c r="J213" s="15"/>
      <c r="K213" s="27" t="s">
        <v>337</v>
      </c>
      <c r="L213" s="27"/>
      <c r="M213" t="s">
        <v>374</v>
      </c>
      <c r="N213" s="27"/>
      <c r="O213" s="86">
        <v>2000000035</v>
      </c>
      <c r="P213" s="28" t="str">
        <f t="shared" si="9"/>
        <v/>
      </c>
      <c r="Q213" s="27"/>
      <c r="R213" s="27"/>
      <c r="S213" s="27"/>
      <c r="T213" s="27"/>
      <c r="U213" s="27"/>
      <c r="V213" s="27"/>
      <c r="W213" s="27"/>
      <c r="X213" s="15" t="s">
        <v>773</v>
      </c>
    </row>
    <row r="214" spans="1:24" s="23" customFormat="1" ht="16" customHeight="1">
      <c r="A214" s="55"/>
      <c r="B214" s="62"/>
      <c r="C214" s="44" t="s">
        <v>565</v>
      </c>
      <c r="D214" s="79" t="s">
        <v>463</v>
      </c>
      <c r="E214" s="79" t="s">
        <v>491</v>
      </c>
      <c r="F214" s="27" t="s">
        <v>197</v>
      </c>
      <c r="G214" s="16"/>
      <c r="H214" s="64" t="s">
        <v>760</v>
      </c>
      <c r="I214" s="28" t="s">
        <v>714</v>
      </c>
      <c r="J214" s="15"/>
      <c r="K214" s="27" t="s">
        <v>337</v>
      </c>
      <c r="L214" s="27"/>
      <c r="M214" t="s">
        <v>374</v>
      </c>
      <c r="N214" s="27"/>
      <c r="O214" s="83">
        <v>2000000036</v>
      </c>
      <c r="P214" s="28" t="str">
        <f t="shared" si="9"/>
        <v/>
      </c>
      <c r="Q214" s="27"/>
      <c r="R214" s="27"/>
      <c r="S214" s="27"/>
      <c r="T214" s="27"/>
      <c r="U214" s="27"/>
      <c r="V214" s="27"/>
      <c r="W214" s="27"/>
      <c r="X214" s="15" t="s">
        <v>773</v>
      </c>
    </row>
    <row r="215" spans="1:24" s="23" customFormat="1" ht="16" customHeight="1">
      <c r="A215" s="55"/>
      <c r="B215" s="62"/>
      <c r="C215" s="44" t="s">
        <v>567</v>
      </c>
      <c r="D215" s="79" t="s">
        <v>464</v>
      </c>
      <c r="E215" s="79" t="s">
        <v>492</v>
      </c>
      <c r="F215" s="27" t="s">
        <v>197</v>
      </c>
      <c r="G215" s="16"/>
      <c r="H215" s="64" t="s">
        <v>760</v>
      </c>
      <c r="I215" s="28" t="s">
        <v>714</v>
      </c>
      <c r="J215" s="15"/>
      <c r="K215" s="27" t="s">
        <v>337</v>
      </c>
      <c r="L215" s="27"/>
      <c r="M215" t="s">
        <v>374</v>
      </c>
      <c r="N215" s="27"/>
      <c r="O215" s="86">
        <v>2000000037</v>
      </c>
      <c r="P215" s="28" t="str">
        <f t="shared" si="9"/>
        <v/>
      </c>
      <c r="Q215" s="27"/>
      <c r="R215" s="27"/>
      <c r="S215" s="27"/>
      <c r="T215" s="27"/>
      <c r="U215" s="27"/>
      <c r="V215" s="27"/>
      <c r="W215" s="27"/>
      <c r="X215" s="15" t="s">
        <v>773</v>
      </c>
    </row>
    <row r="216" spans="1:24" s="23" customFormat="1" ht="16" customHeight="1">
      <c r="A216" s="55"/>
      <c r="B216" s="62"/>
      <c r="C216" s="44" t="s">
        <v>569</v>
      </c>
      <c r="D216" s="79" t="s">
        <v>465</v>
      </c>
      <c r="E216" s="79" t="s">
        <v>493</v>
      </c>
      <c r="F216" s="27" t="s">
        <v>197</v>
      </c>
      <c r="G216" s="16"/>
      <c r="H216" s="64" t="s">
        <v>760</v>
      </c>
      <c r="I216" s="28" t="s">
        <v>714</v>
      </c>
      <c r="J216" s="15"/>
      <c r="K216" s="27" t="s">
        <v>337</v>
      </c>
      <c r="L216" s="27"/>
      <c r="M216" t="s">
        <v>374</v>
      </c>
      <c r="N216" s="27"/>
      <c r="O216" s="83">
        <v>2000000038</v>
      </c>
      <c r="P216" s="28" t="str">
        <f t="shared" si="9"/>
        <v/>
      </c>
      <c r="Q216" s="27"/>
      <c r="R216" s="27"/>
      <c r="S216" s="27"/>
      <c r="T216" s="27"/>
      <c r="U216" s="27"/>
      <c r="V216" s="27"/>
      <c r="W216" s="27"/>
      <c r="X216" s="15" t="s">
        <v>773</v>
      </c>
    </row>
    <row r="217" spans="1:24" s="23" customFormat="1" ht="16" customHeight="1">
      <c r="A217" s="55"/>
      <c r="B217" s="62"/>
      <c r="C217" s="44"/>
      <c r="D217" s="79" t="s">
        <v>633</v>
      </c>
      <c r="E217" s="79" t="s">
        <v>634</v>
      </c>
      <c r="F217" s="27" t="s">
        <v>197</v>
      </c>
      <c r="G217" s="16"/>
      <c r="H217" s="64" t="s">
        <v>760</v>
      </c>
      <c r="I217" s="28" t="s">
        <v>714</v>
      </c>
      <c r="J217" s="15"/>
      <c r="K217" s="27" t="s">
        <v>337</v>
      </c>
      <c r="L217" s="27"/>
      <c r="M217" t="s">
        <v>374</v>
      </c>
      <c r="N217" s="27"/>
      <c r="O217" s="86">
        <v>2000000039</v>
      </c>
      <c r="P217" s="28" t="str">
        <f t="shared" si="9"/>
        <v/>
      </c>
      <c r="Q217" s="27"/>
      <c r="R217" s="27"/>
      <c r="S217" s="27"/>
      <c r="T217" s="27"/>
      <c r="U217" s="27"/>
      <c r="V217" s="27"/>
      <c r="W217" s="27"/>
      <c r="X217" s="15" t="s">
        <v>773</v>
      </c>
    </row>
    <row r="218" spans="1:24" s="23" customFormat="1" ht="16" customHeight="1">
      <c r="A218" s="55"/>
      <c r="B218" s="62"/>
      <c r="C218" s="44"/>
      <c r="D218" s="79" t="s">
        <v>635</v>
      </c>
      <c r="E218" s="79" t="s">
        <v>636</v>
      </c>
      <c r="F218" s="27" t="s">
        <v>197</v>
      </c>
      <c r="G218" s="16"/>
      <c r="H218" s="64" t="s">
        <v>760</v>
      </c>
      <c r="I218" s="28" t="s">
        <v>714</v>
      </c>
      <c r="J218" s="15"/>
      <c r="K218" s="27" t="s">
        <v>337</v>
      </c>
      <c r="L218" s="27"/>
      <c r="M218" t="s">
        <v>374</v>
      </c>
      <c r="N218" s="27"/>
      <c r="O218" s="83">
        <v>2000000040</v>
      </c>
      <c r="P218" s="28"/>
      <c r="Q218" s="27"/>
      <c r="R218" s="27"/>
      <c r="S218" s="27"/>
      <c r="T218" s="27"/>
      <c r="U218" s="27"/>
      <c r="V218" s="27"/>
      <c r="W218" s="27"/>
      <c r="X218" s="15" t="s">
        <v>773</v>
      </c>
    </row>
    <row r="219" spans="1:24" s="23" customFormat="1" ht="16" customHeight="1">
      <c r="A219" s="55"/>
      <c r="B219" s="62"/>
      <c r="C219" s="44"/>
      <c r="D219" s="79" t="s">
        <v>467</v>
      </c>
      <c r="E219" s="79" t="s">
        <v>495</v>
      </c>
      <c r="F219" s="27" t="s">
        <v>197</v>
      </c>
      <c r="G219" s="16"/>
      <c r="H219" s="64" t="s">
        <v>760</v>
      </c>
      <c r="I219" s="28" t="s">
        <v>714</v>
      </c>
      <c r="J219" s="15"/>
      <c r="K219" s="27" t="s">
        <v>337</v>
      </c>
      <c r="L219" s="27"/>
      <c r="M219" t="s">
        <v>374</v>
      </c>
      <c r="N219" s="27"/>
      <c r="O219" s="86">
        <v>2000000041</v>
      </c>
      <c r="P219" s="28" t="str">
        <f t="shared" ref="P219:P236" si="16">IF(N219&lt;&gt;"",HYPERLINK(CONCATENATE("https:;;athena.ohdsi.org;search-terms;terms;",O219), CONCATENATE("Athena-",O219)),"")</f>
        <v/>
      </c>
      <c r="Q219" s="27"/>
      <c r="R219" s="27"/>
      <c r="S219" s="27"/>
      <c r="T219" s="27"/>
      <c r="U219" s="27"/>
      <c r="V219" s="27"/>
      <c r="W219" s="27"/>
      <c r="X219" s="15" t="s">
        <v>773</v>
      </c>
    </row>
    <row r="220" spans="1:24" s="23" customFormat="1" ht="16" customHeight="1">
      <c r="A220" s="55"/>
      <c r="B220" s="62"/>
      <c r="C220" s="44"/>
      <c r="D220" s="79" t="s">
        <v>468</v>
      </c>
      <c r="E220" s="79" t="s">
        <v>496</v>
      </c>
      <c r="F220" s="27" t="s">
        <v>197</v>
      </c>
      <c r="G220" s="16"/>
      <c r="H220" s="64" t="s">
        <v>760</v>
      </c>
      <c r="I220" s="28" t="s">
        <v>714</v>
      </c>
      <c r="J220" s="15"/>
      <c r="K220" s="27" t="s">
        <v>337</v>
      </c>
      <c r="L220" s="27"/>
      <c r="M220" t="s">
        <v>374</v>
      </c>
      <c r="N220" s="27"/>
      <c r="O220" s="83">
        <v>2000000042</v>
      </c>
      <c r="P220" s="28" t="str">
        <f t="shared" si="16"/>
        <v/>
      </c>
      <c r="Q220" s="27"/>
      <c r="R220" s="27"/>
      <c r="S220" s="27"/>
      <c r="T220" s="27"/>
      <c r="U220" s="27"/>
      <c r="V220" s="27"/>
      <c r="W220" s="27"/>
      <c r="X220" s="15" t="s">
        <v>773</v>
      </c>
    </row>
    <row r="221" spans="1:24" s="23" customFormat="1" ht="16" customHeight="1">
      <c r="A221" s="55"/>
      <c r="B221" s="62"/>
      <c r="C221" s="44"/>
      <c r="D221" s="79" t="s">
        <v>469</v>
      </c>
      <c r="E221" s="79" t="s">
        <v>497</v>
      </c>
      <c r="F221" s="27" t="s">
        <v>197</v>
      </c>
      <c r="G221" s="16"/>
      <c r="H221" s="64" t="s">
        <v>760</v>
      </c>
      <c r="I221" s="28" t="s">
        <v>714</v>
      </c>
      <c r="J221" s="15"/>
      <c r="K221" s="27" t="s">
        <v>337</v>
      </c>
      <c r="L221" s="27"/>
      <c r="M221" t="s">
        <v>374</v>
      </c>
      <c r="N221" s="27"/>
      <c r="O221" s="86">
        <v>2000000043</v>
      </c>
      <c r="P221" s="28" t="str">
        <f t="shared" si="16"/>
        <v/>
      </c>
      <c r="Q221" s="27"/>
      <c r="R221" s="27"/>
      <c r="S221" s="27"/>
      <c r="T221" s="27"/>
      <c r="U221" s="27"/>
      <c r="V221" s="27"/>
      <c r="W221" s="27"/>
      <c r="X221" s="15" t="s">
        <v>773</v>
      </c>
    </row>
    <row r="222" spans="1:24" s="23" customFormat="1" ht="16" customHeight="1">
      <c r="A222" s="55"/>
      <c r="B222" s="62"/>
      <c r="C222" s="44"/>
      <c r="D222" s="79" t="s">
        <v>470</v>
      </c>
      <c r="E222" s="79" t="s">
        <v>498</v>
      </c>
      <c r="F222" s="27" t="s">
        <v>197</v>
      </c>
      <c r="G222" s="16"/>
      <c r="H222" s="64" t="s">
        <v>760</v>
      </c>
      <c r="I222" s="28" t="s">
        <v>714</v>
      </c>
      <c r="J222" s="15"/>
      <c r="K222" s="27" t="s">
        <v>337</v>
      </c>
      <c r="L222" s="27"/>
      <c r="M222" t="s">
        <v>374</v>
      </c>
      <c r="N222" s="27"/>
      <c r="O222" s="83">
        <v>2000000044</v>
      </c>
      <c r="P222" s="28" t="str">
        <f t="shared" si="16"/>
        <v/>
      </c>
      <c r="Q222" s="27"/>
      <c r="R222" s="27"/>
      <c r="S222" s="27"/>
      <c r="T222" s="27"/>
      <c r="U222" s="27"/>
      <c r="V222" s="27"/>
      <c r="W222" s="27"/>
      <c r="X222" s="15" t="s">
        <v>773</v>
      </c>
    </row>
    <row r="223" spans="1:24" s="23" customFormat="1" ht="16" customHeight="1">
      <c r="A223" s="55"/>
      <c r="B223" s="62"/>
      <c r="C223" s="44"/>
      <c r="D223" s="79" t="s">
        <v>891</v>
      </c>
      <c r="E223" s="79" t="s">
        <v>893</v>
      </c>
      <c r="F223" s="27" t="s">
        <v>197</v>
      </c>
      <c r="G223" s="16"/>
      <c r="H223" s="64" t="s">
        <v>760</v>
      </c>
      <c r="I223" s="28" t="s">
        <v>714</v>
      </c>
      <c r="J223" s="15"/>
      <c r="K223" s="27" t="s">
        <v>337</v>
      </c>
      <c r="L223" s="27"/>
      <c r="M223" t="s">
        <v>374</v>
      </c>
      <c r="N223" s="27"/>
      <c r="O223" s="86">
        <v>2000000045</v>
      </c>
      <c r="P223" s="28" t="str">
        <f t="shared" si="16"/>
        <v/>
      </c>
      <c r="Q223" s="27"/>
      <c r="R223" s="27"/>
      <c r="S223" s="27"/>
      <c r="T223" s="27"/>
      <c r="U223" s="27"/>
      <c r="V223" s="27"/>
      <c r="W223" s="27"/>
      <c r="X223" s="15" t="s">
        <v>773</v>
      </c>
    </row>
    <row r="224" spans="1:24" s="23" customFormat="1" ht="16" customHeight="1">
      <c r="A224" s="55"/>
      <c r="B224" s="62"/>
      <c r="C224" s="44"/>
      <c r="D224" s="79" t="s">
        <v>892</v>
      </c>
      <c r="E224" s="79" t="s">
        <v>894</v>
      </c>
      <c r="F224" s="27" t="s">
        <v>197</v>
      </c>
      <c r="G224" s="16"/>
      <c r="H224" s="64" t="s">
        <v>760</v>
      </c>
      <c r="I224" s="28" t="s">
        <v>714</v>
      </c>
      <c r="J224" s="15"/>
      <c r="K224" s="27" t="s">
        <v>337</v>
      </c>
      <c r="L224" s="27"/>
      <c r="M224" t="s">
        <v>374</v>
      </c>
      <c r="N224" s="27"/>
      <c r="O224" s="86">
        <v>2000000046</v>
      </c>
      <c r="P224" s="28" t="str">
        <f t="shared" si="16"/>
        <v/>
      </c>
      <c r="Q224" s="27"/>
      <c r="R224" s="27"/>
      <c r="S224" s="27"/>
      <c r="T224" s="27"/>
      <c r="U224" s="27"/>
      <c r="V224" s="27"/>
      <c r="W224" s="27"/>
      <c r="X224" s="15" t="s">
        <v>773</v>
      </c>
    </row>
    <row r="225" spans="1:24" s="23" customFormat="1" ht="16" customHeight="1">
      <c r="A225" s="55"/>
      <c r="B225" s="62"/>
      <c r="C225" s="44"/>
      <c r="D225" s="78" t="s">
        <v>728</v>
      </c>
      <c r="E225" s="78" t="s">
        <v>729</v>
      </c>
      <c r="F225" s="27" t="s">
        <v>197</v>
      </c>
      <c r="G225" s="16"/>
      <c r="H225" s="64" t="s">
        <v>760</v>
      </c>
      <c r="I225" s="28" t="s">
        <v>714</v>
      </c>
      <c r="J225" s="15"/>
      <c r="K225" s="27" t="s">
        <v>337</v>
      </c>
      <c r="L225" s="27"/>
      <c r="M225" t="s">
        <v>374</v>
      </c>
      <c r="N225" s="27"/>
      <c r="O225" s="86">
        <v>2000000080</v>
      </c>
      <c r="P225" s="28" t="str">
        <f t="shared" si="16"/>
        <v/>
      </c>
      <c r="Q225" s="27"/>
      <c r="R225" s="27"/>
      <c r="S225" s="27"/>
      <c r="T225" s="27"/>
      <c r="U225" s="27"/>
      <c r="V225" s="27"/>
      <c r="W225" s="27"/>
      <c r="X225" s="15" t="s">
        <v>773</v>
      </c>
    </row>
    <row r="226" spans="1:24" s="23" customFormat="1" ht="16" customHeight="1">
      <c r="A226" s="55"/>
      <c r="B226" s="62"/>
      <c r="C226" s="44"/>
      <c r="D226" s="97" t="s">
        <v>885</v>
      </c>
      <c r="E226" s="78" t="s">
        <v>730</v>
      </c>
      <c r="F226" s="27" t="s">
        <v>197</v>
      </c>
      <c r="G226" s="16"/>
      <c r="H226" s="64" t="s">
        <v>760</v>
      </c>
      <c r="I226" s="28" t="s">
        <v>714</v>
      </c>
      <c r="J226" s="15"/>
      <c r="K226" s="27" t="s">
        <v>337</v>
      </c>
      <c r="L226" s="27"/>
      <c r="M226" t="s">
        <v>374</v>
      </c>
      <c r="N226" s="27"/>
      <c r="O226" s="86">
        <v>2000000081</v>
      </c>
      <c r="P226" s="28" t="str">
        <f t="shared" ref="P226" si="17">IF(N226&lt;&gt;"",HYPERLINK(CONCATENATE("https:;;athena.ohdsi.org;search-terms;terms;",O226), CONCATENATE("Athena-",O226)),"")</f>
        <v/>
      </c>
      <c r="Q226" s="27"/>
      <c r="R226" s="27"/>
      <c r="S226" s="27"/>
      <c r="T226" s="27"/>
      <c r="U226" s="27"/>
      <c r="V226" s="27"/>
      <c r="W226" s="27"/>
      <c r="X226" s="15" t="s">
        <v>773</v>
      </c>
    </row>
    <row r="227" spans="1:24" s="23" customFormat="1" ht="16" customHeight="1">
      <c r="A227" s="55"/>
      <c r="B227" s="62"/>
      <c r="C227" s="44"/>
      <c r="D227" s="97" t="s">
        <v>906</v>
      </c>
      <c r="E227" s="78" t="s">
        <v>907</v>
      </c>
      <c r="F227" s="27" t="s">
        <v>197</v>
      </c>
      <c r="G227" s="16"/>
      <c r="H227" s="64" t="s">
        <v>760</v>
      </c>
      <c r="I227" s="28" t="s">
        <v>714</v>
      </c>
      <c r="J227" s="15"/>
      <c r="K227" s="27" t="s">
        <v>337</v>
      </c>
      <c r="L227" s="27"/>
      <c r="M227" t="s">
        <v>374</v>
      </c>
      <c r="N227" s="27"/>
      <c r="O227" s="86">
        <v>2000000124</v>
      </c>
      <c r="P227" s="28"/>
      <c r="Q227" s="27"/>
      <c r="R227" s="27"/>
      <c r="S227" s="27"/>
      <c r="T227" s="27"/>
      <c r="U227" s="27"/>
      <c r="V227" s="27"/>
      <c r="W227" s="27"/>
      <c r="X227" s="15" t="s">
        <v>773</v>
      </c>
    </row>
    <row r="228" spans="1:24" s="23" customFormat="1" ht="16" customHeight="1">
      <c r="A228" s="55"/>
      <c r="B228" s="62"/>
      <c r="C228" s="44"/>
      <c r="D228" s="72" t="s">
        <v>473</v>
      </c>
      <c r="E228" s="72" t="s">
        <v>501</v>
      </c>
      <c r="F228" s="27" t="s">
        <v>197</v>
      </c>
      <c r="G228" s="16"/>
      <c r="H228" s="64" t="s">
        <v>760</v>
      </c>
      <c r="I228" s="28"/>
      <c r="J228" s="15"/>
      <c r="K228" s="27" t="s">
        <v>337</v>
      </c>
      <c r="L228" s="27"/>
      <c r="M228"/>
      <c r="N228" s="27"/>
      <c r="O228" s="83"/>
      <c r="P228" s="28" t="str">
        <f t="shared" si="16"/>
        <v/>
      </c>
      <c r="Q228" s="27"/>
      <c r="R228" s="27"/>
      <c r="S228" s="27"/>
      <c r="T228" s="27"/>
      <c r="U228" s="27"/>
      <c r="V228" s="27"/>
      <c r="W228" s="27"/>
      <c r="X228" s="15" t="s">
        <v>773</v>
      </c>
    </row>
    <row r="229" spans="1:24" s="23" customFormat="1" ht="28" customHeight="1">
      <c r="A229" s="55"/>
      <c r="B229" s="62" t="s">
        <v>149</v>
      </c>
      <c r="C229" s="27" t="s">
        <v>80</v>
      </c>
      <c r="D229" s="27" t="s">
        <v>204</v>
      </c>
      <c r="E229" s="44" t="s">
        <v>130</v>
      </c>
      <c r="F229" s="27" t="s">
        <v>197</v>
      </c>
      <c r="G229" s="15"/>
      <c r="H229" s="64" t="s">
        <v>760</v>
      </c>
      <c r="I229" s="28"/>
      <c r="J229" s="15"/>
      <c r="K229" s="27" t="s">
        <v>337</v>
      </c>
      <c r="M229" s="27"/>
      <c r="N229" s="27"/>
      <c r="O229" s="27"/>
      <c r="P229" s="28" t="str">
        <f t="shared" si="16"/>
        <v/>
      </c>
      <c r="Q229" s="27"/>
      <c r="R229" s="27"/>
      <c r="S229" s="27"/>
      <c r="T229" s="27"/>
      <c r="U229" s="27"/>
      <c r="V229" s="27"/>
      <c r="W229" s="27"/>
      <c r="X229" s="15" t="s">
        <v>773</v>
      </c>
    </row>
    <row r="230" spans="1:24" s="23" customFormat="1" ht="16">
      <c r="A230" s="55"/>
      <c r="B230" s="62" t="s">
        <v>149</v>
      </c>
      <c r="C230" s="27" t="s">
        <v>128</v>
      </c>
      <c r="D230" s="27" t="s">
        <v>205</v>
      </c>
      <c r="E230" s="44" t="s">
        <v>133</v>
      </c>
      <c r="F230" s="27" t="s">
        <v>197</v>
      </c>
      <c r="G230" s="15"/>
      <c r="H230" s="36" t="s">
        <v>138</v>
      </c>
      <c r="I230" s="36"/>
      <c r="J230" s="15"/>
      <c r="K230" s="27" t="s">
        <v>337</v>
      </c>
      <c r="L230" s="16"/>
      <c r="M230" s="27"/>
      <c r="N230" s="27"/>
      <c r="O230" s="27"/>
      <c r="P230" s="28" t="str">
        <f t="shared" si="16"/>
        <v/>
      </c>
      <c r="Q230" s="27"/>
      <c r="R230" s="27"/>
      <c r="S230" s="27"/>
      <c r="T230" s="27"/>
      <c r="U230" s="27"/>
      <c r="V230" s="27"/>
      <c r="W230" s="27"/>
      <c r="X230" s="15" t="s">
        <v>773</v>
      </c>
    </row>
    <row r="231" spans="1:24" s="23" customFormat="1" ht="16" customHeight="1">
      <c r="A231" s="55"/>
      <c r="B231" s="62"/>
      <c r="C231" s="44" t="s">
        <v>562</v>
      </c>
      <c r="D231" s="79" t="s">
        <v>474</v>
      </c>
      <c r="E231" s="79" t="s">
        <v>502</v>
      </c>
      <c r="F231" s="27" t="s">
        <v>197</v>
      </c>
      <c r="G231" s="16"/>
      <c r="H231" s="64" t="s">
        <v>760</v>
      </c>
      <c r="I231" s="28" t="s">
        <v>714</v>
      </c>
      <c r="J231" s="15"/>
      <c r="K231" s="27" t="s">
        <v>337</v>
      </c>
      <c r="L231" s="27"/>
      <c r="M231" t="s">
        <v>374</v>
      </c>
      <c r="N231" s="27"/>
      <c r="O231" s="86">
        <v>2000000047</v>
      </c>
      <c r="P231" s="28" t="str">
        <f t="shared" si="16"/>
        <v/>
      </c>
      <c r="Q231" s="27"/>
      <c r="R231" s="27"/>
      <c r="S231" s="27"/>
      <c r="T231" s="27"/>
      <c r="U231" s="27"/>
      <c r="V231" s="27"/>
      <c r="W231" s="27"/>
      <c r="X231" s="15" t="s">
        <v>773</v>
      </c>
    </row>
    <row r="232" spans="1:24" s="23" customFormat="1" ht="16" customHeight="1">
      <c r="A232" s="55"/>
      <c r="B232" s="62"/>
      <c r="C232" s="44" t="s">
        <v>564</v>
      </c>
      <c r="D232" s="79" t="s">
        <v>475</v>
      </c>
      <c r="E232" s="79" t="s">
        <v>503</v>
      </c>
      <c r="F232" s="27" t="s">
        <v>197</v>
      </c>
      <c r="G232" s="16"/>
      <c r="H232" s="64" t="s">
        <v>760</v>
      </c>
      <c r="I232" s="28" t="s">
        <v>714</v>
      </c>
      <c r="J232" s="15"/>
      <c r="K232" s="27" t="s">
        <v>337</v>
      </c>
      <c r="L232" s="27"/>
      <c r="M232" t="s">
        <v>374</v>
      </c>
      <c r="N232" s="27"/>
      <c r="O232" s="83">
        <v>2000000048</v>
      </c>
      <c r="P232" s="28" t="str">
        <f t="shared" si="16"/>
        <v/>
      </c>
      <c r="Q232" s="27"/>
      <c r="R232" s="27"/>
      <c r="S232" s="27"/>
      <c r="T232" s="27"/>
      <c r="U232" s="27"/>
      <c r="V232" s="27"/>
      <c r="W232" s="27"/>
      <c r="X232" s="15" t="s">
        <v>773</v>
      </c>
    </row>
    <row r="233" spans="1:24" s="23" customFormat="1" ht="16" customHeight="1">
      <c r="A233" s="55"/>
      <c r="B233" s="62"/>
      <c r="C233" s="44"/>
      <c r="D233" s="79" t="s">
        <v>476</v>
      </c>
      <c r="E233" s="79" t="s">
        <v>504</v>
      </c>
      <c r="F233" s="27" t="s">
        <v>197</v>
      </c>
      <c r="G233" s="16"/>
      <c r="H233" s="28" t="s">
        <v>760</v>
      </c>
      <c r="I233" s="28" t="s">
        <v>714</v>
      </c>
      <c r="J233" s="15"/>
      <c r="K233" s="27" t="s">
        <v>337</v>
      </c>
      <c r="L233" s="27"/>
      <c r="M233" t="s">
        <v>374</v>
      </c>
      <c r="N233" s="27"/>
      <c r="O233" s="86">
        <v>2000000049</v>
      </c>
      <c r="P233" s="28" t="str">
        <f t="shared" si="16"/>
        <v/>
      </c>
      <c r="Q233" s="27"/>
      <c r="R233" s="27"/>
      <c r="S233" s="27"/>
      <c r="T233" s="27"/>
      <c r="U233" s="27"/>
      <c r="V233" s="27"/>
      <c r="W233" s="27"/>
      <c r="X233" s="15" t="s">
        <v>773</v>
      </c>
    </row>
    <row r="234" spans="1:24" s="23" customFormat="1" ht="16" customHeight="1">
      <c r="A234" s="55"/>
      <c r="B234" s="62"/>
      <c r="C234" s="44" t="s">
        <v>566</v>
      </c>
      <c r="D234" s="79" t="s">
        <v>477</v>
      </c>
      <c r="E234" s="79" t="s">
        <v>505</v>
      </c>
      <c r="F234" s="27" t="s">
        <v>197</v>
      </c>
      <c r="G234" s="16"/>
      <c r="H234" s="98" t="s">
        <v>760</v>
      </c>
      <c r="I234" s="28" t="s">
        <v>714</v>
      </c>
      <c r="J234" s="15"/>
      <c r="K234" s="27" t="s">
        <v>337</v>
      </c>
      <c r="L234" s="27"/>
      <c r="M234" t="s">
        <v>374</v>
      </c>
      <c r="N234" s="27"/>
      <c r="O234" s="83">
        <v>2000000050</v>
      </c>
      <c r="P234" s="28" t="str">
        <f t="shared" si="16"/>
        <v/>
      </c>
      <c r="Q234" s="27"/>
      <c r="R234" s="27"/>
      <c r="S234" s="27"/>
      <c r="T234" s="27"/>
      <c r="U234" s="27"/>
      <c r="V234" s="27"/>
      <c r="W234" s="27"/>
      <c r="X234" s="15" t="s">
        <v>773</v>
      </c>
    </row>
    <row r="235" spans="1:24" s="23" customFormat="1" ht="16" customHeight="1">
      <c r="A235" s="55"/>
      <c r="B235" s="62"/>
      <c r="C235" s="44" t="s">
        <v>568</v>
      </c>
      <c r="D235" s="79" t="s">
        <v>478</v>
      </c>
      <c r="E235" s="79" t="s">
        <v>506</v>
      </c>
      <c r="F235" s="27" t="s">
        <v>197</v>
      </c>
      <c r="G235" s="16"/>
      <c r="H235" s="98" t="s">
        <v>760</v>
      </c>
      <c r="I235" s="28" t="s">
        <v>714</v>
      </c>
      <c r="J235" s="15"/>
      <c r="K235" s="27" t="s">
        <v>337</v>
      </c>
      <c r="L235" s="27"/>
      <c r="M235" t="s">
        <v>374</v>
      </c>
      <c r="N235" s="27"/>
      <c r="O235" s="86">
        <v>2000000051</v>
      </c>
      <c r="P235" s="28" t="str">
        <f t="shared" si="16"/>
        <v/>
      </c>
      <c r="Q235" s="27"/>
      <c r="R235" s="27"/>
      <c r="S235" s="27"/>
      <c r="T235" s="27"/>
      <c r="U235" s="27"/>
      <c r="V235" s="27"/>
      <c r="W235" s="27"/>
      <c r="X235" s="15" t="s">
        <v>773</v>
      </c>
    </row>
    <row r="236" spans="1:24" s="23" customFormat="1" ht="16" customHeight="1">
      <c r="A236" s="55"/>
      <c r="B236" s="62"/>
      <c r="C236" s="44" t="s">
        <v>570</v>
      </c>
      <c r="D236" s="79" t="s">
        <v>479</v>
      </c>
      <c r="E236" s="79" t="s">
        <v>507</v>
      </c>
      <c r="F236" s="27" t="s">
        <v>197</v>
      </c>
      <c r="G236" s="16"/>
      <c r="H236" s="98" t="s">
        <v>760</v>
      </c>
      <c r="I236" s="28" t="s">
        <v>714</v>
      </c>
      <c r="J236" s="15"/>
      <c r="K236" s="27" t="s">
        <v>337</v>
      </c>
      <c r="L236" s="27"/>
      <c r="M236" t="s">
        <v>374</v>
      </c>
      <c r="N236" s="27"/>
      <c r="O236" s="83">
        <v>2000000052</v>
      </c>
      <c r="P236" s="28" t="str">
        <f t="shared" si="16"/>
        <v/>
      </c>
      <c r="Q236" s="27"/>
      <c r="R236" s="27"/>
      <c r="S236" s="27"/>
      <c r="T236" s="27"/>
      <c r="U236" s="27"/>
      <c r="V236" s="27"/>
      <c r="W236" s="27"/>
      <c r="X236" s="15" t="s">
        <v>773</v>
      </c>
    </row>
    <row r="237" spans="1:24" s="23" customFormat="1" ht="16" customHeight="1">
      <c r="A237" s="55"/>
      <c r="B237" s="62"/>
      <c r="C237" s="44"/>
      <c r="D237" s="79" t="s">
        <v>637</v>
      </c>
      <c r="E237" s="79" t="s">
        <v>638</v>
      </c>
      <c r="F237" s="27" t="s">
        <v>197</v>
      </c>
      <c r="G237" s="16"/>
      <c r="H237" s="98" t="s">
        <v>760</v>
      </c>
      <c r="I237" s="28" t="s">
        <v>714</v>
      </c>
      <c r="J237" s="15"/>
      <c r="K237" s="27" t="s">
        <v>337</v>
      </c>
      <c r="L237" s="27"/>
      <c r="M237" t="s">
        <v>374</v>
      </c>
      <c r="N237" s="27"/>
      <c r="O237" s="86">
        <v>2000000053</v>
      </c>
      <c r="P237" s="28" t="str">
        <f>IF(N238&lt;&gt;"",HYPERLINK(CONCATENATE("https:;;athena.ohdsi.org;search-terms;terms;",O238), CONCATENATE("Athena-",O238)),"")</f>
        <v/>
      </c>
      <c r="Q237" s="27"/>
      <c r="R237" s="27"/>
      <c r="S237" s="27"/>
      <c r="T237" s="27"/>
      <c r="U237" s="27"/>
      <c r="V237" s="27"/>
      <c r="W237" s="27"/>
      <c r="X237" s="15" t="s">
        <v>773</v>
      </c>
    </row>
    <row r="238" spans="1:24" s="23" customFormat="1" ht="16" customHeight="1">
      <c r="A238" s="55"/>
      <c r="B238" s="62"/>
      <c r="C238" s="44"/>
      <c r="D238" s="79" t="s">
        <v>639</v>
      </c>
      <c r="E238" s="79" t="s">
        <v>640</v>
      </c>
      <c r="F238" s="27" t="s">
        <v>197</v>
      </c>
      <c r="G238" s="16"/>
      <c r="H238" s="98" t="s">
        <v>760</v>
      </c>
      <c r="I238" s="28" t="s">
        <v>714</v>
      </c>
      <c r="J238" s="15"/>
      <c r="K238" s="27" t="s">
        <v>337</v>
      </c>
      <c r="L238" s="27"/>
      <c r="M238" t="s">
        <v>374</v>
      </c>
      <c r="N238" s="27"/>
      <c r="O238" s="83">
        <v>2000000054</v>
      </c>
      <c r="P238" s="28"/>
      <c r="Q238" s="27"/>
      <c r="R238" s="27"/>
      <c r="S238" s="27"/>
      <c r="T238" s="27"/>
      <c r="U238" s="27"/>
      <c r="V238" s="27"/>
      <c r="W238" s="27"/>
      <c r="X238" s="15" t="s">
        <v>773</v>
      </c>
    </row>
    <row r="239" spans="1:24" s="23" customFormat="1" ht="16" customHeight="1">
      <c r="A239" s="55"/>
      <c r="B239" s="62"/>
      <c r="C239" s="44"/>
      <c r="D239" s="79" t="s">
        <v>481</v>
      </c>
      <c r="E239" s="79" t="s">
        <v>509</v>
      </c>
      <c r="F239" s="27" t="s">
        <v>197</v>
      </c>
      <c r="G239" s="16"/>
      <c r="H239" s="98" t="s">
        <v>760</v>
      </c>
      <c r="I239" s="28" t="s">
        <v>714</v>
      </c>
      <c r="J239" s="15"/>
      <c r="K239" s="27" t="s">
        <v>337</v>
      </c>
      <c r="L239" s="27"/>
      <c r="M239" t="s">
        <v>374</v>
      </c>
      <c r="N239" s="27"/>
      <c r="O239" s="86">
        <v>2000000055</v>
      </c>
      <c r="P239" s="28" t="str">
        <f t="shared" ref="P239:P257" si="18">IF(N239&lt;&gt;"",HYPERLINK(CONCATENATE("https:;;athena.ohdsi.org;search-terms;terms;",O239), CONCATENATE("Athena-",O239)),"")</f>
        <v/>
      </c>
      <c r="Q239" s="27"/>
      <c r="R239" s="27"/>
      <c r="S239" s="27"/>
      <c r="T239" s="27"/>
      <c r="U239" s="27"/>
      <c r="V239" s="27"/>
      <c r="W239" s="27"/>
      <c r="X239" s="15" t="s">
        <v>773</v>
      </c>
    </row>
    <row r="240" spans="1:24" s="23" customFormat="1" ht="16" customHeight="1">
      <c r="A240" s="55"/>
      <c r="B240" s="62"/>
      <c r="C240" s="44"/>
      <c r="D240" s="79" t="s">
        <v>709</v>
      </c>
      <c r="E240" s="79" t="s">
        <v>712</v>
      </c>
      <c r="F240" s="27" t="s">
        <v>197</v>
      </c>
      <c r="G240" s="16"/>
      <c r="H240" s="98" t="s">
        <v>760</v>
      </c>
      <c r="I240" s="28" t="s">
        <v>714</v>
      </c>
      <c r="J240" s="15"/>
      <c r="K240" s="27" t="s">
        <v>337</v>
      </c>
      <c r="L240" s="27"/>
      <c r="M240" t="s">
        <v>374</v>
      </c>
      <c r="N240" s="27"/>
      <c r="O240" s="83">
        <v>2000000056</v>
      </c>
      <c r="P240" s="28" t="str">
        <f t="shared" si="18"/>
        <v/>
      </c>
      <c r="Q240" s="27"/>
      <c r="R240" s="27"/>
      <c r="S240" s="27"/>
      <c r="T240" s="27"/>
      <c r="U240" s="27"/>
      <c r="V240" s="27"/>
      <c r="W240" s="27"/>
      <c r="X240" s="15" t="s">
        <v>773</v>
      </c>
    </row>
    <row r="241" spans="1:24" s="23" customFormat="1" ht="16" customHeight="1">
      <c r="A241" s="55"/>
      <c r="B241" s="62"/>
      <c r="C241" s="44"/>
      <c r="D241" s="79" t="s">
        <v>710</v>
      </c>
      <c r="E241" s="79" t="s">
        <v>711</v>
      </c>
      <c r="F241" s="27" t="s">
        <v>197</v>
      </c>
      <c r="G241" s="16"/>
      <c r="H241" s="98" t="s">
        <v>760</v>
      </c>
      <c r="I241" s="28" t="s">
        <v>714</v>
      </c>
      <c r="J241" s="15"/>
      <c r="K241" s="27" t="s">
        <v>337</v>
      </c>
      <c r="L241" s="27"/>
      <c r="M241" t="s">
        <v>374</v>
      </c>
      <c r="N241" s="27"/>
      <c r="O241" s="86">
        <v>2000000057</v>
      </c>
      <c r="P241" s="28" t="str">
        <f>IF(N241&lt;&gt;"",HYPERLINK(CONCATENATE("https:;;athena.ohdsi.org;search-terms;terms;",#REF!), CONCATENATE("Athena-",#REF!)),"")</f>
        <v/>
      </c>
      <c r="Q241" s="27"/>
      <c r="R241" s="27"/>
      <c r="S241" s="27"/>
      <c r="T241" s="27"/>
      <c r="U241" s="27"/>
      <c r="V241" s="27"/>
      <c r="W241" s="27"/>
      <c r="X241" s="15" t="s">
        <v>773</v>
      </c>
    </row>
    <row r="242" spans="1:24" s="23" customFormat="1" ht="16" customHeight="1">
      <c r="A242" s="55"/>
      <c r="B242" s="62"/>
      <c r="C242" s="44"/>
      <c r="D242" s="79" t="s">
        <v>483</v>
      </c>
      <c r="E242" s="79" t="s">
        <v>511</v>
      </c>
      <c r="F242" s="27" t="s">
        <v>197</v>
      </c>
      <c r="G242" s="16"/>
      <c r="H242" s="98" t="s">
        <v>760</v>
      </c>
      <c r="I242" s="28" t="s">
        <v>714</v>
      </c>
      <c r="J242" s="15"/>
      <c r="K242" s="27" t="s">
        <v>337</v>
      </c>
      <c r="L242" s="27"/>
      <c r="M242" t="s">
        <v>374</v>
      </c>
      <c r="N242" s="27"/>
      <c r="O242" s="83">
        <v>2000000058</v>
      </c>
      <c r="P242" s="28" t="str">
        <f>IF(N242&lt;&gt;"",HYPERLINK(CONCATENATE("https:;;athena.ohdsi.org;search-terms;terms;",O241), CONCATENATE("Athena-",O241)),"")</f>
        <v/>
      </c>
      <c r="Q242" s="27"/>
      <c r="R242" s="27"/>
      <c r="S242" s="27"/>
      <c r="T242" s="27"/>
      <c r="U242" s="27"/>
      <c r="V242" s="27"/>
      <c r="W242" s="27"/>
      <c r="X242" s="15" t="s">
        <v>773</v>
      </c>
    </row>
    <row r="243" spans="1:24" s="23" customFormat="1" ht="16" customHeight="1">
      <c r="A243" s="55"/>
      <c r="B243" s="62"/>
      <c r="C243" s="44"/>
      <c r="D243" s="79" t="s">
        <v>484</v>
      </c>
      <c r="E243" s="79" t="s">
        <v>512</v>
      </c>
      <c r="F243" s="27" t="s">
        <v>197</v>
      </c>
      <c r="G243" s="16"/>
      <c r="H243" s="98" t="s">
        <v>760</v>
      </c>
      <c r="I243" s="28" t="s">
        <v>714</v>
      </c>
      <c r="J243" s="15"/>
      <c r="K243" s="27" t="s">
        <v>337</v>
      </c>
      <c r="L243" s="27"/>
      <c r="M243" t="s">
        <v>374</v>
      </c>
      <c r="N243" s="27"/>
      <c r="O243" s="86">
        <v>2000000059</v>
      </c>
      <c r="P243" s="28" t="str">
        <f>IF(N243&lt;&gt;"",HYPERLINK(CONCATENATE("https:;;athena.ohdsi.org;search-terms;terms;",O242), CONCATENATE("Athena-",O242)),"")</f>
        <v/>
      </c>
      <c r="Q243" s="27"/>
      <c r="R243" s="27"/>
      <c r="S243" s="27"/>
      <c r="T243" s="27"/>
      <c r="U243" s="27"/>
      <c r="V243" s="27"/>
      <c r="W243" s="27"/>
      <c r="X243" s="15" t="s">
        <v>773</v>
      </c>
    </row>
    <row r="244" spans="1:24" s="23" customFormat="1" ht="16" customHeight="1">
      <c r="A244" s="55"/>
      <c r="B244" s="62"/>
      <c r="C244" s="44"/>
      <c r="D244" s="79" t="s">
        <v>887</v>
      </c>
      <c r="E244" s="78" t="s">
        <v>890</v>
      </c>
      <c r="F244" s="27" t="s">
        <v>197</v>
      </c>
      <c r="G244" s="16"/>
      <c r="H244" s="98" t="s">
        <v>760</v>
      </c>
      <c r="I244" s="28" t="s">
        <v>714</v>
      </c>
      <c r="J244" s="15"/>
      <c r="K244" s="27" t="s">
        <v>337</v>
      </c>
      <c r="L244" s="27"/>
      <c r="M244" t="s">
        <v>374</v>
      </c>
      <c r="N244" s="27"/>
      <c r="O244" s="83">
        <v>2000000060</v>
      </c>
      <c r="P244" s="28" t="str">
        <f>IF(N244&lt;&gt;"",HYPERLINK(CONCATENATE("https:;;athena.ohdsi.org;search-terms;terms;",O243), CONCATENATE("Athena-",O243)),"")</f>
        <v/>
      </c>
      <c r="Q244" s="27"/>
      <c r="R244" s="27"/>
      <c r="S244" s="27"/>
      <c r="T244" s="27"/>
      <c r="U244" s="27"/>
      <c r="V244" s="27"/>
      <c r="W244" s="27"/>
      <c r="X244" s="15" t="s">
        <v>773</v>
      </c>
    </row>
    <row r="245" spans="1:24" s="23" customFormat="1" ht="16" customHeight="1">
      <c r="A245" s="55"/>
      <c r="B245" s="62"/>
      <c r="C245" s="44"/>
      <c r="D245" s="79" t="s">
        <v>888</v>
      </c>
      <c r="E245" s="78" t="s">
        <v>889</v>
      </c>
      <c r="F245" s="27" t="s">
        <v>197</v>
      </c>
      <c r="G245" s="16"/>
      <c r="H245" s="98" t="s">
        <v>760</v>
      </c>
      <c r="I245" s="28" t="s">
        <v>714</v>
      </c>
      <c r="J245" s="15"/>
      <c r="K245" s="27" t="s">
        <v>337</v>
      </c>
      <c r="L245" s="27"/>
      <c r="M245" t="s">
        <v>374</v>
      </c>
      <c r="N245" s="27"/>
      <c r="O245" s="83">
        <v>2000000061</v>
      </c>
      <c r="P245" s="28" t="str">
        <f>IF(N245&lt;&gt;"",HYPERLINK(CONCATENATE("https:;;athena.ohdsi.org;search-terms;terms;",O244), CONCATENATE("Athena-",O244)),"")</f>
        <v/>
      </c>
      <c r="Q245" s="27"/>
      <c r="R245" s="27"/>
      <c r="S245" s="27"/>
      <c r="T245" s="27"/>
      <c r="U245" s="27"/>
      <c r="V245" s="27"/>
      <c r="W245" s="27"/>
      <c r="X245" s="15" t="s">
        <v>773</v>
      </c>
    </row>
    <row r="246" spans="1:24" s="23" customFormat="1" ht="16" customHeight="1">
      <c r="A246" s="55"/>
      <c r="B246" s="62"/>
      <c r="C246" s="44"/>
      <c r="D246" s="78" t="s">
        <v>731</v>
      </c>
      <c r="E246" s="78" t="s">
        <v>732</v>
      </c>
      <c r="F246" s="27" t="s">
        <v>197</v>
      </c>
      <c r="G246" s="16"/>
      <c r="H246" s="98" t="s">
        <v>760</v>
      </c>
      <c r="I246" s="28" t="s">
        <v>714</v>
      </c>
      <c r="J246" s="15"/>
      <c r="K246" s="27" t="s">
        <v>337</v>
      </c>
      <c r="L246" s="27"/>
      <c r="M246" t="s">
        <v>374</v>
      </c>
      <c r="N246" s="27"/>
      <c r="O246" s="86">
        <v>2000000082</v>
      </c>
      <c r="P246" s="28" t="str">
        <f t="shared" ref="P246:P247" si="19">IF(N246&lt;&gt;"",HYPERLINK(CONCATENATE("https:;;athena.ohdsi.org;search-terms;terms;",O246), CONCATENATE("Athena-",O246)),"")</f>
        <v/>
      </c>
      <c r="Q246" s="27"/>
      <c r="R246" s="27"/>
      <c r="S246" s="27"/>
      <c r="T246" s="27"/>
      <c r="U246" s="27"/>
      <c r="V246" s="27"/>
      <c r="W246" s="27"/>
      <c r="X246" s="15" t="s">
        <v>773</v>
      </c>
    </row>
    <row r="247" spans="1:24" s="23" customFormat="1" ht="16" customHeight="1">
      <c r="A247" s="55"/>
      <c r="B247" s="62"/>
      <c r="C247" s="44"/>
      <c r="D247" s="97" t="s">
        <v>886</v>
      </c>
      <c r="E247" s="78" t="s">
        <v>733</v>
      </c>
      <c r="F247" s="27" t="s">
        <v>197</v>
      </c>
      <c r="G247" s="16"/>
      <c r="H247" s="98" t="s">
        <v>760</v>
      </c>
      <c r="I247" s="28" t="s">
        <v>714</v>
      </c>
      <c r="J247" s="15"/>
      <c r="K247" s="27" t="s">
        <v>337</v>
      </c>
      <c r="L247" s="27"/>
      <c r="M247" t="s">
        <v>374</v>
      </c>
      <c r="N247" s="27"/>
      <c r="O247" s="86">
        <v>2000000083</v>
      </c>
      <c r="P247" s="28" t="str">
        <f t="shared" si="19"/>
        <v/>
      </c>
      <c r="Q247" s="27"/>
      <c r="R247" s="27"/>
      <c r="S247" s="27"/>
      <c r="T247" s="27"/>
      <c r="U247" s="27"/>
      <c r="V247" s="27"/>
      <c r="W247" s="27"/>
      <c r="X247" s="15" t="s">
        <v>773</v>
      </c>
    </row>
    <row r="248" spans="1:24" s="23" customFormat="1" ht="16" customHeight="1">
      <c r="A248" s="55"/>
      <c r="B248" s="62"/>
      <c r="C248" s="44"/>
      <c r="D248" s="97" t="s">
        <v>908</v>
      </c>
      <c r="E248" s="78" t="s">
        <v>907</v>
      </c>
      <c r="F248" s="27" t="s">
        <v>197</v>
      </c>
      <c r="G248" s="16"/>
      <c r="H248" s="64" t="s">
        <v>760</v>
      </c>
      <c r="I248" s="28" t="s">
        <v>714</v>
      </c>
      <c r="J248" s="15"/>
      <c r="K248" s="27" t="s">
        <v>337</v>
      </c>
      <c r="L248" s="27"/>
      <c r="M248" t="s">
        <v>374</v>
      </c>
      <c r="N248" s="27"/>
      <c r="O248" s="86">
        <v>2000000125</v>
      </c>
      <c r="P248" s="28"/>
      <c r="Q248" s="27"/>
      <c r="R248" s="27"/>
      <c r="S248" s="27"/>
      <c r="T248" s="27"/>
      <c r="U248" s="27"/>
      <c r="V248" s="27"/>
      <c r="W248" s="27"/>
      <c r="X248" s="15" t="s">
        <v>773</v>
      </c>
    </row>
    <row r="249" spans="1:24" s="23" customFormat="1" ht="16" customHeight="1">
      <c r="A249" s="55"/>
      <c r="B249" s="62"/>
      <c r="C249" s="44"/>
      <c r="D249" s="72" t="s">
        <v>487</v>
      </c>
      <c r="E249" s="72" t="s">
        <v>515</v>
      </c>
      <c r="F249" s="27" t="s">
        <v>197</v>
      </c>
      <c r="G249" s="16"/>
      <c r="H249" s="98" t="s">
        <v>760</v>
      </c>
      <c r="I249" s="28"/>
      <c r="J249" s="15"/>
      <c r="K249" s="27" t="s">
        <v>337</v>
      </c>
      <c r="L249" s="27"/>
      <c r="M249"/>
      <c r="N249" s="27"/>
      <c r="O249" s="83"/>
      <c r="P249" s="28" t="str">
        <f t="shared" si="18"/>
        <v/>
      </c>
      <c r="Q249" s="27"/>
      <c r="R249" s="27"/>
      <c r="S249" s="27"/>
      <c r="T249" s="27"/>
      <c r="U249" s="27"/>
      <c r="V249" s="27"/>
      <c r="W249" s="27"/>
      <c r="X249" s="15" t="s">
        <v>773</v>
      </c>
    </row>
    <row r="250" spans="1:24" s="23" customFormat="1" ht="16">
      <c r="A250" s="55"/>
      <c r="B250" s="62" t="s">
        <v>149</v>
      </c>
      <c r="C250" s="27" t="s">
        <v>81</v>
      </c>
      <c r="D250" s="27" t="s">
        <v>206</v>
      </c>
      <c r="E250" s="44" t="s">
        <v>131</v>
      </c>
      <c r="F250" s="27" t="s">
        <v>197</v>
      </c>
      <c r="G250" s="15"/>
      <c r="H250" s="98" t="s">
        <v>760</v>
      </c>
      <c r="I250" s="28"/>
      <c r="J250" s="15"/>
      <c r="K250" s="27" t="s">
        <v>337</v>
      </c>
      <c r="L250" s="16"/>
      <c r="M250" s="27"/>
      <c r="N250" s="27"/>
      <c r="O250" s="27"/>
      <c r="P250" s="28" t="str">
        <f t="shared" si="18"/>
        <v/>
      </c>
      <c r="Q250" s="27"/>
      <c r="R250" s="27"/>
      <c r="S250" s="27"/>
      <c r="T250" s="27"/>
      <c r="U250" s="27"/>
      <c r="V250" s="27"/>
      <c r="W250" s="27"/>
      <c r="X250" s="15" t="s">
        <v>773</v>
      </c>
    </row>
    <row r="251" spans="1:24" s="23" customFormat="1" ht="16">
      <c r="A251" s="55"/>
      <c r="B251" s="62" t="s">
        <v>149</v>
      </c>
      <c r="C251" s="27" t="s">
        <v>129</v>
      </c>
      <c r="D251" s="27" t="s">
        <v>207</v>
      </c>
      <c r="E251" s="44" t="s">
        <v>133</v>
      </c>
      <c r="F251" s="27" t="s">
        <v>197</v>
      </c>
      <c r="G251" s="15"/>
      <c r="H251" s="36" t="s">
        <v>138</v>
      </c>
      <c r="I251" s="36"/>
      <c r="J251" s="15"/>
      <c r="K251" s="27" t="s">
        <v>337</v>
      </c>
      <c r="L251" s="16"/>
      <c r="M251" s="27"/>
      <c r="N251" s="27"/>
      <c r="O251" s="27"/>
      <c r="P251" s="28" t="str">
        <f t="shared" si="18"/>
        <v/>
      </c>
      <c r="Q251" s="27"/>
      <c r="R251" s="27"/>
      <c r="S251" s="27"/>
      <c r="T251" s="27"/>
      <c r="U251" s="27"/>
      <c r="V251" s="27"/>
      <c r="W251" s="27"/>
      <c r="X251" s="15" t="s">
        <v>773</v>
      </c>
    </row>
    <row r="252" spans="1:24" s="23" customFormat="1" ht="52" customHeight="1">
      <c r="A252" s="55"/>
      <c r="B252" s="62" t="s">
        <v>150</v>
      </c>
      <c r="C252" s="27" t="s">
        <v>83</v>
      </c>
      <c r="D252" s="71" t="s">
        <v>211</v>
      </c>
      <c r="E252" s="72" t="s">
        <v>134</v>
      </c>
      <c r="F252" s="27" t="s">
        <v>55</v>
      </c>
      <c r="G252" s="15" t="s">
        <v>324</v>
      </c>
      <c r="H252" s="28" t="s">
        <v>325</v>
      </c>
      <c r="I252" s="28"/>
      <c r="J252" s="15"/>
      <c r="K252" s="27" t="s">
        <v>337</v>
      </c>
      <c r="L252" s="16" t="s">
        <v>645</v>
      </c>
      <c r="M252" s="27"/>
      <c r="N252" s="27"/>
      <c r="O252" s="27"/>
      <c r="P252" s="28" t="str">
        <f t="shared" si="18"/>
        <v/>
      </c>
      <c r="Q252" s="27"/>
      <c r="R252" s="27"/>
      <c r="S252" s="27"/>
      <c r="T252" s="27"/>
      <c r="U252" s="27"/>
      <c r="V252" s="27"/>
      <c r="W252" s="27"/>
      <c r="X252" s="15" t="s">
        <v>778</v>
      </c>
    </row>
    <row r="253" spans="1:24" s="23" customFormat="1" ht="16" customHeight="1">
      <c r="A253" s="55"/>
      <c r="B253" s="62"/>
      <c r="C253" s="44" t="s">
        <v>571</v>
      </c>
      <c r="D253" s="44" t="s">
        <v>516</v>
      </c>
      <c r="E253" s="44" t="s">
        <v>517</v>
      </c>
      <c r="F253" s="27" t="s">
        <v>197</v>
      </c>
      <c r="G253" s="16"/>
      <c r="H253" s="98" t="s">
        <v>760</v>
      </c>
      <c r="I253" s="38" t="s">
        <v>714</v>
      </c>
      <c r="J253" s="15"/>
      <c r="K253" s="27" t="s">
        <v>337</v>
      </c>
      <c r="L253" s="27"/>
      <c r="M253" s="27"/>
      <c r="N253" s="27"/>
      <c r="O253" s="27"/>
      <c r="P253" s="28" t="str">
        <f t="shared" si="18"/>
        <v/>
      </c>
      <c r="Q253" s="27"/>
      <c r="R253" s="27"/>
      <c r="S253" s="27"/>
      <c r="T253" s="27"/>
      <c r="U253" s="27"/>
      <c r="V253" s="27"/>
      <c r="W253" s="27"/>
      <c r="X253" s="15" t="s">
        <v>778</v>
      </c>
    </row>
    <row r="254" spans="1:24" s="23" customFormat="1" ht="16" customHeight="1">
      <c r="A254" s="55"/>
      <c r="B254" s="62"/>
      <c r="C254" s="44"/>
      <c r="D254" s="79" t="s">
        <v>628</v>
      </c>
      <c r="E254" s="78" t="s">
        <v>630</v>
      </c>
      <c r="F254" s="27" t="s">
        <v>197</v>
      </c>
      <c r="G254" s="16"/>
      <c r="H254" s="98" t="s">
        <v>760</v>
      </c>
      <c r="I254" s="38" t="s">
        <v>714</v>
      </c>
      <c r="J254" s="15"/>
      <c r="K254" s="27" t="s">
        <v>337</v>
      </c>
      <c r="L254" s="27"/>
      <c r="M254" s="27" t="s">
        <v>374</v>
      </c>
      <c r="N254" s="27"/>
      <c r="O254" s="93">
        <v>2000000062</v>
      </c>
      <c r="P254" s="28" t="str">
        <f>IF(N254&lt;&gt;"",HYPERLINK(CONCATENATE("https:;;athena.ohdsi.org;search-terms;terms;",#REF!), CONCATENATE("Athena-",#REF!)),"")</f>
        <v/>
      </c>
      <c r="Q254" s="27"/>
      <c r="R254" s="27"/>
      <c r="S254" s="27"/>
      <c r="T254" s="27"/>
      <c r="U254" s="27"/>
      <c r="V254" s="27"/>
      <c r="W254" s="27"/>
      <c r="X254" s="15" t="s">
        <v>778</v>
      </c>
    </row>
    <row r="255" spans="1:24" s="23" customFormat="1" ht="16" customHeight="1">
      <c r="A255" s="55"/>
      <c r="B255" s="62"/>
      <c r="C255" s="44"/>
      <c r="D255" s="79" t="s">
        <v>629</v>
      </c>
      <c r="E255" s="78" t="s">
        <v>631</v>
      </c>
      <c r="F255" s="27" t="s">
        <v>197</v>
      </c>
      <c r="G255" s="16"/>
      <c r="H255" s="98" t="s">
        <v>760</v>
      </c>
      <c r="I255" s="38" t="s">
        <v>714</v>
      </c>
      <c r="J255" s="15"/>
      <c r="K255" s="27" t="s">
        <v>337</v>
      </c>
      <c r="L255" s="27"/>
      <c r="M255" s="27" t="s">
        <v>374</v>
      </c>
      <c r="N255" s="27"/>
      <c r="O255" s="93">
        <v>2000000063</v>
      </c>
      <c r="P255" s="28" t="str">
        <f t="shared" si="18"/>
        <v/>
      </c>
      <c r="Q255" s="27"/>
      <c r="R255" s="27"/>
      <c r="S255" s="27"/>
      <c r="T255" s="27"/>
      <c r="U255" s="27"/>
      <c r="V255" s="27"/>
      <c r="W255" s="27"/>
      <c r="X255" s="15" t="s">
        <v>778</v>
      </c>
    </row>
    <row r="256" spans="1:24" s="23" customFormat="1" ht="16" customHeight="1">
      <c r="A256" s="55"/>
      <c r="B256" s="62"/>
      <c r="C256" s="44" t="s">
        <v>572</v>
      </c>
      <c r="D256" s="79" t="s">
        <v>896</v>
      </c>
      <c r="E256" s="79" t="s">
        <v>762</v>
      </c>
      <c r="F256" s="27" t="s">
        <v>197</v>
      </c>
      <c r="G256" s="16"/>
      <c r="H256" s="98" t="s">
        <v>760</v>
      </c>
      <c r="I256" s="38" t="s">
        <v>714</v>
      </c>
      <c r="J256" s="15"/>
      <c r="K256" s="27" t="s">
        <v>337</v>
      </c>
      <c r="L256" s="27"/>
      <c r="M256" s="27" t="s">
        <v>374</v>
      </c>
      <c r="N256" s="27"/>
      <c r="O256" s="93">
        <v>2000000064</v>
      </c>
      <c r="P256" s="28" t="str">
        <f t="shared" si="18"/>
        <v/>
      </c>
      <c r="Q256" s="27" t="s">
        <v>750</v>
      </c>
      <c r="R256" s="27">
        <v>8555</v>
      </c>
      <c r="S256" s="27" t="s">
        <v>376</v>
      </c>
      <c r="T256" s="27"/>
      <c r="U256" s="27"/>
      <c r="V256" s="27"/>
      <c r="W256" s="27"/>
      <c r="X256" s="15" t="s">
        <v>778</v>
      </c>
    </row>
    <row r="257" spans="1:24" s="23" customFormat="1" ht="16" customHeight="1">
      <c r="A257" s="55"/>
      <c r="B257" s="62"/>
      <c r="C257" s="44"/>
      <c r="D257" s="79" t="s">
        <v>895</v>
      </c>
      <c r="E257" s="79" t="s">
        <v>768</v>
      </c>
      <c r="F257" s="27" t="s">
        <v>197</v>
      </c>
      <c r="G257" s="16"/>
      <c r="H257" s="98" t="s">
        <v>760</v>
      </c>
      <c r="I257" s="38" t="s">
        <v>714</v>
      </c>
      <c r="J257" s="15"/>
      <c r="K257" s="27" t="s">
        <v>337</v>
      </c>
      <c r="L257" s="27"/>
      <c r="M257" s="27" t="s">
        <v>374</v>
      </c>
      <c r="N257" s="27"/>
      <c r="O257" s="93">
        <v>2000000104</v>
      </c>
      <c r="P257" s="28" t="str">
        <f t="shared" si="18"/>
        <v/>
      </c>
      <c r="Q257" s="27"/>
      <c r="R257" s="27"/>
      <c r="S257" s="27"/>
      <c r="T257" s="27"/>
      <c r="U257" s="27"/>
      <c r="V257" s="27"/>
      <c r="W257" s="27"/>
      <c r="X257" s="15" t="s">
        <v>778</v>
      </c>
    </row>
    <row r="258" spans="1:24" s="23" customFormat="1" ht="16" customHeight="1">
      <c r="A258" s="55"/>
      <c r="B258" s="62"/>
      <c r="C258" s="44"/>
      <c r="D258" s="79" t="s">
        <v>897</v>
      </c>
      <c r="E258" s="79" t="s">
        <v>763</v>
      </c>
      <c r="F258" s="27" t="s">
        <v>197</v>
      </c>
      <c r="G258" s="16"/>
      <c r="H258" s="98" t="s">
        <v>760</v>
      </c>
      <c r="I258" s="38" t="s">
        <v>714</v>
      </c>
      <c r="J258" s="15"/>
      <c r="K258" s="27" t="s">
        <v>337</v>
      </c>
      <c r="L258" s="27"/>
      <c r="M258" s="27" t="s">
        <v>374</v>
      </c>
      <c r="N258" s="27"/>
      <c r="O258" s="93">
        <v>2000000101</v>
      </c>
      <c r="P258" s="28"/>
      <c r="Q258" s="27"/>
      <c r="R258" s="27"/>
      <c r="S258" s="27"/>
      <c r="T258" s="27"/>
      <c r="U258" s="27"/>
      <c r="V258" s="27"/>
      <c r="W258" s="27"/>
      <c r="X258" s="15" t="s">
        <v>778</v>
      </c>
    </row>
    <row r="259" spans="1:24" s="23" customFormat="1" ht="16" customHeight="1">
      <c r="A259" s="55"/>
      <c r="B259" s="62"/>
      <c r="C259" s="44" t="s">
        <v>641</v>
      </c>
      <c r="D259" s="79" t="s">
        <v>898</v>
      </c>
      <c r="E259" s="79" t="s">
        <v>851</v>
      </c>
      <c r="F259" s="27" t="s">
        <v>197</v>
      </c>
      <c r="G259" s="16"/>
      <c r="H259" s="98" t="s">
        <v>760</v>
      </c>
      <c r="I259" s="38" t="s">
        <v>714</v>
      </c>
      <c r="J259" s="15"/>
      <c r="K259" s="27" t="s">
        <v>337</v>
      </c>
      <c r="L259" s="27"/>
      <c r="M259" s="27" t="s">
        <v>374</v>
      </c>
      <c r="N259" s="27"/>
      <c r="O259" s="93">
        <v>2000000065</v>
      </c>
      <c r="P259" s="28"/>
      <c r="Q259" s="27" t="s">
        <v>750</v>
      </c>
      <c r="R259" s="27">
        <v>8555</v>
      </c>
      <c r="S259" s="27" t="s">
        <v>376</v>
      </c>
      <c r="T259" s="27"/>
      <c r="U259" s="27"/>
      <c r="V259" s="27"/>
      <c r="W259" s="27"/>
      <c r="X259" s="15" t="s">
        <v>778</v>
      </c>
    </row>
    <row r="260" spans="1:24" s="23" customFormat="1" ht="16" customHeight="1">
      <c r="A260" s="55"/>
      <c r="B260" s="62"/>
      <c r="C260" s="44"/>
      <c r="D260" s="79" t="s">
        <v>899</v>
      </c>
      <c r="E260" s="79" t="s">
        <v>848</v>
      </c>
      <c r="F260" s="27" t="s">
        <v>197</v>
      </c>
      <c r="G260" s="16"/>
      <c r="H260" s="98" t="s">
        <v>760</v>
      </c>
      <c r="I260" s="38" t="s">
        <v>714</v>
      </c>
      <c r="J260" s="15"/>
      <c r="K260" s="27" t="s">
        <v>337</v>
      </c>
      <c r="L260" s="27"/>
      <c r="M260" s="27" t="s">
        <v>374</v>
      </c>
      <c r="N260" s="27"/>
      <c r="O260" s="93">
        <v>2000000117</v>
      </c>
      <c r="P260" s="28"/>
      <c r="Q260" s="27"/>
      <c r="R260" s="27"/>
      <c r="S260" s="27"/>
      <c r="T260" s="27"/>
      <c r="U260" s="27"/>
      <c r="V260" s="27"/>
      <c r="W260" s="27"/>
      <c r="X260" s="15" t="s">
        <v>778</v>
      </c>
    </row>
    <row r="261" spans="1:24" s="23" customFormat="1" ht="16" customHeight="1">
      <c r="A261" s="55"/>
      <c r="B261" s="62"/>
      <c r="C261" s="44" t="s">
        <v>642</v>
      </c>
      <c r="D261" s="79" t="s">
        <v>900</v>
      </c>
      <c r="E261" s="79" t="s">
        <v>852</v>
      </c>
      <c r="F261" s="27" t="s">
        <v>197</v>
      </c>
      <c r="G261" s="16"/>
      <c r="H261" s="98" t="s">
        <v>760</v>
      </c>
      <c r="I261" s="38" t="s">
        <v>714</v>
      </c>
      <c r="J261" s="15"/>
      <c r="K261" s="27" t="s">
        <v>337</v>
      </c>
      <c r="L261" s="27"/>
      <c r="M261" s="27" t="s">
        <v>374</v>
      </c>
      <c r="N261" s="27"/>
      <c r="O261" s="93">
        <v>2000000066</v>
      </c>
      <c r="P261" s="28"/>
      <c r="Q261" s="27" t="s">
        <v>750</v>
      </c>
      <c r="R261" s="27">
        <v>8555</v>
      </c>
      <c r="S261" s="27" t="s">
        <v>376</v>
      </c>
      <c r="T261" s="27"/>
      <c r="U261" s="27"/>
      <c r="V261" s="27"/>
      <c r="W261" s="27"/>
      <c r="X261" s="15" t="s">
        <v>778</v>
      </c>
    </row>
    <row r="262" spans="1:24" s="23" customFormat="1" ht="16" customHeight="1">
      <c r="A262" s="55"/>
      <c r="B262" s="62"/>
      <c r="C262" s="44"/>
      <c r="D262" s="79" t="s">
        <v>901</v>
      </c>
      <c r="E262" s="79" t="s">
        <v>849</v>
      </c>
      <c r="F262" s="27" t="s">
        <v>197</v>
      </c>
      <c r="G262" s="16"/>
      <c r="H262" s="98" t="s">
        <v>760</v>
      </c>
      <c r="I262" s="38" t="s">
        <v>714</v>
      </c>
      <c r="J262" s="15"/>
      <c r="K262" s="27" t="s">
        <v>337</v>
      </c>
      <c r="L262" s="27"/>
      <c r="M262" s="27" t="s">
        <v>374</v>
      </c>
      <c r="N262" s="27"/>
      <c r="O262" s="83">
        <v>2000000118</v>
      </c>
      <c r="P262" s="28"/>
      <c r="Q262" s="27"/>
      <c r="R262" s="27"/>
      <c r="S262" s="27"/>
      <c r="T262" s="27"/>
      <c r="U262" s="27"/>
      <c r="V262" s="27"/>
      <c r="W262" s="27"/>
      <c r="X262" s="15" t="s">
        <v>778</v>
      </c>
    </row>
    <row r="263" spans="1:24" s="23" customFormat="1" ht="16" customHeight="1">
      <c r="A263" s="55"/>
      <c r="B263" s="62"/>
      <c r="C263" s="44" t="s">
        <v>643</v>
      </c>
      <c r="D263" s="79" t="s">
        <v>902</v>
      </c>
      <c r="E263" s="79" t="s">
        <v>853</v>
      </c>
      <c r="F263" s="27" t="s">
        <v>197</v>
      </c>
      <c r="G263" s="16"/>
      <c r="H263" s="98" t="s">
        <v>760</v>
      </c>
      <c r="I263" s="38" t="s">
        <v>714</v>
      </c>
      <c r="J263" s="15"/>
      <c r="K263" s="27" t="s">
        <v>337</v>
      </c>
      <c r="L263" s="27"/>
      <c r="M263" s="27" t="s">
        <v>374</v>
      </c>
      <c r="N263" s="27"/>
      <c r="O263" s="83">
        <v>2000000067</v>
      </c>
      <c r="P263" s="28"/>
      <c r="Q263" s="27" t="s">
        <v>750</v>
      </c>
      <c r="R263" s="27">
        <v>8555</v>
      </c>
      <c r="S263" s="27" t="s">
        <v>376</v>
      </c>
      <c r="T263" s="27"/>
      <c r="U263" s="27"/>
      <c r="V263" s="27"/>
      <c r="W263" s="27"/>
      <c r="X263" s="15" t="s">
        <v>778</v>
      </c>
    </row>
    <row r="264" spans="1:24" s="23" customFormat="1" ht="16" customHeight="1">
      <c r="A264" s="55"/>
      <c r="B264" s="62"/>
      <c r="C264" s="44"/>
      <c r="D264" s="79" t="s">
        <v>903</v>
      </c>
      <c r="E264" s="79" t="s">
        <v>850</v>
      </c>
      <c r="F264" s="27" t="s">
        <v>197</v>
      </c>
      <c r="G264" s="16"/>
      <c r="H264" s="98" t="s">
        <v>760</v>
      </c>
      <c r="I264" s="38" t="s">
        <v>714</v>
      </c>
      <c r="J264" s="15"/>
      <c r="K264" s="27" t="s">
        <v>337</v>
      </c>
      <c r="L264" s="27"/>
      <c r="M264" s="27" t="s">
        <v>374</v>
      </c>
      <c r="N264" s="27"/>
      <c r="O264" s="83">
        <v>2000000119</v>
      </c>
      <c r="P264" s="28"/>
      <c r="Q264" s="27"/>
      <c r="R264" s="27"/>
      <c r="S264" s="27"/>
      <c r="T264" s="27"/>
      <c r="U264" s="27"/>
      <c r="V264" s="27"/>
      <c r="W264" s="27"/>
      <c r="X264" s="15" t="s">
        <v>778</v>
      </c>
    </row>
    <row r="265" spans="1:24" s="23" customFormat="1" ht="16" customHeight="1">
      <c r="A265" s="55"/>
      <c r="B265" s="62"/>
      <c r="C265" s="44"/>
      <c r="D265" s="79" t="s">
        <v>734</v>
      </c>
      <c r="E265" s="79" t="s">
        <v>735</v>
      </c>
      <c r="F265" s="27" t="s">
        <v>197</v>
      </c>
      <c r="G265" s="16"/>
      <c r="H265" s="98" t="s">
        <v>760</v>
      </c>
      <c r="I265" s="38" t="s">
        <v>714</v>
      </c>
      <c r="J265" s="15"/>
      <c r="K265" s="27" t="s">
        <v>337</v>
      </c>
      <c r="L265" s="27"/>
      <c r="M265" s="27" t="s">
        <v>374</v>
      </c>
      <c r="N265" s="27"/>
      <c r="O265" s="83">
        <v>2000000084</v>
      </c>
      <c r="P265" s="28"/>
      <c r="Q265" s="27"/>
      <c r="R265" s="27"/>
      <c r="S265" s="27"/>
      <c r="T265" s="27"/>
      <c r="U265" s="27"/>
      <c r="V265" s="27"/>
      <c r="W265" s="27"/>
      <c r="X265" s="15" t="s">
        <v>778</v>
      </c>
    </row>
    <row r="266" spans="1:24" s="23" customFormat="1" ht="16" customHeight="1">
      <c r="A266" s="55"/>
      <c r="B266" s="62"/>
      <c r="C266" s="44"/>
      <c r="D266" s="79" t="s">
        <v>737</v>
      </c>
      <c r="E266" s="79" t="s">
        <v>736</v>
      </c>
      <c r="F266" s="27" t="s">
        <v>197</v>
      </c>
      <c r="G266" s="16"/>
      <c r="H266" s="98" t="s">
        <v>760</v>
      </c>
      <c r="I266" s="38" t="s">
        <v>714</v>
      </c>
      <c r="J266" s="15"/>
      <c r="K266" s="27" t="s">
        <v>337</v>
      </c>
      <c r="L266" s="27"/>
      <c r="M266" s="27" t="s">
        <v>374</v>
      </c>
      <c r="N266" s="27"/>
      <c r="O266" s="83">
        <v>2000000085</v>
      </c>
      <c r="P266" s="28"/>
      <c r="Q266" s="27"/>
      <c r="R266" s="27"/>
      <c r="S266" s="27"/>
      <c r="T266" s="27"/>
      <c r="U266" s="27"/>
      <c r="V266" s="27"/>
      <c r="W266" s="27"/>
      <c r="X266" s="15" t="s">
        <v>778</v>
      </c>
    </row>
    <row r="267" spans="1:24" s="23" customFormat="1" ht="16" customHeight="1">
      <c r="A267" s="55"/>
      <c r="B267" s="62"/>
      <c r="C267" s="44"/>
      <c r="D267" s="79" t="s">
        <v>909</v>
      </c>
      <c r="E267" s="79" t="s">
        <v>910</v>
      </c>
      <c r="F267" s="27" t="s">
        <v>197</v>
      </c>
      <c r="G267" s="16"/>
      <c r="H267" s="98" t="s">
        <v>760</v>
      </c>
      <c r="I267" s="38" t="s">
        <v>714</v>
      </c>
      <c r="J267" s="15"/>
      <c r="K267" s="27" t="s">
        <v>337</v>
      </c>
      <c r="L267" s="27"/>
      <c r="M267" s="27" t="s">
        <v>374</v>
      </c>
      <c r="N267" s="27"/>
      <c r="O267" s="83">
        <v>2000000126</v>
      </c>
      <c r="P267" s="28"/>
      <c r="Q267" s="27"/>
      <c r="R267" s="27"/>
      <c r="S267" s="27"/>
      <c r="T267" s="27"/>
      <c r="U267" s="27"/>
      <c r="V267" s="27"/>
      <c r="W267" s="27"/>
      <c r="X267" s="15" t="s">
        <v>778</v>
      </c>
    </row>
    <row r="268" spans="1:24" s="23" customFormat="1" ht="16" customHeight="1">
      <c r="A268" s="55"/>
      <c r="B268" s="62"/>
      <c r="C268" s="44"/>
      <c r="D268" s="79" t="s">
        <v>911</v>
      </c>
      <c r="E268" s="79" t="s">
        <v>912</v>
      </c>
      <c r="F268" s="27" t="s">
        <v>197</v>
      </c>
      <c r="G268" s="16"/>
      <c r="H268" s="98" t="s">
        <v>760</v>
      </c>
      <c r="I268" s="38" t="s">
        <v>714</v>
      </c>
      <c r="J268" s="15"/>
      <c r="K268" s="27" t="s">
        <v>337</v>
      </c>
      <c r="L268" s="27"/>
      <c r="M268" s="27" t="s">
        <v>374</v>
      </c>
      <c r="N268" s="27"/>
      <c r="O268" s="83">
        <v>2000000127</v>
      </c>
      <c r="P268" s="28"/>
      <c r="Q268" s="27"/>
      <c r="R268" s="27"/>
      <c r="S268" s="27"/>
      <c r="T268" s="27"/>
      <c r="U268" s="27"/>
      <c r="V268" s="27"/>
      <c r="W268" s="27"/>
      <c r="X268" s="15" t="s">
        <v>778</v>
      </c>
    </row>
    <row r="269" spans="1:24" s="23" customFormat="1" ht="16" customHeight="1">
      <c r="A269" s="55"/>
      <c r="B269" s="62"/>
      <c r="C269" s="44"/>
      <c r="D269" s="79" t="s">
        <v>936</v>
      </c>
      <c r="E269" s="79" t="s">
        <v>1011</v>
      </c>
      <c r="F269" s="27" t="s">
        <v>197</v>
      </c>
      <c r="G269" s="16"/>
      <c r="H269" s="98" t="s">
        <v>760</v>
      </c>
      <c r="I269" s="38" t="s">
        <v>714</v>
      </c>
      <c r="J269" s="15"/>
      <c r="K269" s="27" t="s">
        <v>337</v>
      </c>
      <c r="L269" s="27"/>
      <c r="M269" s="27" t="s">
        <v>374</v>
      </c>
      <c r="N269" s="27"/>
      <c r="O269" s="83">
        <v>2000000128</v>
      </c>
      <c r="P269" s="28"/>
      <c r="Q269" s="27"/>
      <c r="R269" s="27"/>
      <c r="S269" s="27"/>
      <c r="T269" s="27"/>
      <c r="U269" s="27"/>
      <c r="V269" s="27"/>
      <c r="W269" s="27"/>
      <c r="X269" s="15" t="s">
        <v>778</v>
      </c>
    </row>
    <row r="270" spans="1:24" s="23" customFormat="1" ht="16" customHeight="1">
      <c r="A270" s="55"/>
      <c r="B270" s="62"/>
      <c r="C270" s="44"/>
      <c r="D270" s="79" t="s">
        <v>1009</v>
      </c>
      <c r="E270" s="79" t="s">
        <v>1012</v>
      </c>
      <c r="F270" s="27" t="s">
        <v>197</v>
      </c>
      <c r="G270" s="16"/>
      <c r="H270" s="98" t="s">
        <v>760</v>
      </c>
      <c r="I270" s="38" t="s">
        <v>714</v>
      </c>
      <c r="J270" s="15"/>
      <c r="K270" s="27" t="s">
        <v>337</v>
      </c>
      <c r="L270" s="27"/>
      <c r="M270" s="27" t="s">
        <v>374</v>
      </c>
      <c r="N270" s="27"/>
      <c r="O270" s="83">
        <v>2000000162</v>
      </c>
      <c r="P270" s="28"/>
      <c r="Q270" s="27"/>
      <c r="R270" s="27"/>
      <c r="S270" s="27"/>
      <c r="T270" s="27"/>
      <c r="U270" s="27"/>
      <c r="V270" s="27"/>
      <c r="W270" s="27"/>
      <c r="X270" s="15" t="s">
        <v>778</v>
      </c>
    </row>
    <row r="271" spans="1:24" s="23" customFormat="1" ht="16" customHeight="1">
      <c r="A271" s="55"/>
      <c r="B271" s="62"/>
      <c r="C271" s="44"/>
      <c r="D271" s="79" t="s">
        <v>937</v>
      </c>
      <c r="E271" s="79" t="s">
        <v>938</v>
      </c>
      <c r="F271" s="27" t="s">
        <v>197</v>
      </c>
      <c r="G271" s="16"/>
      <c r="H271" s="98" t="s">
        <v>760</v>
      </c>
      <c r="I271" s="38" t="s">
        <v>714</v>
      </c>
      <c r="J271" s="15"/>
      <c r="K271" s="27" t="s">
        <v>337</v>
      </c>
      <c r="L271" s="27"/>
      <c r="M271" s="27" t="s">
        <v>374</v>
      </c>
      <c r="N271" s="27"/>
      <c r="O271" s="83">
        <v>2000000134</v>
      </c>
      <c r="P271" s="28"/>
      <c r="Q271" s="27"/>
      <c r="R271" s="27"/>
      <c r="S271" s="27"/>
      <c r="T271" s="27"/>
      <c r="U271" s="27"/>
      <c r="V271" s="27"/>
      <c r="W271" s="27"/>
      <c r="X271" s="15" t="s">
        <v>778</v>
      </c>
    </row>
    <row r="272" spans="1:24" s="23" customFormat="1" ht="16" customHeight="1">
      <c r="A272" s="55"/>
      <c r="B272" s="62"/>
      <c r="C272" s="44"/>
      <c r="D272" s="79" t="s">
        <v>1010</v>
      </c>
      <c r="E272" s="79" t="s">
        <v>1013</v>
      </c>
      <c r="F272" s="27" t="s">
        <v>197</v>
      </c>
      <c r="G272" s="16"/>
      <c r="H272" s="98" t="s">
        <v>760</v>
      </c>
      <c r="I272" s="38" t="s">
        <v>714</v>
      </c>
      <c r="J272" s="15"/>
      <c r="K272" s="27" t="s">
        <v>337</v>
      </c>
      <c r="L272" s="27"/>
      <c r="M272" s="27" t="s">
        <v>374</v>
      </c>
      <c r="N272" s="27"/>
      <c r="O272" s="83">
        <v>2000000163</v>
      </c>
      <c r="P272" s="28"/>
      <c r="Q272" s="27"/>
      <c r="R272" s="27"/>
      <c r="S272" s="27"/>
      <c r="T272" s="27"/>
      <c r="U272" s="27"/>
      <c r="V272" s="27"/>
      <c r="W272" s="27"/>
      <c r="X272" s="15" t="s">
        <v>778</v>
      </c>
    </row>
    <row r="273" spans="1:24" s="23" customFormat="1" ht="16" customHeight="1">
      <c r="A273" s="55"/>
      <c r="B273" s="62"/>
      <c r="C273" s="44"/>
      <c r="D273" s="72"/>
      <c r="E273" s="71" t="s">
        <v>519</v>
      </c>
      <c r="F273" s="27" t="s">
        <v>197</v>
      </c>
      <c r="G273" s="16"/>
      <c r="H273" s="38"/>
      <c r="I273" s="38"/>
      <c r="J273" s="15"/>
      <c r="K273" s="27" t="s">
        <v>337</v>
      </c>
      <c r="L273" s="27"/>
      <c r="M273" s="27"/>
      <c r="N273" s="27"/>
      <c r="O273" s="83"/>
      <c r="P273" s="28" t="str">
        <f t="shared" ref="P273:P292" si="20">IF(N273&lt;&gt;"",HYPERLINK(CONCATENATE("https:;;athena.ohdsi.org;search-terms;terms;",O273), CONCATENATE("Athena-",O273)),"")</f>
        <v/>
      </c>
      <c r="Q273" s="27"/>
      <c r="R273" s="27"/>
      <c r="S273" s="27"/>
      <c r="T273" s="27"/>
      <c r="U273" s="27"/>
      <c r="V273" s="27"/>
      <c r="W273" s="27"/>
      <c r="X273" s="15" t="s">
        <v>778</v>
      </c>
    </row>
    <row r="274" spans="1:24" s="23" customFormat="1" ht="47" customHeight="1">
      <c r="A274" s="55"/>
      <c r="B274" s="62" t="s">
        <v>150</v>
      </c>
      <c r="C274" s="27" t="s">
        <v>136</v>
      </c>
      <c r="D274" s="27" t="s">
        <v>209</v>
      </c>
      <c r="E274" s="44" t="s">
        <v>251</v>
      </c>
      <c r="F274" s="27" t="s">
        <v>197</v>
      </c>
      <c r="G274" s="15"/>
      <c r="H274" s="28" t="s">
        <v>79</v>
      </c>
      <c r="I274" s="28"/>
      <c r="J274" s="15"/>
      <c r="K274" s="27" t="s">
        <v>337</v>
      </c>
      <c r="L274" s="16"/>
      <c r="M274" s="27"/>
      <c r="N274" s="27"/>
      <c r="O274" s="27"/>
      <c r="P274" s="28" t="str">
        <f t="shared" si="20"/>
        <v/>
      </c>
      <c r="Q274" s="27"/>
      <c r="R274" s="27"/>
      <c r="S274" s="27"/>
      <c r="T274" s="27"/>
      <c r="U274" s="27"/>
      <c r="V274" s="27"/>
      <c r="W274" s="27"/>
      <c r="X274" s="15" t="s">
        <v>778</v>
      </c>
    </row>
    <row r="275" spans="1:24" s="23" customFormat="1" ht="16">
      <c r="A275" s="55"/>
      <c r="B275" s="62" t="s">
        <v>150</v>
      </c>
      <c r="C275" s="27" t="s">
        <v>135</v>
      </c>
      <c r="D275" s="27" t="s">
        <v>210</v>
      </c>
      <c r="E275" s="44" t="s">
        <v>133</v>
      </c>
      <c r="F275" s="27" t="s">
        <v>197</v>
      </c>
      <c r="G275" s="15"/>
      <c r="H275" s="36" t="s">
        <v>138</v>
      </c>
      <c r="I275" s="36"/>
      <c r="J275" s="15"/>
      <c r="K275" s="27" t="s">
        <v>337</v>
      </c>
      <c r="L275" s="16"/>
      <c r="M275" s="27"/>
      <c r="N275" s="27"/>
      <c r="O275" s="27"/>
      <c r="P275" s="28" t="str">
        <f t="shared" si="20"/>
        <v/>
      </c>
      <c r="Q275" s="27"/>
      <c r="R275" s="27"/>
      <c r="S275" s="27"/>
      <c r="T275" s="27"/>
      <c r="U275" s="27"/>
      <c r="V275" s="27"/>
      <c r="W275" s="27"/>
      <c r="X275" s="15" t="s">
        <v>778</v>
      </c>
    </row>
    <row r="276" spans="1:24" s="23" customFormat="1" ht="110" customHeight="1">
      <c r="A276" s="55"/>
      <c r="B276" s="62" t="s">
        <v>151</v>
      </c>
      <c r="C276" s="27" t="s">
        <v>140</v>
      </c>
      <c r="D276" s="71" t="s">
        <v>214</v>
      </c>
      <c r="E276" s="71" t="s">
        <v>528</v>
      </c>
      <c r="F276" s="27" t="s">
        <v>55</v>
      </c>
      <c r="G276" s="15" t="s">
        <v>692</v>
      </c>
      <c r="H276" s="42" t="s">
        <v>327</v>
      </c>
      <c r="I276" s="42"/>
      <c r="J276" s="15"/>
      <c r="K276" s="27" t="s">
        <v>337</v>
      </c>
      <c r="L276" s="16" t="s">
        <v>693</v>
      </c>
      <c r="M276" s="27"/>
      <c r="N276" s="27"/>
      <c r="O276" s="27"/>
      <c r="P276" s="28" t="str">
        <f t="shared" si="20"/>
        <v/>
      </c>
      <c r="Q276" s="27"/>
      <c r="R276" s="27"/>
      <c r="S276" s="27"/>
      <c r="T276" s="27"/>
      <c r="U276" s="27"/>
      <c r="V276" s="27"/>
      <c r="W276" s="27"/>
      <c r="X276" s="15" t="s">
        <v>774</v>
      </c>
    </row>
    <row r="277" spans="1:24" s="23" customFormat="1" ht="16" customHeight="1">
      <c r="A277" s="55"/>
      <c r="B277" s="62"/>
      <c r="C277" s="44" t="s">
        <v>573</v>
      </c>
      <c r="D277" s="79" t="s">
        <v>952</v>
      </c>
      <c r="E277" s="78" t="s">
        <v>881</v>
      </c>
      <c r="F277" s="27" t="s">
        <v>197</v>
      </c>
      <c r="G277" s="16"/>
      <c r="H277" s="98" t="s">
        <v>760</v>
      </c>
      <c r="I277" s="28" t="s">
        <v>714</v>
      </c>
      <c r="J277" s="15"/>
      <c r="K277" s="27" t="s">
        <v>337</v>
      </c>
      <c r="L277" s="27"/>
      <c r="M277" t="s">
        <v>374</v>
      </c>
      <c r="N277" s="27"/>
      <c r="O277" s="83">
        <v>2000000068</v>
      </c>
      <c r="P277" s="28" t="str">
        <f t="shared" si="20"/>
        <v/>
      </c>
      <c r="Q277" s="27"/>
      <c r="R277" s="27"/>
      <c r="S277" s="27"/>
      <c r="T277" s="27"/>
      <c r="U277" s="27"/>
      <c r="V277" s="27"/>
      <c r="W277" s="27"/>
      <c r="X277" s="15" t="s">
        <v>774</v>
      </c>
    </row>
    <row r="278" spans="1:24" s="23" customFormat="1" ht="16" customHeight="1">
      <c r="A278" s="55"/>
      <c r="B278" s="62"/>
      <c r="C278" s="24"/>
      <c r="D278" s="79" t="s">
        <v>953</v>
      </c>
      <c r="E278" s="78" t="s">
        <v>880</v>
      </c>
      <c r="F278" s="27" t="s">
        <v>197</v>
      </c>
      <c r="G278" s="16"/>
      <c r="H278" s="98" t="s">
        <v>760</v>
      </c>
      <c r="I278" s="28" t="s">
        <v>714</v>
      </c>
      <c r="J278" s="15"/>
      <c r="K278" s="27" t="s">
        <v>337</v>
      </c>
      <c r="L278" s="27"/>
      <c r="M278" t="s">
        <v>374</v>
      </c>
      <c r="N278" s="27"/>
      <c r="O278" s="83">
        <v>2000000123</v>
      </c>
      <c r="P278" s="28" t="str">
        <f t="shared" ref="P278:P280" si="21">IF(N278&lt;&gt;"",HYPERLINK(CONCATENATE("https:;;athena.ohdsi.org;search-terms;terms;",O278), CONCATENATE("Athena-",O278)),"")</f>
        <v/>
      </c>
      <c r="Q278" s="27"/>
      <c r="R278" s="27"/>
      <c r="S278" s="27"/>
      <c r="T278" s="27"/>
      <c r="U278" s="27"/>
      <c r="V278" s="27"/>
      <c r="W278" s="27"/>
      <c r="X278" s="15" t="s">
        <v>774</v>
      </c>
    </row>
    <row r="279" spans="1:24" s="23" customFormat="1" ht="16" customHeight="1">
      <c r="A279" s="55"/>
      <c r="B279" s="62"/>
      <c r="C279" s="24"/>
      <c r="D279" s="79" t="s">
        <v>1014</v>
      </c>
      <c r="E279" s="78" t="s">
        <v>1017</v>
      </c>
      <c r="F279" s="27" t="s">
        <v>197</v>
      </c>
      <c r="G279" s="16"/>
      <c r="H279" s="98" t="s">
        <v>760</v>
      </c>
      <c r="I279" s="28" t="s">
        <v>714</v>
      </c>
      <c r="J279" s="15"/>
      <c r="K279" s="27" t="s">
        <v>337</v>
      </c>
      <c r="L279" s="27"/>
      <c r="M279" t="s">
        <v>374</v>
      </c>
      <c r="N279" s="27"/>
      <c r="O279" s="83">
        <v>2000000164</v>
      </c>
      <c r="P279" s="28"/>
      <c r="Q279" s="27"/>
      <c r="R279" s="27"/>
      <c r="S279" s="27"/>
      <c r="T279" s="27"/>
      <c r="U279" s="27"/>
      <c r="V279" s="27"/>
      <c r="W279" s="27"/>
      <c r="X279" s="15" t="s">
        <v>774</v>
      </c>
    </row>
    <row r="280" spans="1:24" s="23" customFormat="1" ht="16" customHeight="1">
      <c r="A280" s="55"/>
      <c r="B280" s="62"/>
      <c r="C280" s="44" t="s">
        <v>939</v>
      </c>
      <c r="D280" s="79" t="s">
        <v>954</v>
      </c>
      <c r="E280" s="78" t="s">
        <v>940</v>
      </c>
      <c r="F280" s="27" t="s">
        <v>197</v>
      </c>
      <c r="G280" s="16"/>
      <c r="H280" s="98" t="s">
        <v>760</v>
      </c>
      <c r="I280" s="28" t="s">
        <v>714</v>
      </c>
      <c r="J280" s="15"/>
      <c r="K280" s="27" t="s">
        <v>337</v>
      </c>
      <c r="L280" s="27"/>
      <c r="M280" t="s">
        <v>374</v>
      </c>
      <c r="N280" s="27"/>
      <c r="O280" s="83">
        <v>2000000135</v>
      </c>
      <c r="P280" s="28" t="str">
        <f t="shared" si="21"/>
        <v/>
      </c>
      <c r="Q280" s="27"/>
      <c r="R280" s="27"/>
      <c r="S280" s="27"/>
      <c r="T280" s="27"/>
      <c r="U280" s="27"/>
      <c r="V280" s="27"/>
      <c r="W280" s="27"/>
      <c r="X280" s="15" t="s">
        <v>774</v>
      </c>
    </row>
    <row r="281" spans="1:24" s="23" customFormat="1" ht="16" customHeight="1">
      <c r="A281" s="55"/>
      <c r="B281" s="62"/>
      <c r="C281" s="24"/>
      <c r="D281" s="79" t="s">
        <v>955</v>
      </c>
      <c r="E281" s="78" t="s">
        <v>941</v>
      </c>
      <c r="F281" s="27" t="s">
        <v>197</v>
      </c>
      <c r="G281" s="16"/>
      <c r="H281" s="98" t="s">
        <v>760</v>
      </c>
      <c r="I281" s="28" t="s">
        <v>714</v>
      </c>
      <c r="J281" s="15"/>
      <c r="K281" s="27" t="s">
        <v>337</v>
      </c>
      <c r="L281" s="27"/>
      <c r="M281" t="s">
        <v>374</v>
      </c>
      <c r="N281" s="27"/>
      <c r="O281" s="83">
        <v>2000000136</v>
      </c>
      <c r="P281" s="28" t="str">
        <f t="shared" ref="P281:P282" si="22">IF(N281&lt;&gt;"",HYPERLINK(CONCATENATE("https:;;athena.ohdsi.org;search-terms;terms;",O281), CONCATENATE("Athena-",O281)),"")</f>
        <v/>
      </c>
      <c r="Q281" s="27"/>
      <c r="R281" s="27"/>
      <c r="S281" s="27"/>
      <c r="T281" s="27"/>
      <c r="U281" s="27"/>
      <c r="V281" s="27"/>
      <c r="W281" s="27"/>
      <c r="X281" s="15" t="s">
        <v>774</v>
      </c>
    </row>
    <row r="282" spans="1:24" s="23" customFormat="1" ht="16" customHeight="1">
      <c r="A282" s="55"/>
      <c r="B282" s="62"/>
      <c r="C282" s="24"/>
      <c r="D282" s="79" t="s">
        <v>1015</v>
      </c>
      <c r="E282" s="78" t="s">
        <v>1016</v>
      </c>
      <c r="F282" s="27" t="s">
        <v>197</v>
      </c>
      <c r="G282" s="16"/>
      <c r="H282" s="98" t="s">
        <v>760</v>
      </c>
      <c r="I282" s="28" t="s">
        <v>714</v>
      </c>
      <c r="J282" s="15"/>
      <c r="K282" s="27" t="s">
        <v>337</v>
      </c>
      <c r="L282" s="27"/>
      <c r="M282" t="s">
        <v>374</v>
      </c>
      <c r="N282" s="27"/>
      <c r="O282" s="83">
        <v>2000000165</v>
      </c>
      <c r="P282" s="28" t="str">
        <f t="shared" si="22"/>
        <v/>
      </c>
      <c r="Q282" s="27"/>
      <c r="R282" s="27"/>
      <c r="S282" s="27"/>
      <c r="T282" s="27"/>
      <c r="U282" s="27"/>
      <c r="V282" s="27"/>
      <c r="W282" s="27"/>
      <c r="X282" s="15" t="s">
        <v>774</v>
      </c>
    </row>
    <row r="283" spans="1:24" s="23" customFormat="1" ht="16" customHeight="1">
      <c r="A283" s="55"/>
      <c r="B283" s="62"/>
      <c r="D283" s="79" t="s">
        <v>956</v>
      </c>
      <c r="E283" s="79" t="s">
        <v>530</v>
      </c>
      <c r="F283" s="27" t="s">
        <v>197</v>
      </c>
      <c r="G283" s="16"/>
      <c r="H283" s="98" t="s">
        <v>760</v>
      </c>
      <c r="I283" s="28" t="s">
        <v>714</v>
      </c>
      <c r="J283" s="15"/>
      <c r="K283" s="27" t="s">
        <v>337</v>
      </c>
      <c r="L283" s="27"/>
      <c r="M283" t="s">
        <v>374</v>
      </c>
      <c r="N283" s="27"/>
      <c r="O283" s="83">
        <v>2000000069</v>
      </c>
      <c r="P283" s="28" t="str">
        <f t="shared" si="20"/>
        <v/>
      </c>
      <c r="Q283" s="27"/>
      <c r="R283" s="27"/>
      <c r="S283" s="27"/>
      <c r="T283" s="27"/>
      <c r="U283" s="27"/>
      <c r="V283" s="27"/>
      <c r="W283" s="27"/>
      <c r="X283" s="15" t="s">
        <v>774</v>
      </c>
    </row>
    <row r="284" spans="1:24" s="23" customFormat="1" ht="16" customHeight="1">
      <c r="A284" s="55"/>
      <c r="B284" s="62"/>
      <c r="C284" s="44" t="s">
        <v>574</v>
      </c>
      <c r="D284" s="79" t="s">
        <v>957</v>
      </c>
      <c r="E284" s="79" t="s">
        <v>531</v>
      </c>
      <c r="F284" s="27" t="s">
        <v>197</v>
      </c>
      <c r="G284" s="16"/>
      <c r="H284" s="98" t="s">
        <v>760</v>
      </c>
      <c r="I284" s="28" t="s">
        <v>714</v>
      </c>
      <c r="J284" s="15"/>
      <c r="K284" s="27" t="s">
        <v>337</v>
      </c>
      <c r="L284" s="27"/>
      <c r="M284" t="s">
        <v>374</v>
      </c>
      <c r="N284" s="27"/>
      <c r="O284" s="83">
        <v>2000000070</v>
      </c>
      <c r="P284" s="28" t="str">
        <f t="shared" si="20"/>
        <v/>
      </c>
      <c r="Q284" s="27"/>
      <c r="R284" s="27"/>
      <c r="S284" s="27"/>
      <c r="T284" s="27"/>
      <c r="U284" s="27"/>
      <c r="V284" s="27"/>
      <c r="W284" s="27"/>
      <c r="X284" s="15" t="s">
        <v>774</v>
      </c>
    </row>
    <row r="285" spans="1:24" s="23" customFormat="1" ht="16" customHeight="1">
      <c r="A285" s="55"/>
      <c r="B285" s="62"/>
      <c r="C285" s="44" t="s">
        <v>581</v>
      </c>
      <c r="D285" s="78" t="s">
        <v>575</v>
      </c>
      <c r="E285" s="78" t="s">
        <v>578</v>
      </c>
      <c r="F285" s="27" t="s">
        <v>197</v>
      </c>
      <c r="G285" s="16"/>
      <c r="H285" s="98" t="s">
        <v>760</v>
      </c>
      <c r="I285" s="28" t="s">
        <v>714</v>
      </c>
      <c r="J285" s="15"/>
      <c r="K285" s="27" t="s">
        <v>337</v>
      </c>
      <c r="L285" s="27"/>
      <c r="M285" t="s">
        <v>374</v>
      </c>
      <c r="N285" s="27"/>
      <c r="O285" s="83">
        <v>2000000072</v>
      </c>
      <c r="P285" s="28" t="str">
        <f t="shared" si="20"/>
        <v/>
      </c>
      <c r="Q285" s="27"/>
      <c r="R285" s="27"/>
      <c r="S285" s="27"/>
      <c r="T285" s="27"/>
      <c r="U285" s="27"/>
      <c r="V285" s="27"/>
      <c r="W285" s="27"/>
      <c r="X285" s="15" t="s">
        <v>774</v>
      </c>
    </row>
    <row r="286" spans="1:24" s="23" customFormat="1" ht="16" customHeight="1">
      <c r="A286" s="55"/>
      <c r="B286" s="62"/>
      <c r="C286" s="44" t="s">
        <v>582</v>
      </c>
      <c r="D286" s="78" t="s">
        <v>576</v>
      </c>
      <c r="E286" s="78" t="s">
        <v>579</v>
      </c>
      <c r="F286" s="27" t="s">
        <v>197</v>
      </c>
      <c r="G286" s="16"/>
      <c r="H286" s="98" t="s">
        <v>760</v>
      </c>
      <c r="I286" s="28" t="s">
        <v>714</v>
      </c>
      <c r="J286" s="15"/>
      <c r="K286" s="27" t="s">
        <v>337</v>
      </c>
      <c r="L286" s="27"/>
      <c r="M286" t="s">
        <v>374</v>
      </c>
      <c r="N286" s="27"/>
      <c r="O286" s="83">
        <v>2000000073</v>
      </c>
      <c r="P286" s="28" t="str">
        <f t="shared" si="20"/>
        <v/>
      </c>
      <c r="Q286" s="27"/>
      <c r="R286" s="27"/>
      <c r="S286" s="27"/>
      <c r="T286" s="27"/>
      <c r="U286" s="27"/>
      <c r="V286" s="27"/>
      <c r="W286" s="27"/>
      <c r="X286" s="15" t="s">
        <v>774</v>
      </c>
    </row>
    <row r="287" spans="1:24" s="23" customFormat="1" ht="16" customHeight="1">
      <c r="A287" s="55"/>
      <c r="B287" s="62"/>
      <c r="C287" s="44" t="s">
        <v>583</v>
      </c>
      <c r="D287" s="78" t="s">
        <v>577</v>
      </c>
      <c r="E287" s="78" t="s">
        <v>580</v>
      </c>
      <c r="F287" s="27" t="s">
        <v>197</v>
      </c>
      <c r="G287" s="16"/>
      <c r="H287" s="98" t="s">
        <v>760</v>
      </c>
      <c r="I287" s="28" t="s">
        <v>714</v>
      </c>
      <c r="J287" s="15"/>
      <c r="K287" s="27" t="s">
        <v>337</v>
      </c>
      <c r="L287" s="27"/>
      <c r="M287" t="s">
        <v>374</v>
      </c>
      <c r="N287" s="27"/>
      <c r="O287" s="83">
        <v>2000000074</v>
      </c>
      <c r="P287" s="28" t="str">
        <f t="shared" si="20"/>
        <v/>
      </c>
      <c r="Q287" s="27"/>
      <c r="R287" s="27"/>
      <c r="S287" s="27"/>
      <c r="T287" s="27"/>
      <c r="U287" s="27"/>
      <c r="V287" s="27"/>
      <c r="W287" s="27"/>
      <c r="X287" s="15" t="s">
        <v>774</v>
      </c>
    </row>
    <row r="288" spans="1:24" s="23" customFormat="1" ht="16" customHeight="1">
      <c r="A288" s="55"/>
      <c r="B288" s="62"/>
      <c r="C288" s="44"/>
      <c r="D288" s="78" t="s">
        <v>958</v>
      </c>
      <c r="E288" s="79" t="s">
        <v>738</v>
      </c>
      <c r="F288" s="27" t="s">
        <v>197</v>
      </c>
      <c r="G288" s="16"/>
      <c r="H288" s="98" t="s">
        <v>760</v>
      </c>
      <c r="I288" s="28" t="s">
        <v>714</v>
      </c>
      <c r="J288" s="15"/>
      <c r="K288" s="27" t="s">
        <v>337</v>
      </c>
      <c r="L288" s="27"/>
      <c r="M288" t="s">
        <v>374</v>
      </c>
      <c r="N288" s="27"/>
      <c r="O288" s="83">
        <v>2000000086</v>
      </c>
      <c r="P288" s="28" t="str">
        <f t="shared" ref="P288:P289" si="23">IF(N288&lt;&gt;"",HYPERLINK(CONCATENATE("https:;;athena.ohdsi.org;search-terms;terms;",O288), CONCATENATE("Athena-",O288)),"")</f>
        <v/>
      </c>
      <c r="Q288" s="27"/>
      <c r="R288" s="27"/>
      <c r="S288" s="27"/>
      <c r="T288" s="27"/>
      <c r="U288" s="27"/>
      <c r="V288" s="27"/>
      <c r="W288" s="27"/>
      <c r="X288" s="15" t="s">
        <v>774</v>
      </c>
    </row>
    <row r="289" spans="1:24" s="23" customFormat="1" ht="16" customHeight="1">
      <c r="A289" s="55"/>
      <c r="B289" s="62"/>
      <c r="C289" s="44"/>
      <c r="D289" s="78" t="s">
        <v>971</v>
      </c>
      <c r="E289" s="79" t="s">
        <v>972</v>
      </c>
      <c r="F289" s="27" t="s">
        <v>197</v>
      </c>
      <c r="G289" s="16"/>
      <c r="H289" s="98" t="s">
        <v>760</v>
      </c>
      <c r="I289" s="28" t="s">
        <v>714</v>
      </c>
      <c r="J289" s="15"/>
      <c r="K289" s="27" t="s">
        <v>337</v>
      </c>
      <c r="L289" s="27"/>
      <c r="M289" t="s">
        <v>374</v>
      </c>
      <c r="N289" s="27"/>
      <c r="O289" s="83">
        <v>2000000145</v>
      </c>
      <c r="P289" s="28" t="str">
        <f t="shared" si="23"/>
        <v/>
      </c>
      <c r="Q289" s="27"/>
      <c r="R289" s="27"/>
      <c r="S289" s="27"/>
      <c r="T289" s="27"/>
      <c r="U289" s="27"/>
      <c r="V289" s="27"/>
      <c r="W289" s="27"/>
      <c r="X289" s="15" t="s">
        <v>774</v>
      </c>
    </row>
    <row r="290" spans="1:24" s="23" customFormat="1" ht="16" customHeight="1">
      <c r="A290" s="55"/>
      <c r="B290" s="62"/>
      <c r="C290" s="44"/>
      <c r="D290" s="71" t="s">
        <v>527</v>
      </c>
      <c r="E290" s="72" t="s">
        <v>529</v>
      </c>
      <c r="F290" s="27" t="s">
        <v>197</v>
      </c>
      <c r="G290" s="16"/>
      <c r="H290" s="98" t="s">
        <v>760</v>
      </c>
      <c r="I290" s="28"/>
      <c r="J290" s="15"/>
      <c r="K290" s="27" t="s">
        <v>337</v>
      </c>
      <c r="L290" s="27"/>
      <c r="M290"/>
      <c r="N290" s="27"/>
      <c r="O290" s="83"/>
      <c r="P290" s="28" t="str">
        <f t="shared" si="20"/>
        <v/>
      </c>
      <c r="Q290" s="27"/>
      <c r="R290" s="27"/>
      <c r="S290" s="27"/>
      <c r="T290" s="27"/>
      <c r="U290" s="27"/>
      <c r="V290" s="27"/>
      <c r="W290" s="27"/>
      <c r="X290" s="15" t="s">
        <v>774</v>
      </c>
    </row>
    <row r="291" spans="1:24" s="23" customFormat="1" ht="44" customHeight="1">
      <c r="A291" s="55"/>
      <c r="B291" s="62" t="s">
        <v>151</v>
      </c>
      <c r="C291" s="27" t="s">
        <v>139</v>
      </c>
      <c r="D291" s="27" t="s">
        <v>212</v>
      </c>
      <c r="E291" s="44" t="s">
        <v>130</v>
      </c>
      <c r="F291" s="27" t="s">
        <v>197</v>
      </c>
      <c r="G291" s="15"/>
      <c r="H291" s="98" t="s">
        <v>760</v>
      </c>
      <c r="I291" s="28"/>
      <c r="J291" s="15"/>
      <c r="K291" s="27" t="s">
        <v>337</v>
      </c>
      <c r="L291" s="16"/>
      <c r="M291" s="27"/>
      <c r="N291" s="27"/>
      <c r="O291" s="27"/>
      <c r="P291" s="28" t="str">
        <f t="shared" si="20"/>
        <v/>
      </c>
      <c r="Q291" s="27"/>
      <c r="R291" s="27"/>
      <c r="S291" s="27"/>
      <c r="T291" s="27"/>
      <c r="U291" s="27"/>
      <c r="V291" s="27"/>
      <c r="W291" s="27"/>
      <c r="X291" s="15" t="s">
        <v>774</v>
      </c>
    </row>
    <row r="292" spans="1:24" s="23" customFormat="1" ht="15">
      <c r="A292" s="55"/>
      <c r="B292" s="47" t="s">
        <v>151</v>
      </c>
      <c r="C292" s="15" t="s">
        <v>199</v>
      </c>
      <c r="D292" s="15" t="s">
        <v>213</v>
      </c>
      <c r="E292" s="15" t="s">
        <v>133</v>
      </c>
      <c r="F292" s="15" t="s">
        <v>197</v>
      </c>
      <c r="G292" s="15"/>
      <c r="H292" s="36" t="s">
        <v>138</v>
      </c>
      <c r="I292" s="15"/>
      <c r="J292" s="15"/>
      <c r="K292" s="27" t="s">
        <v>337</v>
      </c>
      <c r="L292" s="15"/>
      <c r="M292" s="27"/>
      <c r="N292" s="27"/>
      <c r="O292" s="27"/>
      <c r="P292" s="28" t="str">
        <f t="shared" si="20"/>
        <v/>
      </c>
      <c r="Q292" s="27"/>
      <c r="R292" s="27"/>
      <c r="S292" s="27"/>
      <c r="T292" s="27"/>
      <c r="U292" s="27"/>
      <c r="V292" s="27"/>
      <c r="W292" s="27"/>
      <c r="X292" s="15" t="s">
        <v>774</v>
      </c>
    </row>
    <row r="293" spans="1:24" s="23" customFormat="1" ht="16">
      <c r="A293" s="55"/>
      <c r="B293" s="102" t="s">
        <v>917</v>
      </c>
      <c r="C293" s="15"/>
      <c r="D293" s="78" t="s">
        <v>919</v>
      </c>
      <c r="E293" s="78" t="s">
        <v>913</v>
      </c>
      <c r="F293" s="15" t="s">
        <v>197</v>
      </c>
      <c r="G293" s="15"/>
      <c r="H293" s="98" t="s">
        <v>760</v>
      </c>
      <c r="I293" s="28" t="s">
        <v>714</v>
      </c>
      <c r="J293" s="15"/>
      <c r="K293" s="27" t="s">
        <v>337</v>
      </c>
      <c r="L293" s="15"/>
      <c r="M293" t="s">
        <v>374</v>
      </c>
      <c r="N293" s="27"/>
      <c r="O293" s="83">
        <v>2000000130</v>
      </c>
      <c r="P293" s="28"/>
      <c r="Q293" s="27"/>
      <c r="R293" s="27"/>
      <c r="S293" s="27"/>
      <c r="T293" s="27"/>
      <c r="U293" s="27"/>
      <c r="V293" s="27"/>
      <c r="W293" s="27"/>
      <c r="X293" s="15" t="s">
        <v>923</v>
      </c>
    </row>
    <row r="294" spans="1:24" s="23" customFormat="1" ht="16">
      <c r="A294" s="55"/>
      <c r="B294" s="102" t="s">
        <v>918</v>
      </c>
      <c r="C294" s="15"/>
      <c r="D294" s="78" t="s">
        <v>920</v>
      </c>
      <c r="E294" s="78" t="s">
        <v>914</v>
      </c>
      <c r="F294" s="15" t="s">
        <v>197</v>
      </c>
      <c r="G294" s="15"/>
      <c r="H294" s="98" t="s">
        <v>760</v>
      </c>
      <c r="I294" s="28" t="s">
        <v>714</v>
      </c>
      <c r="J294" s="15"/>
      <c r="K294" s="27" t="s">
        <v>337</v>
      </c>
      <c r="L294" s="15"/>
      <c r="M294" t="s">
        <v>374</v>
      </c>
      <c r="N294" s="27"/>
      <c r="O294" s="83">
        <v>2000000131</v>
      </c>
      <c r="P294" s="28"/>
      <c r="Q294" s="27"/>
      <c r="R294" s="27"/>
      <c r="S294" s="27"/>
      <c r="T294" s="27"/>
      <c r="U294" s="27"/>
      <c r="V294" s="27"/>
      <c r="W294" s="27"/>
      <c r="X294" s="15" t="s">
        <v>924</v>
      </c>
    </row>
    <row r="295" spans="1:24" s="23" customFormat="1" ht="16">
      <c r="A295" s="55"/>
      <c r="B295" s="47"/>
      <c r="C295" s="15"/>
      <c r="D295" s="78" t="s">
        <v>921</v>
      </c>
      <c r="E295" s="78" t="s">
        <v>915</v>
      </c>
      <c r="F295" s="15" t="s">
        <v>197</v>
      </c>
      <c r="G295" s="15"/>
      <c r="H295" s="98" t="s">
        <v>760</v>
      </c>
      <c r="I295" s="28" t="s">
        <v>714</v>
      </c>
      <c r="J295" s="15"/>
      <c r="K295" s="27" t="s">
        <v>337</v>
      </c>
      <c r="L295" s="15"/>
      <c r="M295" t="s">
        <v>374</v>
      </c>
      <c r="N295" s="27"/>
      <c r="O295" s="83">
        <v>2000000132</v>
      </c>
      <c r="P295" s="28"/>
      <c r="Q295" s="27"/>
      <c r="R295" s="27"/>
      <c r="S295" s="27"/>
      <c r="T295" s="27"/>
      <c r="U295" s="27"/>
      <c r="V295" s="27"/>
      <c r="W295" s="27"/>
      <c r="X295" s="15" t="s">
        <v>924</v>
      </c>
    </row>
    <row r="296" spans="1:24" s="23" customFormat="1" ht="16">
      <c r="A296" s="55"/>
      <c r="B296" s="47"/>
      <c r="C296" s="15"/>
      <c r="D296" s="78" t="s">
        <v>922</v>
      </c>
      <c r="E296" s="78" t="s">
        <v>916</v>
      </c>
      <c r="F296" s="15" t="s">
        <v>197</v>
      </c>
      <c r="G296" s="15"/>
      <c r="H296" s="98" t="s">
        <v>760</v>
      </c>
      <c r="I296" s="28" t="s">
        <v>714</v>
      </c>
      <c r="J296" s="15"/>
      <c r="K296" s="27" t="s">
        <v>337</v>
      </c>
      <c r="L296" s="15"/>
      <c r="M296" t="s">
        <v>374</v>
      </c>
      <c r="N296" s="27"/>
      <c r="O296" s="83">
        <v>2000000133</v>
      </c>
      <c r="P296" s="28"/>
      <c r="Q296" s="27"/>
      <c r="R296" s="27"/>
      <c r="S296" s="27"/>
      <c r="T296" s="27"/>
      <c r="U296" s="27"/>
      <c r="V296" s="27"/>
      <c r="W296" s="27"/>
      <c r="X296" s="15" t="s">
        <v>924</v>
      </c>
    </row>
    <row r="297" spans="1:24" s="23" customFormat="1" ht="44" customHeight="1">
      <c r="A297" s="55"/>
      <c r="B297" s="102" t="s">
        <v>788</v>
      </c>
      <c r="C297" s="27"/>
      <c r="D297" s="27" t="s">
        <v>808</v>
      </c>
      <c r="E297" s="44" t="s">
        <v>789</v>
      </c>
      <c r="F297" s="27" t="s">
        <v>55</v>
      </c>
      <c r="G297" s="15" t="s">
        <v>790</v>
      </c>
      <c r="H297" s="98" t="s">
        <v>665</v>
      </c>
      <c r="I297" s="28" t="s">
        <v>715</v>
      </c>
      <c r="J297" s="15"/>
      <c r="K297" s="27" t="s">
        <v>337</v>
      </c>
      <c r="L297" s="16"/>
      <c r="M297" s="27" t="s">
        <v>367</v>
      </c>
      <c r="N297" s="27"/>
      <c r="O297" s="27">
        <v>2000000107</v>
      </c>
      <c r="P297" s="28"/>
      <c r="Q297" s="27"/>
      <c r="R297" s="27"/>
      <c r="S297" s="27"/>
      <c r="T297" s="15" t="s">
        <v>666</v>
      </c>
      <c r="U297" s="15" t="s">
        <v>672</v>
      </c>
      <c r="V297" s="27"/>
      <c r="W297" s="27"/>
      <c r="X297" s="15" t="s">
        <v>772</v>
      </c>
    </row>
    <row r="298" spans="1:24" s="23" customFormat="1" ht="44" customHeight="1">
      <c r="A298" s="55"/>
      <c r="B298" s="47"/>
      <c r="C298" s="27"/>
      <c r="D298" s="27" t="s">
        <v>793</v>
      </c>
      <c r="E298" s="44" t="s">
        <v>798</v>
      </c>
      <c r="F298" s="27" t="s">
        <v>55</v>
      </c>
      <c r="G298" s="15" t="s">
        <v>790</v>
      </c>
      <c r="H298" s="98" t="s">
        <v>665</v>
      </c>
      <c r="I298" s="28" t="s">
        <v>715</v>
      </c>
      <c r="J298" s="15"/>
      <c r="K298" s="27" t="s">
        <v>337</v>
      </c>
      <c r="L298" s="16"/>
      <c r="M298" s="27" t="s">
        <v>367</v>
      </c>
      <c r="N298" s="27"/>
      <c r="O298" s="27">
        <v>2000000108</v>
      </c>
      <c r="P298" s="28"/>
      <c r="Q298" s="27"/>
      <c r="R298" s="27"/>
      <c r="S298" s="27"/>
      <c r="T298" s="15" t="s">
        <v>666</v>
      </c>
      <c r="U298" s="15" t="s">
        <v>672</v>
      </c>
      <c r="V298" s="27"/>
      <c r="W298" s="27"/>
      <c r="X298" s="15" t="s">
        <v>772</v>
      </c>
    </row>
    <row r="299" spans="1:24" s="23" customFormat="1" ht="44" customHeight="1">
      <c r="A299" s="55"/>
      <c r="B299" s="47"/>
      <c r="C299" s="27"/>
      <c r="D299" s="27" t="s">
        <v>792</v>
      </c>
      <c r="E299" s="44" t="s">
        <v>797</v>
      </c>
      <c r="F299" s="27" t="s">
        <v>55</v>
      </c>
      <c r="G299" s="15" t="s">
        <v>790</v>
      </c>
      <c r="H299" s="98" t="s">
        <v>665</v>
      </c>
      <c r="I299" s="28" t="s">
        <v>715</v>
      </c>
      <c r="J299" s="15"/>
      <c r="K299" s="27" t="s">
        <v>337</v>
      </c>
      <c r="L299" s="16"/>
      <c r="M299" s="27" t="s">
        <v>367</v>
      </c>
      <c r="N299" s="27"/>
      <c r="O299" s="27">
        <v>2000000109</v>
      </c>
      <c r="P299" s="28"/>
      <c r="Q299" s="27"/>
      <c r="R299" s="27"/>
      <c r="S299" s="27"/>
      <c r="T299" s="15" t="s">
        <v>666</v>
      </c>
      <c r="U299" s="15" t="s">
        <v>672</v>
      </c>
      <c r="V299" s="27"/>
      <c r="W299" s="27"/>
      <c r="X299" s="15" t="s">
        <v>778</v>
      </c>
    </row>
    <row r="300" spans="1:24" s="23" customFormat="1" ht="44" customHeight="1">
      <c r="A300" s="55"/>
      <c r="B300" s="47"/>
      <c r="C300" s="27"/>
      <c r="D300" s="27" t="s">
        <v>791</v>
      </c>
      <c r="E300" s="44" t="s">
        <v>796</v>
      </c>
      <c r="F300" s="27" t="s">
        <v>55</v>
      </c>
      <c r="G300" s="15" t="s">
        <v>790</v>
      </c>
      <c r="H300" s="98" t="s">
        <v>665</v>
      </c>
      <c r="I300" s="28" t="s">
        <v>715</v>
      </c>
      <c r="J300" s="15"/>
      <c r="K300" s="27" t="s">
        <v>337</v>
      </c>
      <c r="L300" s="16"/>
      <c r="M300" s="27" t="s">
        <v>367</v>
      </c>
      <c r="N300" s="27"/>
      <c r="O300" s="27">
        <v>2000000110</v>
      </c>
      <c r="P300" s="28"/>
      <c r="Q300" s="27"/>
      <c r="R300" s="27"/>
      <c r="S300" s="27"/>
      <c r="T300" s="15" t="s">
        <v>666</v>
      </c>
      <c r="U300" s="15" t="s">
        <v>672</v>
      </c>
      <c r="V300" s="27"/>
      <c r="W300" s="27"/>
      <c r="X300" s="15" t="s">
        <v>773</v>
      </c>
    </row>
    <row r="301" spans="1:24" s="23" customFormat="1" ht="44" customHeight="1">
      <c r="A301" s="55"/>
      <c r="B301" s="47"/>
      <c r="C301" s="27"/>
      <c r="D301" s="27" t="s">
        <v>794</v>
      </c>
      <c r="E301" s="44" t="s">
        <v>795</v>
      </c>
      <c r="F301" s="27" t="s">
        <v>55</v>
      </c>
      <c r="G301" s="15" t="s">
        <v>790</v>
      </c>
      <c r="H301" s="98" t="s">
        <v>665</v>
      </c>
      <c r="I301" s="28" t="s">
        <v>715</v>
      </c>
      <c r="J301" s="15"/>
      <c r="K301" s="27" t="s">
        <v>337</v>
      </c>
      <c r="L301" s="16"/>
      <c r="M301" s="27" t="s">
        <v>367</v>
      </c>
      <c r="N301" s="27"/>
      <c r="O301" s="27">
        <v>2000000111</v>
      </c>
      <c r="P301" s="28"/>
      <c r="Q301" s="27"/>
      <c r="R301" s="27"/>
      <c r="S301" s="27"/>
      <c r="T301" s="15" t="s">
        <v>666</v>
      </c>
      <c r="U301" s="15" t="s">
        <v>672</v>
      </c>
      <c r="V301" s="27"/>
      <c r="W301" s="27"/>
      <c r="X301" s="15" t="s">
        <v>774</v>
      </c>
    </row>
    <row r="302" spans="1:24" s="23" customFormat="1" ht="44" customHeight="1">
      <c r="A302" s="55"/>
      <c r="B302" s="47"/>
      <c r="C302" s="27"/>
      <c r="D302" s="23" t="s">
        <v>974</v>
      </c>
      <c r="E302" s="44" t="s">
        <v>975</v>
      </c>
      <c r="F302" s="27" t="s">
        <v>55</v>
      </c>
      <c r="G302" s="15" t="s">
        <v>790</v>
      </c>
      <c r="H302" s="98" t="s">
        <v>665</v>
      </c>
      <c r="I302" s="28" t="s">
        <v>715</v>
      </c>
      <c r="J302" s="15"/>
      <c r="K302" s="27" t="s">
        <v>337</v>
      </c>
      <c r="L302" s="16"/>
      <c r="M302" s="27" t="s">
        <v>367</v>
      </c>
      <c r="N302" s="27"/>
      <c r="O302" s="27">
        <v>2000000146</v>
      </c>
      <c r="P302" s="28"/>
      <c r="Q302" s="27"/>
      <c r="R302" s="27"/>
      <c r="S302" s="27"/>
      <c r="T302" s="15" t="s">
        <v>666</v>
      </c>
      <c r="U302" s="15" t="s">
        <v>672</v>
      </c>
      <c r="V302" s="27"/>
      <c r="W302" s="27"/>
      <c r="X302" s="15" t="s">
        <v>773</v>
      </c>
    </row>
    <row r="303" spans="1:24" s="23" customFormat="1" ht="44" customHeight="1">
      <c r="A303" s="55"/>
      <c r="B303" s="102" t="s">
        <v>788</v>
      </c>
      <c r="C303" s="27"/>
    </row>
    <row r="304" spans="1:24" s="23" customFormat="1" ht="44" customHeight="1">
      <c r="A304" s="55"/>
      <c r="B304" s="102" t="s">
        <v>801</v>
      </c>
      <c r="C304" s="27"/>
      <c r="D304" s="23" t="s">
        <v>807</v>
      </c>
      <c r="E304" s="44" t="s">
        <v>806</v>
      </c>
      <c r="F304" s="27" t="s">
        <v>197</v>
      </c>
      <c r="G304" s="15"/>
      <c r="H304" s="98" t="s">
        <v>758</v>
      </c>
      <c r="I304" s="28" t="s">
        <v>714</v>
      </c>
      <c r="J304" s="15"/>
      <c r="K304" s="27" t="s">
        <v>337</v>
      </c>
      <c r="L304" s="16"/>
      <c r="M304" s="27" t="s">
        <v>374</v>
      </c>
      <c r="N304" s="27"/>
      <c r="O304" s="27">
        <v>2000000112</v>
      </c>
      <c r="P304" s="28"/>
      <c r="Q304" s="27"/>
      <c r="R304" s="27"/>
      <c r="S304" s="27"/>
      <c r="T304" s="15"/>
      <c r="U304" s="15"/>
      <c r="V304" s="27"/>
      <c r="W304" s="27"/>
      <c r="X304" s="15" t="s">
        <v>772</v>
      </c>
    </row>
    <row r="305" spans="1:24" s="23" customFormat="1" ht="44" customHeight="1">
      <c r="A305" s="55"/>
      <c r="B305" s="47"/>
      <c r="C305" s="27"/>
      <c r="D305" s="27" t="s">
        <v>802</v>
      </c>
      <c r="E305" s="44" t="s">
        <v>809</v>
      </c>
      <c r="F305" s="27" t="s">
        <v>197</v>
      </c>
      <c r="G305" s="15"/>
      <c r="H305" s="98" t="s">
        <v>758</v>
      </c>
      <c r="I305" s="28" t="s">
        <v>714</v>
      </c>
      <c r="J305" s="15"/>
      <c r="K305" s="27" t="s">
        <v>337</v>
      </c>
      <c r="L305" s="16"/>
      <c r="M305" s="27" t="s">
        <v>374</v>
      </c>
      <c r="N305" s="27"/>
      <c r="O305" s="27">
        <v>2000000113</v>
      </c>
      <c r="P305" s="28"/>
      <c r="Q305" s="27"/>
      <c r="R305" s="27"/>
      <c r="S305" s="27"/>
      <c r="T305" s="15"/>
      <c r="U305" s="15"/>
      <c r="V305" s="27"/>
      <c r="W305" s="27"/>
      <c r="X305" s="15" t="s">
        <v>773</v>
      </c>
    </row>
    <row r="306" spans="1:24" s="23" customFormat="1" ht="44" customHeight="1">
      <c r="A306" s="55"/>
      <c r="B306" s="47"/>
      <c r="C306" s="27"/>
      <c r="D306" s="27" t="s">
        <v>803</v>
      </c>
      <c r="E306" s="44" t="s">
        <v>810</v>
      </c>
      <c r="F306" s="27" t="s">
        <v>197</v>
      </c>
      <c r="G306" s="15"/>
      <c r="H306" s="98" t="s">
        <v>758</v>
      </c>
      <c r="I306" s="28" t="s">
        <v>714</v>
      </c>
      <c r="J306" s="15"/>
      <c r="K306" s="27" t="s">
        <v>337</v>
      </c>
      <c r="L306" s="16"/>
      <c r="M306" s="27" t="s">
        <v>374</v>
      </c>
      <c r="N306" s="27"/>
      <c r="O306" s="27">
        <v>2000000114</v>
      </c>
      <c r="P306" s="28"/>
      <c r="Q306" s="27"/>
      <c r="R306" s="27"/>
      <c r="S306" s="27"/>
      <c r="T306" s="15"/>
      <c r="U306" s="15"/>
      <c r="V306" s="27"/>
      <c r="W306" s="27"/>
      <c r="X306" s="15" t="s">
        <v>774</v>
      </c>
    </row>
    <row r="307" spans="1:24" s="23" customFormat="1" ht="44" customHeight="1">
      <c r="A307" s="55"/>
      <c r="B307" s="47"/>
      <c r="C307" s="27"/>
      <c r="D307" s="27" t="s">
        <v>804</v>
      </c>
      <c r="E307" s="44" t="s">
        <v>811</v>
      </c>
      <c r="F307" s="27" t="s">
        <v>197</v>
      </c>
      <c r="G307" s="15"/>
      <c r="H307" s="98" t="s">
        <v>758</v>
      </c>
      <c r="I307" s="28" t="s">
        <v>714</v>
      </c>
      <c r="J307" s="15"/>
      <c r="K307" s="27" t="s">
        <v>337</v>
      </c>
      <c r="L307" s="16"/>
      <c r="M307" s="27" t="s">
        <v>374</v>
      </c>
      <c r="N307" s="27"/>
      <c r="O307" s="27">
        <v>2000000115</v>
      </c>
      <c r="P307" s="28"/>
      <c r="Q307" s="27"/>
      <c r="R307" s="27"/>
      <c r="S307" s="27"/>
      <c r="T307" s="15"/>
      <c r="U307" s="15"/>
      <c r="V307" s="27"/>
      <c r="W307" s="27"/>
      <c r="X307" s="15" t="s">
        <v>772</v>
      </c>
    </row>
    <row r="308" spans="1:24" s="23" customFormat="1" ht="44" customHeight="1">
      <c r="A308" s="55"/>
      <c r="B308" s="47"/>
      <c r="C308" s="27"/>
      <c r="D308" s="27" t="s">
        <v>805</v>
      </c>
      <c r="E308" s="44" t="s">
        <v>812</v>
      </c>
      <c r="F308" s="27" t="s">
        <v>197</v>
      </c>
      <c r="G308" s="15"/>
      <c r="H308" s="98" t="s">
        <v>758</v>
      </c>
      <c r="I308" s="28" t="s">
        <v>714</v>
      </c>
      <c r="J308" s="15"/>
      <c r="K308" s="27" t="s">
        <v>337</v>
      </c>
      <c r="L308" s="16"/>
      <c r="M308" s="27" t="s">
        <v>374</v>
      </c>
      <c r="N308" s="27"/>
      <c r="O308" s="27">
        <v>2000000116</v>
      </c>
      <c r="P308" s="28"/>
      <c r="Q308" s="27"/>
      <c r="R308" s="27"/>
      <c r="S308" s="27"/>
      <c r="T308" s="15"/>
      <c r="U308" s="15"/>
      <c r="V308" s="27"/>
      <c r="W308" s="27"/>
      <c r="X308" s="15" t="s">
        <v>778</v>
      </c>
    </row>
    <row r="309" spans="1:24" s="23" customFormat="1" ht="15">
      <c r="A309" s="70" t="s">
        <v>271</v>
      </c>
      <c r="B309" s="46"/>
      <c r="C309" s="6"/>
      <c r="D309" s="6"/>
      <c r="E309" s="7"/>
      <c r="F309" s="6"/>
      <c r="G309" s="6"/>
      <c r="H309" s="30"/>
      <c r="I309" s="30"/>
      <c r="J309" s="6"/>
      <c r="K309" s="51"/>
      <c r="L309" s="7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</row>
    <row r="310" spans="1:24" s="23" customFormat="1" ht="15">
      <c r="A310" s="55"/>
      <c r="B310" s="47"/>
      <c r="C310" s="15"/>
      <c r="D310" s="74" t="s">
        <v>697</v>
      </c>
      <c r="E310" s="15" t="s">
        <v>283</v>
      </c>
      <c r="F310" s="15" t="s">
        <v>197</v>
      </c>
      <c r="G310" s="15"/>
      <c r="H310" s="98" t="s">
        <v>760</v>
      </c>
      <c r="I310" s="28" t="s">
        <v>714</v>
      </c>
      <c r="J310" s="15"/>
      <c r="K310" s="27" t="s">
        <v>337</v>
      </c>
      <c r="L310" s="24"/>
      <c r="M310" s="27" t="s">
        <v>374</v>
      </c>
      <c r="N310" s="27" t="s">
        <v>368</v>
      </c>
      <c r="O310" s="27">
        <v>44807681</v>
      </c>
      <c r="P310" s="28" t="str">
        <f t="shared" ref="P310:P323" si="24">IF(N310&lt;&gt;"",HYPERLINK(CONCATENATE("https:;;athena.ohdsi.org;search-terms;terms;",O310), CONCATENATE("Athena-",O310)),"")</f>
        <v>Athena-44807681</v>
      </c>
      <c r="Q310" s="27"/>
      <c r="R310" s="27"/>
      <c r="S310" s="27"/>
      <c r="T310" s="27"/>
      <c r="U310" s="27"/>
      <c r="V310" s="27"/>
      <c r="W310" s="27"/>
      <c r="X310" s="27" t="s">
        <v>769</v>
      </c>
    </row>
    <row r="311" spans="1:24" s="23" customFormat="1" ht="16">
      <c r="A311" s="55"/>
      <c r="B311" s="47"/>
      <c r="C311" s="16"/>
      <c r="D311" s="75" t="s">
        <v>698</v>
      </c>
      <c r="E311" s="16" t="s">
        <v>284</v>
      </c>
      <c r="F311" s="15" t="s">
        <v>197</v>
      </c>
      <c r="G311" s="15"/>
      <c r="H311" s="98" t="s">
        <v>760</v>
      </c>
      <c r="I311" s="28" t="s">
        <v>714</v>
      </c>
      <c r="J311" s="15"/>
      <c r="K311" s="27" t="s">
        <v>337</v>
      </c>
      <c r="L311" s="16"/>
      <c r="M311" s="27" t="s">
        <v>374</v>
      </c>
      <c r="N311" s="27"/>
      <c r="O311" s="27">
        <v>2000000093</v>
      </c>
      <c r="P311" s="28" t="str">
        <f>IF(N311&lt;&gt;"",HYPERLINK(CONCATENATE("https:;;athena.ohdsi.org;search-terms;terms;",O311), CONCATENATE("Athena-",O311)),"")</f>
        <v/>
      </c>
      <c r="Q311" s="27" t="s">
        <v>71</v>
      </c>
      <c r="R311" s="27">
        <v>8845</v>
      </c>
      <c r="S311" s="27" t="s">
        <v>376</v>
      </c>
      <c r="T311" s="27"/>
      <c r="U311" s="27"/>
      <c r="V311" s="27"/>
      <c r="W311" s="27"/>
      <c r="X311" s="27" t="s">
        <v>769</v>
      </c>
    </row>
    <row r="312" spans="1:24" s="23" customFormat="1" ht="16">
      <c r="A312" s="55"/>
      <c r="B312" s="47"/>
      <c r="C312" s="16"/>
      <c r="D312" s="75" t="s">
        <v>699</v>
      </c>
      <c r="E312" s="16" t="s">
        <v>585</v>
      </c>
      <c r="F312" s="15" t="s">
        <v>197</v>
      </c>
      <c r="G312" s="16"/>
      <c r="H312" s="98" t="s">
        <v>760</v>
      </c>
      <c r="I312" s="28" t="s">
        <v>714</v>
      </c>
      <c r="J312" s="15"/>
      <c r="K312" s="27" t="s">
        <v>337</v>
      </c>
      <c r="L312" s="16"/>
      <c r="M312" s="27" t="s">
        <v>374</v>
      </c>
      <c r="N312" s="27"/>
      <c r="O312" s="27">
        <v>2000000094</v>
      </c>
      <c r="P312" s="28" t="str">
        <f>IF(N312&lt;&gt;"",HYPERLINK(CONCATENATE("https:;;athena.ohdsi.org;search-terms;terms;",O312), CONCATENATE("Athena-",O312)),"")</f>
        <v/>
      </c>
      <c r="Q312" s="27" t="s">
        <v>71</v>
      </c>
      <c r="R312" s="27">
        <v>8845</v>
      </c>
      <c r="S312" s="27" t="s">
        <v>376</v>
      </c>
      <c r="T312" s="27"/>
      <c r="U312" s="27"/>
      <c r="V312" s="27"/>
      <c r="W312" s="27"/>
      <c r="X312" s="27" t="s">
        <v>769</v>
      </c>
    </row>
    <row r="313" spans="1:24" s="23" customFormat="1" ht="16">
      <c r="A313" s="55"/>
      <c r="B313" s="47"/>
      <c r="C313" s="16"/>
      <c r="D313" s="75" t="s">
        <v>770</v>
      </c>
      <c r="E313" s="16" t="s">
        <v>771</v>
      </c>
      <c r="F313" s="15" t="s">
        <v>197</v>
      </c>
      <c r="G313" s="16"/>
      <c r="H313" s="98" t="s">
        <v>760</v>
      </c>
      <c r="I313" s="28" t="s">
        <v>714</v>
      </c>
      <c r="J313" s="15"/>
      <c r="K313" s="27" t="s">
        <v>337</v>
      </c>
      <c r="L313" s="16"/>
      <c r="M313" s="27" t="s">
        <v>374</v>
      </c>
      <c r="N313" s="27"/>
      <c r="O313" s="27">
        <v>2000000105</v>
      </c>
      <c r="P313" s="28" t="str">
        <f>IF(N313&lt;&gt;"",HYPERLINK(CONCATENATE("https:;;athena.ohdsi.org;search-terms;terms;",O313), CONCATENATE("Athena-",O313)),"")</f>
        <v/>
      </c>
      <c r="Q313" s="27"/>
      <c r="R313" s="27"/>
      <c r="S313" s="27"/>
      <c r="T313" s="27"/>
      <c r="U313" s="27"/>
      <c r="V313" s="27"/>
      <c r="W313" s="27"/>
      <c r="X313" s="27" t="s">
        <v>769</v>
      </c>
    </row>
    <row r="314" spans="1:24" s="23" customFormat="1" ht="16">
      <c r="A314" s="55"/>
      <c r="B314" s="47"/>
      <c r="C314" s="16"/>
      <c r="D314" s="75" t="s">
        <v>274</v>
      </c>
      <c r="E314" s="16" t="s">
        <v>285</v>
      </c>
      <c r="F314" s="15" t="s">
        <v>197</v>
      </c>
      <c r="G314" s="15"/>
      <c r="H314" s="98" t="s">
        <v>760</v>
      </c>
      <c r="I314" s="28" t="s">
        <v>714</v>
      </c>
      <c r="J314" s="15"/>
      <c r="K314" s="27" t="s">
        <v>337</v>
      </c>
      <c r="L314" s="16"/>
      <c r="M314" s="27" t="s">
        <v>374</v>
      </c>
      <c r="N314" s="27"/>
      <c r="O314" s="27">
        <v>2000000095</v>
      </c>
      <c r="P314" s="28" t="str">
        <f t="shared" si="24"/>
        <v/>
      </c>
      <c r="Q314" s="27"/>
      <c r="R314" s="27"/>
      <c r="S314" s="27"/>
      <c r="T314" s="27"/>
      <c r="U314" s="27"/>
      <c r="V314" s="27"/>
      <c r="W314" s="27"/>
      <c r="X314" s="27" t="s">
        <v>769</v>
      </c>
    </row>
    <row r="315" spans="1:24" s="23" customFormat="1" ht="16">
      <c r="A315" s="55"/>
      <c r="B315" s="47"/>
      <c r="C315" s="15"/>
      <c r="D315" s="74" t="s">
        <v>275</v>
      </c>
      <c r="E315" s="44" t="s">
        <v>286</v>
      </c>
      <c r="F315" s="15" t="s">
        <v>197</v>
      </c>
      <c r="G315" s="15"/>
      <c r="H315" s="98" t="s">
        <v>760</v>
      </c>
      <c r="I315" s="28" t="s">
        <v>714</v>
      </c>
      <c r="J315" s="15"/>
      <c r="K315" s="27" t="s">
        <v>337</v>
      </c>
      <c r="L315" s="16"/>
      <c r="M315" s="27" t="s">
        <v>374</v>
      </c>
      <c r="N315" s="27"/>
      <c r="O315" s="74">
        <v>2000000096</v>
      </c>
      <c r="P315" s="28" t="str">
        <f t="shared" si="24"/>
        <v/>
      </c>
      <c r="Q315" s="27"/>
      <c r="R315" s="27"/>
      <c r="S315" s="27"/>
      <c r="T315" s="27"/>
      <c r="U315" s="27"/>
      <c r="V315" s="27"/>
      <c r="W315" s="27"/>
      <c r="X315" s="27" t="s">
        <v>769</v>
      </c>
    </row>
    <row r="316" spans="1:24" s="23" customFormat="1" ht="16">
      <c r="A316" s="55"/>
      <c r="B316" s="47"/>
      <c r="C316" s="15"/>
      <c r="D316" s="74" t="s">
        <v>700</v>
      </c>
      <c r="E316" s="11" t="s">
        <v>288</v>
      </c>
      <c r="F316" s="15" t="s">
        <v>197</v>
      </c>
      <c r="G316" s="15"/>
      <c r="H316" s="98" t="s">
        <v>760</v>
      </c>
      <c r="I316" s="28" t="s">
        <v>714</v>
      </c>
      <c r="J316" s="15"/>
      <c r="K316" s="27" t="s">
        <v>337</v>
      </c>
      <c r="L316" s="16"/>
      <c r="M316" s="27" t="s">
        <v>374</v>
      </c>
      <c r="N316" s="27"/>
      <c r="O316" s="27">
        <v>2000000097</v>
      </c>
      <c r="P316" s="28" t="str">
        <f t="shared" si="24"/>
        <v/>
      </c>
      <c r="Q316" s="27"/>
      <c r="R316" s="27"/>
      <c r="S316" s="27"/>
      <c r="T316" s="27"/>
      <c r="U316" s="27"/>
      <c r="V316" s="27"/>
      <c r="W316" s="27"/>
      <c r="X316" s="27" t="s">
        <v>769</v>
      </c>
    </row>
    <row r="317" spans="1:24" s="23" customFormat="1" ht="16">
      <c r="A317" s="55"/>
      <c r="B317" s="47"/>
      <c r="C317" s="16"/>
      <c r="D317" s="75" t="s">
        <v>276</v>
      </c>
      <c r="E317" s="16" t="s">
        <v>289</v>
      </c>
      <c r="F317" s="15" t="s">
        <v>197</v>
      </c>
      <c r="G317" s="16"/>
      <c r="H317" s="98" t="s">
        <v>760</v>
      </c>
      <c r="I317" s="28" t="s">
        <v>714</v>
      </c>
      <c r="J317" s="15"/>
      <c r="K317" s="27" t="s">
        <v>337</v>
      </c>
      <c r="L317" s="16"/>
      <c r="M317" s="27" t="s">
        <v>374</v>
      </c>
      <c r="N317" s="27" t="s">
        <v>368</v>
      </c>
      <c r="O317" s="27">
        <v>46284972</v>
      </c>
      <c r="P317" s="28" t="str">
        <f t="shared" si="24"/>
        <v>Athena-46284972</v>
      </c>
      <c r="Q317" s="27"/>
      <c r="R317" s="27"/>
      <c r="S317" s="27"/>
      <c r="T317" s="27"/>
      <c r="U317" s="27"/>
      <c r="V317" s="27"/>
      <c r="W317" s="27"/>
      <c r="X317" s="27" t="s">
        <v>769</v>
      </c>
    </row>
    <row r="318" spans="1:24" s="23" customFormat="1" ht="16">
      <c r="A318" s="55"/>
      <c r="B318" s="47"/>
      <c r="C318" s="16"/>
      <c r="D318" s="75" t="s">
        <v>277</v>
      </c>
      <c r="E318" s="16" t="s">
        <v>378</v>
      </c>
      <c r="F318" s="15" t="s">
        <v>197</v>
      </c>
      <c r="G318" s="15"/>
      <c r="H318" s="98" t="s">
        <v>760</v>
      </c>
      <c r="I318" s="28" t="s">
        <v>714</v>
      </c>
      <c r="J318" s="15"/>
      <c r="K318" s="27" t="s">
        <v>337</v>
      </c>
      <c r="L318" s="16"/>
      <c r="M318" s="27" t="s">
        <v>374</v>
      </c>
      <c r="N318" s="27"/>
      <c r="O318" s="27">
        <v>2000000098</v>
      </c>
      <c r="P318" s="28" t="str">
        <f t="shared" si="24"/>
        <v/>
      </c>
      <c r="Q318" s="27"/>
      <c r="R318" s="27"/>
      <c r="S318" s="27"/>
      <c r="T318" s="27"/>
      <c r="U318" s="27"/>
      <c r="V318" s="27"/>
      <c r="W318" s="27"/>
      <c r="X318" s="27" t="s">
        <v>769</v>
      </c>
    </row>
    <row r="319" spans="1:24" s="23" customFormat="1" ht="16">
      <c r="A319" s="55"/>
      <c r="B319" s="47"/>
      <c r="C319" s="15"/>
      <c r="D319" s="74" t="s">
        <v>278</v>
      </c>
      <c r="E319" s="44" t="s">
        <v>377</v>
      </c>
      <c r="F319" s="15" t="s">
        <v>197</v>
      </c>
      <c r="G319" s="15"/>
      <c r="H319" s="98" t="s">
        <v>760</v>
      </c>
      <c r="I319" s="28" t="s">
        <v>714</v>
      </c>
      <c r="J319" s="15"/>
      <c r="K319" s="27" t="s">
        <v>337</v>
      </c>
      <c r="L319" s="16"/>
      <c r="M319" s="27" t="s">
        <v>374</v>
      </c>
      <c r="N319" s="27"/>
      <c r="O319" s="27">
        <v>2000000099</v>
      </c>
      <c r="P319" s="28" t="str">
        <f t="shared" si="24"/>
        <v/>
      </c>
      <c r="Q319" s="27"/>
      <c r="R319" s="27"/>
      <c r="S319" s="27"/>
      <c r="T319" s="27"/>
      <c r="U319" s="27"/>
      <c r="V319" s="27"/>
      <c r="W319" s="27"/>
      <c r="X319" s="27" t="s">
        <v>769</v>
      </c>
    </row>
    <row r="320" spans="1:24" s="23" customFormat="1" ht="16">
      <c r="A320" s="55"/>
      <c r="B320" s="16"/>
      <c r="C320" s="16"/>
      <c r="D320" s="75" t="s">
        <v>279</v>
      </c>
      <c r="E320" s="16" t="s">
        <v>290</v>
      </c>
      <c r="F320" s="15" t="s">
        <v>197</v>
      </c>
      <c r="G320" s="16"/>
      <c r="H320" s="98" t="s">
        <v>760</v>
      </c>
      <c r="I320" s="28" t="s">
        <v>714</v>
      </c>
      <c r="J320" s="16"/>
      <c r="K320" s="27" t="s">
        <v>337</v>
      </c>
      <c r="L320" s="16"/>
      <c r="M320" s="27" t="s">
        <v>374</v>
      </c>
      <c r="N320" s="27" t="s">
        <v>368</v>
      </c>
      <c r="O320" s="27">
        <v>4332015</v>
      </c>
      <c r="P320" s="28" t="str">
        <f t="shared" si="24"/>
        <v>Athena-4332015</v>
      </c>
      <c r="Q320" s="27"/>
      <c r="R320" s="27"/>
      <c r="S320" s="27"/>
      <c r="T320" s="27"/>
      <c r="U320" s="27"/>
      <c r="V320" s="27"/>
      <c r="W320" s="27"/>
      <c r="X320" s="27" t="s">
        <v>769</v>
      </c>
    </row>
    <row r="321" spans="1:25" s="23" customFormat="1" ht="16">
      <c r="A321" s="55"/>
      <c r="B321" s="16"/>
      <c r="C321" s="16"/>
      <c r="D321" s="75" t="s">
        <v>280</v>
      </c>
      <c r="E321" s="16" t="s">
        <v>291</v>
      </c>
      <c r="F321" s="15" t="s">
        <v>197</v>
      </c>
      <c r="G321" s="16"/>
      <c r="H321" s="98" t="s">
        <v>760</v>
      </c>
      <c r="I321" s="28" t="s">
        <v>714</v>
      </c>
      <c r="J321" s="16"/>
      <c r="K321" s="27" t="s">
        <v>337</v>
      </c>
      <c r="L321" s="16"/>
      <c r="M321" s="27" t="s">
        <v>374</v>
      </c>
      <c r="N321" s="27" t="s">
        <v>368</v>
      </c>
      <c r="O321" s="27">
        <v>4166200</v>
      </c>
      <c r="P321" s="28" t="str">
        <f t="shared" si="24"/>
        <v>Athena-4166200</v>
      </c>
      <c r="Q321" s="27"/>
      <c r="R321" s="27"/>
      <c r="S321" s="27"/>
      <c r="T321" s="27"/>
      <c r="U321" s="27"/>
      <c r="V321" s="27"/>
      <c r="W321" s="27"/>
      <c r="X321" s="27" t="s">
        <v>769</v>
      </c>
    </row>
    <row r="322" spans="1:25" s="23" customFormat="1" ht="16">
      <c r="A322" s="55"/>
      <c r="B322" s="16"/>
      <c r="C322" s="16"/>
      <c r="D322" s="75" t="s">
        <v>701</v>
      </c>
      <c r="E322" s="16" t="s">
        <v>292</v>
      </c>
      <c r="F322" s="15" t="s">
        <v>197</v>
      </c>
      <c r="G322" s="16"/>
      <c r="H322" s="98" t="s">
        <v>760</v>
      </c>
      <c r="I322" s="28" t="s">
        <v>714</v>
      </c>
      <c r="J322" s="16"/>
      <c r="K322" s="27" t="s">
        <v>337</v>
      </c>
      <c r="L322" s="16"/>
      <c r="M322" s="27" t="s">
        <v>374</v>
      </c>
      <c r="N322" s="27" t="s">
        <v>368</v>
      </c>
      <c r="O322" s="27">
        <v>4282774</v>
      </c>
      <c r="P322" s="28" t="str">
        <f t="shared" si="24"/>
        <v>Athena-4282774</v>
      </c>
      <c r="Q322" s="27"/>
      <c r="R322" s="27"/>
      <c r="S322" s="27"/>
      <c r="T322" s="27"/>
      <c r="U322" s="27"/>
      <c r="V322" s="27"/>
      <c r="W322" s="27"/>
      <c r="X322" s="27" t="s">
        <v>769</v>
      </c>
    </row>
    <row r="323" spans="1:25" s="23" customFormat="1" ht="16">
      <c r="A323" s="55"/>
      <c r="B323" s="16"/>
      <c r="C323" s="16"/>
      <c r="D323" s="75" t="s">
        <v>282</v>
      </c>
      <c r="E323" s="16" t="s">
        <v>293</v>
      </c>
      <c r="F323" s="15" t="s">
        <v>197</v>
      </c>
      <c r="G323" s="16"/>
      <c r="H323" s="98" t="s">
        <v>760</v>
      </c>
      <c r="I323" s="28" t="s">
        <v>714</v>
      </c>
      <c r="J323" s="16"/>
      <c r="K323" s="27" t="s">
        <v>337</v>
      </c>
      <c r="L323" s="16"/>
      <c r="M323" s="27" t="s">
        <v>374</v>
      </c>
      <c r="N323" s="27"/>
      <c r="O323" s="27">
        <v>2000000076</v>
      </c>
      <c r="P323" s="28" t="str">
        <f t="shared" si="24"/>
        <v/>
      </c>
      <c r="Q323" s="27"/>
      <c r="R323" s="27"/>
      <c r="S323" s="27"/>
      <c r="T323" s="27"/>
      <c r="U323" s="27"/>
      <c r="V323" s="27"/>
      <c r="W323" s="27"/>
      <c r="X323" s="27" t="s">
        <v>769</v>
      </c>
    </row>
    <row r="324" spans="1:25" s="23" customFormat="1" ht="16">
      <c r="A324" s="55"/>
      <c r="B324" s="16"/>
      <c r="C324" s="16"/>
      <c r="D324" s="75" t="s">
        <v>779</v>
      </c>
      <c r="E324" s="16" t="s">
        <v>780</v>
      </c>
      <c r="F324" s="15" t="s">
        <v>197</v>
      </c>
      <c r="G324" s="16"/>
      <c r="H324" s="98" t="s">
        <v>760</v>
      </c>
      <c r="I324" s="28" t="s">
        <v>714</v>
      </c>
      <c r="J324" s="16"/>
      <c r="K324" s="27" t="s">
        <v>337</v>
      </c>
      <c r="L324" s="16"/>
      <c r="M324" s="27" t="s">
        <v>374</v>
      </c>
      <c r="N324" s="27" t="s">
        <v>368</v>
      </c>
      <c r="O324" s="27">
        <v>4056962</v>
      </c>
      <c r="P324" s="28" t="str">
        <f t="shared" ref="P324" si="25">IF(N324&lt;&gt;"",HYPERLINK(CONCATENATE("https:;;athena.ohdsi.org;search-terms;terms;",O324), CONCATENATE("Athena-",O324)),"")</f>
        <v>Athena-4056962</v>
      </c>
      <c r="Q324" s="27" t="s">
        <v>781</v>
      </c>
      <c r="R324" s="27"/>
      <c r="S324" s="27"/>
      <c r="T324" s="27"/>
      <c r="U324" s="27"/>
      <c r="V324" s="27"/>
      <c r="W324" s="27"/>
      <c r="X324" s="27" t="s">
        <v>769</v>
      </c>
      <c r="Y324" s="23" t="s">
        <v>783</v>
      </c>
    </row>
    <row r="325" spans="1:25" s="23" customFormat="1" ht="15">
      <c r="A325" s="70" t="s">
        <v>963</v>
      </c>
      <c r="B325" s="46"/>
      <c r="C325" s="6"/>
      <c r="D325" s="6"/>
      <c r="E325" s="7"/>
      <c r="F325" s="6"/>
      <c r="G325" s="6"/>
      <c r="H325" s="30"/>
      <c r="I325" s="30"/>
      <c r="J325" s="6"/>
      <c r="K325" s="51"/>
      <c r="L325" s="7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</row>
    <row r="326" spans="1:25">
      <c r="A326" s="103"/>
      <c r="B326" s="103"/>
      <c r="C326" s="27"/>
      <c r="D326" s="27" t="s">
        <v>965</v>
      </c>
      <c r="E326" s="44" t="s">
        <v>966</v>
      </c>
      <c r="F326" s="15" t="s">
        <v>197</v>
      </c>
      <c r="G326" s="27"/>
      <c r="H326" s="98" t="s">
        <v>760</v>
      </c>
      <c r="I326" s="28" t="s">
        <v>714</v>
      </c>
      <c r="J326" s="27"/>
      <c r="K326" s="27" t="s">
        <v>337</v>
      </c>
      <c r="L326" s="27"/>
      <c r="M326" s="27" t="s">
        <v>374</v>
      </c>
      <c r="N326" s="104"/>
      <c r="O326" s="104">
        <v>2000000143</v>
      </c>
      <c r="P326" s="104"/>
      <c r="Q326" s="28" t="s">
        <v>369</v>
      </c>
      <c r="R326" s="28">
        <v>9448</v>
      </c>
      <c r="S326" s="27" t="s">
        <v>376</v>
      </c>
      <c r="T326" s="104"/>
      <c r="U326" s="104"/>
      <c r="V326" s="104"/>
      <c r="W326" s="104"/>
      <c r="X326" s="105" t="s">
        <v>964</v>
      </c>
    </row>
    <row r="327" spans="1:25" s="23" customFormat="1" ht="15">
      <c r="A327" s="70" t="s">
        <v>967</v>
      </c>
      <c r="B327" s="46"/>
      <c r="C327" s="6"/>
      <c r="D327" s="6"/>
      <c r="E327" s="7"/>
      <c r="F327" s="6"/>
      <c r="G327" s="6"/>
      <c r="H327" s="30"/>
      <c r="I327" s="30"/>
      <c r="J327" s="6"/>
      <c r="K327" s="51"/>
      <c r="L327" s="7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</row>
    <row r="328" spans="1:25">
      <c r="A328" s="103"/>
      <c r="B328" s="103"/>
      <c r="C328" s="27"/>
      <c r="D328" s="27" t="s">
        <v>968</v>
      </c>
      <c r="E328" s="44" t="s">
        <v>969</v>
      </c>
      <c r="F328" s="15" t="s">
        <v>197</v>
      </c>
      <c r="G328" s="27"/>
      <c r="H328" s="98" t="s">
        <v>760</v>
      </c>
      <c r="I328" s="28" t="s">
        <v>714</v>
      </c>
      <c r="J328" s="27"/>
      <c r="K328" s="27" t="s">
        <v>337</v>
      </c>
      <c r="L328" s="27"/>
      <c r="M328" s="27" t="s">
        <v>374</v>
      </c>
      <c r="N328" s="104"/>
      <c r="O328" s="104">
        <v>2000000144</v>
      </c>
      <c r="P328" s="104"/>
      <c r="Q328" s="28" t="s">
        <v>369</v>
      </c>
      <c r="R328" s="28">
        <v>9448</v>
      </c>
      <c r="S328" s="27" t="s">
        <v>376</v>
      </c>
      <c r="T328" s="104"/>
      <c r="U328" s="104"/>
      <c r="V328" s="104"/>
      <c r="W328" s="104"/>
      <c r="X328" s="105" t="s">
        <v>970</v>
      </c>
    </row>
    <row r="329" spans="1:25">
      <c r="G329" s="23"/>
      <c r="H329" s="34"/>
      <c r="I329" s="34"/>
      <c r="J329" s="23"/>
      <c r="K329" s="39"/>
      <c r="L329" s="23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</row>
    <row r="330" spans="1:25">
      <c r="G330" s="23"/>
      <c r="H330" s="34"/>
      <c r="I330" s="34"/>
      <c r="J330" s="23"/>
      <c r="K330" s="39"/>
      <c r="L330" s="23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</row>
    <row r="331" spans="1:25">
      <c r="G331" s="23"/>
      <c r="H331" s="34"/>
      <c r="I331" s="34"/>
      <c r="J331" s="23"/>
      <c r="K331" s="39"/>
      <c r="L331" s="23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</row>
    <row r="332" spans="1:25">
      <c r="G332" s="23"/>
      <c r="H332" s="34"/>
      <c r="I332" s="34"/>
      <c r="J332" s="23"/>
      <c r="K332" s="39"/>
      <c r="L332" s="23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</row>
    <row r="333" spans="1:25">
      <c r="G333" s="23"/>
      <c r="H333" s="34"/>
      <c r="I333" s="34"/>
      <c r="J333" s="23"/>
      <c r="K333" s="39"/>
      <c r="L333" s="23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</row>
    <row r="334" spans="1:25">
      <c r="G334" s="23"/>
      <c r="H334" s="34"/>
      <c r="I334" s="34"/>
      <c r="J334" s="23"/>
      <c r="K334" s="39"/>
      <c r="L334" s="23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</row>
    <row r="335" spans="1:25">
      <c r="G335" s="23"/>
      <c r="H335" s="34"/>
      <c r="I335" s="34"/>
      <c r="J335" s="23"/>
      <c r="K335" s="39"/>
      <c r="L335" s="23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</row>
    <row r="336" spans="1:25">
      <c r="G336" s="23"/>
      <c r="H336" s="34"/>
      <c r="I336" s="34"/>
      <c r="J336" s="23"/>
      <c r="K336" s="39"/>
      <c r="L336" s="23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</row>
    <row r="337" spans="7:24">
      <c r="G337" s="23"/>
      <c r="H337" s="34"/>
      <c r="I337" s="34"/>
      <c r="J337" s="23"/>
      <c r="K337" s="39"/>
      <c r="L337" s="23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</row>
    <row r="338" spans="7:24">
      <c r="G338" s="23"/>
      <c r="H338" s="34"/>
      <c r="I338" s="34"/>
      <c r="J338" s="23"/>
      <c r="K338" s="39"/>
      <c r="L338" s="23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</row>
    <row r="339" spans="7:24">
      <c r="G339" s="23"/>
      <c r="H339" s="34"/>
      <c r="I339" s="34"/>
      <c r="J339" s="23"/>
      <c r="K339" s="39"/>
      <c r="L339" s="23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</row>
    <row r="340" spans="7:24">
      <c r="G340" s="23"/>
      <c r="H340" s="34"/>
      <c r="I340" s="34"/>
      <c r="J340" s="23"/>
      <c r="K340" s="39"/>
      <c r="L340" s="23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</row>
    <row r="341" spans="7:24">
      <c r="G341" s="23"/>
      <c r="H341" s="34"/>
      <c r="I341" s="34"/>
      <c r="J341" s="23"/>
      <c r="K341" s="39"/>
      <c r="L341" s="23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</row>
    <row r="342" spans="7:24">
      <c r="G342" s="23"/>
      <c r="H342" s="34"/>
      <c r="I342" s="34"/>
      <c r="J342" s="23"/>
      <c r="K342" s="39"/>
      <c r="L342" s="23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</row>
    <row r="343" spans="7:24">
      <c r="G343" s="23"/>
      <c r="H343" s="34"/>
      <c r="I343" s="34"/>
      <c r="J343" s="23"/>
      <c r="K343" s="39"/>
      <c r="L343" s="23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</row>
    <row r="344" spans="7:24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spans="7:24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spans="7:24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spans="7:24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spans="7:24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spans="7:24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spans="7:24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spans="7:24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spans="7:24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spans="7:24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spans="7:24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spans="7:24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spans="7:24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spans="7:24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spans="7:24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spans="7:24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spans="7:24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spans="7:24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spans="7:24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spans="7:24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spans="7:24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spans="7:24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spans="7:24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spans="7:24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spans="7:24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spans="7:24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spans="7:24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spans="7:24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spans="7:24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spans="7:24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spans="7:24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spans="7:24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spans="7:24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spans="7:24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spans="7:24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spans="7:24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spans="7:24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spans="7:24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spans="7:24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spans="7:24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spans="7:24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spans="7:24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spans="7:24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spans="7:24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spans="7:24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spans="7:24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spans="7:24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spans="7:24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spans="7:24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spans="7:24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spans="7:24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spans="7:24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spans="7:24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spans="7:24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spans="7:24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spans="7:24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spans="7:24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spans="7:24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spans="7:24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spans="7:24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spans="7:24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spans="7:24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spans="7:24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spans="7:24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spans="7:24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spans="7:24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spans="7:24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spans="7:24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spans="7:24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spans="7:24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spans="7:24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spans="7:24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spans="7:24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spans="7:24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spans="7:24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spans="7:24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spans="7:24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spans="7:24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spans="7:24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spans="7:24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spans="7:24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spans="7:24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spans="7:24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spans="7:24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spans="7:24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spans="7:24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spans="7:24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spans="7:24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spans="7:24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spans="7:24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spans="7:24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spans="7:24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spans="7:24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spans="7:24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spans="7:24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spans="7:24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spans="7:24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spans="7:24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spans="7:24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spans="7:24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spans="7:24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spans="7:24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spans="7:24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spans="7:24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spans="7:24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spans="7:24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spans="7:24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spans="7:24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spans="7:24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spans="7:24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spans="7:24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spans="7:24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spans="7:24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spans="7:24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spans="7:24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spans="7:24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spans="7:24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spans="7:24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spans="7:24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spans="7:24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spans="7:24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spans="7:24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spans="7:24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spans="7:24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spans="7:24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spans="7:24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spans="7:24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spans="7:24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spans="7:24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spans="7:24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spans="7:24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spans="7:24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spans="7:24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spans="7:24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spans="7:24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spans="7:24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spans="7:24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spans="7:24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spans="7:24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spans="7:24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spans="7:24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spans="7:24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spans="7:24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spans="7:24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spans="7:24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spans="7:24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spans="7:24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spans="7:24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spans="7:24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spans="7:24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spans="7:24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spans="7:24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spans="7:24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spans="7:24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spans="7:24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spans="7:24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spans="7:24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spans="7:24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spans="7:24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spans="7:24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spans="7:24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spans="7:24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spans="7:24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spans="7:24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spans="7:24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spans="7:24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spans="7:24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 spans="7:24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 spans="7:24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 spans="7:24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 spans="7:24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 spans="7:24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 spans="7:24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 spans="7:24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 spans="7:24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 spans="7:24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 spans="7:24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 spans="7:24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 spans="7:24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 spans="7:24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 spans="7:24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 spans="7:24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 spans="7:24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 spans="7:24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 spans="7:24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 spans="7:24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 spans="7:24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 spans="7:24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 spans="7:24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 spans="7:24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 spans="7:24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 spans="7:24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 spans="7:24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 spans="7:24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 spans="7:24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 spans="7:24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 spans="7:24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 spans="7:24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 spans="7:24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 spans="7:24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 spans="7:24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 spans="7:24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 spans="7:24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 spans="7:24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 spans="7:24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 spans="7:24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 spans="7:24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 spans="7:24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 spans="7:24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 spans="7:24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 spans="7:24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 spans="7:24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 spans="7:24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 spans="7:24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 spans="7:24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 spans="7:24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 spans="7:24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 spans="7:24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 spans="7:24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 spans="7:24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 spans="7:24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 spans="7:24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 spans="7:24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 spans="7:24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 spans="7:24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 spans="7:24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 spans="7:24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 spans="7:24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 spans="7:24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 spans="7:24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 spans="7:24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 spans="7:24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 spans="7:24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 spans="7:24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 spans="7:24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 spans="7:24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 spans="7:24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 spans="7:24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 spans="7:24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 spans="7:24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 spans="7:24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 spans="7:24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 spans="7:24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 spans="7:24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 spans="7:24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spans="7:24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spans="7:24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spans="7:24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spans="7:24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spans="7:24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spans="7:24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spans="7:24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spans="7:24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spans="7:24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spans="7:24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spans="7:24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spans="7:24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spans="7:24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spans="7:24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spans="7:24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spans="7:24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spans="7:24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 spans="7:24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 spans="7:24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 spans="7:24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 spans="7:24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 spans="7:24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 spans="7:24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 spans="7:24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 spans="7:24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 spans="7:24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 spans="7:24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spans="7:24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spans="7:24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spans="7:24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 spans="7:24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spans="7:24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spans="7:24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spans="7:24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spans="7:24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spans="7:24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spans="7:24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spans="7:24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spans="7:24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 spans="7:24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 spans="7:24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 spans="7:24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 spans="7:24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 spans="7:24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 spans="7:24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 spans="7:24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 spans="7:24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 spans="7:24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 spans="7:24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spans="7:24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spans="7:24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spans="7:24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 spans="7:24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 spans="7:24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 spans="7:24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 spans="7:24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 spans="7:24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 spans="7:24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 spans="7:24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 spans="7:24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 spans="7:24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 spans="7:24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 spans="7:24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 spans="7:24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 spans="7:24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 spans="7:24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 spans="7:24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 spans="7:24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 spans="7:24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 spans="7:24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 spans="7:24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 spans="7:24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 spans="7:24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 spans="7:24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 spans="7:24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 spans="7:24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 spans="7:24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 spans="7:24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 spans="7:24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 spans="7:24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 spans="7:24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 spans="7:24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 spans="7:24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 spans="7:24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 spans="7:24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 spans="7:24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 spans="7:24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 spans="7:24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 spans="7:24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 spans="7:24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 spans="7:24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 spans="7:24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 spans="7:24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 spans="7:24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 spans="7:24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 spans="7:24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 spans="7:24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 spans="7:24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 spans="7:24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 spans="7:24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 spans="7:24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 spans="7:24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 spans="7:24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 spans="7:24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 spans="7:24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 spans="7:24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 spans="7:24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 spans="7:24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 spans="7:24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 spans="7:24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 spans="7:24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 spans="7:24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 spans="7:24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 spans="7:24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 spans="7:24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 spans="7:24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 spans="7:24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 spans="7:24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 spans="7:24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 spans="7:24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 spans="7:24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 spans="7:24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 spans="7:24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 spans="7:24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 spans="7:24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 spans="7:24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 spans="7:24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 spans="7:24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 spans="7:24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 spans="7:24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 spans="7:24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 spans="7:24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 spans="7:24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 spans="7:24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 spans="7:24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 spans="7:24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 spans="7:24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 spans="7:24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 spans="7:24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 spans="7:24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 spans="7:24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 spans="7:24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 spans="7:24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 spans="7:24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 spans="7:24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 spans="7:24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 spans="7:24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 spans="7:24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 spans="7:24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 spans="7:24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 spans="7:24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 spans="7:24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 spans="7:24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 spans="7:24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 spans="7:24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 spans="7:24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 spans="7:24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 spans="7:24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 spans="7:24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 spans="7:24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 spans="7:24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 spans="7:24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 spans="7:24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 spans="7:24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 spans="7:24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 spans="7:24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 spans="7:24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 spans="7:24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 spans="7:24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 spans="7:24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 spans="7:24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 spans="7:24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 spans="7:24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 spans="7:24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 spans="7:24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 spans="7:24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 spans="7:24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 spans="7:24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 spans="7:24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 spans="7:24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 spans="7:24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 spans="7:24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 spans="7:24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 spans="7:24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 spans="7:24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 spans="7:24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 spans="7:24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 spans="7:24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 spans="7:24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 spans="7:24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 spans="7:24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 spans="7:24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 spans="7:24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 spans="7:24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 spans="7:24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 spans="7:24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 spans="7:24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 spans="7:24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 spans="7:24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 spans="7:24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 spans="7:24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 spans="7:24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 spans="7:24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 spans="7:24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 spans="7:24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 spans="7:24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 spans="7:24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 spans="7:24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 spans="7:24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 spans="7:24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 spans="7:24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 spans="7:24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 spans="7:24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 spans="7:24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 spans="7:24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 spans="7:24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 spans="7:24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 spans="7:24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 spans="7:24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 spans="7:24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 spans="7:24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 spans="7:24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 spans="7:24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 spans="7:24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 spans="7:24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 spans="7:24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 spans="7:24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 spans="7:24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 spans="7:24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 spans="7:24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 spans="7:24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 spans="7:24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 spans="7:24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 spans="7:24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 spans="7:24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 spans="7:24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 spans="7:24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 spans="7:24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 spans="7:24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 spans="7:24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 spans="7:24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 spans="7:24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 spans="7:24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 spans="7:24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 spans="7:24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 spans="7:24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 spans="7:24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 spans="7:24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 spans="7:24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 spans="7:24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 spans="7:24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 spans="7:24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 spans="7:24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 spans="7:24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 spans="7:24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 spans="7:24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 spans="7:24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 spans="7:24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 spans="7:24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 spans="7:24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 spans="7:24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 spans="7:24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 spans="7:24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 spans="7:24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 spans="7:24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 spans="7:24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 spans="7:24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 spans="7:24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 spans="7:24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 spans="7:24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 spans="7:24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 spans="7:24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 spans="7:24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 spans="7:24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 spans="7:24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 spans="7:24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 spans="7:24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 spans="7:24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 spans="7:24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 spans="7:24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 spans="7:24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 spans="7:24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 spans="7:24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spans="7:24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 spans="7:24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 spans="7:24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 spans="7:24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 spans="7:24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spans="7:24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 spans="7:24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 spans="7:24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 spans="7:24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 spans="7:24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 spans="7:24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 spans="7:24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 spans="7:24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 spans="7:24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 spans="7:24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 spans="7:24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 spans="7:24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 spans="7:24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 spans="7:24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 spans="7:24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 spans="7:24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 spans="7:24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spans="7:24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 spans="7:24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 spans="7:24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 spans="7:24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 spans="7:24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 spans="7:24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 spans="7:24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 spans="7:24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spans="7:24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spans="7:24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spans="7:24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 spans="7:24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spans="7:24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 spans="7:24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spans="7:24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spans="7:24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 spans="7:24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 spans="7:24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 spans="7:24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 spans="7:24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 spans="7:24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 spans="7:24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spans="7:24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 spans="7:24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 spans="7:24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spans="7:24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 spans="7:24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 spans="7:24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 spans="7:24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 spans="7:24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 spans="7:24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 spans="7:24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 spans="7:24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 spans="7:24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 spans="7:24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 spans="7:24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 spans="7:24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 spans="7:24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 spans="7:24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 spans="7:24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 spans="7:24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 spans="7:24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 spans="7:24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 spans="7:24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  <row r="938" spans="7:24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</row>
    <row r="939" spans="7:24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</row>
    <row r="940" spans="7:24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</row>
    <row r="941" spans="7:24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</row>
    <row r="942" spans="7:24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</row>
    <row r="943" spans="7:24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</row>
    <row r="944" spans="7:24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</row>
    <row r="945" spans="7:24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</row>
    <row r="946" spans="7:24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</row>
    <row r="947" spans="7:24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</row>
    <row r="948" spans="7:24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</row>
    <row r="949" spans="7:24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</row>
    <row r="950" spans="7:24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</row>
    <row r="951" spans="7:24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</row>
    <row r="952" spans="7:24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</row>
    <row r="953" spans="7:24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</row>
    <row r="954" spans="7:24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</row>
    <row r="955" spans="7:24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</row>
    <row r="956" spans="7:24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</row>
    <row r="957" spans="7:24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</row>
    <row r="958" spans="7:24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</row>
    <row r="959" spans="7:24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</row>
    <row r="960" spans="7:24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</row>
    <row r="961" spans="7:24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</row>
    <row r="962" spans="7:24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</row>
    <row r="963" spans="7:24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</row>
    <row r="964" spans="7:24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</row>
    <row r="965" spans="7:24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</row>
    <row r="966" spans="7:24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</row>
    <row r="967" spans="7:24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</row>
    <row r="968" spans="7:24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</row>
    <row r="969" spans="7:24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</row>
    <row r="970" spans="7:24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</row>
    <row r="971" spans="7:24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</row>
    <row r="972" spans="7:24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</row>
    <row r="973" spans="7:24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</row>
    <row r="974" spans="7:24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</row>
    <row r="975" spans="7:24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</row>
    <row r="976" spans="7:24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</row>
    <row r="977" spans="7:24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</row>
    <row r="978" spans="7:24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</row>
    <row r="979" spans="7:24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</row>
    <row r="980" spans="7:24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</row>
    <row r="981" spans="7:24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</row>
    <row r="982" spans="7:24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</row>
    <row r="983" spans="7:24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</row>
    <row r="984" spans="7:24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</row>
    <row r="985" spans="7:24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</row>
    <row r="986" spans="7:24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</row>
    <row r="987" spans="7:24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</row>
    <row r="988" spans="7:24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</row>
    <row r="989" spans="7:24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</row>
    <row r="990" spans="7:24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</row>
    <row r="991" spans="7:24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</row>
    <row r="992" spans="7:24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</row>
    <row r="993" spans="7:24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</row>
    <row r="994" spans="7:24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</row>
    <row r="995" spans="7:24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</row>
    <row r="996" spans="7:24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</row>
    <row r="997" spans="7:24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</row>
    <row r="998" spans="7:24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</row>
    <row r="999" spans="7:24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</row>
    <row r="1000" spans="7:24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</row>
    <row r="1001" spans="7:24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</row>
    <row r="1002" spans="7:24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</row>
    <row r="1003" spans="7:24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</row>
    <row r="1004" spans="7:24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</row>
    <row r="1005" spans="7:24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</row>
    <row r="1006" spans="7:24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</row>
    <row r="1007" spans="7:24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</row>
    <row r="1008" spans="7:24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</row>
    <row r="1009" spans="7:24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</row>
    <row r="1010" spans="7:24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</row>
    <row r="1011" spans="7:24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</row>
    <row r="1012" spans="7:24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</row>
    <row r="1013" spans="7:24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</row>
    <row r="1014" spans="7:24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</row>
    <row r="1015" spans="7:24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</row>
    <row r="1016" spans="7:24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</row>
    <row r="1017" spans="7:24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</row>
    <row r="1018" spans="7:24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</row>
    <row r="1019" spans="7:24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</row>
    <row r="1020" spans="7:24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</row>
    <row r="1021" spans="7:24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</row>
    <row r="1022" spans="7:24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</row>
    <row r="1023" spans="7:24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</row>
    <row r="1024" spans="7:24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</row>
    <row r="1025" spans="7:24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</row>
    <row r="1026" spans="7:24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</row>
    <row r="1027" spans="7:24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</row>
    <row r="1028" spans="7:24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</row>
    <row r="1029" spans="7:24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</row>
    <row r="1030" spans="7:24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</row>
    <row r="1031" spans="7:24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</row>
    <row r="1032" spans="7:24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</row>
    <row r="1033" spans="7:24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</row>
    <row r="1034" spans="7:24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</row>
    <row r="1035" spans="7:24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</row>
    <row r="1036" spans="7:24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</row>
    <row r="1037" spans="7:24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</row>
    <row r="1038" spans="7:24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</row>
    <row r="1039" spans="7:24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</row>
    <row r="1040" spans="7:24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</row>
    <row r="1041" spans="7:24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</row>
    <row r="1042" spans="7:24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</row>
    <row r="1043" spans="7:24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</row>
    <row r="1044" spans="7:24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</row>
    <row r="1045" spans="7:24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</row>
    <row r="1046" spans="7:24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</row>
    <row r="1047" spans="7:24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</row>
    <row r="1048" spans="7:24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</row>
    <row r="1049" spans="7:24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</row>
    <row r="1050" spans="7:24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</row>
    <row r="1051" spans="7:24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</row>
    <row r="1052" spans="7:24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</row>
    <row r="1053" spans="7:24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</row>
    <row r="1054" spans="7:24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</row>
    <row r="1055" spans="7:24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</row>
    <row r="1056" spans="7:24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</row>
    <row r="1057" spans="7:24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</row>
    <row r="1058" spans="7:24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</row>
    <row r="1059" spans="7:24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</row>
    <row r="1060" spans="7:24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</row>
    <row r="1061" spans="7:24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</row>
    <row r="1062" spans="7:24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</row>
    <row r="1063" spans="7:24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</row>
    <row r="1064" spans="7:24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</row>
    <row r="1065" spans="7:24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</row>
    <row r="1066" spans="7:24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</row>
    <row r="1067" spans="7:24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</row>
    <row r="1068" spans="7:24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</row>
    <row r="1069" spans="7:24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</row>
    <row r="1070" spans="7:24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</row>
    <row r="1071" spans="7:24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</row>
    <row r="1072" spans="7:24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</row>
    <row r="1073" spans="7:24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</row>
    <row r="1074" spans="7:24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</row>
    <row r="1075" spans="7:24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</row>
    <row r="1076" spans="7:24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</row>
    <row r="1077" spans="7:24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</row>
    <row r="1078" spans="7:24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</row>
    <row r="1079" spans="7:24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</row>
    <row r="1080" spans="7:24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</row>
    <row r="1081" spans="7:24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</row>
    <row r="1082" spans="7:24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</row>
    <row r="1083" spans="7:24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</row>
    <row r="1084" spans="7:24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</row>
    <row r="1085" spans="7:24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</row>
    <row r="1086" spans="7:24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</row>
    <row r="1087" spans="7:24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</row>
    <row r="1088" spans="7:24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</row>
    <row r="1089" spans="7:24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</row>
    <row r="1090" spans="7:24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</row>
    <row r="1091" spans="7:24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</row>
    <row r="1092" spans="7:24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</row>
    <row r="1093" spans="7:24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</row>
    <row r="1094" spans="7:24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</row>
    <row r="1095" spans="7:24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</row>
    <row r="1096" spans="7:24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</row>
    <row r="1097" spans="7:24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</row>
    <row r="1098" spans="7:24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</row>
    <row r="1099" spans="7:24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</row>
    <row r="1100" spans="7:24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</row>
    <row r="1101" spans="7:24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</row>
    <row r="1102" spans="7:24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</row>
    <row r="1103" spans="7:24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</row>
    <row r="1104" spans="7:24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</row>
    <row r="1105" spans="7:24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</row>
    <row r="1106" spans="7:24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</row>
    <row r="1107" spans="7:24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</row>
    <row r="1108" spans="7:24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</row>
    <row r="1109" spans="7:24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</row>
    <row r="1110" spans="7:24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</row>
    <row r="1111" spans="7:24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</row>
    <row r="1112" spans="7:24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</row>
    <row r="1113" spans="7:24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</row>
    <row r="1114" spans="7:24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</row>
    <row r="1115" spans="7:24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</row>
    <row r="1116" spans="7:24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</row>
    <row r="1117" spans="7:24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</row>
    <row r="1118" spans="7:24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</row>
    <row r="1119" spans="7:24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</row>
    <row r="1120" spans="7:24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</row>
    <row r="1121" spans="7:24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</row>
    <row r="1122" spans="7:24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</row>
    <row r="1123" spans="7:24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</row>
    <row r="1124" spans="7:24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</row>
    <row r="1125" spans="7:24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</row>
    <row r="1126" spans="7:24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</row>
    <row r="1127" spans="7:24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</row>
    <row r="1128" spans="7:24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</row>
    <row r="1129" spans="7:24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</row>
    <row r="1130" spans="7:24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</row>
    <row r="1131" spans="7:24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</row>
    <row r="1132" spans="7:24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</row>
    <row r="1133" spans="7:24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</row>
    <row r="1134" spans="7:24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</row>
    <row r="1135" spans="7:24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</row>
    <row r="1136" spans="7:24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</row>
    <row r="1137" spans="7:24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</row>
    <row r="1138" spans="7:24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</row>
    <row r="1139" spans="7:24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</row>
    <row r="1140" spans="7:24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</row>
    <row r="1141" spans="7:24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</row>
    <row r="1142" spans="7:24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</row>
    <row r="1143" spans="7:24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</row>
    <row r="1144" spans="7:24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</row>
    <row r="1145" spans="7:24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</row>
    <row r="1146" spans="7:24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</row>
    <row r="1147" spans="7:24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</row>
    <row r="1148" spans="7:24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</row>
    <row r="1149" spans="7:24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</row>
    <row r="1150" spans="7:24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</row>
    <row r="1151" spans="7:24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</row>
    <row r="1152" spans="7:24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</row>
    <row r="1153" spans="7:24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</row>
    <row r="1154" spans="7:24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</row>
    <row r="1155" spans="7:24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</row>
    <row r="1156" spans="7:24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</row>
    <row r="1157" spans="7:24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</row>
    <row r="1158" spans="7:24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</row>
    <row r="1159" spans="7:24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</row>
    <row r="1160" spans="7:24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</row>
    <row r="1161" spans="7:24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</row>
    <row r="1162" spans="7:24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</row>
    <row r="1163" spans="7:24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</row>
    <row r="1164" spans="7:24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</row>
    <row r="1165" spans="7:24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</row>
    <row r="1166" spans="7:24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</row>
    <row r="1167" spans="7:24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</row>
    <row r="1168" spans="7:24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</row>
    <row r="1169" spans="7:24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</row>
    <row r="1170" spans="7:24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</row>
    <row r="1171" spans="7:24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</row>
    <row r="1172" spans="7:24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</row>
    <row r="1173" spans="7:24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</row>
    <row r="1174" spans="7:24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</row>
    <row r="1175" spans="7:24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</row>
    <row r="1176" spans="7:24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</row>
    <row r="1177" spans="7:24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</row>
    <row r="1178" spans="7:24">
      <c r="G1178" s="23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</row>
    <row r="1179" spans="7:24">
      <c r="G1179" s="23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</row>
    <row r="1180" spans="7:24">
      <c r="G1180" s="23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</row>
    <row r="1181" spans="7:24">
      <c r="G1181" s="23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</row>
    <row r="1182" spans="7:24">
      <c r="G1182" s="23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</row>
    <row r="1183" spans="7:24">
      <c r="G1183" s="23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</row>
    <row r="1184" spans="7:24">
      <c r="G1184" s="23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</row>
    <row r="1185" spans="7:24">
      <c r="G1185" s="23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</row>
    <row r="1186" spans="7:24">
      <c r="G1186" s="23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</row>
    <row r="1187" spans="7:24">
      <c r="G1187" s="23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</row>
    <row r="1188" spans="7:24">
      <c r="G1188" s="23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</row>
    <row r="1189" spans="7:24">
      <c r="G1189" s="23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</row>
    <row r="1190" spans="7:24">
      <c r="G1190" s="23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</row>
    <row r="1191" spans="7:24">
      <c r="G1191" s="23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</row>
    <row r="1192" spans="7:24">
      <c r="G1192" s="23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</row>
    <row r="1193" spans="7:24">
      <c r="G1193" s="23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</row>
    <row r="1194" spans="7:24">
      <c r="G1194" s="23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</row>
    <row r="1195" spans="7:24">
      <c r="G1195" s="23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</row>
    <row r="1196" spans="7:24">
      <c r="G1196" s="23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</row>
    <row r="1197" spans="7:24">
      <c r="G1197" s="23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</row>
    <row r="1198" spans="7:24">
      <c r="G1198" s="23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</row>
    <row r="1199" spans="7:24">
      <c r="G1199" s="23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</row>
    <row r="1200" spans="7:24">
      <c r="G1200" s="23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</row>
    <row r="1201" spans="7:24">
      <c r="G1201" s="23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</row>
    <row r="1202" spans="7:24">
      <c r="G1202" s="23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</row>
    <row r="1203" spans="7:24">
      <c r="G1203" s="23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</row>
    <row r="1204" spans="7:24">
      <c r="G1204" s="23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</row>
    <row r="1205" spans="7:24">
      <c r="G1205" s="23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</row>
    <row r="1206" spans="7:24">
      <c r="G1206" s="23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</row>
    <row r="1207" spans="7:24">
      <c r="G1207" s="23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</row>
    <row r="1208" spans="7:24">
      <c r="G1208" s="23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</row>
    <row r="1209" spans="7:24">
      <c r="G1209" s="23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</row>
    <row r="1210" spans="7:24">
      <c r="G1210" s="23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</row>
    <row r="1211" spans="7:24">
      <c r="G1211" s="23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</row>
    <row r="1212" spans="7:24">
      <c r="G1212" s="23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</row>
    <row r="1213" spans="7:24">
      <c r="G1213" s="23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</row>
    <row r="1214" spans="7:24">
      <c r="G1214" s="23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</row>
    <row r="1215" spans="7:24">
      <c r="G1215" s="23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</row>
    <row r="1216" spans="7:24">
      <c r="G1216" s="23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</row>
    <row r="1217" spans="7:24">
      <c r="G1217" s="23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</row>
    <row r="1218" spans="7:24">
      <c r="G1218" s="23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</row>
    <row r="1219" spans="7:24">
      <c r="G1219" s="23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</row>
    <row r="1220" spans="7:24">
      <c r="G1220" s="23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</row>
    <row r="1221" spans="7:24">
      <c r="G1221" s="23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</row>
    <row r="1222" spans="7:24">
      <c r="G1222" s="23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</row>
    <row r="1223" spans="7:24">
      <c r="G1223" s="23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</row>
    <row r="1224" spans="7:24">
      <c r="G1224" s="23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</row>
    <row r="1225" spans="7:24">
      <c r="G1225" s="23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</row>
    <row r="1226" spans="7:24">
      <c r="G1226" s="23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</row>
    <row r="1227" spans="7:24">
      <c r="G1227" s="23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</row>
    <row r="1228" spans="7:24">
      <c r="G1228" s="23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</row>
    <row r="1229" spans="7:24">
      <c r="G1229" s="23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</row>
    <row r="1230" spans="7:24">
      <c r="G1230" s="23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</row>
    <row r="1231" spans="7:24">
      <c r="G1231" s="23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</row>
    <row r="1232" spans="7:24">
      <c r="G1232" s="23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</row>
    <row r="1233" spans="7:24">
      <c r="G1233" s="23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</row>
    <row r="1234" spans="7:24">
      <c r="G1234" s="23"/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</row>
    <row r="1235" spans="7:24">
      <c r="G1235" s="23"/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</row>
    <row r="1236" spans="7:24">
      <c r="G1236" s="23"/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</row>
    <row r="1237" spans="7:24">
      <c r="G1237" s="23"/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</row>
    <row r="1238" spans="7:24">
      <c r="G1238" s="23"/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</row>
    <row r="1239" spans="7:24">
      <c r="G1239" s="23"/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</row>
    <row r="1240" spans="7:24">
      <c r="G1240" s="23"/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</row>
    <row r="1241" spans="7:24">
      <c r="G1241" s="23"/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</row>
    <row r="1242" spans="7:24">
      <c r="G1242" s="23"/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</row>
    <row r="1243" spans="7:24">
      <c r="G1243" s="23"/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</row>
    <row r="1244" spans="7:24">
      <c r="G1244" s="23"/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</row>
    <row r="1245" spans="7:24">
      <c r="G1245" s="23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</row>
    <row r="1246" spans="7:24">
      <c r="G1246" s="23"/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</row>
    <row r="1247" spans="7:24">
      <c r="G1247" s="23"/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</row>
    <row r="1248" spans="7:24">
      <c r="G1248" s="23"/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</row>
    <row r="1249" spans="7:24">
      <c r="G1249" s="23"/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</row>
    <row r="1250" spans="7:24">
      <c r="G1250" s="23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</row>
    <row r="1251" spans="7:24">
      <c r="G1251" s="23"/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</row>
    <row r="1252" spans="7:24">
      <c r="G1252" s="23"/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</row>
    <row r="1253" spans="7:24">
      <c r="G1253" s="23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</row>
    <row r="1254" spans="7:24">
      <c r="G1254" s="23"/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</row>
    <row r="1255" spans="7:24">
      <c r="G1255" s="23"/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</row>
    <row r="1256" spans="7:24">
      <c r="G1256" s="23"/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</row>
    <row r="1257" spans="7:24">
      <c r="G1257" s="23"/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</row>
    <row r="1258" spans="7:24">
      <c r="G1258" s="23"/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</row>
    <row r="1259" spans="7:24">
      <c r="G1259" s="23"/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</row>
    <row r="1260" spans="7:24">
      <c r="G1260" s="23"/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</row>
    <row r="1261" spans="7:24">
      <c r="G1261" s="23"/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</row>
    <row r="1262" spans="7:24">
      <c r="G1262" s="23"/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</row>
    <row r="1263" spans="7:24">
      <c r="G1263" s="23"/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</row>
    <row r="1264" spans="7:24">
      <c r="G1264" s="23"/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</row>
    <row r="1265" spans="7:24">
      <c r="G1265" s="23"/>
      <c r="H1265" s="23"/>
      <c r="I1265" s="23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</row>
    <row r="1266" spans="7:24">
      <c r="G1266" s="23"/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</row>
    <row r="1267" spans="7:24">
      <c r="G1267" s="23"/>
      <c r="H1267" s="23"/>
      <c r="I1267" s="23"/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</row>
    <row r="1268" spans="7:24">
      <c r="G1268" s="23"/>
      <c r="H1268" s="23"/>
      <c r="I1268" s="23"/>
      <c r="J1268" s="23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</row>
    <row r="1269" spans="7:24">
      <c r="G1269" s="23"/>
      <c r="H1269" s="23"/>
      <c r="I1269" s="23"/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</row>
    <row r="1270" spans="7:24">
      <c r="G1270" s="23"/>
      <c r="H1270" s="23"/>
      <c r="I1270" s="23"/>
      <c r="J1270" s="23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  <c r="U1270" s="23"/>
      <c r="V1270" s="23"/>
      <c r="W1270" s="23"/>
      <c r="X1270" s="23"/>
    </row>
    <row r="1271" spans="7:24">
      <c r="G1271" s="23"/>
      <c r="H1271" s="23"/>
      <c r="I1271" s="23"/>
      <c r="J1271" s="23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</row>
    <row r="1272" spans="7:24">
      <c r="G1272" s="23"/>
      <c r="H1272" s="23"/>
      <c r="I1272" s="23"/>
      <c r="J1272" s="23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</row>
    <row r="1273" spans="7:24">
      <c r="G1273" s="23"/>
      <c r="H1273" s="23"/>
      <c r="I1273" s="23"/>
      <c r="J1273" s="23"/>
      <c r="K1273" s="23"/>
      <c r="L1273" s="23"/>
      <c r="M1273" s="23"/>
      <c r="N1273" s="23"/>
      <c r="O1273" s="23"/>
      <c r="P1273" s="23"/>
      <c r="Q1273" s="23"/>
      <c r="R1273" s="23"/>
      <c r="S1273" s="23"/>
      <c r="T1273" s="23"/>
      <c r="U1273" s="23"/>
      <c r="V1273" s="23"/>
      <c r="W1273" s="23"/>
      <c r="X1273" s="23"/>
    </row>
    <row r="1274" spans="7:24">
      <c r="G1274" s="23"/>
      <c r="H1274" s="23"/>
      <c r="I1274" s="23"/>
      <c r="J1274" s="23"/>
      <c r="K1274" s="23"/>
      <c r="L1274" s="23"/>
      <c r="M1274" s="23"/>
      <c r="N1274" s="23"/>
      <c r="O1274" s="23"/>
      <c r="P1274" s="23"/>
      <c r="Q1274" s="23"/>
      <c r="R1274" s="23"/>
      <c r="S1274" s="23"/>
      <c r="T1274" s="23"/>
      <c r="U1274" s="23"/>
      <c r="V1274" s="23"/>
      <c r="W1274" s="23"/>
      <c r="X1274" s="23"/>
    </row>
    <row r="1275" spans="7:24">
      <c r="G1275" s="23"/>
      <c r="H1275" s="23"/>
      <c r="I1275" s="23"/>
      <c r="J1275" s="23"/>
      <c r="K1275" s="23"/>
      <c r="L1275" s="23"/>
      <c r="M1275" s="23"/>
      <c r="N1275" s="23"/>
      <c r="O1275" s="23"/>
      <c r="P1275" s="23"/>
      <c r="Q1275" s="23"/>
      <c r="R1275" s="23"/>
      <c r="S1275" s="23"/>
      <c r="T1275" s="23"/>
      <c r="U1275" s="23"/>
      <c r="V1275" s="23"/>
      <c r="W1275" s="23"/>
      <c r="X1275" s="23"/>
    </row>
    <row r="1276" spans="7:24">
      <c r="G1276" s="23"/>
      <c r="H1276" s="23"/>
      <c r="I1276" s="23"/>
      <c r="J1276" s="23"/>
      <c r="K1276" s="23"/>
      <c r="L1276" s="23"/>
      <c r="M1276" s="23"/>
      <c r="N1276" s="23"/>
      <c r="O1276" s="23"/>
      <c r="P1276" s="23"/>
      <c r="Q1276" s="23"/>
      <c r="R1276" s="23"/>
      <c r="S1276" s="23"/>
      <c r="T1276" s="23"/>
      <c r="U1276" s="23"/>
      <c r="V1276" s="23"/>
      <c r="W1276" s="23"/>
      <c r="X1276" s="23"/>
    </row>
    <row r="1277" spans="7:24">
      <c r="G1277" s="23"/>
      <c r="H1277" s="23"/>
      <c r="I1277" s="23"/>
      <c r="J1277" s="23"/>
      <c r="K1277" s="23"/>
      <c r="L1277" s="23"/>
      <c r="M1277" s="23"/>
      <c r="N1277" s="23"/>
      <c r="O1277" s="23"/>
      <c r="P1277" s="23"/>
      <c r="Q1277" s="23"/>
      <c r="R1277" s="23"/>
      <c r="S1277" s="23"/>
      <c r="T1277" s="23"/>
      <c r="U1277" s="23"/>
      <c r="V1277" s="23"/>
      <c r="W1277" s="23"/>
      <c r="X1277" s="23"/>
    </row>
    <row r="1278" spans="7:24">
      <c r="G1278" s="23"/>
      <c r="H1278" s="23"/>
      <c r="I1278" s="23"/>
      <c r="J1278" s="23"/>
      <c r="K1278" s="23"/>
      <c r="L1278" s="23"/>
      <c r="M1278" s="23"/>
      <c r="N1278" s="23"/>
      <c r="O1278" s="23"/>
      <c r="P1278" s="23"/>
      <c r="Q1278" s="23"/>
      <c r="R1278" s="23"/>
      <c r="S1278" s="23"/>
      <c r="T1278" s="23"/>
      <c r="U1278" s="23"/>
      <c r="V1278" s="23"/>
      <c r="W1278" s="23"/>
      <c r="X1278" s="23"/>
    </row>
    <row r="1279" spans="7:24">
      <c r="G1279" s="23"/>
      <c r="H1279" s="23"/>
      <c r="I1279" s="23"/>
      <c r="J1279" s="23"/>
      <c r="K1279" s="23"/>
      <c r="L1279" s="23"/>
      <c r="M1279" s="23"/>
      <c r="N1279" s="23"/>
      <c r="O1279" s="23"/>
      <c r="P1279" s="23"/>
      <c r="Q1279" s="23"/>
      <c r="R1279" s="23"/>
      <c r="S1279" s="23"/>
      <c r="T1279" s="23"/>
      <c r="U1279" s="23"/>
      <c r="V1279" s="23"/>
      <c r="W1279" s="23"/>
      <c r="X1279" s="23"/>
    </row>
    <row r="1280" spans="7:24">
      <c r="G1280" s="23"/>
      <c r="H1280" s="23"/>
      <c r="I1280" s="23"/>
      <c r="J1280" s="23"/>
      <c r="K1280" s="23"/>
      <c r="L1280" s="23"/>
      <c r="M1280" s="23"/>
      <c r="N1280" s="23"/>
      <c r="O1280" s="23"/>
      <c r="P1280" s="23"/>
      <c r="Q1280" s="23"/>
      <c r="R1280" s="23"/>
      <c r="S1280" s="23"/>
      <c r="T1280" s="23"/>
      <c r="U1280" s="23"/>
      <c r="V1280" s="23"/>
      <c r="W1280" s="23"/>
      <c r="X1280" s="23"/>
    </row>
    <row r="1281" spans="7:24">
      <c r="G1281" s="23"/>
      <c r="H1281" s="23"/>
      <c r="I1281" s="23"/>
      <c r="J1281" s="23"/>
      <c r="K1281" s="23"/>
      <c r="L1281" s="23"/>
      <c r="M1281" s="23"/>
      <c r="N1281" s="23"/>
      <c r="O1281" s="23"/>
      <c r="P1281" s="23"/>
      <c r="Q1281" s="23"/>
      <c r="R1281" s="23"/>
      <c r="S1281" s="23"/>
      <c r="T1281" s="23"/>
      <c r="U1281" s="23"/>
      <c r="V1281" s="23"/>
      <c r="W1281" s="23"/>
      <c r="X1281" s="23"/>
    </row>
    <row r="1282" spans="7:24">
      <c r="G1282" s="23"/>
      <c r="H1282" s="23"/>
      <c r="I1282" s="23"/>
      <c r="J1282" s="23"/>
      <c r="K1282" s="23"/>
      <c r="L1282" s="23"/>
      <c r="M1282" s="23"/>
      <c r="N1282" s="23"/>
      <c r="O1282" s="23"/>
      <c r="P1282" s="23"/>
      <c r="Q1282" s="23"/>
      <c r="R1282" s="23"/>
      <c r="S1282" s="23"/>
      <c r="T1282" s="23"/>
      <c r="U1282" s="23"/>
      <c r="V1282" s="23"/>
      <c r="W1282" s="23"/>
      <c r="X1282" s="23"/>
    </row>
    <row r="1283" spans="7:24">
      <c r="G1283" s="23"/>
      <c r="H1283" s="23"/>
      <c r="I1283" s="23"/>
      <c r="J1283" s="23"/>
      <c r="K1283" s="23"/>
      <c r="L1283" s="23"/>
      <c r="M1283" s="23"/>
      <c r="N1283" s="23"/>
      <c r="O1283" s="23"/>
      <c r="P1283" s="23"/>
      <c r="Q1283" s="23"/>
      <c r="R1283" s="23"/>
      <c r="S1283" s="23"/>
      <c r="T1283" s="23"/>
      <c r="U1283" s="23"/>
      <c r="V1283" s="23"/>
      <c r="W1283" s="23"/>
      <c r="X1283" s="23"/>
    </row>
    <row r="1284" spans="7:24">
      <c r="G1284" s="23"/>
      <c r="H1284" s="23"/>
      <c r="I1284" s="23"/>
      <c r="J1284" s="23"/>
      <c r="K1284" s="23"/>
      <c r="L1284" s="23"/>
      <c r="M1284" s="23"/>
      <c r="N1284" s="23"/>
      <c r="O1284" s="23"/>
      <c r="P1284" s="23"/>
      <c r="Q1284" s="23"/>
      <c r="R1284" s="23"/>
      <c r="S1284" s="23"/>
      <c r="T1284" s="23"/>
      <c r="U1284" s="23"/>
      <c r="V1284" s="23"/>
      <c r="W1284" s="23"/>
      <c r="X1284" s="23"/>
    </row>
    <row r="1285" spans="7:24">
      <c r="G1285" s="23"/>
      <c r="H1285" s="23"/>
      <c r="I1285" s="23"/>
      <c r="J1285" s="23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  <c r="U1285" s="23"/>
      <c r="V1285" s="23"/>
      <c r="W1285" s="23"/>
      <c r="X1285" s="23"/>
    </row>
    <row r="1286" spans="7:24">
      <c r="G1286" s="23"/>
      <c r="H1286" s="23"/>
      <c r="I1286" s="23"/>
      <c r="J1286" s="23"/>
      <c r="K1286" s="23"/>
      <c r="L1286" s="23"/>
      <c r="M1286" s="23"/>
      <c r="N1286" s="23"/>
      <c r="O1286" s="23"/>
      <c r="P1286" s="23"/>
      <c r="Q1286" s="23"/>
      <c r="R1286" s="23"/>
      <c r="S1286" s="23"/>
      <c r="T1286" s="23"/>
      <c r="U1286" s="23"/>
      <c r="V1286" s="23"/>
      <c r="W1286" s="23"/>
      <c r="X1286" s="23"/>
    </row>
    <row r="1287" spans="7:24">
      <c r="G1287" s="23"/>
      <c r="H1287" s="23"/>
      <c r="I1287" s="23"/>
      <c r="J1287" s="23"/>
      <c r="K1287" s="23"/>
      <c r="L1287" s="23"/>
      <c r="M1287" s="23"/>
      <c r="N1287" s="23"/>
      <c r="O1287" s="23"/>
      <c r="P1287" s="23"/>
      <c r="Q1287" s="23"/>
      <c r="R1287" s="23"/>
      <c r="S1287" s="23"/>
      <c r="T1287" s="23"/>
      <c r="U1287" s="23"/>
      <c r="V1287" s="23"/>
      <c r="W1287" s="23"/>
      <c r="X1287" s="23"/>
    </row>
    <row r="1288" spans="7:24">
      <c r="G1288" s="23"/>
      <c r="H1288" s="23"/>
      <c r="I1288" s="23"/>
      <c r="J1288" s="23"/>
      <c r="K1288" s="23"/>
      <c r="L1288" s="23"/>
      <c r="M1288" s="23"/>
      <c r="N1288" s="23"/>
      <c r="O1288" s="23"/>
      <c r="P1288" s="23"/>
      <c r="Q1288" s="23"/>
      <c r="R1288" s="23"/>
      <c r="S1288" s="23"/>
      <c r="T1288" s="23"/>
      <c r="U1288" s="23"/>
      <c r="V1288" s="23"/>
      <c r="W1288" s="23"/>
      <c r="X1288" s="23"/>
    </row>
    <row r="1289" spans="7:24">
      <c r="G1289" s="23"/>
      <c r="H1289" s="23"/>
      <c r="I1289" s="23"/>
      <c r="J1289" s="23"/>
      <c r="K1289" s="23"/>
      <c r="L1289" s="23"/>
      <c r="M1289" s="23"/>
      <c r="N1289" s="23"/>
      <c r="O1289" s="23"/>
      <c r="P1289" s="23"/>
      <c r="Q1289" s="23"/>
      <c r="R1289" s="23"/>
      <c r="S1289" s="23"/>
      <c r="T1289" s="23"/>
      <c r="U1289" s="23"/>
      <c r="V1289" s="23"/>
      <c r="W1289" s="23"/>
      <c r="X1289" s="23"/>
    </row>
    <row r="1290" spans="7:24">
      <c r="G1290" s="23"/>
      <c r="H1290" s="23"/>
      <c r="I1290" s="23"/>
      <c r="J1290" s="23"/>
      <c r="K1290" s="23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</row>
    <row r="1291" spans="7:24">
      <c r="G1291" s="23"/>
      <c r="H1291" s="23"/>
      <c r="I1291" s="23"/>
      <c r="J1291" s="23"/>
      <c r="K1291" s="23"/>
      <c r="L1291" s="23"/>
      <c r="M1291" s="23"/>
      <c r="N1291" s="23"/>
      <c r="O1291" s="23"/>
      <c r="P1291" s="23"/>
      <c r="Q1291" s="23"/>
      <c r="R1291" s="23"/>
      <c r="S1291" s="23"/>
      <c r="T1291" s="23"/>
      <c r="U1291" s="23"/>
      <c r="V1291" s="23"/>
      <c r="W1291" s="23"/>
      <c r="X1291" s="23"/>
    </row>
    <row r="1292" spans="7:24">
      <c r="G1292" s="23"/>
      <c r="H1292" s="23"/>
      <c r="I1292" s="23"/>
      <c r="J1292" s="23"/>
      <c r="K1292" s="23"/>
      <c r="L1292" s="23"/>
      <c r="M1292" s="23"/>
      <c r="N1292" s="23"/>
      <c r="O1292" s="23"/>
      <c r="P1292" s="23"/>
      <c r="Q1292" s="23"/>
      <c r="R1292" s="23"/>
      <c r="S1292" s="23"/>
      <c r="T1292" s="23"/>
      <c r="U1292" s="23"/>
      <c r="V1292" s="23"/>
      <c r="W1292" s="23"/>
      <c r="X1292" s="23"/>
    </row>
    <row r="1293" spans="7:24">
      <c r="G1293" s="23"/>
      <c r="H1293" s="23"/>
      <c r="I1293" s="23"/>
      <c r="J1293" s="23"/>
      <c r="K1293" s="23"/>
      <c r="L1293" s="23"/>
      <c r="M1293" s="23"/>
      <c r="N1293" s="23"/>
      <c r="O1293" s="23"/>
      <c r="P1293" s="23"/>
      <c r="Q1293" s="23"/>
      <c r="R1293" s="23"/>
      <c r="S1293" s="23"/>
      <c r="T1293" s="23"/>
      <c r="U1293" s="23"/>
      <c r="V1293" s="23"/>
      <c r="W1293" s="23"/>
      <c r="X1293" s="23"/>
    </row>
    <row r="1294" spans="7:24">
      <c r="G1294" s="23"/>
      <c r="H1294" s="23"/>
      <c r="I1294" s="23"/>
      <c r="J1294" s="23"/>
      <c r="K1294" s="23"/>
      <c r="L1294" s="23"/>
      <c r="M1294" s="23"/>
      <c r="N1294" s="23"/>
      <c r="O1294" s="23"/>
      <c r="P1294" s="23"/>
      <c r="Q1294" s="23"/>
      <c r="R1294" s="23"/>
      <c r="S1294" s="23"/>
      <c r="T1294" s="23"/>
      <c r="U1294" s="23"/>
      <c r="V1294" s="23"/>
      <c r="W1294" s="23"/>
      <c r="X1294" s="23"/>
    </row>
    <row r="1295" spans="7:24">
      <c r="G1295" s="23"/>
      <c r="H1295" s="23"/>
      <c r="I1295" s="23"/>
      <c r="J1295" s="23"/>
      <c r="K1295" s="23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</row>
    <row r="1296" spans="7:24">
      <c r="G1296" s="23"/>
      <c r="H1296" s="23"/>
      <c r="I1296" s="23"/>
      <c r="J1296" s="23"/>
      <c r="K1296" s="23"/>
      <c r="L1296" s="23"/>
      <c r="M1296" s="23"/>
      <c r="N1296" s="23"/>
      <c r="O1296" s="23"/>
      <c r="P1296" s="23"/>
      <c r="Q1296" s="23"/>
      <c r="R1296" s="23"/>
      <c r="S1296" s="23"/>
      <c r="T1296" s="23"/>
      <c r="U1296" s="23"/>
      <c r="V1296" s="23"/>
      <c r="W1296" s="23"/>
      <c r="X1296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245A-79D5-D14A-B03C-3A33E63429A6}">
  <sheetPr>
    <tabColor theme="4"/>
  </sheetPr>
  <dimension ref="A1:Y30"/>
  <sheetViews>
    <sheetView topLeftCell="G1" workbookViewId="0">
      <selection activeCell="D26" sqref="D26:D30"/>
    </sheetView>
  </sheetViews>
  <sheetFormatPr baseColWidth="10" defaultRowHeight="16"/>
  <cols>
    <col min="3" max="3" width="20.5" customWidth="1"/>
    <col min="4" max="4" width="19.6640625" customWidth="1"/>
    <col min="5" max="5" width="33.5" customWidth="1"/>
    <col min="12" max="12" width="73.1640625" customWidth="1"/>
    <col min="13" max="13" width="12.33203125" customWidth="1"/>
    <col min="15" max="15" width="11.1640625" bestFit="1" customWidth="1"/>
    <col min="20" max="20" width="12.83203125" customWidth="1"/>
  </cols>
  <sheetData>
    <row r="1" spans="1:25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655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747</v>
      </c>
      <c r="O1" s="5" t="s">
        <v>361</v>
      </c>
      <c r="P1" s="90" t="s">
        <v>617</v>
      </c>
      <c r="Q1" s="5" t="s">
        <v>362</v>
      </c>
      <c r="R1" s="5" t="s">
        <v>363</v>
      </c>
      <c r="S1" s="5" t="s">
        <v>746</v>
      </c>
      <c r="T1" s="5" t="s">
        <v>364</v>
      </c>
      <c r="U1" s="5" t="s">
        <v>365</v>
      </c>
      <c r="V1" s="5" t="s">
        <v>748</v>
      </c>
      <c r="W1" s="5" t="s">
        <v>440</v>
      </c>
      <c r="X1" s="5" t="s">
        <v>17</v>
      </c>
      <c r="Y1" s="5" t="s">
        <v>787</v>
      </c>
    </row>
    <row r="2" spans="1:25" s="23" customFormat="1" ht="15">
      <c r="A2" s="70" t="s">
        <v>813</v>
      </c>
      <c r="B2" s="46"/>
      <c r="C2" s="6"/>
      <c r="D2" s="6"/>
      <c r="E2" s="7"/>
      <c r="F2" s="6"/>
      <c r="G2" s="6"/>
      <c r="H2" s="30"/>
      <c r="I2" s="30"/>
      <c r="J2" s="6"/>
      <c r="K2" s="51"/>
      <c r="L2" s="7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>
      <c r="A3" s="91"/>
      <c r="B3" s="91"/>
      <c r="C3" s="91"/>
      <c r="D3" s="91" t="s">
        <v>815</v>
      </c>
      <c r="E3" s="91" t="s">
        <v>814</v>
      </c>
      <c r="F3" s="91" t="s">
        <v>197</v>
      </c>
      <c r="G3" s="91"/>
      <c r="H3" s="91" t="s">
        <v>758</v>
      </c>
      <c r="I3" s="91" t="s">
        <v>714</v>
      </c>
      <c r="J3" s="91"/>
      <c r="K3" s="91" t="s">
        <v>337</v>
      </c>
      <c r="L3" s="91"/>
      <c r="M3" s="91" t="s">
        <v>374</v>
      </c>
      <c r="N3" s="91"/>
      <c r="O3" s="91">
        <v>2000010000</v>
      </c>
      <c r="P3" s="91"/>
      <c r="Q3" s="91"/>
      <c r="R3" s="91"/>
      <c r="S3" s="91"/>
      <c r="T3" s="91"/>
      <c r="U3" s="91"/>
      <c r="V3" s="91"/>
      <c r="W3" s="91"/>
      <c r="X3" s="91" t="s">
        <v>882</v>
      </c>
      <c r="Y3" s="91"/>
    </row>
    <row r="4" spans="1:25" ht="134" customHeight="1">
      <c r="A4" s="91"/>
      <c r="B4" s="91"/>
      <c r="C4" s="91"/>
      <c r="D4" s="91" t="s">
        <v>816</v>
      </c>
      <c r="E4" s="91" t="s">
        <v>817</v>
      </c>
      <c r="F4" s="91" t="s">
        <v>55</v>
      </c>
      <c r="G4" s="91"/>
      <c r="H4" s="91" t="s">
        <v>884</v>
      </c>
      <c r="I4" s="91" t="s">
        <v>713</v>
      </c>
      <c r="J4" s="91"/>
      <c r="K4" s="91" t="s">
        <v>337</v>
      </c>
      <c r="L4" s="101" t="s">
        <v>883</v>
      </c>
      <c r="M4" s="91" t="s">
        <v>374</v>
      </c>
      <c r="N4" s="91"/>
      <c r="O4" s="91">
        <v>2000010001</v>
      </c>
      <c r="P4" s="91"/>
      <c r="Q4" s="91"/>
      <c r="R4" s="91"/>
      <c r="S4" s="91"/>
      <c r="T4" s="91" t="s">
        <v>884</v>
      </c>
      <c r="U4" s="91"/>
      <c r="V4" s="91"/>
      <c r="W4" s="91"/>
      <c r="X4" s="91" t="s">
        <v>882</v>
      </c>
      <c r="Y4" s="91"/>
    </row>
    <row r="5" spans="1:25">
      <c r="A5" s="91"/>
      <c r="B5" s="91"/>
      <c r="C5" s="91"/>
      <c r="D5" s="99" t="s">
        <v>818</v>
      </c>
      <c r="E5" s="91" t="s">
        <v>821</v>
      </c>
      <c r="F5" s="91" t="s">
        <v>197</v>
      </c>
      <c r="G5" s="91"/>
      <c r="H5" s="91" t="s">
        <v>758</v>
      </c>
      <c r="I5" s="91" t="s">
        <v>714</v>
      </c>
      <c r="J5" s="91"/>
      <c r="K5" s="91" t="s">
        <v>337</v>
      </c>
      <c r="L5" s="91"/>
      <c r="M5" s="91" t="s">
        <v>374</v>
      </c>
      <c r="N5" s="91"/>
      <c r="O5" s="91">
        <v>2000010002</v>
      </c>
      <c r="P5" s="91"/>
      <c r="Q5" s="91"/>
      <c r="R5" s="91"/>
      <c r="S5" s="91"/>
      <c r="T5" s="91"/>
      <c r="U5" s="91"/>
      <c r="V5" s="91"/>
      <c r="W5" s="91"/>
      <c r="X5" s="91" t="s">
        <v>882</v>
      </c>
      <c r="Y5" s="91"/>
    </row>
    <row r="6" spans="1:25">
      <c r="A6" s="91"/>
      <c r="B6" s="91"/>
      <c r="C6" s="91"/>
      <c r="D6" s="99" t="s">
        <v>819</v>
      </c>
      <c r="E6" s="91" t="s">
        <v>822</v>
      </c>
      <c r="F6" s="91" t="s">
        <v>197</v>
      </c>
      <c r="G6" s="91"/>
      <c r="H6" s="91" t="s">
        <v>758</v>
      </c>
      <c r="I6" s="91" t="s">
        <v>714</v>
      </c>
      <c r="J6" s="91"/>
      <c r="K6" s="91" t="s">
        <v>337</v>
      </c>
      <c r="L6" s="91"/>
      <c r="M6" s="91" t="s">
        <v>374</v>
      </c>
      <c r="N6" s="91"/>
      <c r="O6" s="91">
        <v>2000010003</v>
      </c>
      <c r="P6" s="91"/>
      <c r="Q6" s="91"/>
      <c r="R6" s="91"/>
      <c r="S6" s="91"/>
      <c r="T6" s="91"/>
      <c r="U6" s="91"/>
      <c r="V6" s="91"/>
      <c r="W6" s="91"/>
      <c r="X6" s="91" t="s">
        <v>882</v>
      </c>
      <c r="Y6" s="91"/>
    </row>
    <row r="7" spans="1:25">
      <c r="A7" s="91"/>
      <c r="B7" s="91"/>
      <c r="C7" s="91"/>
      <c r="D7" s="99" t="s">
        <v>820</v>
      </c>
      <c r="E7" s="91" t="s">
        <v>823</v>
      </c>
      <c r="F7" s="91" t="s">
        <v>197</v>
      </c>
      <c r="G7" s="91"/>
      <c r="H7" s="91" t="s">
        <v>758</v>
      </c>
      <c r="I7" s="91" t="s">
        <v>714</v>
      </c>
      <c r="J7" s="91"/>
      <c r="K7" s="91" t="s">
        <v>337</v>
      </c>
      <c r="L7" s="91"/>
      <c r="M7" s="91" t="s">
        <v>374</v>
      </c>
      <c r="N7" s="91"/>
      <c r="O7" s="91">
        <v>2000010004</v>
      </c>
      <c r="P7" s="91"/>
      <c r="Q7" s="91"/>
      <c r="R7" s="91"/>
      <c r="S7" s="91"/>
      <c r="T7" s="91"/>
      <c r="U7" s="91"/>
      <c r="V7" s="91"/>
      <c r="W7" s="91"/>
      <c r="X7" s="91" t="s">
        <v>882</v>
      </c>
      <c r="Y7" s="91"/>
    </row>
    <row r="8" spans="1:25">
      <c r="A8" s="91"/>
      <c r="B8" s="91"/>
      <c r="C8" s="91"/>
      <c r="D8" s="99" t="s">
        <v>824</v>
      </c>
      <c r="E8" s="91" t="s">
        <v>825</v>
      </c>
      <c r="F8" s="91" t="s">
        <v>55</v>
      </c>
      <c r="G8" s="91"/>
      <c r="H8" s="91" t="s">
        <v>884</v>
      </c>
      <c r="I8" s="91" t="s">
        <v>713</v>
      </c>
      <c r="J8" s="91"/>
      <c r="K8" s="91" t="s">
        <v>337</v>
      </c>
      <c r="L8" s="91"/>
      <c r="M8" s="91" t="s">
        <v>374</v>
      </c>
      <c r="N8" s="91"/>
      <c r="O8" s="91">
        <v>2000010005</v>
      </c>
      <c r="P8" s="91"/>
      <c r="Q8" s="91"/>
      <c r="R8" s="91"/>
      <c r="S8" s="91"/>
      <c r="T8" s="91" t="s">
        <v>884</v>
      </c>
      <c r="U8" s="91"/>
      <c r="V8" s="91"/>
      <c r="W8" s="91"/>
      <c r="X8" s="91" t="s">
        <v>882</v>
      </c>
      <c r="Y8" s="91"/>
    </row>
    <row r="9" spans="1:25">
      <c r="A9" s="91"/>
      <c r="B9" s="91"/>
      <c r="C9" s="91"/>
      <c r="D9" s="99" t="s">
        <v>826</v>
      </c>
      <c r="E9" s="91" t="s">
        <v>827</v>
      </c>
      <c r="F9" s="91" t="s">
        <v>197</v>
      </c>
      <c r="G9" s="91"/>
      <c r="H9" s="91" t="s">
        <v>758</v>
      </c>
      <c r="I9" s="91" t="s">
        <v>714</v>
      </c>
      <c r="J9" s="91" t="s">
        <v>750</v>
      </c>
      <c r="K9" s="91" t="s">
        <v>337</v>
      </c>
      <c r="L9" s="91"/>
      <c r="M9" s="91" t="s">
        <v>374</v>
      </c>
      <c r="N9" s="91"/>
      <c r="O9" s="91">
        <v>2000010006</v>
      </c>
      <c r="P9" s="91"/>
      <c r="Q9" s="27" t="s">
        <v>750</v>
      </c>
      <c r="R9" s="27">
        <v>8555</v>
      </c>
      <c r="S9" s="27" t="s">
        <v>376</v>
      </c>
      <c r="T9" s="91"/>
      <c r="U9" s="91"/>
      <c r="V9" s="91"/>
      <c r="W9" s="91"/>
      <c r="X9" s="91" t="s">
        <v>882</v>
      </c>
      <c r="Y9" s="91"/>
    </row>
    <row r="10" spans="1:25">
      <c r="A10" s="91"/>
      <c r="B10" s="91"/>
      <c r="C10" s="91"/>
      <c r="D10" s="99" t="s">
        <v>828</v>
      </c>
      <c r="E10" s="91" t="s">
        <v>829</v>
      </c>
      <c r="F10" s="91" t="s">
        <v>197</v>
      </c>
      <c r="G10" s="91"/>
      <c r="H10" s="91" t="s">
        <v>758</v>
      </c>
      <c r="I10" s="91" t="s">
        <v>714</v>
      </c>
      <c r="J10" s="91"/>
      <c r="K10" s="91" t="s">
        <v>337</v>
      </c>
      <c r="L10" s="91"/>
      <c r="M10" s="91" t="s">
        <v>374</v>
      </c>
      <c r="N10" s="91"/>
      <c r="O10" s="91">
        <v>2000010007</v>
      </c>
      <c r="P10" s="91"/>
      <c r="Q10" s="91"/>
      <c r="R10" s="91"/>
      <c r="S10" s="91"/>
      <c r="T10" s="91"/>
      <c r="U10" s="91"/>
      <c r="V10" s="91"/>
      <c r="W10" s="91"/>
      <c r="X10" s="91" t="s">
        <v>882</v>
      </c>
      <c r="Y10" s="91"/>
    </row>
    <row r="11" spans="1:25">
      <c r="A11" s="91"/>
      <c r="B11" s="91"/>
      <c r="C11" s="91"/>
      <c r="D11" s="99" t="s">
        <v>830</v>
      </c>
      <c r="E11" s="91" t="s">
        <v>834</v>
      </c>
      <c r="F11" s="91" t="s">
        <v>197</v>
      </c>
      <c r="G11" s="91"/>
      <c r="H11" s="91" t="s">
        <v>758</v>
      </c>
      <c r="I11" s="91" t="s">
        <v>714</v>
      </c>
      <c r="J11" s="91"/>
      <c r="K11" s="91" t="s">
        <v>337</v>
      </c>
      <c r="L11" s="91"/>
      <c r="M11" s="91" t="s">
        <v>374</v>
      </c>
      <c r="N11" s="91"/>
      <c r="O11" s="91">
        <v>2000010008</v>
      </c>
      <c r="P11" s="91"/>
      <c r="Q11" s="91"/>
      <c r="R11" s="91"/>
      <c r="S11" s="91"/>
      <c r="T11" s="91"/>
      <c r="U11" s="91"/>
      <c r="V11" s="91"/>
      <c r="W11" s="91"/>
      <c r="X11" s="91" t="s">
        <v>882</v>
      </c>
      <c r="Y11" s="91"/>
    </row>
    <row r="12" spans="1:25">
      <c r="A12" s="91"/>
      <c r="B12" s="91"/>
      <c r="C12" s="91"/>
      <c r="D12" s="99" t="s">
        <v>831</v>
      </c>
      <c r="E12" s="91" t="s">
        <v>835</v>
      </c>
      <c r="F12" s="91" t="s">
        <v>197</v>
      </c>
      <c r="G12" s="91"/>
      <c r="H12" s="91" t="s">
        <v>758</v>
      </c>
      <c r="I12" s="91" t="s">
        <v>714</v>
      </c>
      <c r="J12" s="91"/>
      <c r="K12" s="91" t="s">
        <v>337</v>
      </c>
      <c r="L12" s="91"/>
      <c r="M12" s="91" t="s">
        <v>374</v>
      </c>
      <c r="N12" s="91"/>
      <c r="O12" s="91">
        <v>2000010009</v>
      </c>
      <c r="P12" s="91"/>
      <c r="Q12" s="91"/>
      <c r="R12" s="91"/>
      <c r="S12" s="91"/>
      <c r="T12" s="91"/>
      <c r="U12" s="91"/>
      <c r="V12" s="91"/>
      <c r="W12" s="91"/>
      <c r="X12" s="91" t="s">
        <v>882</v>
      </c>
      <c r="Y12" s="91"/>
    </row>
    <row r="13" spans="1:25">
      <c r="A13" s="91"/>
      <c r="B13" s="91"/>
      <c r="C13" s="91"/>
      <c r="D13" s="99" t="s">
        <v>832</v>
      </c>
      <c r="E13" s="91" t="s">
        <v>836</v>
      </c>
      <c r="F13" s="91" t="s">
        <v>197</v>
      </c>
      <c r="G13" s="91"/>
      <c r="H13" s="91" t="s">
        <v>758</v>
      </c>
      <c r="I13" s="91" t="s">
        <v>714</v>
      </c>
      <c r="J13" s="91"/>
      <c r="K13" s="91" t="s">
        <v>337</v>
      </c>
      <c r="L13" s="91"/>
      <c r="M13" s="91" t="s">
        <v>374</v>
      </c>
      <c r="N13" s="91"/>
      <c r="O13" s="91">
        <v>2000010010</v>
      </c>
      <c r="P13" s="91"/>
      <c r="Q13" s="91"/>
      <c r="R13" s="91"/>
      <c r="S13" s="91"/>
      <c r="T13" s="91"/>
      <c r="U13" s="91"/>
      <c r="V13" s="91"/>
      <c r="W13" s="91"/>
      <c r="X13" s="91" t="s">
        <v>882</v>
      </c>
      <c r="Y13" s="91"/>
    </row>
    <row r="14" spans="1:25">
      <c r="A14" s="91"/>
      <c r="B14" s="91"/>
      <c r="C14" s="91"/>
      <c r="D14" s="99" t="s">
        <v>833</v>
      </c>
      <c r="E14" s="91" t="s">
        <v>837</v>
      </c>
      <c r="F14" s="91" t="s">
        <v>197</v>
      </c>
      <c r="G14" s="91"/>
      <c r="H14" s="91" t="s">
        <v>758</v>
      </c>
      <c r="I14" s="91" t="s">
        <v>714</v>
      </c>
      <c r="J14" s="91"/>
      <c r="K14" s="91" t="s">
        <v>337</v>
      </c>
      <c r="L14" s="91"/>
      <c r="M14" s="91" t="s">
        <v>374</v>
      </c>
      <c r="N14" s="91"/>
      <c r="O14" s="91">
        <v>2000010011</v>
      </c>
      <c r="P14" s="91"/>
      <c r="Q14" s="91"/>
      <c r="R14" s="91"/>
      <c r="S14" s="91"/>
      <c r="T14" s="91"/>
      <c r="U14" s="91"/>
      <c r="V14" s="91"/>
      <c r="W14" s="91"/>
      <c r="X14" s="91" t="s">
        <v>882</v>
      </c>
      <c r="Y14" s="91"/>
    </row>
    <row r="15" spans="1:25">
      <c r="A15" s="91"/>
      <c r="B15" s="91"/>
      <c r="C15" s="91"/>
      <c r="D15" s="99" t="s">
        <v>838</v>
      </c>
      <c r="E15" s="91" t="s">
        <v>839</v>
      </c>
      <c r="F15" s="91" t="s">
        <v>197</v>
      </c>
      <c r="G15" s="91"/>
      <c r="H15" s="91" t="s">
        <v>758</v>
      </c>
      <c r="I15" s="91" t="s">
        <v>713</v>
      </c>
      <c r="J15" s="91"/>
      <c r="K15" s="91" t="s">
        <v>337</v>
      </c>
      <c r="L15" s="91"/>
      <c r="M15" s="91" t="s">
        <v>374</v>
      </c>
      <c r="N15" s="91"/>
      <c r="O15" s="91">
        <v>2000010012</v>
      </c>
      <c r="P15" s="91"/>
      <c r="Q15" s="91"/>
      <c r="R15" s="91"/>
      <c r="S15" s="91"/>
      <c r="T15" s="91"/>
      <c r="U15" s="91"/>
      <c r="V15" s="91"/>
      <c r="W15" s="91"/>
      <c r="X15" s="91" t="s">
        <v>882</v>
      </c>
      <c r="Y15" s="91"/>
    </row>
    <row r="16" spans="1:25">
      <c r="A16" s="91"/>
      <c r="B16" s="91"/>
      <c r="C16" s="91"/>
      <c r="D16" s="99" t="s">
        <v>840</v>
      </c>
      <c r="E16" s="91" t="s">
        <v>843</v>
      </c>
      <c r="F16" s="93" t="s">
        <v>55</v>
      </c>
      <c r="G16" s="93"/>
      <c r="H16" s="91" t="s">
        <v>884</v>
      </c>
      <c r="I16" s="93" t="s">
        <v>713</v>
      </c>
      <c r="J16" s="91"/>
      <c r="K16" s="91" t="s">
        <v>337</v>
      </c>
      <c r="L16" s="91"/>
      <c r="M16" s="91" t="s">
        <v>374</v>
      </c>
      <c r="N16" s="91"/>
      <c r="O16" s="91">
        <v>2000010013</v>
      </c>
      <c r="P16" s="91"/>
      <c r="Q16" s="91"/>
      <c r="R16" s="91"/>
      <c r="S16" s="91"/>
      <c r="T16" s="91" t="s">
        <v>884</v>
      </c>
      <c r="U16" s="91"/>
      <c r="V16" s="91"/>
      <c r="W16" s="91"/>
      <c r="X16" s="91" t="s">
        <v>882</v>
      </c>
      <c r="Y16" s="91"/>
    </row>
    <row r="17" spans="1:25">
      <c r="A17" s="91"/>
      <c r="B17" s="91"/>
      <c r="C17" s="91"/>
      <c r="D17" s="99" t="s">
        <v>841</v>
      </c>
      <c r="E17" s="91" t="s">
        <v>842</v>
      </c>
      <c r="F17" s="91" t="s">
        <v>197</v>
      </c>
      <c r="G17" s="91"/>
      <c r="H17" s="91" t="s">
        <v>758</v>
      </c>
      <c r="I17" s="91" t="s">
        <v>713</v>
      </c>
      <c r="J17" s="91"/>
      <c r="K17" s="91" t="s">
        <v>337</v>
      </c>
      <c r="L17" s="91"/>
      <c r="M17" s="91" t="s">
        <v>374</v>
      </c>
      <c r="N17" s="91"/>
      <c r="O17" s="91">
        <v>2000010014</v>
      </c>
      <c r="P17" s="91"/>
      <c r="Q17" s="91"/>
      <c r="R17" s="91"/>
      <c r="S17" s="91"/>
      <c r="T17" s="91"/>
      <c r="U17" s="91"/>
      <c r="V17" s="91"/>
      <c r="W17" s="91"/>
      <c r="X17" s="91" t="s">
        <v>882</v>
      </c>
      <c r="Y17" s="91"/>
    </row>
    <row r="18" spans="1:25">
      <c r="A18" s="91"/>
      <c r="B18" s="91"/>
      <c r="C18" s="91"/>
      <c r="D18" s="99" t="s">
        <v>844</v>
      </c>
      <c r="E18" s="91" t="s">
        <v>846</v>
      </c>
      <c r="F18" s="91" t="s">
        <v>197</v>
      </c>
      <c r="G18" s="91"/>
      <c r="H18" s="91" t="s">
        <v>758</v>
      </c>
      <c r="I18" s="91" t="s">
        <v>713</v>
      </c>
      <c r="J18" s="91"/>
      <c r="K18" s="91" t="s">
        <v>337</v>
      </c>
      <c r="L18" s="91"/>
      <c r="M18" s="91" t="s">
        <v>374</v>
      </c>
      <c r="N18" s="91"/>
      <c r="O18" s="91">
        <v>2000010015</v>
      </c>
      <c r="P18" s="91"/>
      <c r="Q18" s="91"/>
      <c r="R18" s="91"/>
      <c r="S18" s="91"/>
      <c r="T18" s="91"/>
      <c r="U18" s="91"/>
      <c r="V18" s="91"/>
      <c r="W18" s="91"/>
      <c r="X18" s="91" t="s">
        <v>882</v>
      </c>
      <c r="Y18" s="91"/>
    </row>
    <row r="19" spans="1:25">
      <c r="A19" s="91"/>
      <c r="B19" s="91"/>
      <c r="C19" s="91"/>
      <c r="D19" s="99" t="s">
        <v>845</v>
      </c>
      <c r="E19" s="91" t="s">
        <v>847</v>
      </c>
      <c r="F19" s="91" t="s">
        <v>197</v>
      </c>
      <c r="G19" s="91"/>
      <c r="H19" s="91" t="s">
        <v>758</v>
      </c>
      <c r="I19" s="91" t="s">
        <v>713</v>
      </c>
      <c r="J19" s="91"/>
      <c r="K19" s="91" t="s">
        <v>337</v>
      </c>
      <c r="L19" s="91"/>
      <c r="M19" s="91" t="s">
        <v>374</v>
      </c>
      <c r="N19" s="91"/>
      <c r="O19" s="91">
        <v>2000010016</v>
      </c>
      <c r="P19" s="91"/>
      <c r="Q19" s="91"/>
      <c r="R19" s="91"/>
      <c r="S19" s="91"/>
      <c r="T19" s="91"/>
      <c r="U19" s="91"/>
      <c r="V19" s="91"/>
      <c r="W19" s="91"/>
      <c r="X19" s="91" t="s">
        <v>882</v>
      </c>
      <c r="Y19" s="91"/>
    </row>
    <row r="20" spans="1:25">
      <c r="A20" s="91"/>
      <c r="B20" s="91"/>
      <c r="C20" s="91"/>
      <c r="D20" s="99" t="s">
        <v>854</v>
      </c>
      <c r="E20" s="91" t="s">
        <v>856</v>
      </c>
      <c r="F20" s="91" t="s">
        <v>197</v>
      </c>
      <c r="G20" s="91"/>
      <c r="H20" s="91" t="s">
        <v>758</v>
      </c>
      <c r="I20" s="91" t="s">
        <v>713</v>
      </c>
      <c r="J20" s="91" t="s">
        <v>750</v>
      </c>
      <c r="K20" s="91" t="s">
        <v>337</v>
      </c>
      <c r="L20" s="91"/>
      <c r="M20" s="91" t="s">
        <v>374</v>
      </c>
      <c r="N20" s="91"/>
      <c r="O20" s="91">
        <v>2000010017</v>
      </c>
      <c r="P20" s="91"/>
      <c r="Q20" s="27" t="s">
        <v>750</v>
      </c>
      <c r="R20" s="27">
        <v>8555</v>
      </c>
      <c r="S20" s="27" t="s">
        <v>376</v>
      </c>
      <c r="T20" s="91"/>
      <c r="U20" s="91"/>
      <c r="V20" s="91"/>
      <c r="W20" s="91"/>
      <c r="X20" s="91" t="s">
        <v>882</v>
      </c>
      <c r="Y20" s="91"/>
    </row>
    <row r="21" spans="1:25">
      <c r="A21" s="91"/>
      <c r="B21" s="91"/>
      <c r="C21" s="91"/>
      <c r="D21" s="99" t="s">
        <v>855</v>
      </c>
      <c r="E21" s="91" t="s">
        <v>857</v>
      </c>
      <c r="F21" s="91" t="s">
        <v>197</v>
      </c>
      <c r="G21" s="91"/>
      <c r="H21" s="91" t="s">
        <v>758</v>
      </c>
      <c r="I21" s="91" t="s">
        <v>713</v>
      </c>
      <c r="J21" s="91" t="s">
        <v>750</v>
      </c>
      <c r="K21" s="91" t="s">
        <v>337</v>
      </c>
      <c r="L21" s="91"/>
      <c r="M21" s="91" t="s">
        <v>374</v>
      </c>
      <c r="N21" s="91"/>
      <c r="O21" s="91">
        <v>2000010018</v>
      </c>
      <c r="P21" s="91"/>
      <c r="Q21" s="27" t="s">
        <v>750</v>
      </c>
      <c r="R21" s="27">
        <v>8555</v>
      </c>
      <c r="S21" s="27" t="s">
        <v>376</v>
      </c>
      <c r="T21" s="91"/>
      <c r="U21" s="91"/>
      <c r="V21" s="91"/>
      <c r="W21" s="91"/>
      <c r="X21" s="91" t="s">
        <v>882</v>
      </c>
      <c r="Y21" s="91"/>
    </row>
    <row r="22" spans="1:25">
      <c r="A22" s="91"/>
      <c r="B22" s="91"/>
      <c r="C22" s="91"/>
      <c r="D22" s="99" t="s">
        <v>858</v>
      </c>
      <c r="E22" s="91" t="s">
        <v>859</v>
      </c>
      <c r="F22" s="93" t="s">
        <v>55</v>
      </c>
      <c r="G22" s="93"/>
      <c r="H22" s="91" t="s">
        <v>884</v>
      </c>
      <c r="I22" s="93" t="s">
        <v>713</v>
      </c>
      <c r="J22" s="91"/>
      <c r="K22" s="91" t="s">
        <v>337</v>
      </c>
      <c r="L22" s="91"/>
      <c r="M22" s="91" t="s">
        <v>374</v>
      </c>
      <c r="N22" s="91"/>
      <c r="O22" s="91">
        <v>2000010019</v>
      </c>
      <c r="P22" s="91"/>
      <c r="Q22" s="91"/>
      <c r="R22" s="91"/>
      <c r="S22" s="91"/>
      <c r="T22" s="91" t="s">
        <v>884</v>
      </c>
      <c r="U22" s="91"/>
      <c r="V22" s="91"/>
      <c r="W22" s="91"/>
      <c r="X22" s="91" t="s">
        <v>882</v>
      </c>
      <c r="Y22" s="91"/>
    </row>
    <row r="23" spans="1:25" ht="43">
      <c r="A23" s="91"/>
      <c r="B23" s="91"/>
      <c r="C23" s="91"/>
      <c r="D23" s="99" t="s">
        <v>860</v>
      </c>
      <c r="E23" s="100" t="s">
        <v>861</v>
      </c>
      <c r="F23" s="91" t="s">
        <v>197</v>
      </c>
      <c r="G23" s="91"/>
      <c r="H23" s="91" t="s">
        <v>758</v>
      </c>
      <c r="I23" s="91" t="s">
        <v>713</v>
      </c>
      <c r="J23" s="91" t="s">
        <v>750</v>
      </c>
      <c r="K23" s="91" t="s">
        <v>337</v>
      </c>
      <c r="L23" s="91"/>
      <c r="M23" s="91" t="s">
        <v>374</v>
      </c>
      <c r="N23" s="91"/>
      <c r="O23" s="91">
        <v>2000010020</v>
      </c>
      <c r="P23" s="91"/>
      <c r="Q23" s="27" t="s">
        <v>750</v>
      </c>
      <c r="R23" s="27">
        <v>8555</v>
      </c>
      <c r="S23" s="27" t="s">
        <v>376</v>
      </c>
      <c r="T23" s="91"/>
      <c r="U23" s="91"/>
      <c r="V23" s="91"/>
      <c r="W23" s="91"/>
      <c r="X23" s="91" t="s">
        <v>882</v>
      </c>
      <c r="Y23" s="91"/>
    </row>
    <row r="24" spans="1:25">
      <c r="A24" s="91"/>
      <c r="B24" s="91"/>
      <c r="C24" s="91"/>
      <c r="D24" s="99" t="s">
        <v>862</v>
      </c>
      <c r="E24" s="91" t="s">
        <v>863</v>
      </c>
      <c r="F24" s="93" t="s">
        <v>55</v>
      </c>
      <c r="G24" s="93"/>
      <c r="H24" s="91" t="s">
        <v>884</v>
      </c>
      <c r="I24" s="93" t="s">
        <v>713</v>
      </c>
      <c r="J24" s="91"/>
      <c r="K24" s="91" t="s">
        <v>337</v>
      </c>
      <c r="L24" s="91"/>
      <c r="M24" s="91" t="s">
        <v>374</v>
      </c>
      <c r="N24" s="91"/>
      <c r="O24" s="91">
        <v>2000010021</v>
      </c>
      <c r="P24" s="91"/>
      <c r="Q24" s="91"/>
      <c r="R24" s="91"/>
      <c r="S24" s="91"/>
      <c r="T24" s="91" t="s">
        <v>884</v>
      </c>
      <c r="U24" s="91"/>
      <c r="V24" s="91"/>
      <c r="W24" s="91"/>
      <c r="X24" s="91" t="s">
        <v>882</v>
      </c>
      <c r="Y24" s="91"/>
    </row>
    <row r="25" spans="1:25">
      <c r="A25" s="91"/>
      <c r="B25" s="91"/>
      <c r="C25" s="91"/>
      <c r="D25" s="99" t="s">
        <v>864</v>
      </c>
      <c r="E25" s="91" t="s">
        <v>875</v>
      </c>
      <c r="F25" s="91" t="s">
        <v>197</v>
      </c>
      <c r="G25" s="91"/>
      <c r="H25" s="91" t="s">
        <v>758</v>
      </c>
      <c r="I25" s="91" t="s">
        <v>713</v>
      </c>
      <c r="J25" s="91" t="s">
        <v>750</v>
      </c>
      <c r="K25" s="91" t="s">
        <v>337</v>
      </c>
      <c r="L25" s="91"/>
      <c r="M25" s="91" t="s">
        <v>374</v>
      </c>
      <c r="N25" s="91"/>
      <c r="O25" s="91">
        <v>2000010022</v>
      </c>
      <c r="P25" s="91"/>
      <c r="Q25" s="27" t="s">
        <v>750</v>
      </c>
      <c r="R25" s="27">
        <v>8555</v>
      </c>
      <c r="S25" s="27" t="s">
        <v>376</v>
      </c>
      <c r="T25" s="91"/>
      <c r="U25" s="91"/>
      <c r="V25" s="91"/>
      <c r="W25" s="91"/>
      <c r="X25" s="91" t="s">
        <v>882</v>
      </c>
      <c r="Y25" s="91"/>
    </row>
    <row r="26" spans="1:25">
      <c r="A26" s="91"/>
      <c r="B26" s="91"/>
      <c r="C26" s="91"/>
      <c r="D26" s="99" t="s">
        <v>865</v>
      </c>
      <c r="E26" s="91" t="s">
        <v>876</v>
      </c>
      <c r="F26" s="91" t="s">
        <v>197</v>
      </c>
      <c r="G26" s="91"/>
      <c r="H26" s="91" t="s">
        <v>758</v>
      </c>
      <c r="I26" s="91" t="s">
        <v>713</v>
      </c>
      <c r="J26" s="91" t="s">
        <v>750</v>
      </c>
      <c r="K26" s="91" t="s">
        <v>337</v>
      </c>
      <c r="L26" s="91"/>
      <c r="M26" s="91" t="s">
        <v>374</v>
      </c>
      <c r="N26" s="91"/>
      <c r="O26" s="91">
        <v>2000010023</v>
      </c>
      <c r="P26" s="91"/>
      <c r="Q26" s="27" t="s">
        <v>750</v>
      </c>
      <c r="R26" s="27">
        <v>8555</v>
      </c>
      <c r="S26" s="27" t="s">
        <v>376</v>
      </c>
      <c r="T26" s="91"/>
      <c r="U26" s="91"/>
      <c r="V26" s="91"/>
      <c r="W26" s="91"/>
      <c r="X26" s="91" t="s">
        <v>882</v>
      </c>
      <c r="Y26" s="91"/>
    </row>
    <row r="27" spans="1:25">
      <c r="A27" s="91"/>
      <c r="B27" s="91"/>
      <c r="C27" s="91"/>
      <c r="D27" s="99" t="s">
        <v>867</v>
      </c>
      <c r="E27" s="91" t="s">
        <v>877</v>
      </c>
      <c r="F27" s="91" t="s">
        <v>197</v>
      </c>
      <c r="G27" s="91"/>
      <c r="H27" s="91" t="s">
        <v>758</v>
      </c>
      <c r="I27" s="91" t="s">
        <v>713</v>
      </c>
      <c r="J27" s="91" t="s">
        <v>750</v>
      </c>
      <c r="K27" s="91" t="s">
        <v>337</v>
      </c>
      <c r="L27" s="91"/>
      <c r="M27" s="91" t="s">
        <v>374</v>
      </c>
      <c r="N27" s="91"/>
      <c r="O27" s="91">
        <v>2000010024</v>
      </c>
      <c r="P27" s="91"/>
      <c r="Q27" s="27" t="s">
        <v>750</v>
      </c>
      <c r="R27" s="27">
        <v>8555</v>
      </c>
      <c r="S27" s="27" t="s">
        <v>376</v>
      </c>
      <c r="T27" s="91"/>
      <c r="U27" s="91"/>
      <c r="V27" s="91"/>
      <c r="W27" s="91"/>
      <c r="X27" s="91" t="s">
        <v>882</v>
      </c>
      <c r="Y27" s="91"/>
    </row>
    <row r="28" spans="1:25">
      <c r="A28" s="91"/>
      <c r="B28" s="91"/>
      <c r="C28" s="91"/>
      <c r="D28" s="99" t="s">
        <v>870</v>
      </c>
      <c r="E28" s="91" t="s">
        <v>872</v>
      </c>
      <c r="F28" s="91" t="s">
        <v>197</v>
      </c>
      <c r="G28" s="91"/>
      <c r="H28" s="91" t="s">
        <v>758</v>
      </c>
      <c r="I28" s="91" t="s">
        <v>713</v>
      </c>
      <c r="J28" s="91" t="s">
        <v>750</v>
      </c>
      <c r="K28" s="91" t="s">
        <v>337</v>
      </c>
      <c r="L28" s="91"/>
      <c r="M28" s="91" t="s">
        <v>374</v>
      </c>
      <c r="N28" s="91"/>
      <c r="O28" s="91">
        <v>2000010025</v>
      </c>
      <c r="P28" s="91"/>
      <c r="Q28" s="27" t="s">
        <v>750</v>
      </c>
      <c r="R28" s="27">
        <v>8555</v>
      </c>
      <c r="S28" s="27" t="s">
        <v>376</v>
      </c>
      <c r="T28" s="91"/>
      <c r="U28" s="91"/>
      <c r="V28" s="91"/>
      <c r="W28" s="91"/>
      <c r="X28" s="91" t="s">
        <v>882</v>
      </c>
      <c r="Y28" s="91"/>
    </row>
    <row r="29" spans="1:25">
      <c r="A29" s="91"/>
      <c r="B29" s="91"/>
      <c r="C29" s="91"/>
      <c r="D29" s="99" t="s">
        <v>871</v>
      </c>
      <c r="E29" s="91" t="s">
        <v>873</v>
      </c>
      <c r="F29" s="91" t="s">
        <v>197</v>
      </c>
      <c r="G29" s="91"/>
      <c r="H29" s="91" t="s">
        <v>758</v>
      </c>
      <c r="I29" s="91" t="s">
        <v>713</v>
      </c>
      <c r="J29" s="91" t="s">
        <v>750</v>
      </c>
      <c r="K29" s="91" t="s">
        <v>337</v>
      </c>
      <c r="L29" s="91"/>
      <c r="M29" s="91" t="s">
        <v>374</v>
      </c>
      <c r="N29" s="91"/>
      <c r="O29" s="91">
        <v>2000010026</v>
      </c>
      <c r="P29" s="91"/>
      <c r="Q29" s="27" t="s">
        <v>750</v>
      </c>
      <c r="R29" s="27">
        <v>8555</v>
      </c>
      <c r="S29" s="27" t="s">
        <v>376</v>
      </c>
      <c r="T29" s="91"/>
      <c r="U29" s="91"/>
      <c r="V29" s="91"/>
      <c r="W29" s="91"/>
      <c r="X29" s="91" t="s">
        <v>882</v>
      </c>
      <c r="Y29" s="91"/>
    </row>
    <row r="30" spans="1:25">
      <c r="A30" s="91"/>
      <c r="B30" s="91"/>
      <c r="C30" s="91"/>
      <c r="D30" s="99" t="s">
        <v>866</v>
      </c>
      <c r="E30" s="91" t="s">
        <v>874</v>
      </c>
      <c r="F30" s="91" t="s">
        <v>197</v>
      </c>
      <c r="G30" s="91"/>
      <c r="H30" s="91" t="s">
        <v>758</v>
      </c>
      <c r="I30" s="91" t="s">
        <v>713</v>
      </c>
      <c r="J30" s="91" t="s">
        <v>750</v>
      </c>
      <c r="K30" s="91" t="s">
        <v>337</v>
      </c>
      <c r="L30" s="91"/>
      <c r="M30" s="91" t="s">
        <v>374</v>
      </c>
      <c r="N30" s="91"/>
      <c r="O30" s="91">
        <v>2000010027</v>
      </c>
      <c r="P30" s="91"/>
      <c r="Q30" s="27" t="s">
        <v>750</v>
      </c>
      <c r="R30" s="27">
        <v>8555</v>
      </c>
      <c r="S30" s="27" t="s">
        <v>376</v>
      </c>
      <c r="T30" s="91"/>
      <c r="U30" s="91"/>
      <c r="V30" s="91"/>
      <c r="W30" s="91"/>
      <c r="X30" s="91" t="s">
        <v>882</v>
      </c>
      <c r="Y30" s="91"/>
    </row>
  </sheetData>
  <phoneticPr fontId="1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W1177"/>
  <sheetViews>
    <sheetView zoomScaleNormal="83" workbookViewId="0">
      <pane ySplit="1" topLeftCell="A59" activePane="bottomLeft" state="frozen"/>
      <selection pane="bottomLeft" activeCell="B86" sqref="B86:W86"/>
    </sheetView>
  </sheetViews>
  <sheetFormatPr baseColWidth="10" defaultColWidth="11" defaultRowHeight="17"/>
  <cols>
    <col min="1" max="1" width="17.1640625" style="22" customWidth="1"/>
    <col min="2" max="2" width="28.1640625" style="22" customWidth="1"/>
    <col min="3" max="4" width="29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8.6640625" style="25" customWidth="1"/>
    <col min="10" max="10" width="8.6640625" style="40" customWidth="1"/>
    <col min="11" max="11" width="50.1640625" style="26" customWidth="1"/>
    <col min="12" max="12" width="12" style="40" customWidth="1"/>
    <col min="13" max="13" width="12.6640625" style="40" customWidth="1"/>
    <col min="14" max="14" width="11" style="40" customWidth="1"/>
    <col min="15" max="15" width="18.6640625" style="40" customWidth="1"/>
    <col min="16" max="17" width="8.6640625" style="40" customWidth="1"/>
    <col min="18" max="18" width="10.1640625" style="40" customWidth="1"/>
    <col min="19" max="19" width="15.83203125" style="40" customWidth="1"/>
    <col min="20" max="20" width="15.5" style="40" customWidth="1"/>
    <col min="21" max="21" width="13.5" style="40" customWidth="1"/>
    <col min="22" max="22" width="9.33203125" style="40" customWidth="1"/>
    <col min="23" max="23" width="15.6640625" style="40" customWidth="1"/>
  </cols>
  <sheetData>
    <row r="1" spans="1:23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5" t="s">
        <v>51</v>
      </c>
      <c r="J1" s="5" t="s">
        <v>86</v>
      </c>
      <c r="K1" s="5" t="s">
        <v>5</v>
      </c>
      <c r="L1" s="5" t="s">
        <v>359</v>
      </c>
      <c r="M1" s="5" t="s">
        <v>360</v>
      </c>
      <c r="N1" s="5" t="s">
        <v>361</v>
      </c>
      <c r="O1" s="5" t="s">
        <v>617</v>
      </c>
      <c r="P1" s="5" t="s">
        <v>362</v>
      </c>
      <c r="Q1" s="5" t="s">
        <v>363</v>
      </c>
      <c r="R1" s="5" t="s">
        <v>360</v>
      </c>
      <c r="S1" s="5" t="s">
        <v>364</v>
      </c>
      <c r="T1" s="5" t="s">
        <v>365</v>
      </c>
      <c r="U1" s="5" t="s">
        <v>360</v>
      </c>
      <c r="V1" s="5" t="s">
        <v>440</v>
      </c>
      <c r="W1" s="5" t="s">
        <v>17</v>
      </c>
    </row>
    <row r="2" spans="1:23" s="23" customFormat="1" ht="15">
      <c r="A2" s="70" t="s">
        <v>6</v>
      </c>
      <c r="B2" s="46"/>
      <c r="C2" s="6"/>
      <c r="D2" s="6"/>
      <c r="E2" s="7"/>
      <c r="F2" s="6"/>
      <c r="G2" s="6"/>
      <c r="H2" s="30"/>
      <c r="I2" s="6"/>
      <c r="J2" s="51"/>
      <c r="K2" s="7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  <row r="3" spans="1:23" s="23" customFormat="1" ht="16">
      <c r="A3" s="55"/>
      <c r="B3" s="47"/>
      <c r="C3" s="9"/>
      <c r="D3" s="9" t="s">
        <v>332</v>
      </c>
      <c r="E3" s="10" t="s">
        <v>7</v>
      </c>
      <c r="F3" s="9" t="s">
        <v>55</v>
      </c>
      <c r="G3" s="9" t="s">
        <v>226</v>
      </c>
      <c r="H3" s="31" t="s">
        <v>327</v>
      </c>
      <c r="I3" s="9"/>
      <c r="J3" s="15" t="s">
        <v>87</v>
      </c>
      <c r="K3" s="10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s="23" customFormat="1" ht="16">
      <c r="A4" s="55"/>
      <c r="B4" s="47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9"/>
      <c r="J4" s="15" t="s">
        <v>87</v>
      </c>
      <c r="K4" s="10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s="23" customFormat="1" ht="16">
      <c r="A5" s="55"/>
      <c r="B5" s="47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9"/>
      <c r="J5" s="15" t="s">
        <v>87</v>
      </c>
      <c r="K5" s="10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s="23" customFormat="1" ht="15" customHeight="1">
      <c r="A6" s="55"/>
      <c r="B6" s="47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9"/>
      <c r="J6" s="15" t="s">
        <v>87</v>
      </c>
      <c r="K6" s="10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s="23" customFormat="1" ht="15">
      <c r="A7" s="70" t="s">
        <v>10</v>
      </c>
      <c r="B7" s="46" t="s">
        <v>154</v>
      </c>
      <c r="C7" s="12"/>
      <c r="D7" s="12"/>
      <c r="E7" s="13"/>
      <c r="F7" s="12"/>
      <c r="G7" s="12"/>
      <c r="H7" s="32"/>
      <c r="I7" s="12"/>
      <c r="J7" s="52"/>
      <c r="K7" s="14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</row>
    <row r="8" spans="1:23" s="23" customFormat="1" ht="16">
      <c r="A8" s="55"/>
      <c r="B8" s="47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7"/>
      <c r="H8" s="31" t="s">
        <v>85</v>
      </c>
      <c r="I8" s="47"/>
      <c r="J8" s="15" t="s">
        <v>87</v>
      </c>
      <c r="K8" s="47"/>
      <c r="L8" s="28" t="s">
        <v>366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s="23" customFormat="1" ht="16">
      <c r="A9" s="55"/>
      <c r="B9" s="47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88</v>
      </c>
      <c r="I9" s="15" t="s">
        <v>54</v>
      </c>
      <c r="J9" s="15" t="s">
        <v>337</v>
      </c>
      <c r="K9" s="16"/>
      <c r="L9" s="28" t="s">
        <v>367</v>
      </c>
      <c r="M9" s="28" t="s">
        <v>368</v>
      </c>
      <c r="N9" s="28">
        <v>4265453</v>
      </c>
      <c r="O9" s="28" t="str">
        <f>IF(M9&lt;&gt;"",HYPERLINK(CONCATENATE("https://athena.ohdsi.org/search-terms/terms/",N9), CONCATENATE("Athena-",N9)),"")</f>
        <v>Athena-4265453</v>
      </c>
      <c r="P9" s="28" t="s">
        <v>369</v>
      </c>
      <c r="Q9" s="28">
        <v>9448</v>
      </c>
      <c r="R9" s="27" t="s">
        <v>376</v>
      </c>
      <c r="S9" s="28"/>
      <c r="T9" s="28"/>
      <c r="U9" s="28"/>
      <c r="V9" s="28"/>
      <c r="W9" s="28"/>
    </row>
    <row r="10" spans="1:23" s="23" customFormat="1" ht="16">
      <c r="A10" s="55"/>
      <c r="B10" s="47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>
        <v>0.1</v>
      </c>
      <c r="I10" s="15"/>
      <c r="J10" s="15" t="s">
        <v>87</v>
      </c>
      <c r="K10" s="16"/>
      <c r="L10" s="28" t="s">
        <v>366</v>
      </c>
      <c r="M10" s="28"/>
      <c r="N10" s="28"/>
      <c r="O10" s="28" t="str">
        <f t="shared" ref="O10:O73" si="0">IF(M10&lt;&gt;"",HYPERLINK(CONCATENATE("https://athena.ohdsi.org/search-terms/terms/",N10), CONCATENATE("Athena-",N10)),"")</f>
        <v/>
      </c>
      <c r="P10" s="28"/>
      <c r="Q10" s="28"/>
      <c r="R10" s="28"/>
      <c r="S10" s="28" t="s">
        <v>535</v>
      </c>
      <c r="T10" s="28" t="s">
        <v>536</v>
      </c>
      <c r="U10" s="28" t="s">
        <v>370</v>
      </c>
      <c r="V10" s="28"/>
      <c r="W10" s="28"/>
    </row>
    <row r="11" spans="1:23" s="23" customFormat="1" ht="48">
      <c r="A11" s="55"/>
      <c r="B11" s="47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90</v>
      </c>
      <c r="I11" s="15" t="s">
        <v>54</v>
      </c>
      <c r="J11" s="15" t="s">
        <v>87</v>
      </c>
      <c r="K11" s="16" t="s">
        <v>357</v>
      </c>
      <c r="L11" s="28" t="s">
        <v>367</v>
      </c>
      <c r="M11" s="28"/>
      <c r="N11" s="28">
        <v>2000000001</v>
      </c>
      <c r="O11" s="28" t="str">
        <f t="shared" si="0"/>
        <v/>
      </c>
      <c r="P11" s="28" t="s">
        <v>369</v>
      </c>
      <c r="Q11" s="28">
        <v>9448</v>
      </c>
      <c r="R11" s="27" t="s">
        <v>376</v>
      </c>
      <c r="S11" s="28"/>
      <c r="T11" s="28"/>
      <c r="U11" s="28"/>
      <c r="V11" s="28"/>
      <c r="W11" s="28"/>
    </row>
    <row r="12" spans="1:23" s="23" customFormat="1" ht="16">
      <c r="A12" s="55"/>
      <c r="B12" s="47" t="s">
        <v>143</v>
      </c>
      <c r="C12" s="15"/>
      <c r="D12" s="15" t="s">
        <v>14</v>
      </c>
      <c r="E12" s="44" t="s">
        <v>15</v>
      </c>
      <c r="F12" s="15" t="s">
        <v>55</v>
      </c>
      <c r="G12" s="15" t="s">
        <v>77</v>
      </c>
      <c r="H12" s="28">
        <v>0.1</v>
      </c>
      <c r="I12" s="15"/>
      <c r="J12" s="15" t="s">
        <v>87</v>
      </c>
      <c r="K12" s="23" t="s">
        <v>539</v>
      </c>
      <c r="L12" s="28" t="s">
        <v>367</v>
      </c>
      <c r="M12" s="28" t="s">
        <v>368</v>
      </c>
      <c r="N12" s="28">
        <v>4171617</v>
      </c>
      <c r="O12" s="28" t="str">
        <f t="shared" si="0"/>
        <v>Athena-4171617</v>
      </c>
      <c r="P12" s="28"/>
      <c r="Q12" s="28"/>
      <c r="R12" s="28"/>
      <c r="S12" s="28" t="s">
        <v>537</v>
      </c>
      <c r="T12" s="28" t="s">
        <v>538</v>
      </c>
      <c r="U12" s="28" t="s">
        <v>368</v>
      </c>
      <c r="V12" s="28"/>
      <c r="W12" s="28"/>
    </row>
    <row r="13" spans="1:23" s="23" customFormat="1" ht="32">
      <c r="A13" s="55"/>
      <c r="B13" s="47" t="s">
        <v>143</v>
      </c>
      <c r="C13" s="15"/>
      <c r="D13" s="71" t="s">
        <v>14</v>
      </c>
      <c r="E13" s="72" t="s">
        <v>15</v>
      </c>
      <c r="F13" s="15" t="s">
        <v>55</v>
      </c>
      <c r="G13" s="15"/>
      <c r="H13" s="28"/>
      <c r="I13" s="15"/>
      <c r="J13" s="15"/>
      <c r="K13" s="16" t="s">
        <v>227</v>
      </c>
      <c r="L13" s="28"/>
      <c r="M13" s="28"/>
      <c r="N13" s="28"/>
      <c r="O13" s="28" t="str">
        <f t="shared" si="0"/>
        <v/>
      </c>
      <c r="P13" s="28"/>
      <c r="Q13" s="28"/>
      <c r="R13" s="28"/>
      <c r="S13" s="28"/>
      <c r="T13" s="28"/>
      <c r="U13" s="28"/>
      <c r="V13" s="28"/>
      <c r="W13" s="28"/>
    </row>
    <row r="14" spans="1:23" s="23" customFormat="1" ht="16">
      <c r="A14" s="55"/>
      <c r="B14" s="47"/>
      <c r="C14" s="15"/>
      <c r="D14" s="71" t="s">
        <v>615</v>
      </c>
      <c r="E14" s="72" t="s">
        <v>616</v>
      </c>
      <c r="F14" s="15" t="s">
        <v>55</v>
      </c>
      <c r="G14" s="15"/>
      <c r="H14" s="28"/>
      <c r="I14" s="15"/>
      <c r="J14" s="15"/>
      <c r="K14" s="16"/>
      <c r="L14" s="28"/>
      <c r="M14" s="28"/>
      <c r="N14" s="28"/>
      <c r="O14" s="28" t="str">
        <f t="shared" si="0"/>
        <v/>
      </c>
      <c r="P14" s="28"/>
      <c r="Q14" s="28"/>
      <c r="R14" s="28"/>
      <c r="S14" s="28"/>
      <c r="T14" s="28"/>
      <c r="U14" s="28"/>
      <c r="V14" s="28"/>
      <c r="W14" s="28"/>
    </row>
    <row r="15" spans="1:23" s="23" customFormat="1" ht="16">
      <c r="A15" s="55"/>
      <c r="B15" s="47"/>
      <c r="C15" s="15"/>
      <c r="D15" s="71" t="s">
        <v>14</v>
      </c>
      <c r="E15" s="72" t="s">
        <v>15</v>
      </c>
      <c r="F15" s="15" t="s">
        <v>55</v>
      </c>
      <c r="G15" s="15"/>
      <c r="H15" s="28"/>
      <c r="I15" s="15"/>
      <c r="J15" s="15"/>
      <c r="K15" s="16"/>
      <c r="L15" s="28"/>
      <c r="M15" s="28"/>
      <c r="N15" s="28"/>
      <c r="O15" s="28" t="str">
        <f t="shared" si="0"/>
        <v/>
      </c>
      <c r="P15" s="28"/>
      <c r="Q15" s="28"/>
      <c r="R15" s="28"/>
      <c r="S15" s="28"/>
      <c r="T15" s="28"/>
      <c r="U15" s="28"/>
      <c r="V15" s="28"/>
      <c r="W15" s="28"/>
    </row>
    <row r="16" spans="1:23" s="23" customFormat="1" ht="15">
      <c r="A16" s="70" t="s">
        <v>339</v>
      </c>
      <c r="B16" s="46" t="s">
        <v>156</v>
      </c>
      <c r="C16" s="6"/>
      <c r="D16" s="6"/>
      <c r="E16" s="7"/>
      <c r="F16" s="6"/>
      <c r="G16" s="6"/>
      <c r="H16" s="30"/>
      <c r="I16" s="6"/>
      <c r="J16" s="51"/>
      <c r="K16" s="7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 spans="1:23" s="23" customFormat="1" ht="16">
      <c r="A17" s="55"/>
      <c r="B17" s="49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15"/>
      <c r="J17" s="27" t="s">
        <v>337</v>
      </c>
      <c r="K17" s="45"/>
      <c r="L17" s="27"/>
      <c r="M17" s="27"/>
      <c r="N17" s="27"/>
      <c r="O17" s="28" t="str">
        <f t="shared" si="0"/>
        <v/>
      </c>
      <c r="P17" s="27"/>
      <c r="Q17" s="27"/>
      <c r="R17" s="27"/>
      <c r="S17" s="27"/>
      <c r="T17" s="27"/>
      <c r="U17" s="27"/>
      <c r="V17" s="27"/>
      <c r="W17" s="27"/>
    </row>
    <row r="18" spans="1:23" s="23" customFormat="1" ht="16">
      <c r="A18" s="55"/>
      <c r="B18" s="49"/>
      <c r="C18" s="15"/>
      <c r="D18" s="71" t="s">
        <v>302</v>
      </c>
      <c r="E18" s="72" t="s">
        <v>303</v>
      </c>
      <c r="F18" s="15" t="s">
        <v>55</v>
      </c>
      <c r="G18" s="15" t="s">
        <v>304</v>
      </c>
      <c r="H18" s="28" t="s">
        <v>305</v>
      </c>
      <c r="I18" s="15"/>
      <c r="J18" s="27" t="s">
        <v>337</v>
      </c>
      <c r="K18" s="45"/>
      <c r="L18" s="16"/>
      <c r="M18" s="27"/>
      <c r="N18" s="27"/>
      <c r="O18" s="28" t="str">
        <f t="shared" si="0"/>
        <v/>
      </c>
      <c r="P18" s="27"/>
      <c r="Q18" s="27"/>
      <c r="R18" s="27"/>
      <c r="S18" s="15"/>
      <c r="T18" s="27"/>
      <c r="U18" s="27"/>
      <c r="V18" s="27"/>
      <c r="W18" s="27"/>
    </row>
    <row r="19" spans="1:23" s="23" customFormat="1" ht="16">
      <c r="A19" s="55"/>
      <c r="B19" s="49"/>
      <c r="C19" s="15"/>
      <c r="D19" s="76" t="s">
        <v>395</v>
      </c>
      <c r="E19" s="77" t="s">
        <v>379</v>
      </c>
      <c r="F19" s="15"/>
      <c r="G19" s="15"/>
      <c r="H19" s="28"/>
      <c r="I19" s="15"/>
      <c r="J19" s="27" t="s">
        <v>337</v>
      </c>
      <c r="K19" s="45"/>
      <c r="L19" s="16" t="s">
        <v>371</v>
      </c>
      <c r="M19" s="27" t="s">
        <v>368</v>
      </c>
      <c r="N19" s="27">
        <v>42710016</v>
      </c>
      <c r="O19" s="28" t="str">
        <f t="shared" si="0"/>
        <v>Athena-42710016</v>
      </c>
      <c r="P19" s="27"/>
      <c r="Q19" s="27"/>
      <c r="R19" s="27"/>
      <c r="S19" s="15" t="s">
        <v>372</v>
      </c>
      <c r="T19" s="27" t="s">
        <v>396</v>
      </c>
      <c r="U19" s="27"/>
      <c r="V19" s="27"/>
      <c r="W19" s="27" t="s">
        <v>168</v>
      </c>
    </row>
    <row r="20" spans="1:23" s="23" customFormat="1" ht="16">
      <c r="A20" s="55"/>
      <c r="B20" s="49"/>
      <c r="C20" s="15" t="s">
        <v>540</v>
      </c>
      <c r="D20" s="76" t="s">
        <v>385</v>
      </c>
      <c r="E20" s="77" t="s">
        <v>380</v>
      </c>
      <c r="F20" s="15"/>
      <c r="G20" s="15"/>
      <c r="H20" s="28"/>
      <c r="I20" s="15"/>
      <c r="J20" s="27" t="s">
        <v>337</v>
      </c>
      <c r="K20" s="45"/>
      <c r="L20" s="16" t="s">
        <v>371</v>
      </c>
      <c r="M20" s="27"/>
      <c r="N20" s="28">
        <v>2000000002</v>
      </c>
      <c r="O20" s="28" t="str">
        <f t="shared" si="0"/>
        <v/>
      </c>
      <c r="P20" s="27"/>
      <c r="Q20" s="27"/>
      <c r="R20" s="27"/>
      <c r="S20" s="15" t="s">
        <v>372</v>
      </c>
      <c r="T20" s="27" t="s">
        <v>397</v>
      </c>
      <c r="U20" s="27"/>
      <c r="V20" s="27"/>
      <c r="W20" s="27" t="s">
        <v>168</v>
      </c>
    </row>
    <row r="21" spans="1:23" s="23" customFormat="1" ht="16">
      <c r="A21" s="55"/>
      <c r="B21" s="49"/>
      <c r="C21" s="15"/>
      <c r="D21" s="76" t="s">
        <v>384</v>
      </c>
      <c r="E21" s="77" t="s">
        <v>381</v>
      </c>
      <c r="F21" s="15"/>
      <c r="G21" s="15"/>
      <c r="H21" s="28"/>
      <c r="I21" s="15"/>
      <c r="J21" s="27" t="s">
        <v>337</v>
      </c>
      <c r="K21" s="45"/>
      <c r="L21" s="16" t="s">
        <v>371</v>
      </c>
      <c r="M21" s="27" t="s">
        <v>368</v>
      </c>
      <c r="N21" s="27">
        <v>4297400</v>
      </c>
      <c r="O21" s="28" t="str">
        <f t="shared" si="0"/>
        <v>Athena-4297400</v>
      </c>
      <c r="P21" s="27"/>
      <c r="Q21" s="27"/>
      <c r="R21" s="27"/>
      <c r="S21" s="15" t="s">
        <v>372</v>
      </c>
      <c r="T21" s="27" t="s">
        <v>398</v>
      </c>
      <c r="U21" s="27"/>
      <c r="V21" s="27"/>
      <c r="W21" s="27" t="s">
        <v>168</v>
      </c>
    </row>
    <row r="22" spans="1:23" s="23" customFormat="1" ht="16">
      <c r="A22" s="55"/>
      <c r="B22" s="49"/>
      <c r="C22" s="15"/>
      <c r="D22" s="76" t="s">
        <v>383</v>
      </c>
      <c r="E22" s="77" t="s">
        <v>382</v>
      </c>
      <c r="F22" s="15"/>
      <c r="G22" s="15"/>
      <c r="H22" s="28"/>
      <c r="I22" s="15"/>
      <c r="J22" s="27" t="s">
        <v>337</v>
      </c>
      <c r="K22" s="45"/>
      <c r="L22" s="16" t="s">
        <v>371</v>
      </c>
      <c r="M22" s="27" t="s">
        <v>368</v>
      </c>
      <c r="N22" s="23">
        <v>4182210</v>
      </c>
      <c r="O22" s="28" t="str">
        <f t="shared" si="0"/>
        <v>Athena-4182210</v>
      </c>
      <c r="P22" s="27"/>
      <c r="Q22" s="27"/>
      <c r="R22" s="27"/>
      <c r="S22" s="15" t="s">
        <v>372</v>
      </c>
      <c r="T22" s="27" t="s">
        <v>399</v>
      </c>
      <c r="U22" s="27"/>
      <c r="V22" s="27"/>
      <c r="W22" s="27" t="s">
        <v>168</v>
      </c>
    </row>
    <row r="23" spans="1:23" s="23" customFormat="1" ht="16">
      <c r="A23" s="55"/>
      <c r="B23" s="47"/>
      <c r="C23" s="15"/>
      <c r="D23" s="71" t="s">
        <v>93</v>
      </c>
      <c r="E23" s="72" t="s">
        <v>56</v>
      </c>
      <c r="F23" s="15" t="s">
        <v>55</v>
      </c>
      <c r="G23" s="27" t="s">
        <v>333</v>
      </c>
      <c r="H23" s="28" t="s">
        <v>196</v>
      </c>
      <c r="I23" s="15"/>
      <c r="J23" s="27" t="s">
        <v>337</v>
      </c>
      <c r="K23" s="45"/>
      <c r="L23" s="27"/>
      <c r="M23" s="27"/>
      <c r="N23" s="27"/>
      <c r="O23" s="28" t="str">
        <f t="shared" si="0"/>
        <v/>
      </c>
      <c r="P23" s="27"/>
      <c r="Q23" s="27"/>
      <c r="R23" s="27"/>
      <c r="S23" s="27"/>
      <c r="T23" s="27"/>
      <c r="U23" s="27"/>
      <c r="V23" s="27"/>
      <c r="W23" s="27"/>
    </row>
    <row r="24" spans="1:23" s="23" customFormat="1" ht="16">
      <c r="A24" s="55"/>
      <c r="B24" s="47"/>
      <c r="C24" s="15"/>
      <c r="D24" s="76" t="s">
        <v>406</v>
      </c>
      <c r="E24" s="77" t="s">
        <v>386</v>
      </c>
      <c r="F24" s="15"/>
      <c r="G24" s="27"/>
      <c r="H24" s="28"/>
      <c r="I24" s="15"/>
      <c r="J24" s="27" t="s">
        <v>337</v>
      </c>
      <c r="K24" s="45"/>
      <c r="L24" s="16" t="s">
        <v>371</v>
      </c>
      <c r="M24" s="27" t="s">
        <v>368</v>
      </c>
      <c r="N24" s="27">
        <v>378419</v>
      </c>
      <c r="O24" s="28" t="str">
        <f t="shared" si="0"/>
        <v>Athena-378419</v>
      </c>
      <c r="P24" s="27"/>
      <c r="Q24" s="27"/>
      <c r="R24" s="27"/>
      <c r="S24" s="15" t="s">
        <v>372</v>
      </c>
      <c r="T24" s="27" t="s">
        <v>396</v>
      </c>
      <c r="U24" s="27"/>
      <c r="V24" s="27"/>
      <c r="W24" s="27" t="s">
        <v>168</v>
      </c>
    </row>
    <row r="25" spans="1:23" s="23" customFormat="1" ht="16">
      <c r="A25" s="55"/>
      <c r="B25" s="47"/>
      <c r="C25" s="15"/>
      <c r="D25" s="76" t="s">
        <v>407</v>
      </c>
      <c r="E25" s="77" t="s">
        <v>387</v>
      </c>
      <c r="F25" s="15"/>
      <c r="G25" s="27"/>
      <c r="H25" s="28"/>
      <c r="I25" s="15"/>
      <c r="J25" s="27" t="s">
        <v>337</v>
      </c>
      <c r="K25" s="45"/>
      <c r="L25" s="16" t="s">
        <v>371</v>
      </c>
      <c r="M25" s="27" t="s">
        <v>368</v>
      </c>
      <c r="N25" s="27">
        <v>380701</v>
      </c>
      <c r="O25" s="28" t="str">
        <f t="shared" si="0"/>
        <v>Athena-380701</v>
      </c>
      <c r="P25" s="27"/>
      <c r="Q25" s="27"/>
      <c r="R25" s="27"/>
      <c r="S25" s="15" t="s">
        <v>372</v>
      </c>
      <c r="T25" s="27" t="s">
        <v>397</v>
      </c>
      <c r="U25" s="27"/>
      <c r="V25" s="27"/>
      <c r="W25" s="27" t="s">
        <v>168</v>
      </c>
    </row>
    <row r="26" spans="1:23" s="23" customFormat="1" ht="16">
      <c r="A26" s="55"/>
      <c r="B26" s="47"/>
      <c r="C26" s="15"/>
      <c r="D26" s="77" t="s">
        <v>408</v>
      </c>
      <c r="E26" s="77" t="s">
        <v>388</v>
      </c>
      <c r="F26" s="15"/>
      <c r="G26" s="27"/>
      <c r="H26" s="28"/>
      <c r="I26" s="15"/>
      <c r="J26" s="27" t="s">
        <v>337</v>
      </c>
      <c r="K26" s="45"/>
      <c r="L26" s="16" t="s">
        <v>371</v>
      </c>
      <c r="M26" s="27" t="s">
        <v>368</v>
      </c>
      <c r="N26" s="27">
        <v>443605</v>
      </c>
      <c r="O26" s="28" t="str">
        <f t="shared" si="0"/>
        <v>Athena-443605</v>
      </c>
      <c r="P26" s="27"/>
      <c r="Q26" s="27"/>
      <c r="R26" s="27"/>
      <c r="S26" s="15" t="s">
        <v>372</v>
      </c>
      <c r="T26" s="27" t="s">
        <v>398</v>
      </c>
      <c r="U26" s="27"/>
      <c r="V26" s="27"/>
      <c r="W26" s="27" t="s">
        <v>168</v>
      </c>
    </row>
    <row r="27" spans="1:23" s="23" customFormat="1" ht="16">
      <c r="A27" s="55"/>
      <c r="B27" s="47"/>
      <c r="C27" s="15"/>
      <c r="D27" s="76" t="s">
        <v>409</v>
      </c>
      <c r="E27" s="77" t="s">
        <v>389</v>
      </c>
      <c r="F27" s="15"/>
      <c r="G27" s="27"/>
      <c r="H27" s="28"/>
      <c r="I27" s="15"/>
      <c r="J27" s="27" t="s">
        <v>337</v>
      </c>
      <c r="K27" s="45"/>
      <c r="L27" s="16" t="s">
        <v>371</v>
      </c>
      <c r="M27" s="27" t="s">
        <v>368</v>
      </c>
      <c r="N27" s="27">
        <v>4043378</v>
      </c>
      <c r="O27" s="28" t="str">
        <f t="shared" si="0"/>
        <v>Athena-4043378</v>
      </c>
      <c r="P27" s="27"/>
      <c r="Q27" s="27"/>
      <c r="R27" s="27"/>
      <c r="S27" s="15" t="s">
        <v>372</v>
      </c>
      <c r="T27" s="27" t="s">
        <v>399</v>
      </c>
      <c r="U27" s="27"/>
      <c r="V27" s="27"/>
      <c r="W27" s="27" t="s">
        <v>168</v>
      </c>
    </row>
    <row r="28" spans="1:23" s="23" customFormat="1" ht="16">
      <c r="A28" s="55"/>
      <c r="B28" s="47"/>
      <c r="C28" s="15"/>
      <c r="D28" s="77" t="s">
        <v>410</v>
      </c>
      <c r="E28" s="77" t="s">
        <v>390</v>
      </c>
      <c r="F28" s="15"/>
      <c r="G28" s="27"/>
      <c r="H28" s="28"/>
      <c r="I28" s="15"/>
      <c r="J28" s="27" t="s">
        <v>337</v>
      </c>
      <c r="K28" s="45"/>
      <c r="L28" s="16" t="s">
        <v>371</v>
      </c>
      <c r="M28" s="27" t="s">
        <v>368</v>
      </c>
      <c r="N28" s="27">
        <v>4314734</v>
      </c>
      <c r="O28" s="28" t="str">
        <f t="shared" si="0"/>
        <v>Athena-4314734</v>
      </c>
      <c r="P28" s="27"/>
      <c r="Q28" s="27"/>
      <c r="R28" s="27"/>
      <c r="S28" s="15" t="s">
        <v>372</v>
      </c>
      <c r="T28" s="27" t="s">
        <v>400</v>
      </c>
      <c r="U28" s="27"/>
      <c r="V28" s="27"/>
      <c r="W28" s="27" t="s">
        <v>168</v>
      </c>
    </row>
    <row r="29" spans="1:23" s="23" customFormat="1" ht="16">
      <c r="A29" s="55"/>
      <c r="B29" s="47"/>
      <c r="C29" s="15"/>
      <c r="D29" s="76" t="s">
        <v>411</v>
      </c>
      <c r="E29" s="77" t="s">
        <v>391</v>
      </c>
      <c r="F29" s="15"/>
      <c r="G29" s="27"/>
      <c r="H29" s="28"/>
      <c r="I29" s="15"/>
      <c r="J29" s="27" t="s">
        <v>337</v>
      </c>
      <c r="K29" s="45"/>
      <c r="L29" s="16" t="s">
        <v>371</v>
      </c>
      <c r="M29" s="27" t="s">
        <v>368</v>
      </c>
      <c r="N29" s="27">
        <v>4046091</v>
      </c>
      <c r="O29" s="28" t="str">
        <f t="shared" si="0"/>
        <v>Athena-4046091</v>
      </c>
      <c r="P29" s="27"/>
      <c r="Q29" s="27"/>
      <c r="R29" s="27"/>
      <c r="S29" s="15" t="s">
        <v>372</v>
      </c>
      <c r="T29" s="27" t="s">
        <v>401</v>
      </c>
      <c r="U29" s="27"/>
      <c r="V29" s="27"/>
      <c r="W29" s="27" t="s">
        <v>168</v>
      </c>
    </row>
    <row r="30" spans="1:23" s="23" customFormat="1" ht="16">
      <c r="A30" s="55"/>
      <c r="B30" s="47"/>
      <c r="C30" s="15"/>
      <c r="D30" s="76" t="s">
        <v>412</v>
      </c>
      <c r="E30" s="77" t="s">
        <v>392</v>
      </c>
      <c r="F30" s="15"/>
      <c r="G30" s="27"/>
      <c r="H30" s="28"/>
      <c r="I30" s="15"/>
      <c r="J30" s="27" t="s">
        <v>337</v>
      </c>
      <c r="K30" s="45"/>
      <c r="L30" s="16" t="s">
        <v>371</v>
      </c>
      <c r="M30" s="27" t="s">
        <v>368</v>
      </c>
      <c r="N30" s="27">
        <v>4077904</v>
      </c>
      <c r="O30" s="28" t="str">
        <f t="shared" si="0"/>
        <v>Athena-4077904</v>
      </c>
      <c r="P30" s="27"/>
      <c r="Q30" s="27"/>
      <c r="R30" s="27"/>
      <c r="S30" s="15" t="s">
        <v>372</v>
      </c>
      <c r="T30" s="27" t="s">
        <v>402</v>
      </c>
      <c r="U30" s="27"/>
      <c r="V30" s="27"/>
      <c r="W30" s="27" t="s">
        <v>168</v>
      </c>
    </row>
    <row r="31" spans="1:23" s="23" customFormat="1" ht="16">
      <c r="A31" s="55"/>
      <c r="B31" s="47"/>
      <c r="C31" s="15"/>
      <c r="D31" s="76" t="s">
        <v>413</v>
      </c>
      <c r="E31" s="77" t="s">
        <v>393</v>
      </c>
      <c r="F31" s="15"/>
      <c r="G31" s="27"/>
      <c r="H31" s="28"/>
      <c r="I31" s="15"/>
      <c r="J31" s="27" t="s">
        <v>337</v>
      </c>
      <c r="K31" s="45"/>
      <c r="L31" s="16" t="s">
        <v>371</v>
      </c>
      <c r="M31" s="27" t="s">
        <v>368</v>
      </c>
      <c r="N31" s="27">
        <v>40391011</v>
      </c>
      <c r="O31" s="28" t="str">
        <f t="shared" si="0"/>
        <v>Athena-40391011</v>
      </c>
      <c r="P31" s="27"/>
      <c r="Q31" s="27"/>
      <c r="R31" s="27"/>
      <c r="S31" s="15" t="s">
        <v>372</v>
      </c>
      <c r="T31" s="27" t="s">
        <v>403</v>
      </c>
      <c r="U31" s="27"/>
      <c r="V31" s="27"/>
      <c r="W31" s="27" t="s">
        <v>168</v>
      </c>
    </row>
    <row r="32" spans="1:23" s="23" customFormat="1" ht="16">
      <c r="A32" s="55"/>
      <c r="B32" s="47"/>
      <c r="C32" s="15"/>
      <c r="D32" s="76" t="s">
        <v>415</v>
      </c>
      <c r="E32" s="77" t="s">
        <v>414</v>
      </c>
      <c r="F32" s="15"/>
      <c r="G32" s="27"/>
      <c r="H32" s="28"/>
      <c r="I32" s="15"/>
      <c r="J32" s="27" t="s">
        <v>337</v>
      </c>
      <c r="K32" s="45"/>
      <c r="L32" s="16" t="s">
        <v>371</v>
      </c>
      <c r="M32" s="27" t="s">
        <v>368</v>
      </c>
      <c r="N32" s="27">
        <v>37396465</v>
      </c>
      <c r="O32" s="28" t="str">
        <f t="shared" si="0"/>
        <v>Athena-37396465</v>
      </c>
      <c r="P32" s="27"/>
      <c r="Q32" s="27"/>
      <c r="R32" s="27"/>
      <c r="S32" s="15" t="s">
        <v>372</v>
      </c>
      <c r="T32" s="27" t="s">
        <v>404</v>
      </c>
      <c r="U32" s="27"/>
      <c r="V32" s="27"/>
      <c r="W32" s="27" t="s">
        <v>168</v>
      </c>
    </row>
    <row r="33" spans="1:23" s="23" customFormat="1" ht="16">
      <c r="A33" s="55"/>
      <c r="B33" s="47"/>
      <c r="C33" s="15"/>
      <c r="D33" s="76" t="s">
        <v>416</v>
      </c>
      <c r="E33" s="77" t="s">
        <v>394</v>
      </c>
      <c r="F33" s="15"/>
      <c r="G33" s="27"/>
      <c r="H33" s="28"/>
      <c r="I33" s="15"/>
      <c r="J33" s="27" t="s">
        <v>337</v>
      </c>
      <c r="K33" s="45"/>
      <c r="L33" s="16" t="s">
        <v>371</v>
      </c>
      <c r="M33" s="27" t="s">
        <v>368</v>
      </c>
      <c r="N33" s="27">
        <v>372241</v>
      </c>
      <c r="O33" s="28" t="str">
        <f t="shared" si="0"/>
        <v>Athena-372241</v>
      </c>
      <c r="P33" s="27"/>
      <c r="Q33" s="27"/>
      <c r="R33" s="27"/>
      <c r="S33" s="15" t="s">
        <v>372</v>
      </c>
      <c r="T33" s="27" t="s">
        <v>405</v>
      </c>
      <c r="U33" s="27"/>
      <c r="V33" s="27"/>
      <c r="W33" s="27" t="s">
        <v>168</v>
      </c>
    </row>
    <row r="34" spans="1:23" s="23" customFormat="1" ht="16">
      <c r="A34" s="55"/>
      <c r="B34" s="47" t="s">
        <v>230</v>
      </c>
      <c r="C34" s="15" t="s">
        <v>347</v>
      </c>
      <c r="D34" s="15" t="s">
        <v>269</v>
      </c>
      <c r="E34" s="16" t="s">
        <v>344</v>
      </c>
      <c r="F34" s="15" t="s">
        <v>120</v>
      </c>
      <c r="G34" s="15"/>
      <c r="H34" s="28"/>
      <c r="I34" s="15"/>
      <c r="J34" s="27" t="s">
        <v>337</v>
      </c>
      <c r="K34" s="16"/>
      <c r="L34" s="27"/>
      <c r="M34" s="27"/>
      <c r="N34" s="27"/>
      <c r="O34" s="28" t="str">
        <f t="shared" si="0"/>
        <v/>
      </c>
      <c r="P34" s="27"/>
      <c r="Q34" s="27"/>
      <c r="R34" s="27"/>
      <c r="S34" s="27"/>
      <c r="T34" s="27"/>
      <c r="U34" s="27"/>
      <c r="V34" s="27"/>
      <c r="W34" s="27"/>
    </row>
    <row r="35" spans="1:23" s="23" customFormat="1" ht="16">
      <c r="A35" s="55"/>
      <c r="B35" s="47" t="s">
        <v>228</v>
      </c>
      <c r="C35" s="15" t="s">
        <v>231</v>
      </c>
      <c r="D35" s="27" t="s">
        <v>232</v>
      </c>
      <c r="E35" s="44" t="s">
        <v>348</v>
      </c>
      <c r="F35" s="15" t="s">
        <v>197</v>
      </c>
      <c r="G35" s="15"/>
      <c r="H35" s="28" t="s">
        <v>229</v>
      </c>
      <c r="I35" s="15"/>
      <c r="J35" s="27" t="s">
        <v>337</v>
      </c>
      <c r="K35" s="16"/>
      <c r="L35" s="27" t="s">
        <v>367</v>
      </c>
      <c r="M35" s="27" t="s">
        <v>368</v>
      </c>
      <c r="N35" s="27">
        <v>36714811</v>
      </c>
      <c r="O35" s="28" t="str">
        <f t="shared" si="0"/>
        <v>Athena-36714811</v>
      </c>
      <c r="P35" s="27"/>
      <c r="Q35" s="27"/>
      <c r="R35" s="27"/>
      <c r="S35" s="27"/>
      <c r="T35" s="27"/>
      <c r="U35" s="27"/>
      <c r="V35" s="27"/>
      <c r="W35" s="15" t="s">
        <v>269</v>
      </c>
    </row>
    <row r="36" spans="1:23" s="23" customFormat="1" ht="16">
      <c r="A36" s="55"/>
      <c r="B36" s="47"/>
      <c r="C36" s="15" t="s">
        <v>618</v>
      </c>
      <c r="D36" s="27" t="s">
        <v>619</v>
      </c>
      <c r="E36" s="44" t="s">
        <v>620</v>
      </c>
      <c r="F36" s="15" t="s">
        <v>197</v>
      </c>
      <c r="G36" s="15"/>
      <c r="H36" s="28"/>
      <c r="I36" s="15"/>
      <c r="J36" s="27" t="s">
        <v>337</v>
      </c>
      <c r="K36" s="16"/>
      <c r="L36" s="27" t="s">
        <v>367</v>
      </c>
      <c r="M36" s="27"/>
      <c r="N36" s="27">
        <v>2000000070</v>
      </c>
      <c r="O36" s="28"/>
      <c r="P36" s="27"/>
      <c r="Q36" s="27"/>
      <c r="R36" s="27"/>
      <c r="S36" s="27"/>
      <c r="T36" s="27"/>
      <c r="U36" s="27"/>
      <c r="V36" s="27"/>
      <c r="W36" s="15"/>
    </row>
    <row r="37" spans="1:23" s="23" customFormat="1" ht="15">
      <c r="A37" s="70" t="s">
        <v>19</v>
      </c>
      <c r="B37" s="46"/>
      <c r="C37" s="6"/>
      <c r="D37" s="6"/>
      <c r="E37" s="7"/>
      <c r="F37" s="6"/>
      <c r="G37" s="6"/>
      <c r="H37" s="30"/>
      <c r="I37" s="6"/>
      <c r="J37" s="51"/>
      <c r="K37" s="7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</row>
    <row r="38" spans="1:23" s="23" customFormat="1" ht="16">
      <c r="A38" s="55"/>
      <c r="B38" s="47"/>
      <c r="C38" s="17"/>
      <c r="D38" s="17" t="s">
        <v>20</v>
      </c>
      <c r="E38" s="11" t="s">
        <v>21</v>
      </c>
      <c r="F38" s="27" t="s">
        <v>120</v>
      </c>
      <c r="G38" s="18"/>
      <c r="H38" s="33"/>
      <c r="I38" s="18"/>
      <c r="J38" s="15" t="s">
        <v>87</v>
      </c>
      <c r="K38" s="19"/>
      <c r="L38" s="15" t="s">
        <v>366</v>
      </c>
      <c r="M38" s="15"/>
      <c r="N38" s="15"/>
      <c r="O38" s="28" t="str">
        <f t="shared" si="0"/>
        <v/>
      </c>
      <c r="P38" s="15"/>
      <c r="Q38" s="15"/>
      <c r="R38" s="15"/>
      <c r="S38" s="15"/>
      <c r="T38" s="15"/>
      <c r="U38" s="15"/>
      <c r="V38" s="15"/>
      <c r="W38" s="15"/>
    </row>
    <row r="39" spans="1:23" s="23" customFormat="1" ht="16">
      <c r="A39" s="55"/>
      <c r="B39" s="47"/>
      <c r="C39" s="17"/>
      <c r="D39" s="17" t="s">
        <v>22</v>
      </c>
      <c r="E39" s="44" t="s">
        <v>336</v>
      </c>
      <c r="F39" s="27" t="s">
        <v>120</v>
      </c>
      <c r="G39" s="18"/>
      <c r="H39" s="33"/>
      <c r="I39" s="18"/>
      <c r="J39" s="15" t="s">
        <v>87</v>
      </c>
      <c r="K39" s="19"/>
      <c r="L39" s="15" t="s">
        <v>367</v>
      </c>
      <c r="M39" s="15"/>
      <c r="N39" s="28">
        <v>2000000003</v>
      </c>
      <c r="O39" s="28" t="str">
        <f t="shared" si="0"/>
        <v/>
      </c>
      <c r="P39" s="15"/>
      <c r="Q39" s="15"/>
      <c r="R39" s="15"/>
      <c r="S39" s="15"/>
      <c r="T39" s="15"/>
      <c r="U39" s="15"/>
      <c r="V39" s="15"/>
      <c r="W39" s="15"/>
    </row>
    <row r="40" spans="1:23" s="23" customFormat="1" ht="16">
      <c r="A40" s="55"/>
      <c r="B40" s="47"/>
      <c r="C40" s="17"/>
      <c r="D40" s="17" t="s">
        <v>23</v>
      </c>
      <c r="E40" s="11" t="s">
        <v>19</v>
      </c>
      <c r="F40" s="17" t="s">
        <v>55</v>
      </c>
      <c r="G40" s="15" t="s">
        <v>58</v>
      </c>
      <c r="H40" s="28">
        <v>0.1</v>
      </c>
      <c r="I40" s="18"/>
      <c r="J40" s="15" t="s">
        <v>87</v>
      </c>
      <c r="K40" s="19"/>
      <c r="L40" s="15" t="s">
        <v>366</v>
      </c>
      <c r="M40" s="15"/>
      <c r="N40" s="15"/>
      <c r="O40" s="28" t="str">
        <f t="shared" si="0"/>
        <v/>
      </c>
      <c r="P40" s="15"/>
      <c r="Q40" s="15"/>
      <c r="R40" s="15"/>
      <c r="S40" s="15" t="s">
        <v>586</v>
      </c>
      <c r="T40" s="15"/>
      <c r="U40" s="15"/>
      <c r="V40" s="15"/>
      <c r="W40" s="15"/>
    </row>
    <row r="41" spans="1:23" s="23" customFormat="1" ht="15">
      <c r="A41" s="70" t="s">
        <v>24</v>
      </c>
      <c r="B41" s="46" t="s">
        <v>164</v>
      </c>
      <c r="C41" s="6"/>
      <c r="D41" s="6"/>
      <c r="E41" s="7"/>
      <c r="F41" s="6"/>
      <c r="G41" s="6"/>
      <c r="H41" s="30"/>
      <c r="I41" s="6"/>
      <c r="J41" s="51"/>
      <c r="K41" s="7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</row>
    <row r="42" spans="1:23" s="23" customFormat="1" ht="15">
      <c r="A42" s="55"/>
      <c r="B42" s="55"/>
      <c r="C42" s="56"/>
      <c r="D42" s="56"/>
      <c r="E42" s="57"/>
      <c r="F42" s="56"/>
      <c r="G42" s="56"/>
      <c r="H42" s="58"/>
      <c r="I42" s="59"/>
      <c r="J42" s="56"/>
      <c r="K42" s="60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</row>
    <row r="43" spans="1:23" s="23" customFormat="1" ht="17" customHeight="1">
      <c r="A43" s="55"/>
      <c r="B43" s="47"/>
      <c r="C43" s="15"/>
      <c r="D43" s="15" t="s">
        <v>267</v>
      </c>
      <c r="E43" s="16" t="s">
        <v>256</v>
      </c>
      <c r="F43" s="15" t="s">
        <v>120</v>
      </c>
      <c r="G43" s="15"/>
      <c r="H43" s="28"/>
      <c r="I43" s="15"/>
      <c r="J43" s="27" t="s">
        <v>337</v>
      </c>
      <c r="K43" s="16"/>
      <c r="L43" s="27"/>
      <c r="M43" s="27"/>
      <c r="N43" s="27"/>
      <c r="O43" s="28" t="str">
        <f t="shared" si="0"/>
        <v/>
      </c>
      <c r="P43" s="27"/>
      <c r="Q43" s="27"/>
      <c r="R43" s="27"/>
      <c r="S43" s="27"/>
      <c r="T43" s="27"/>
      <c r="U43" s="27"/>
      <c r="V43" s="27"/>
      <c r="W43" s="27"/>
    </row>
    <row r="44" spans="1:23" s="23" customFormat="1" ht="16">
      <c r="A44" s="55"/>
      <c r="B44" s="47" t="s">
        <v>162</v>
      </c>
      <c r="C44" s="15" t="s">
        <v>26</v>
      </c>
      <c r="D44" s="15" t="s">
        <v>26</v>
      </c>
      <c r="E44" s="16" t="s">
        <v>60</v>
      </c>
      <c r="F44" s="15" t="s">
        <v>197</v>
      </c>
      <c r="G44" s="15"/>
      <c r="H44" s="28" t="s">
        <v>222</v>
      </c>
      <c r="I44" s="15" t="s">
        <v>59</v>
      </c>
      <c r="J44" s="27" t="s">
        <v>337</v>
      </c>
      <c r="K44" s="16"/>
      <c r="L44" s="27" t="s">
        <v>374</v>
      </c>
      <c r="M44" s="27" t="s">
        <v>368</v>
      </c>
      <c r="N44" s="27">
        <v>4152194</v>
      </c>
      <c r="O44" s="28" t="str">
        <f t="shared" si="0"/>
        <v>Athena-4152194</v>
      </c>
      <c r="P44" s="27" t="s">
        <v>59</v>
      </c>
      <c r="Q44" s="27">
        <v>8876</v>
      </c>
      <c r="R44" s="27" t="s">
        <v>376</v>
      </c>
      <c r="S44" s="27"/>
      <c r="T44" s="27"/>
      <c r="U44" s="27"/>
      <c r="V44" s="27"/>
      <c r="W44" s="27" t="s">
        <v>267</v>
      </c>
    </row>
    <row r="45" spans="1:23" s="23" customFormat="1" ht="16">
      <c r="A45" s="55"/>
      <c r="B45" s="47" t="s">
        <v>162</v>
      </c>
      <c r="C45" s="15" t="s">
        <v>27</v>
      </c>
      <c r="D45" s="15" t="s">
        <v>27</v>
      </c>
      <c r="E45" s="16" t="s">
        <v>61</v>
      </c>
      <c r="F45" s="15" t="s">
        <v>197</v>
      </c>
      <c r="G45" s="15"/>
      <c r="H45" s="28" t="s">
        <v>222</v>
      </c>
      <c r="I45" s="15" t="s">
        <v>59</v>
      </c>
      <c r="J45" s="27" t="s">
        <v>337</v>
      </c>
      <c r="K45" s="16"/>
      <c r="L45" s="27" t="s">
        <v>374</v>
      </c>
      <c r="M45" s="27" t="s">
        <v>368</v>
      </c>
      <c r="N45" s="27">
        <v>4154790</v>
      </c>
      <c r="O45" s="28" t="str">
        <f t="shared" si="0"/>
        <v>Athena-4154790</v>
      </c>
      <c r="P45" s="27" t="s">
        <v>59</v>
      </c>
      <c r="Q45" s="27">
        <v>8876</v>
      </c>
      <c r="R45" s="27" t="s">
        <v>376</v>
      </c>
      <c r="S45" s="27"/>
      <c r="T45" s="27"/>
      <c r="U45" s="27"/>
      <c r="V45" s="27"/>
      <c r="W45" s="27" t="s">
        <v>267</v>
      </c>
    </row>
    <row r="46" spans="1:23" s="23" customFormat="1" ht="16">
      <c r="A46" s="55"/>
      <c r="B46" s="47" t="s">
        <v>162</v>
      </c>
      <c r="C46" s="15" t="s">
        <v>97</v>
      </c>
      <c r="D46" s="15" t="s">
        <v>30</v>
      </c>
      <c r="E46" s="16" t="s">
        <v>98</v>
      </c>
      <c r="F46" s="15" t="s">
        <v>197</v>
      </c>
      <c r="G46" s="15"/>
      <c r="H46" s="28" t="s">
        <v>79</v>
      </c>
      <c r="I46" s="15" t="s">
        <v>99</v>
      </c>
      <c r="J46" s="27" t="s">
        <v>337</v>
      </c>
      <c r="K46" s="16"/>
      <c r="L46" s="27" t="s">
        <v>367</v>
      </c>
      <c r="M46" s="27" t="s">
        <v>368</v>
      </c>
      <c r="N46" s="27">
        <v>4245997</v>
      </c>
      <c r="O46" s="28" t="str">
        <f t="shared" si="0"/>
        <v>Athena-4245997</v>
      </c>
      <c r="P46" s="27" t="s">
        <v>375</v>
      </c>
      <c r="Q46" s="27">
        <v>9531</v>
      </c>
      <c r="R46" s="27" t="s">
        <v>376</v>
      </c>
      <c r="S46" s="27"/>
      <c r="T46" s="27"/>
      <c r="U46" s="27"/>
      <c r="V46" s="27"/>
      <c r="W46" s="27" t="s">
        <v>267</v>
      </c>
    </row>
    <row r="47" spans="1:23" s="23" customFormat="1" ht="16">
      <c r="A47" s="55"/>
      <c r="B47" s="47" t="s">
        <v>162</v>
      </c>
      <c r="C47" s="16" t="s">
        <v>31</v>
      </c>
      <c r="D47" s="16" t="s">
        <v>31</v>
      </c>
      <c r="E47" s="16" t="s">
        <v>31</v>
      </c>
      <c r="F47" s="15" t="s">
        <v>197</v>
      </c>
      <c r="G47" s="15"/>
      <c r="H47" s="28" t="s">
        <v>79</v>
      </c>
      <c r="I47" s="15" t="s">
        <v>64</v>
      </c>
      <c r="J47" s="27" t="s">
        <v>337</v>
      </c>
      <c r="K47" s="16"/>
      <c r="L47" s="27" t="s">
        <v>367</v>
      </c>
      <c r="M47" s="27" t="s">
        <v>368</v>
      </c>
      <c r="N47" s="27">
        <v>37111521</v>
      </c>
      <c r="O47" s="28" t="str">
        <f t="shared" si="0"/>
        <v>Athena-37111521</v>
      </c>
      <c r="P47" s="27" t="s">
        <v>64</v>
      </c>
      <c r="Q47" s="27">
        <v>9529</v>
      </c>
      <c r="R47" s="27" t="s">
        <v>376</v>
      </c>
      <c r="S47" s="27"/>
      <c r="T47" s="27"/>
      <c r="U47" s="27"/>
      <c r="V47" s="27"/>
      <c r="W47" s="27" t="s">
        <v>267</v>
      </c>
    </row>
    <row r="48" spans="1:23" s="23" customFormat="1" ht="16">
      <c r="A48" s="55"/>
      <c r="B48" s="47" t="s">
        <v>162</v>
      </c>
      <c r="C48" s="16" t="s">
        <v>100</v>
      </c>
      <c r="D48" s="16" t="s">
        <v>169</v>
      </c>
      <c r="E48" s="16" t="s">
        <v>62</v>
      </c>
      <c r="F48" s="15" t="s">
        <v>197</v>
      </c>
      <c r="G48" s="15"/>
      <c r="H48" s="28" t="s">
        <v>79</v>
      </c>
      <c r="I48" s="15" t="s">
        <v>63</v>
      </c>
      <c r="J48" s="27" t="s">
        <v>337</v>
      </c>
      <c r="K48" s="16"/>
      <c r="L48" s="27" t="s">
        <v>367</v>
      </c>
      <c r="M48" s="27" t="s">
        <v>368</v>
      </c>
      <c r="N48" s="27">
        <v>4087492</v>
      </c>
      <c r="O48" s="28" t="str">
        <f t="shared" si="0"/>
        <v>Athena-4087492</v>
      </c>
      <c r="P48" s="27" t="s">
        <v>63</v>
      </c>
      <c r="Q48" s="27">
        <v>8582</v>
      </c>
      <c r="R48" s="27" t="s">
        <v>376</v>
      </c>
      <c r="S48" s="27"/>
      <c r="T48" s="27"/>
      <c r="U48" s="27"/>
      <c r="V48" s="27"/>
      <c r="W48" s="27" t="s">
        <v>267</v>
      </c>
    </row>
    <row r="49" spans="1:23" s="23" customFormat="1" ht="17" customHeight="1">
      <c r="A49" s="55"/>
      <c r="B49" s="55"/>
      <c r="C49" s="56"/>
      <c r="D49" s="56"/>
      <c r="E49" s="57"/>
      <c r="F49" s="56"/>
      <c r="G49" s="56"/>
      <c r="H49" s="58"/>
      <c r="I49" s="59"/>
      <c r="J49" s="56"/>
      <c r="K49" s="60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</row>
    <row r="50" spans="1:23" ht="17" customHeight="1">
      <c r="A50" s="55"/>
      <c r="B50" s="8"/>
      <c r="C50" s="15"/>
      <c r="D50" s="15" t="s">
        <v>266</v>
      </c>
      <c r="E50" s="16" t="s">
        <v>258</v>
      </c>
      <c r="F50" s="15" t="s">
        <v>120</v>
      </c>
      <c r="G50" s="15"/>
      <c r="H50" s="28"/>
      <c r="I50" s="15"/>
      <c r="J50" s="48"/>
      <c r="K50" s="16"/>
      <c r="L50" s="48"/>
      <c r="M50" s="48"/>
      <c r="N50" s="48"/>
      <c r="O50" s="28" t="str">
        <f t="shared" si="0"/>
        <v/>
      </c>
      <c r="P50" s="48"/>
      <c r="Q50" s="48"/>
      <c r="R50" s="48"/>
      <c r="S50" s="48"/>
      <c r="T50" s="48"/>
      <c r="U50" s="48"/>
      <c r="V50" s="48"/>
      <c r="W50" s="48"/>
    </row>
    <row r="51" spans="1:23" s="23" customFormat="1" ht="16">
      <c r="A51" s="55"/>
      <c r="B51" s="47" t="s">
        <v>159</v>
      </c>
      <c r="C51" s="15" t="s">
        <v>25</v>
      </c>
      <c r="D51" s="15" t="s">
        <v>25</v>
      </c>
      <c r="E51" s="16" t="s">
        <v>219</v>
      </c>
      <c r="F51" s="15" t="s">
        <v>55</v>
      </c>
      <c r="G51" s="15" t="s">
        <v>58</v>
      </c>
      <c r="H51" s="28">
        <v>0.1</v>
      </c>
      <c r="I51" s="15"/>
      <c r="J51" s="27" t="s">
        <v>337</v>
      </c>
      <c r="K51" s="43"/>
      <c r="L51" s="27" t="s">
        <v>367</v>
      </c>
      <c r="M51" s="27" t="s">
        <v>368</v>
      </c>
      <c r="N51" s="27">
        <v>4058286</v>
      </c>
      <c r="O51" s="28" t="str">
        <f t="shared" si="0"/>
        <v>Athena-4058286</v>
      </c>
      <c r="P51" s="27"/>
      <c r="Q51" s="27"/>
      <c r="R51" s="27"/>
      <c r="S51" s="27" t="s">
        <v>372</v>
      </c>
      <c r="T51" s="27" t="s">
        <v>373</v>
      </c>
      <c r="U51" s="27"/>
      <c r="V51" s="27"/>
      <c r="W51" s="27" t="s">
        <v>266</v>
      </c>
    </row>
    <row r="52" spans="1:23" s="23" customFormat="1" ht="16">
      <c r="A52" s="55"/>
      <c r="B52" s="47" t="s">
        <v>159</v>
      </c>
      <c r="C52" s="15" t="s">
        <v>28</v>
      </c>
      <c r="D52" s="15" t="s">
        <v>28</v>
      </c>
      <c r="E52" s="16" t="s">
        <v>588</v>
      </c>
      <c r="F52" s="15" t="s">
        <v>55</v>
      </c>
      <c r="G52" s="15" t="s">
        <v>58</v>
      </c>
      <c r="H52" s="28">
        <v>0.1</v>
      </c>
      <c r="I52" s="15"/>
      <c r="J52" s="27" t="s">
        <v>337</v>
      </c>
      <c r="K52" s="43"/>
      <c r="L52" s="27" t="s">
        <v>367</v>
      </c>
      <c r="M52" s="27" t="s">
        <v>368</v>
      </c>
      <c r="N52" s="27">
        <v>4185909</v>
      </c>
      <c r="O52" s="28" t="str">
        <f t="shared" si="0"/>
        <v>Athena-4185909</v>
      </c>
      <c r="P52" s="27"/>
      <c r="Q52" s="27"/>
      <c r="R52" s="27"/>
      <c r="S52" s="27" t="s">
        <v>372</v>
      </c>
      <c r="T52" s="27" t="s">
        <v>373</v>
      </c>
      <c r="U52" s="27"/>
      <c r="V52" s="27"/>
      <c r="W52" s="27" t="s">
        <v>266</v>
      </c>
    </row>
    <row r="53" spans="1:23" s="23" customFormat="1" ht="16">
      <c r="A53" s="55"/>
      <c r="B53" s="47" t="s">
        <v>161</v>
      </c>
      <c r="C53" s="15" t="s">
        <v>29</v>
      </c>
      <c r="D53" s="15" t="s">
        <v>95</v>
      </c>
      <c r="E53" s="16" t="s">
        <v>65</v>
      </c>
      <c r="F53" s="15" t="s">
        <v>55</v>
      </c>
      <c r="G53" s="15" t="s">
        <v>58</v>
      </c>
      <c r="H53" s="28">
        <v>0.1</v>
      </c>
      <c r="I53" s="15"/>
      <c r="J53" s="27" t="s">
        <v>337</v>
      </c>
      <c r="K53" s="16"/>
      <c r="L53" s="27" t="s">
        <v>371</v>
      </c>
      <c r="M53" s="27" t="s">
        <v>368</v>
      </c>
      <c r="N53" s="27">
        <v>201254</v>
      </c>
      <c r="O53" s="28" t="str">
        <f t="shared" si="0"/>
        <v>Athena-201254</v>
      </c>
      <c r="P53" s="27"/>
      <c r="Q53" s="27"/>
      <c r="R53" s="27"/>
      <c r="S53" s="27" t="s">
        <v>372</v>
      </c>
      <c r="T53" s="27" t="s">
        <v>373</v>
      </c>
      <c r="U53" s="27"/>
      <c r="V53" s="27"/>
      <c r="W53" s="27" t="s">
        <v>266</v>
      </c>
    </row>
    <row r="54" spans="1:23" s="23" customFormat="1" ht="16">
      <c r="A54" s="55"/>
      <c r="B54" s="47" t="s">
        <v>161</v>
      </c>
      <c r="C54" s="15" t="s">
        <v>29</v>
      </c>
      <c r="D54" s="15" t="s">
        <v>96</v>
      </c>
      <c r="E54" s="16" t="s">
        <v>66</v>
      </c>
      <c r="F54" s="15" t="s">
        <v>55</v>
      </c>
      <c r="G54" s="15" t="s">
        <v>58</v>
      </c>
      <c r="H54" s="28">
        <v>0.1</v>
      </c>
      <c r="I54" s="15"/>
      <c r="J54" s="27" t="s">
        <v>337</v>
      </c>
      <c r="K54" s="16"/>
      <c r="L54" s="27" t="s">
        <v>371</v>
      </c>
      <c r="M54" s="27" t="s">
        <v>368</v>
      </c>
      <c r="N54" s="27">
        <v>201826</v>
      </c>
      <c r="O54" s="28" t="str">
        <f t="shared" si="0"/>
        <v>Athena-201826</v>
      </c>
      <c r="P54" s="27"/>
      <c r="Q54" s="27"/>
      <c r="R54" s="27"/>
      <c r="S54" s="27" t="s">
        <v>372</v>
      </c>
      <c r="T54" s="27" t="s">
        <v>373</v>
      </c>
      <c r="U54" s="27"/>
      <c r="V54" s="27"/>
      <c r="W54" s="27" t="s">
        <v>266</v>
      </c>
    </row>
    <row r="55" spans="1:23" s="23" customFormat="1" ht="16">
      <c r="A55" s="55"/>
      <c r="B55" s="47" t="s">
        <v>158</v>
      </c>
      <c r="C55" s="16" t="s">
        <v>36</v>
      </c>
      <c r="D55" s="16" t="s">
        <v>176</v>
      </c>
      <c r="E55" s="16" t="s">
        <v>36</v>
      </c>
      <c r="F55" s="15" t="s">
        <v>55</v>
      </c>
      <c r="G55" s="15" t="s">
        <v>58</v>
      </c>
      <c r="H55" s="28">
        <v>0.1</v>
      </c>
      <c r="I55" s="15"/>
      <c r="J55" s="27" t="s">
        <v>337</v>
      </c>
      <c r="K55" s="16"/>
      <c r="L55" s="27" t="s">
        <v>371</v>
      </c>
      <c r="M55" s="27" t="s">
        <v>368</v>
      </c>
      <c r="N55" s="27">
        <v>4329847</v>
      </c>
      <c r="O55" s="28" t="str">
        <f t="shared" si="0"/>
        <v>Athena-4329847</v>
      </c>
      <c r="P55" s="27"/>
      <c r="Q55" s="27"/>
      <c r="R55" s="27"/>
      <c r="S55" s="27" t="s">
        <v>372</v>
      </c>
      <c r="T55" s="27" t="s">
        <v>373</v>
      </c>
      <c r="U55" s="27"/>
      <c r="V55" s="27"/>
      <c r="W55" s="27" t="s">
        <v>266</v>
      </c>
    </row>
    <row r="56" spans="1:23" s="23" customFormat="1" ht="16">
      <c r="A56" s="55"/>
      <c r="B56" s="47" t="s">
        <v>163</v>
      </c>
      <c r="C56" s="16" t="s">
        <v>37</v>
      </c>
      <c r="D56" s="16" t="s">
        <v>177</v>
      </c>
      <c r="E56" s="16" t="s">
        <v>37</v>
      </c>
      <c r="F56" s="15" t="s">
        <v>55</v>
      </c>
      <c r="G56" s="15" t="s">
        <v>58</v>
      </c>
      <c r="H56" s="28">
        <v>0.1</v>
      </c>
      <c r="I56" s="15"/>
      <c r="J56" s="27" t="s">
        <v>337</v>
      </c>
      <c r="K56" s="16"/>
      <c r="L56" s="27" t="s">
        <v>371</v>
      </c>
      <c r="M56" s="27" t="s">
        <v>368</v>
      </c>
      <c r="N56" s="27">
        <v>316139</v>
      </c>
      <c r="O56" s="28" t="str">
        <f t="shared" si="0"/>
        <v>Athena-316139</v>
      </c>
      <c r="P56" s="27"/>
      <c r="Q56" s="27"/>
      <c r="R56" s="27"/>
      <c r="S56" s="27" t="s">
        <v>372</v>
      </c>
      <c r="T56" s="27" t="s">
        <v>373</v>
      </c>
      <c r="U56" s="27"/>
      <c r="V56" s="27"/>
      <c r="W56" s="27" t="s">
        <v>266</v>
      </c>
    </row>
    <row r="57" spans="1:23" s="23" customFormat="1" ht="16">
      <c r="A57" s="55"/>
      <c r="B57" s="47" t="s">
        <v>160</v>
      </c>
      <c r="C57" s="15" t="s">
        <v>38</v>
      </c>
      <c r="D57" s="15" t="s">
        <v>38</v>
      </c>
      <c r="E57" s="16" t="s">
        <v>39</v>
      </c>
      <c r="F57" s="15" t="s">
        <v>55</v>
      </c>
      <c r="G57" s="15" t="s">
        <v>58</v>
      </c>
      <c r="H57" s="28">
        <v>0.1</v>
      </c>
      <c r="I57" s="15"/>
      <c r="J57" s="27" t="s">
        <v>337</v>
      </c>
      <c r="K57" s="16"/>
      <c r="L57" s="27" t="s">
        <v>371</v>
      </c>
      <c r="M57" s="27" t="s">
        <v>368</v>
      </c>
      <c r="N57" s="27">
        <v>381316</v>
      </c>
      <c r="O57" s="28" t="str">
        <f t="shared" si="0"/>
        <v>Athena-381316</v>
      </c>
      <c r="P57" s="27"/>
      <c r="Q57" s="27"/>
      <c r="R57" s="27"/>
      <c r="S57" s="27" t="s">
        <v>372</v>
      </c>
      <c r="T57" s="27" t="s">
        <v>373</v>
      </c>
      <c r="U57" s="27"/>
      <c r="V57" s="27"/>
      <c r="W57" s="27" t="s">
        <v>266</v>
      </c>
    </row>
    <row r="58" spans="1:23" s="23" customFormat="1" ht="18" customHeight="1">
      <c r="A58" s="55"/>
      <c r="B58" s="47" t="s">
        <v>165</v>
      </c>
      <c r="C58" s="15" t="s">
        <v>34</v>
      </c>
      <c r="D58" s="15" t="s">
        <v>173</v>
      </c>
      <c r="E58" s="44" t="s">
        <v>34</v>
      </c>
      <c r="F58" s="15" t="s">
        <v>55</v>
      </c>
      <c r="G58" s="15" t="s">
        <v>58</v>
      </c>
      <c r="H58" s="28">
        <v>0.1</v>
      </c>
      <c r="I58" s="15"/>
      <c r="J58" s="27" t="s">
        <v>337</v>
      </c>
      <c r="K58" s="65"/>
      <c r="L58" s="27" t="s">
        <v>367</v>
      </c>
      <c r="M58" s="27"/>
      <c r="N58" s="28">
        <v>2000000004</v>
      </c>
      <c r="O58" s="28" t="str">
        <f t="shared" si="0"/>
        <v/>
      </c>
      <c r="P58" s="27"/>
      <c r="Q58" s="27"/>
      <c r="R58" s="27"/>
      <c r="S58" s="27" t="s">
        <v>372</v>
      </c>
      <c r="T58" s="27" t="s">
        <v>373</v>
      </c>
      <c r="U58" s="27"/>
      <c r="V58" s="27"/>
      <c r="W58" s="27" t="s">
        <v>266</v>
      </c>
    </row>
    <row r="59" spans="1:23" s="23" customFormat="1" ht="16">
      <c r="A59" s="55"/>
      <c r="B59" s="47" t="s">
        <v>165</v>
      </c>
      <c r="C59" s="15" t="s">
        <v>541</v>
      </c>
      <c r="D59" s="15" t="s">
        <v>174</v>
      </c>
      <c r="E59" s="16" t="s">
        <v>35</v>
      </c>
      <c r="F59" s="15" t="s">
        <v>55</v>
      </c>
      <c r="G59" s="15" t="s">
        <v>58</v>
      </c>
      <c r="H59" s="28">
        <v>0.1</v>
      </c>
      <c r="I59" s="15"/>
      <c r="J59" s="27" t="s">
        <v>337</v>
      </c>
      <c r="K59" s="16"/>
      <c r="L59" s="27" t="s">
        <v>367</v>
      </c>
      <c r="M59" s="27"/>
      <c r="N59" s="28">
        <v>2000000005</v>
      </c>
      <c r="O59" s="28" t="str">
        <f t="shared" si="0"/>
        <v/>
      </c>
      <c r="P59" s="27"/>
      <c r="Q59" s="27"/>
      <c r="R59" s="27"/>
      <c r="S59" s="27" t="s">
        <v>372</v>
      </c>
      <c r="T59" s="27" t="s">
        <v>373</v>
      </c>
      <c r="U59" s="27"/>
      <c r="V59" s="27"/>
      <c r="W59" s="27" t="s">
        <v>266</v>
      </c>
    </row>
    <row r="60" spans="1:23" s="23" customFormat="1" ht="16">
      <c r="A60" s="55"/>
      <c r="B60" s="47" t="s">
        <v>166</v>
      </c>
      <c r="C60" s="15" t="s">
        <v>101</v>
      </c>
      <c r="D60" s="15" t="s">
        <v>175</v>
      </c>
      <c r="E60" s="16" t="s">
        <v>350</v>
      </c>
      <c r="F60" s="15" t="s">
        <v>55</v>
      </c>
      <c r="G60" s="15" t="s">
        <v>58</v>
      </c>
      <c r="H60" s="28">
        <v>0.1</v>
      </c>
      <c r="I60" s="15"/>
      <c r="J60" s="27" t="s">
        <v>337</v>
      </c>
      <c r="K60" s="16"/>
      <c r="L60" s="27" t="s">
        <v>367</v>
      </c>
      <c r="M60" s="27"/>
      <c r="N60" s="28">
        <v>2000000006</v>
      </c>
      <c r="O60" s="28" t="str">
        <f t="shared" si="0"/>
        <v/>
      </c>
      <c r="P60" s="27"/>
      <c r="Q60" s="27"/>
      <c r="R60" s="27"/>
      <c r="S60" s="27" t="s">
        <v>372</v>
      </c>
      <c r="T60" s="27" t="s">
        <v>373</v>
      </c>
      <c r="U60" s="27"/>
      <c r="V60" s="27"/>
      <c r="W60" s="27" t="s">
        <v>266</v>
      </c>
    </row>
    <row r="61" spans="1:23" s="23" customFormat="1" ht="15">
      <c r="A61" s="55"/>
      <c r="B61" s="55"/>
      <c r="C61" s="56"/>
      <c r="D61" s="56"/>
      <c r="E61" s="57"/>
      <c r="F61" s="56"/>
      <c r="G61" s="56"/>
      <c r="H61" s="58"/>
      <c r="I61" s="59"/>
      <c r="J61" s="56"/>
      <c r="K61" s="60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</row>
    <row r="62" spans="1:23" s="23" customFormat="1" ht="18" customHeight="1">
      <c r="A62" s="55"/>
      <c r="B62" s="47" t="s">
        <v>252</v>
      </c>
      <c r="C62" s="15" t="s">
        <v>253</v>
      </c>
      <c r="D62" s="15" t="s">
        <v>265</v>
      </c>
      <c r="E62" s="16" t="s">
        <v>254</v>
      </c>
      <c r="F62" s="15" t="s">
        <v>120</v>
      </c>
      <c r="G62" s="15" t="s">
        <v>255</v>
      </c>
      <c r="H62" s="28"/>
      <c r="I62" s="15"/>
      <c r="J62" s="27" t="s">
        <v>337</v>
      </c>
      <c r="K62" s="66"/>
      <c r="L62" s="27"/>
      <c r="M62" s="27"/>
      <c r="N62" s="27"/>
      <c r="O62" s="28" t="str">
        <f t="shared" si="0"/>
        <v/>
      </c>
      <c r="P62" s="27"/>
      <c r="Q62" s="27"/>
      <c r="R62" s="27"/>
      <c r="S62" s="27"/>
      <c r="T62" s="27"/>
      <c r="U62" s="27"/>
      <c r="V62" s="27"/>
      <c r="W62" s="27"/>
    </row>
    <row r="63" spans="1:23" s="23" customFormat="1" ht="18" customHeight="1">
      <c r="A63" s="55"/>
      <c r="B63" s="47" t="s">
        <v>125</v>
      </c>
      <c r="C63" s="16" t="s">
        <v>141</v>
      </c>
      <c r="D63" s="16" t="s">
        <v>170</v>
      </c>
      <c r="E63" s="16" t="s">
        <v>178</v>
      </c>
      <c r="F63" s="15" t="s">
        <v>197</v>
      </c>
      <c r="G63" s="16"/>
      <c r="H63" s="16" t="s">
        <v>137</v>
      </c>
      <c r="I63" s="16"/>
      <c r="J63" s="27" t="s">
        <v>337</v>
      </c>
      <c r="K63" s="53"/>
      <c r="L63" s="27" t="s">
        <v>374</v>
      </c>
      <c r="M63" s="27" t="s">
        <v>368</v>
      </c>
      <c r="N63" s="27">
        <v>4156660</v>
      </c>
      <c r="O63" s="28" t="str">
        <f t="shared" si="0"/>
        <v>Athena-4156660</v>
      </c>
      <c r="P63" s="27"/>
      <c r="Q63" s="27"/>
      <c r="R63" s="27"/>
      <c r="S63" s="27"/>
      <c r="T63" s="27"/>
      <c r="U63" s="27"/>
      <c r="V63" s="27"/>
      <c r="W63" s="15" t="s">
        <v>265</v>
      </c>
    </row>
    <row r="64" spans="1:23" s="23" customFormat="1" ht="17" customHeight="1">
      <c r="A64" s="55"/>
      <c r="B64" s="47" t="s">
        <v>125</v>
      </c>
      <c r="C64" s="16" t="s">
        <v>334</v>
      </c>
      <c r="D64" s="16" t="s">
        <v>171</v>
      </c>
      <c r="E64" s="16" t="s">
        <v>179</v>
      </c>
      <c r="F64" s="15" t="s">
        <v>197</v>
      </c>
      <c r="G64" s="16"/>
      <c r="H64" s="16" t="s">
        <v>79</v>
      </c>
      <c r="I64" s="16"/>
      <c r="J64" s="27" t="s">
        <v>337</v>
      </c>
      <c r="K64" s="53"/>
      <c r="L64" s="27" t="s">
        <v>374</v>
      </c>
      <c r="M64" s="27"/>
      <c r="N64" s="28">
        <v>2000000007</v>
      </c>
      <c r="O64" s="28" t="str">
        <f t="shared" si="0"/>
        <v/>
      </c>
      <c r="P64" s="27"/>
      <c r="Q64" s="27"/>
      <c r="R64" s="27"/>
      <c r="S64" s="27"/>
      <c r="T64" s="27"/>
      <c r="U64" s="27"/>
      <c r="V64" s="27"/>
      <c r="W64" s="15" t="s">
        <v>265</v>
      </c>
    </row>
    <row r="65" spans="1:23" s="23" customFormat="1" ht="14" customHeight="1">
      <c r="A65" s="55"/>
      <c r="B65" s="47" t="s">
        <v>125</v>
      </c>
      <c r="C65" s="16"/>
      <c r="D65" s="16" t="s">
        <v>172</v>
      </c>
      <c r="E65" s="16" t="s">
        <v>221</v>
      </c>
      <c r="F65" s="16" t="s">
        <v>55</v>
      </c>
      <c r="G65" s="15" t="s">
        <v>58</v>
      </c>
      <c r="H65" s="16"/>
      <c r="I65" s="16"/>
      <c r="J65" s="27" t="s">
        <v>337</v>
      </c>
      <c r="K65" s="43"/>
      <c r="L65" s="27" t="s">
        <v>371</v>
      </c>
      <c r="M65" s="27" t="s">
        <v>368</v>
      </c>
      <c r="N65" s="27">
        <v>4042728</v>
      </c>
      <c r="O65" s="28" t="str">
        <f t="shared" si="0"/>
        <v>Athena-4042728</v>
      </c>
      <c r="P65" s="27"/>
      <c r="Q65" s="27"/>
      <c r="R65" s="27"/>
      <c r="S65" s="27"/>
      <c r="T65" s="27"/>
      <c r="U65" s="27"/>
      <c r="V65" s="27" t="s">
        <v>237</v>
      </c>
      <c r="W65" s="15" t="s">
        <v>265</v>
      </c>
    </row>
    <row r="66" spans="1:23" s="23" customFormat="1" ht="15" customHeight="1">
      <c r="A66" s="55"/>
      <c r="B66" s="47" t="s">
        <v>125</v>
      </c>
      <c r="C66" s="16"/>
      <c r="D66" s="16" t="s">
        <v>237</v>
      </c>
      <c r="E66" s="16" t="s">
        <v>356</v>
      </c>
      <c r="F66" s="15" t="s">
        <v>47</v>
      </c>
      <c r="G66" s="15"/>
      <c r="H66" s="16"/>
      <c r="I66" s="16"/>
      <c r="J66" s="27" t="s">
        <v>337</v>
      </c>
      <c r="K66" s="43"/>
      <c r="L66" s="27" t="s">
        <v>587</v>
      </c>
      <c r="M66" s="27"/>
      <c r="N66" s="27"/>
      <c r="O66" s="28" t="str">
        <f t="shared" si="0"/>
        <v/>
      </c>
      <c r="P66" s="27"/>
      <c r="Q66" s="27"/>
      <c r="R66" s="27"/>
      <c r="S66" s="27"/>
      <c r="T66" s="27"/>
      <c r="U66" s="27"/>
      <c r="V66" s="27"/>
      <c r="W66" s="15" t="s">
        <v>265</v>
      </c>
    </row>
    <row r="67" spans="1:23" s="23" customFormat="1" ht="16">
      <c r="A67" s="55"/>
      <c r="B67" s="47" t="s">
        <v>125</v>
      </c>
      <c r="C67" s="15" t="s">
        <v>233</v>
      </c>
      <c r="D67" s="15" t="s">
        <v>223</v>
      </c>
      <c r="E67" s="16" t="s">
        <v>235</v>
      </c>
      <c r="F67" s="15" t="s">
        <v>197</v>
      </c>
      <c r="G67" s="15"/>
      <c r="H67" s="28" t="s">
        <v>137</v>
      </c>
      <c r="I67" s="15" t="s">
        <v>220</v>
      </c>
      <c r="J67" s="27" t="s">
        <v>337</v>
      </c>
      <c r="K67" s="16"/>
      <c r="L67" s="27" t="s">
        <v>374</v>
      </c>
      <c r="M67" s="27" t="s">
        <v>368</v>
      </c>
      <c r="N67" s="27">
        <v>4101713</v>
      </c>
      <c r="O67" s="28" t="str">
        <f t="shared" si="0"/>
        <v>Athena-4101713</v>
      </c>
      <c r="P67" s="27" t="s">
        <v>220</v>
      </c>
      <c r="Q67" s="27">
        <v>8753</v>
      </c>
      <c r="R67" s="27" t="s">
        <v>376</v>
      </c>
      <c r="S67" s="27"/>
      <c r="T67" s="27"/>
      <c r="U67" s="27"/>
      <c r="V67" s="27"/>
      <c r="W67" s="15" t="s">
        <v>265</v>
      </c>
    </row>
    <row r="68" spans="1:23" s="23" customFormat="1" ht="16">
      <c r="A68" s="55"/>
      <c r="B68" s="47" t="s">
        <v>125</v>
      </c>
      <c r="C68" s="15" t="s">
        <v>234</v>
      </c>
      <c r="D68" s="15" t="s">
        <v>224</v>
      </c>
      <c r="E68" s="16" t="s">
        <v>236</v>
      </c>
      <c r="F68" s="15" t="s">
        <v>197</v>
      </c>
      <c r="G68" s="15"/>
      <c r="H68" s="28" t="s">
        <v>79</v>
      </c>
      <c r="I68" s="15" t="s">
        <v>220</v>
      </c>
      <c r="J68" s="27" t="s">
        <v>337</v>
      </c>
      <c r="K68" s="16"/>
      <c r="L68" s="27" t="s">
        <v>374</v>
      </c>
      <c r="M68" s="27" t="s">
        <v>368</v>
      </c>
      <c r="N68" s="27">
        <v>4012479</v>
      </c>
      <c r="O68" s="28" t="str">
        <f t="shared" si="0"/>
        <v>Athena-4012479</v>
      </c>
      <c r="P68" s="27" t="s">
        <v>220</v>
      </c>
      <c r="Q68" s="27">
        <v>8753</v>
      </c>
      <c r="R68" s="27" t="s">
        <v>376</v>
      </c>
      <c r="S68" s="27"/>
      <c r="T68" s="27"/>
      <c r="U68" s="27"/>
      <c r="V68" s="27"/>
      <c r="W68" s="15" t="s">
        <v>265</v>
      </c>
    </row>
    <row r="69" spans="1:23" s="23" customFormat="1" ht="16">
      <c r="A69" s="55"/>
      <c r="B69" s="47" t="s">
        <v>125</v>
      </c>
      <c r="C69" s="16" t="s">
        <v>50</v>
      </c>
      <c r="D69" s="44" t="s">
        <v>50</v>
      </c>
      <c r="E69" s="44" t="s">
        <v>124</v>
      </c>
      <c r="F69" s="15" t="s">
        <v>197</v>
      </c>
      <c r="G69" s="15"/>
      <c r="H69" s="28" t="s">
        <v>79</v>
      </c>
      <c r="I69" s="15"/>
      <c r="J69" s="27" t="s">
        <v>337</v>
      </c>
      <c r="K69" s="16"/>
      <c r="L69" s="27" t="s">
        <v>374</v>
      </c>
      <c r="M69" s="27" t="s">
        <v>368</v>
      </c>
      <c r="N69" s="27">
        <v>4208414</v>
      </c>
      <c r="O69" s="28" t="str">
        <f t="shared" si="0"/>
        <v>Athena-4208414</v>
      </c>
      <c r="P69" s="27"/>
      <c r="Q69" s="27"/>
      <c r="R69" s="27"/>
      <c r="S69" s="27"/>
      <c r="T69" s="27"/>
      <c r="U69" s="27"/>
      <c r="V69" s="27"/>
      <c r="W69" s="15" t="s">
        <v>265</v>
      </c>
    </row>
    <row r="70" spans="1:23" s="23" customFormat="1" ht="15">
      <c r="A70" s="55"/>
      <c r="B70" s="55"/>
      <c r="C70" s="56"/>
      <c r="D70" s="56"/>
      <c r="E70" s="57"/>
      <c r="F70" s="56"/>
      <c r="G70" s="56"/>
      <c r="H70" s="58"/>
      <c r="I70" s="59"/>
      <c r="J70" s="56"/>
      <c r="K70" s="60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</row>
    <row r="71" spans="1:23" s="23" customFormat="1" ht="17" customHeight="1">
      <c r="A71" s="55"/>
      <c r="B71" s="47"/>
      <c r="C71" s="15"/>
      <c r="D71" s="15" t="s">
        <v>268</v>
      </c>
      <c r="E71" s="16" t="s">
        <v>257</v>
      </c>
      <c r="F71" s="15" t="s">
        <v>120</v>
      </c>
      <c r="G71" s="15"/>
      <c r="H71" s="28"/>
      <c r="I71" s="15"/>
      <c r="J71" s="27" t="s">
        <v>337</v>
      </c>
      <c r="K71" s="16"/>
      <c r="L71" s="27"/>
      <c r="M71" s="27"/>
      <c r="N71" s="27"/>
      <c r="O71" s="28" t="str">
        <f t="shared" si="0"/>
        <v/>
      </c>
      <c r="P71" s="27"/>
      <c r="Q71" s="27"/>
      <c r="R71" s="27"/>
      <c r="S71" s="27"/>
      <c r="T71" s="27"/>
      <c r="U71" s="27"/>
    </row>
    <row r="72" spans="1:23" s="23" customFormat="1" ht="16">
      <c r="A72" s="55"/>
      <c r="B72" s="47" t="s">
        <v>338</v>
      </c>
      <c r="C72" s="16" t="s">
        <v>32</v>
      </c>
      <c r="D72" s="16" t="s">
        <v>32</v>
      </c>
      <c r="E72" s="16" t="s">
        <v>33</v>
      </c>
      <c r="F72" s="16" t="s">
        <v>55</v>
      </c>
      <c r="G72" s="16" t="s">
        <v>58</v>
      </c>
      <c r="H72" s="37">
        <v>0.1</v>
      </c>
      <c r="I72" s="16"/>
      <c r="J72" s="27" t="s">
        <v>337</v>
      </c>
      <c r="K72" s="16"/>
      <c r="L72" s="27" t="s">
        <v>367</v>
      </c>
      <c r="M72" s="27" t="s">
        <v>368</v>
      </c>
      <c r="N72" s="27">
        <v>4074035</v>
      </c>
      <c r="O72" s="28" t="str">
        <f t="shared" si="0"/>
        <v>Athena-4074035</v>
      </c>
      <c r="P72" s="27"/>
      <c r="Q72" s="27"/>
      <c r="S72" s="27" t="s">
        <v>372</v>
      </c>
      <c r="T72" s="27" t="s">
        <v>373</v>
      </c>
      <c r="U72" s="27"/>
      <c r="V72" s="27"/>
      <c r="W72" s="15" t="s">
        <v>268</v>
      </c>
    </row>
    <row r="73" spans="1:23" s="23" customFormat="1" ht="16">
      <c r="A73" s="55"/>
      <c r="B73" s="47" t="s">
        <v>157</v>
      </c>
      <c r="C73" s="15" t="s">
        <v>67</v>
      </c>
      <c r="D73" s="15" t="s">
        <v>67</v>
      </c>
      <c r="E73" s="16" t="s">
        <v>331</v>
      </c>
      <c r="F73" s="15" t="s">
        <v>55</v>
      </c>
      <c r="G73" s="15" t="s">
        <v>317</v>
      </c>
      <c r="H73" s="28" t="s">
        <v>194</v>
      </c>
      <c r="I73" s="54"/>
      <c r="J73" s="27" t="s">
        <v>337</v>
      </c>
      <c r="K73" s="45"/>
      <c r="L73" s="27" t="s">
        <v>367</v>
      </c>
      <c r="M73" s="27" t="s">
        <v>368</v>
      </c>
      <c r="N73" s="27">
        <v>37208405</v>
      </c>
      <c r="O73" s="28" t="str">
        <f t="shared" si="0"/>
        <v>Athena-37208405</v>
      </c>
      <c r="P73" s="27"/>
      <c r="Q73" s="27"/>
      <c r="S73" s="27" t="s">
        <v>372</v>
      </c>
      <c r="T73" s="27" t="s">
        <v>373</v>
      </c>
      <c r="U73" s="27"/>
      <c r="V73" s="27"/>
      <c r="W73" s="15" t="s">
        <v>268</v>
      </c>
    </row>
    <row r="74" spans="1:23" s="23" customFormat="1" ht="15">
      <c r="A74" s="70" t="s">
        <v>40</v>
      </c>
      <c r="B74" s="46" t="s">
        <v>144</v>
      </c>
      <c r="C74" s="6"/>
      <c r="D74" s="6"/>
      <c r="E74" s="7"/>
      <c r="F74" s="6"/>
      <c r="G74" s="6"/>
      <c r="H74" s="30"/>
      <c r="I74" s="6"/>
      <c r="J74" s="51"/>
      <c r="K74" s="7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</row>
    <row r="75" spans="1:23" s="23" customFormat="1" ht="16">
      <c r="A75" s="55"/>
      <c r="B75" s="47" t="s">
        <v>144</v>
      </c>
      <c r="C75" s="15"/>
      <c r="D75" s="15" t="s">
        <v>198</v>
      </c>
      <c r="E75" s="16" t="s">
        <v>102</v>
      </c>
      <c r="F75" s="15" t="s">
        <v>120</v>
      </c>
      <c r="G75" s="15"/>
      <c r="H75" s="28"/>
      <c r="I75" s="15"/>
      <c r="J75" s="27" t="s">
        <v>105</v>
      </c>
      <c r="K75" s="16"/>
      <c r="L75" s="27"/>
      <c r="M75" s="27"/>
      <c r="N75" s="27"/>
      <c r="O75" s="28" t="str">
        <f t="shared" ref="O75:O138" si="1">IF(M75&lt;&gt;"",HYPERLINK(CONCATENATE("https://athena.ohdsi.org/search-terms/terms/",N75), CONCATENATE("Athena-",N75)),"")</f>
        <v/>
      </c>
      <c r="P75" s="27"/>
      <c r="Q75" s="27"/>
      <c r="R75" s="27"/>
      <c r="S75" s="27"/>
      <c r="T75" s="27"/>
      <c r="U75" s="27"/>
      <c r="V75" s="27"/>
      <c r="W75" s="27"/>
    </row>
    <row r="76" spans="1:23" s="23" customFormat="1" ht="16">
      <c r="A76" s="55"/>
      <c r="B76" s="47" t="s">
        <v>144</v>
      </c>
      <c r="C76" s="15" t="s">
        <v>103</v>
      </c>
      <c r="D76" s="15" t="s">
        <v>106</v>
      </c>
      <c r="E76" s="16" t="s">
        <v>104</v>
      </c>
      <c r="F76" s="15" t="s">
        <v>55</v>
      </c>
      <c r="G76" s="15" t="s">
        <v>58</v>
      </c>
      <c r="H76" s="28">
        <v>0.1</v>
      </c>
      <c r="I76" s="15"/>
      <c r="J76" s="15" t="s">
        <v>105</v>
      </c>
      <c r="K76" s="16"/>
      <c r="L76" s="15" t="s">
        <v>367</v>
      </c>
      <c r="M76" s="15"/>
      <c r="N76" s="15">
        <v>2000000008</v>
      </c>
      <c r="O76" s="28" t="str">
        <f t="shared" si="1"/>
        <v/>
      </c>
      <c r="P76" s="15"/>
      <c r="Q76" s="15"/>
      <c r="S76" s="15" t="s">
        <v>372</v>
      </c>
      <c r="T76" s="15" t="s">
        <v>373</v>
      </c>
      <c r="U76" s="15"/>
      <c r="V76" s="15"/>
      <c r="W76" s="15" t="s">
        <v>198</v>
      </c>
    </row>
    <row r="77" spans="1:23" s="23" customFormat="1" ht="16">
      <c r="A77" s="55"/>
      <c r="B77" s="47" t="s">
        <v>144</v>
      </c>
      <c r="C77" s="15" t="s">
        <v>542</v>
      </c>
      <c r="D77" s="15" t="s">
        <v>107</v>
      </c>
      <c r="E77" s="16" t="s">
        <v>41</v>
      </c>
      <c r="F77" s="15" t="s">
        <v>108</v>
      </c>
      <c r="G77" s="64" t="s">
        <v>340</v>
      </c>
      <c r="H77" s="28" t="s">
        <v>192</v>
      </c>
      <c r="I77" s="15"/>
      <c r="J77" s="15" t="s">
        <v>105</v>
      </c>
      <c r="K77" s="16"/>
      <c r="L77" s="15" t="s">
        <v>367</v>
      </c>
      <c r="M77" s="15"/>
      <c r="N77" s="15">
        <v>2000000009</v>
      </c>
      <c r="O77" s="28" t="str">
        <f t="shared" si="1"/>
        <v/>
      </c>
      <c r="P77" s="15"/>
      <c r="Q77" s="15"/>
      <c r="R77" s="15"/>
      <c r="S77" s="15"/>
      <c r="T77" s="15"/>
      <c r="U77" s="15"/>
      <c r="V77" s="15"/>
      <c r="W77" s="15" t="s">
        <v>198</v>
      </c>
    </row>
    <row r="78" spans="1:23" s="23" customFormat="1" ht="15">
      <c r="A78" s="70" t="s">
        <v>42</v>
      </c>
      <c r="B78" s="46" t="s">
        <v>153</v>
      </c>
      <c r="C78" s="6"/>
      <c r="D78" s="6"/>
      <c r="E78" s="7"/>
      <c r="F78" s="6"/>
      <c r="G78" s="6"/>
      <c r="H78" s="30"/>
      <c r="I78" s="6"/>
      <c r="J78" s="51"/>
      <c r="K78" s="7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</row>
    <row r="79" spans="1:23" s="23" customFormat="1" ht="16">
      <c r="A79" s="55"/>
      <c r="B79" s="47" t="s">
        <v>243</v>
      </c>
      <c r="C79" s="15" t="s">
        <v>110</v>
      </c>
      <c r="D79" s="15" t="s">
        <v>345</v>
      </c>
      <c r="E79" s="16" t="s">
        <v>346</v>
      </c>
      <c r="F79" s="15" t="s">
        <v>120</v>
      </c>
      <c r="G79" s="15"/>
      <c r="H79" s="28"/>
      <c r="I79" s="15"/>
      <c r="J79" s="27" t="s">
        <v>337</v>
      </c>
      <c r="K79" s="16"/>
      <c r="L79" s="27"/>
      <c r="M79" s="27"/>
      <c r="N79" s="27"/>
      <c r="O79" s="28" t="str">
        <f t="shared" si="1"/>
        <v/>
      </c>
      <c r="P79" s="27"/>
      <c r="Q79" s="27"/>
      <c r="R79" s="27"/>
      <c r="S79" s="27"/>
      <c r="T79" s="27"/>
      <c r="U79" s="27"/>
      <c r="V79" s="27"/>
      <c r="W79" s="27"/>
    </row>
    <row r="80" spans="1:23" s="23" customFormat="1" ht="16">
      <c r="A80" s="55"/>
      <c r="B80" s="47" t="s">
        <v>43</v>
      </c>
      <c r="C80" s="15" t="s">
        <v>546</v>
      </c>
      <c r="D80" s="71" t="s">
        <v>187</v>
      </c>
      <c r="E80" s="73" t="s">
        <v>44</v>
      </c>
      <c r="F80" s="21" t="s">
        <v>55</v>
      </c>
      <c r="G80" s="21" t="s">
        <v>341</v>
      </c>
      <c r="H80" s="38" t="s">
        <v>193</v>
      </c>
      <c r="I80" s="21"/>
      <c r="J80" s="27" t="s">
        <v>337</v>
      </c>
      <c r="K80" s="20"/>
      <c r="L80" s="27" t="s">
        <v>367</v>
      </c>
      <c r="M80" s="27"/>
      <c r="N80" s="15">
        <v>2000000010</v>
      </c>
      <c r="O80" s="28" t="str">
        <f t="shared" si="1"/>
        <v/>
      </c>
      <c r="P80" s="27"/>
      <c r="Q80" s="27"/>
      <c r="R80" s="27"/>
      <c r="S80" s="27"/>
      <c r="T80" s="27"/>
      <c r="U80" s="27"/>
      <c r="V80" s="27"/>
      <c r="W80" s="15" t="s">
        <v>345</v>
      </c>
    </row>
    <row r="81" spans="1:23" s="23" customFormat="1" ht="48" customHeight="1">
      <c r="A81" s="55"/>
      <c r="B81" s="47" t="s">
        <v>43</v>
      </c>
      <c r="C81" s="15"/>
      <c r="D81" s="71" t="s">
        <v>349</v>
      </c>
      <c r="E81" s="72" t="s">
        <v>116</v>
      </c>
      <c r="F81" s="15" t="s">
        <v>197</v>
      </c>
      <c r="G81" s="15"/>
      <c r="H81" s="28" t="s">
        <v>79</v>
      </c>
      <c r="I81" s="15" t="s">
        <v>68</v>
      </c>
      <c r="J81" s="27" t="s">
        <v>337</v>
      </c>
      <c r="K81" s="16" t="s">
        <v>335</v>
      </c>
      <c r="L81" s="27"/>
      <c r="M81" s="27"/>
      <c r="N81" s="27"/>
      <c r="O81" s="28" t="str">
        <f t="shared" si="1"/>
        <v/>
      </c>
      <c r="P81" s="27"/>
      <c r="Q81" s="27"/>
      <c r="R81" s="27"/>
      <c r="S81" s="27"/>
      <c r="T81" s="27"/>
      <c r="U81" s="27"/>
      <c r="V81" s="27"/>
      <c r="W81" s="15" t="s">
        <v>345</v>
      </c>
    </row>
    <row r="82" spans="1:23" s="23" customFormat="1" ht="15" customHeight="1">
      <c r="A82" s="55"/>
      <c r="B82" s="47" t="s">
        <v>43</v>
      </c>
      <c r="C82" s="15" t="s">
        <v>543</v>
      </c>
      <c r="D82" s="78" t="s">
        <v>417</v>
      </c>
      <c r="E82" s="79" t="s">
        <v>420</v>
      </c>
      <c r="F82" s="15" t="s">
        <v>197</v>
      </c>
      <c r="G82" s="15"/>
      <c r="H82" s="28" t="s">
        <v>79</v>
      </c>
      <c r="I82" s="15" t="s">
        <v>68</v>
      </c>
      <c r="J82" s="27" t="s">
        <v>337</v>
      </c>
      <c r="K82" s="16"/>
      <c r="L82" s="27" t="s">
        <v>374</v>
      </c>
      <c r="M82" s="27"/>
      <c r="N82" s="87">
        <v>2000000011</v>
      </c>
      <c r="O82" s="28" t="str">
        <f t="shared" si="1"/>
        <v/>
      </c>
      <c r="P82" s="27" t="s">
        <v>71</v>
      </c>
      <c r="Q82" s="27">
        <v>8845</v>
      </c>
      <c r="R82" s="27" t="s">
        <v>376</v>
      </c>
      <c r="S82" s="27"/>
      <c r="T82" s="27"/>
      <c r="U82" s="27"/>
      <c r="V82" s="27"/>
      <c r="W82" s="15"/>
    </row>
    <row r="83" spans="1:23" s="23" customFormat="1" ht="15" customHeight="1">
      <c r="A83" s="55"/>
      <c r="B83" s="47" t="s">
        <v>43</v>
      </c>
      <c r="C83" s="15" t="s">
        <v>544</v>
      </c>
      <c r="D83" s="78" t="s">
        <v>418</v>
      </c>
      <c r="E83" s="79" t="s">
        <v>421</v>
      </c>
      <c r="F83" s="15" t="s">
        <v>197</v>
      </c>
      <c r="G83" s="15"/>
      <c r="H83" s="28" t="s">
        <v>79</v>
      </c>
      <c r="I83" s="15" t="s">
        <v>68</v>
      </c>
      <c r="J83" s="27" t="s">
        <v>337</v>
      </c>
      <c r="K83" s="16"/>
      <c r="L83" s="27" t="s">
        <v>374</v>
      </c>
      <c r="M83" s="27"/>
      <c r="N83" s="87">
        <v>2000000012</v>
      </c>
      <c r="O83" s="28" t="str">
        <f t="shared" si="1"/>
        <v/>
      </c>
      <c r="P83" s="27" t="s">
        <v>71</v>
      </c>
      <c r="Q83" s="27">
        <v>8846</v>
      </c>
      <c r="R83" s="27" t="s">
        <v>376</v>
      </c>
      <c r="S83" s="27"/>
      <c r="T83" s="27"/>
      <c r="U83" s="27"/>
      <c r="V83" s="27"/>
      <c r="W83" s="15"/>
    </row>
    <row r="84" spans="1:23" s="23" customFormat="1" ht="15" customHeight="1">
      <c r="A84" s="55"/>
      <c r="B84" s="47" t="s">
        <v>43</v>
      </c>
      <c r="C84" s="15" t="s">
        <v>545</v>
      </c>
      <c r="D84" s="78" t="s">
        <v>419</v>
      </c>
      <c r="E84" s="79" t="s">
        <v>422</v>
      </c>
      <c r="F84" s="15" t="s">
        <v>197</v>
      </c>
      <c r="G84" s="15"/>
      <c r="H84" s="28" t="s">
        <v>79</v>
      </c>
      <c r="I84" s="15" t="s">
        <v>68</v>
      </c>
      <c r="J84" s="27" t="s">
        <v>337</v>
      </c>
      <c r="K84" s="16"/>
      <c r="L84" s="27" t="s">
        <v>374</v>
      </c>
      <c r="M84" s="27"/>
      <c r="N84" s="87">
        <v>2000000013</v>
      </c>
      <c r="O84" s="28" t="str">
        <f t="shared" si="1"/>
        <v/>
      </c>
      <c r="P84" s="27" t="s">
        <v>71</v>
      </c>
      <c r="Q84" s="27">
        <v>8847</v>
      </c>
      <c r="R84" s="27" t="s">
        <v>376</v>
      </c>
      <c r="S84" s="27"/>
      <c r="T84" s="27"/>
      <c r="U84" s="27"/>
      <c r="V84" s="27"/>
      <c r="W84" s="15"/>
    </row>
    <row r="85" spans="1:23" s="23" customFormat="1" ht="16">
      <c r="A85" s="55"/>
      <c r="B85" s="47" t="s">
        <v>43</v>
      </c>
      <c r="C85" s="15"/>
      <c r="D85" s="15" t="s">
        <v>180</v>
      </c>
      <c r="E85" s="16" t="s">
        <v>45</v>
      </c>
      <c r="F85" s="15" t="s">
        <v>55</v>
      </c>
      <c r="G85" s="15" t="s">
        <v>58</v>
      </c>
      <c r="H85" s="28">
        <v>0.1</v>
      </c>
      <c r="I85" s="15"/>
      <c r="J85" s="27" t="s">
        <v>337</v>
      </c>
      <c r="K85" s="44"/>
      <c r="L85" s="27" t="s">
        <v>371</v>
      </c>
      <c r="M85" s="27"/>
      <c r="N85" s="87">
        <v>2000000014</v>
      </c>
      <c r="O85" s="28" t="str">
        <f t="shared" si="1"/>
        <v/>
      </c>
      <c r="P85" s="27"/>
      <c r="Q85" s="27"/>
      <c r="R85" s="27"/>
      <c r="S85" s="27" t="s">
        <v>372</v>
      </c>
      <c r="T85" s="27" t="s">
        <v>373</v>
      </c>
      <c r="U85" s="27"/>
      <c r="V85" s="15" t="s">
        <v>181</v>
      </c>
      <c r="W85" s="15" t="s">
        <v>345</v>
      </c>
    </row>
    <row r="86" spans="1:23" s="23" customFormat="1" ht="16">
      <c r="A86" s="55"/>
      <c r="B86" s="47" t="s">
        <v>43</v>
      </c>
      <c r="C86" s="15"/>
      <c r="D86" s="15" t="s">
        <v>181</v>
      </c>
      <c r="E86" s="16" t="s">
        <v>356</v>
      </c>
      <c r="F86" s="15" t="s">
        <v>47</v>
      </c>
      <c r="G86" s="15"/>
      <c r="H86" s="28"/>
      <c r="I86" s="15"/>
      <c r="J86" s="27" t="s">
        <v>337</v>
      </c>
      <c r="K86" s="65"/>
      <c r="L86" s="27" t="s">
        <v>587</v>
      </c>
      <c r="M86" s="27"/>
      <c r="N86" s="88"/>
      <c r="O86" s="28" t="str">
        <f t="shared" si="1"/>
        <v/>
      </c>
      <c r="P86" s="27"/>
      <c r="Q86" s="27"/>
      <c r="R86" s="27"/>
      <c r="S86" s="27"/>
      <c r="T86" s="27"/>
      <c r="U86" s="27"/>
      <c r="V86" s="27"/>
      <c r="W86" s="15" t="s">
        <v>345</v>
      </c>
    </row>
    <row r="87" spans="1:23" s="23" customFormat="1" ht="16">
      <c r="A87" s="55"/>
      <c r="B87" s="47" t="s">
        <v>43</v>
      </c>
      <c r="C87" s="15" t="s">
        <v>546</v>
      </c>
      <c r="D87" s="71" t="s">
        <v>188</v>
      </c>
      <c r="E87" s="72" t="s">
        <v>69</v>
      </c>
      <c r="F87" s="15" t="s">
        <v>55</v>
      </c>
      <c r="G87" s="21" t="s">
        <v>121</v>
      </c>
      <c r="H87" s="41" t="s">
        <v>193</v>
      </c>
      <c r="I87" s="15"/>
      <c r="J87" s="27" t="s">
        <v>337</v>
      </c>
      <c r="K87" s="44"/>
      <c r="L87" s="27" t="s">
        <v>367</v>
      </c>
      <c r="M87" s="27"/>
      <c r="N87" s="87">
        <v>2000000015</v>
      </c>
      <c r="O87" s="28" t="str">
        <f t="shared" si="1"/>
        <v/>
      </c>
      <c r="P87" s="27"/>
      <c r="Q87" s="27"/>
      <c r="R87" s="27"/>
      <c r="S87" s="27"/>
      <c r="T87" s="27"/>
      <c r="U87" s="27"/>
      <c r="V87" s="27"/>
      <c r="W87" s="15" t="s">
        <v>345</v>
      </c>
    </row>
    <row r="88" spans="1:23" s="23" customFormat="1" ht="16">
      <c r="A88" s="55"/>
      <c r="B88" s="47" t="s">
        <v>43</v>
      </c>
      <c r="C88" s="15" t="s">
        <v>111</v>
      </c>
      <c r="D88" s="15" t="s">
        <v>118</v>
      </c>
      <c r="E88" s="16" t="s">
        <v>70</v>
      </c>
      <c r="F88" s="15" t="s">
        <v>197</v>
      </c>
      <c r="G88" s="15"/>
      <c r="H88" s="28" t="s">
        <v>79</v>
      </c>
      <c r="I88" s="15" t="s">
        <v>71</v>
      </c>
      <c r="J88" s="27" t="s">
        <v>337</v>
      </c>
      <c r="K88" s="44"/>
      <c r="L88" s="27" t="s">
        <v>374</v>
      </c>
      <c r="M88" s="27" t="s">
        <v>368</v>
      </c>
      <c r="N88" s="88">
        <v>4260896</v>
      </c>
      <c r="O88" s="28" t="str">
        <f t="shared" si="1"/>
        <v>Athena-4260896</v>
      </c>
      <c r="P88" s="27" t="s">
        <v>71</v>
      </c>
      <c r="Q88" s="27">
        <v>8847</v>
      </c>
      <c r="R88" s="27" t="s">
        <v>376</v>
      </c>
      <c r="S88" s="27"/>
      <c r="T88" s="27"/>
      <c r="U88" s="27"/>
      <c r="V88" s="27"/>
      <c r="W88" s="15" t="s">
        <v>345</v>
      </c>
    </row>
    <row r="89" spans="1:23" s="23" customFormat="1" ht="16">
      <c r="A89" s="55"/>
      <c r="B89" s="47" t="s">
        <v>43</v>
      </c>
      <c r="C89" s="15" t="s">
        <v>112</v>
      </c>
      <c r="D89" s="15" t="s">
        <v>182</v>
      </c>
      <c r="E89" s="16" t="s">
        <v>46</v>
      </c>
      <c r="F89" s="15" t="s">
        <v>55</v>
      </c>
      <c r="G89" s="15" t="s">
        <v>58</v>
      </c>
      <c r="H89" s="28">
        <v>0.1</v>
      </c>
      <c r="I89" s="15"/>
      <c r="J89" s="27" t="s">
        <v>337</v>
      </c>
      <c r="K89" s="44"/>
      <c r="L89" s="27" t="s">
        <v>371</v>
      </c>
      <c r="M89" s="27"/>
      <c r="N89" s="89">
        <v>2000000016</v>
      </c>
      <c r="O89" s="28" t="str">
        <f t="shared" si="1"/>
        <v/>
      </c>
      <c r="P89" s="27"/>
      <c r="Q89" s="27"/>
      <c r="R89" s="27"/>
      <c r="S89" s="27" t="s">
        <v>372</v>
      </c>
      <c r="T89" s="27" t="s">
        <v>373</v>
      </c>
      <c r="U89" s="27"/>
      <c r="V89" s="27" t="s">
        <v>183</v>
      </c>
      <c r="W89" s="15" t="s">
        <v>345</v>
      </c>
    </row>
    <row r="90" spans="1:23" s="23" customFormat="1" ht="16">
      <c r="A90" s="55"/>
      <c r="B90" s="47" t="s">
        <v>43</v>
      </c>
      <c r="C90" s="15" t="s">
        <v>113</v>
      </c>
      <c r="D90" s="15" t="s">
        <v>183</v>
      </c>
      <c r="E90" s="16" t="s">
        <v>356</v>
      </c>
      <c r="F90" s="15" t="s">
        <v>47</v>
      </c>
      <c r="G90" s="15"/>
      <c r="H90" s="28"/>
      <c r="I90" s="15"/>
      <c r="J90" s="27" t="s">
        <v>337</v>
      </c>
      <c r="K90" s="65"/>
      <c r="L90" s="27" t="s">
        <v>587</v>
      </c>
      <c r="M90" s="27"/>
      <c r="N90" s="88"/>
      <c r="O90" s="28" t="str">
        <f t="shared" si="1"/>
        <v/>
      </c>
      <c r="P90" s="27"/>
      <c r="Q90" s="27"/>
      <c r="R90" s="27"/>
      <c r="S90" s="27"/>
      <c r="T90" s="27"/>
      <c r="U90" s="27"/>
      <c r="V90" s="27"/>
      <c r="W90" s="15" t="s">
        <v>345</v>
      </c>
    </row>
    <row r="91" spans="1:23" s="23" customFormat="1" ht="16">
      <c r="A91" s="55"/>
      <c r="B91" s="47" t="s">
        <v>43</v>
      </c>
      <c r="C91" s="15" t="s">
        <v>72</v>
      </c>
      <c r="D91" s="15" t="s">
        <v>119</v>
      </c>
      <c r="E91" s="16" t="s">
        <v>72</v>
      </c>
      <c r="F91" s="15" t="s">
        <v>197</v>
      </c>
      <c r="G91" s="15"/>
      <c r="H91" s="28" t="s">
        <v>79</v>
      </c>
      <c r="I91" s="15" t="s">
        <v>68</v>
      </c>
      <c r="J91" s="27" t="s">
        <v>337</v>
      </c>
      <c r="K91" s="44"/>
      <c r="L91" s="27" t="s">
        <v>374</v>
      </c>
      <c r="M91" s="27"/>
      <c r="N91" s="89">
        <v>2000000017</v>
      </c>
      <c r="O91" s="28" t="str">
        <f t="shared" si="1"/>
        <v/>
      </c>
      <c r="P91" s="27" t="s">
        <v>71</v>
      </c>
      <c r="Q91" s="27">
        <v>8847</v>
      </c>
      <c r="R91" s="27" t="s">
        <v>376</v>
      </c>
      <c r="S91" s="27"/>
      <c r="T91" s="27"/>
      <c r="U91" s="27"/>
      <c r="V91" s="27"/>
      <c r="W91" s="15" t="s">
        <v>345</v>
      </c>
    </row>
    <row r="92" spans="1:23" s="23" customFormat="1" ht="16">
      <c r="A92" s="55"/>
      <c r="B92" s="47" t="s">
        <v>43</v>
      </c>
      <c r="C92" s="15" t="s">
        <v>114</v>
      </c>
      <c r="D92" s="15" t="s">
        <v>184</v>
      </c>
      <c r="E92" s="16" t="s">
        <v>117</v>
      </c>
      <c r="F92" s="15" t="s">
        <v>55</v>
      </c>
      <c r="G92" s="15" t="s">
        <v>58</v>
      </c>
      <c r="H92" s="28">
        <v>0.1</v>
      </c>
      <c r="I92" s="15"/>
      <c r="J92" s="27" t="s">
        <v>337</v>
      </c>
      <c r="K92" s="44"/>
      <c r="L92" s="27" t="s">
        <v>371</v>
      </c>
      <c r="M92" s="27"/>
      <c r="N92" s="88">
        <v>2000000018</v>
      </c>
      <c r="O92" s="28" t="str">
        <f t="shared" si="1"/>
        <v/>
      </c>
      <c r="P92" s="27"/>
      <c r="Q92" s="27"/>
      <c r="R92" s="27"/>
      <c r="S92" s="27" t="s">
        <v>372</v>
      </c>
      <c r="T92" s="27" t="s">
        <v>373</v>
      </c>
      <c r="U92" s="27"/>
      <c r="V92" s="27" t="s">
        <v>185</v>
      </c>
      <c r="W92" s="15" t="s">
        <v>345</v>
      </c>
    </row>
    <row r="93" spans="1:23" s="23" customFormat="1" ht="16">
      <c r="A93" s="55"/>
      <c r="B93" s="47" t="s">
        <v>43</v>
      </c>
      <c r="C93" s="15" t="s">
        <v>115</v>
      </c>
      <c r="D93" s="15" t="s">
        <v>185</v>
      </c>
      <c r="E93" s="16" t="s">
        <v>356</v>
      </c>
      <c r="F93" s="15" t="s">
        <v>47</v>
      </c>
      <c r="G93" s="15"/>
      <c r="H93" s="28"/>
      <c r="I93" s="15"/>
      <c r="J93" s="27" t="s">
        <v>337</v>
      </c>
      <c r="K93" s="65"/>
      <c r="L93" s="27" t="s">
        <v>587</v>
      </c>
      <c r="M93" s="27"/>
      <c r="N93" s="88"/>
      <c r="O93" s="28" t="str">
        <f t="shared" si="1"/>
        <v/>
      </c>
      <c r="P93" s="27"/>
      <c r="Q93" s="27"/>
      <c r="R93" s="27"/>
      <c r="S93" s="27"/>
      <c r="T93" s="27"/>
      <c r="U93" s="27"/>
      <c r="V93" s="27"/>
      <c r="W93" s="15" t="s">
        <v>345</v>
      </c>
    </row>
    <row r="94" spans="1:23" s="23" customFormat="1" ht="16">
      <c r="A94" s="55"/>
      <c r="B94" s="49" t="s">
        <v>239</v>
      </c>
      <c r="C94" s="15" t="s">
        <v>238</v>
      </c>
      <c r="D94" s="15" t="s">
        <v>186</v>
      </c>
      <c r="E94" s="16" t="s">
        <v>122</v>
      </c>
      <c r="F94" s="15" t="s">
        <v>120</v>
      </c>
      <c r="G94" s="15"/>
      <c r="H94" s="28"/>
      <c r="I94" s="15"/>
      <c r="J94" s="27" t="s">
        <v>337</v>
      </c>
      <c r="K94" s="44"/>
      <c r="L94" s="27"/>
      <c r="M94" s="27"/>
      <c r="N94" s="88"/>
      <c r="O94" s="28" t="str">
        <f t="shared" si="1"/>
        <v/>
      </c>
      <c r="P94" s="27"/>
      <c r="Q94" s="27"/>
      <c r="R94" s="27"/>
      <c r="S94" s="27"/>
      <c r="T94" s="27"/>
      <c r="U94" s="27"/>
      <c r="V94" s="27"/>
      <c r="W94" s="15"/>
    </row>
    <row r="95" spans="1:23" s="23" customFormat="1" ht="16">
      <c r="A95" s="55"/>
      <c r="B95" s="49" t="s">
        <v>240</v>
      </c>
      <c r="C95" s="15" t="s">
        <v>241</v>
      </c>
      <c r="D95" s="71" t="s">
        <v>245</v>
      </c>
      <c r="E95" s="72" t="s">
        <v>247</v>
      </c>
      <c r="F95" s="15" t="s">
        <v>55</v>
      </c>
      <c r="G95" s="15" t="s">
        <v>248</v>
      </c>
      <c r="H95" s="28" t="s">
        <v>229</v>
      </c>
      <c r="I95" s="15"/>
      <c r="J95" s="27" t="s">
        <v>337</v>
      </c>
      <c r="K95" s="44"/>
      <c r="L95" s="27" t="s">
        <v>367</v>
      </c>
      <c r="M95" s="27"/>
      <c r="N95" s="89">
        <v>2000000019</v>
      </c>
      <c r="O95" s="28" t="str">
        <f t="shared" si="1"/>
        <v/>
      </c>
      <c r="P95" s="27"/>
      <c r="Q95" s="27"/>
      <c r="R95" s="27"/>
      <c r="S95" s="27"/>
      <c r="T95" s="27">
        <v>35623421</v>
      </c>
      <c r="U95" s="27"/>
      <c r="V95" s="27"/>
      <c r="W95" s="15" t="s">
        <v>186</v>
      </c>
    </row>
    <row r="96" spans="1:23" s="23" customFormat="1" ht="16">
      <c r="A96" s="55"/>
      <c r="B96" s="49" t="s">
        <v>240</v>
      </c>
      <c r="C96" s="15" t="s">
        <v>242</v>
      </c>
      <c r="D96" s="71" t="s">
        <v>246</v>
      </c>
      <c r="E96" s="72" t="s">
        <v>249</v>
      </c>
      <c r="F96" s="15" t="s">
        <v>55</v>
      </c>
      <c r="G96" s="15" t="s">
        <v>295</v>
      </c>
      <c r="H96" s="28"/>
      <c r="I96" s="15"/>
      <c r="J96" s="27" t="s">
        <v>337</v>
      </c>
      <c r="K96" s="16"/>
      <c r="L96" s="27" t="s">
        <v>367</v>
      </c>
      <c r="M96" s="27"/>
      <c r="N96" s="89">
        <v>2000000020</v>
      </c>
      <c r="O96" s="28" t="str">
        <f t="shared" si="1"/>
        <v/>
      </c>
      <c r="P96" s="27"/>
      <c r="Q96" s="27"/>
      <c r="R96" s="27"/>
      <c r="S96" s="27"/>
      <c r="T96" s="27"/>
      <c r="U96" s="27"/>
      <c r="V96" s="27"/>
      <c r="W96" s="15" t="s">
        <v>186</v>
      </c>
    </row>
    <row r="97" spans="1:23" s="23" customFormat="1" ht="16">
      <c r="A97" s="55"/>
      <c r="B97" s="49"/>
      <c r="C97" s="15"/>
      <c r="D97" s="71" t="s">
        <v>296</v>
      </c>
      <c r="E97" s="72" t="s">
        <v>298</v>
      </c>
      <c r="F97" s="15" t="s">
        <v>55</v>
      </c>
      <c r="G97" s="15" t="s">
        <v>297</v>
      </c>
      <c r="H97" s="28"/>
      <c r="I97" s="15"/>
      <c r="J97" s="27" t="s">
        <v>337</v>
      </c>
      <c r="K97" s="16"/>
      <c r="L97" s="27" t="s">
        <v>367</v>
      </c>
      <c r="M97" s="27"/>
      <c r="N97" s="89">
        <v>2000000021</v>
      </c>
      <c r="O97" s="28" t="str">
        <f t="shared" si="1"/>
        <v/>
      </c>
      <c r="P97" s="27"/>
      <c r="Q97" s="27"/>
      <c r="R97" s="27"/>
      <c r="S97" s="27"/>
      <c r="T97" s="27"/>
      <c r="U97" s="27"/>
      <c r="V97" s="27"/>
      <c r="W97" s="15" t="s">
        <v>186</v>
      </c>
    </row>
    <row r="98" spans="1:23" s="23" customFormat="1" ht="16">
      <c r="A98" s="55"/>
      <c r="B98" s="49"/>
      <c r="C98" s="15"/>
      <c r="D98" s="15" t="s">
        <v>299</v>
      </c>
      <c r="E98" s="16" t="s">
        <v>300</v>
      </c>
      <c r="F98" s="15" t="s">
        <v>197</v>
      </c>
      <c r="G98" s="15"/>
      <c r="H98" s="28" t="s">
        <v>79</v>
      </c>
      <c r="I98" s="15"/>
      <c r="J98" s="27" t="s">
        <v>337</v>
      </c>
      <c r="K98" s="16"/>
      <c r="L98" s="27" t="s">
        <v>367</v>
      </c>
      <c r="M98" s="27"/>
      <c r="N98" s="89">
        <v>2000000022</v>
      </c>
      <c r="O98" s="28" t="str">
        <f t="shared" si="1"/>
        <v/>
      </c>
      <c r="P98" s="27"/>
      <c r="Q98" s="27"/>
      <c r="R98" s="27"/>
      <c r="S98" s="27"/>
      <c r="T98" s="27"/>
      <c r="U98" s="27"/>
      <c r="V98" s="27"/>
      <c r="W98" s="15" t="s">
        <v>186</v>
      </c>
    </row>
    <row r="99" spans="1:23" s="23" customFormat="1" ht="16">
      <c r="A99" s="55"/>
      <c r="B99" s="49" t="s">
        <v>145</v>
      </c>
      <c r="C99" s="15" t="s">
        <v>73</v>
      </c>
      <c r="D99" s="15" t="s">
        <v>244</v>
      </c>
      <c r="E99" s="16" t="s">
        <v>294</v>
      </c>
      <c r="F99" s="15" t="s">
        <v>55</v>
      </c>
      <c r="G99" s="15" t="s">
        <v>58</v>
      </c>
      <c r="H99" s="28">
        <v>0.1</v>
      </c>
      <c r="I99" s="15"/>
      <c r="J99" s="27" t="s">
        <v>337</v>
      </c>
      <c r="K99" s="16"/>
      <c r="L99" s="27" t="s">
        <v>371</v>
      </c>
      <c r="M99" s="27"/>
      <c r="N99" s="89">
        <v>2000000023</v>
      </c>
      <c r="O99" s="28" t="str">
        <f t="shared" si="1"/>
        <v/>
      </c>
      <c r="P99" s="27"/>
      <c r="Q99" s="27"/>
      <c r="R99" s="27"/>
      <c r="S99" s="27" t="s">
        <v>372</v>
      </c>
      <c r="T99" s="27" t="s">
        <v>373</v>
      </c>
      <c r="U99" s="27"/>
      <c r="V99" s="27"/>
      <c r="W99" s="15" t="s">
        <v>186</v>
      </c>
    </row>
    <row r="100" spans="1:23" s="23" customFormat="1" ht="16">
      <c r="A100" s="70" t="s">
        <v>48</v>
      </c>
      <c r="B100" s="50" t="s">
        <v>306</v>
      </c>
      <c r="C100" s="6"/>
      <c r="D100" s="6"/>
      <c r="E100" s="7"/>
      <c r="F100" s="6"/>
      <c r="G100" s="6"/>
      <c r="H100" s="30"/>
      <c r="I100" s="6"/>
      <c r="J100" s="51"/>
      <c r="K100" s="7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</row>
    <row r="101" spans="1:23" s="23" customFormat="1" ht="21" customHeight="1">
      <c r="A101" s="55"/>
      <c r="B101" s="67" t="s">
        <v>230</v>
      </c>
      <c r="C101" s="15" t="s">
        <v>347</v>
      </c>
      <c r="D101" s="27" t="s">
        <v>260</v>
      </c>
      <c r="E101" s="44" t="s">
        <v>261</v>
      </c>
      <c r="F101" s="27" t="s">
        <v>120</v>
      </c>
      <c r="G101" s="27"/>
      <c r="H101" s="64"/>
      <c r="I101" s="27"/>
      <c r="J101" s="27" t="s">
        <v>337</v>
      </c>
      <c r="K101" s="65"/>
      <c r="L101" s="27"/>
      <c r="M101" s="27"/>
      <c r="N101" s="27"/>
      <c r="O101" s="28" t="str">
        <f t="shared" si="1"/>
        <v/>
      </c>
      <c r="P101" s="27"/>
      <c r="Q101" s="27"/>
      <c r="R101" s="27"/>
      <c r="S101" s="27"/>
      <c r="T101" s="27"/>
      <c r="U101" s="27"/>
      <c r="V101" s="27"/>
      <c r="W101" s="27"/>
    </row>
    <row r="102" spans="1:23" s="23" customFormat="1" ht="95" customHeight="1">
      <c r="A102" s="55"/>
      <c r="B102" s="67" t="s">
        <v>126</v>
      </c>
      <c r="C102" s="27"/>
      <c r="D102" s="71" t="s">
        <v>307</v>
      </c>
      <c r="E102" s="80" t="s">
        <v>310</v>
      </c>
      <c r="F102" s="61" t="s">
        <v>55</v>
      </c>
      <c r="G102" s="24" t="s">
        <v>318</v>
      </c>
      <c r="H102" s="68" t="s">
        <v>192</v>
      </c>
      <c r="I102" s="61"/>
      <c r="J102" s="61" t="s">
        <v>337</v>
      </c>
      <c r="K102" s="16" t="s">
        <v>352</v>
      </c>
      <c r="L102" s="61"/>
      <c r="M102" s="61"/>
      <c r="N102" s="61"/>
      <c r="O102" s="28" t="str">
        <f t="shared" si="1"/>
        <v/>
      </c>
      <c r="P102" s="61"/>
      <c r="Q102" s="61"/>
      <c r="R102" s="61"/>
      <c r="S102" s="61"/>
      <c r="T102" s="61"/>
      <c r="U102" s="61"/>
      <c r="V102" s="61"/>
      <c r="W102" s="27" t="s">
        <v>260</v>
      </c>
    </row>
    <row r="103" spans="1:23" s="23" customFormat="1" ht="15" customHeight="1">
      <c r="A103" s="55"/>
      <c r="B103" s="67"/>
      <c r="C103" s="27"/>
      <c r="D103" s="78" t="s">
        <v>423</v>
      </c>
      <c r="E103" s="81" t="s">
        <v>428</v>
      </c>
      <c r="F103" s="27" t="s">
        <v>309</v>
      </c>
      <c r="G103" s="61"/>
      <c r="H103" s="64" t="s">
        <v>79</v>
      </c>
      <c r="I103" s="61"/>
      <c r="J103" s="61" t="s">
        <v>337</v>
      </c>
      <c r="K103" s="16"/>
      <c r="L103" t="s">
        <v>374</v>
      </c>
      <c r="M103" s="61" t="s">
        <v>368</v>
      </c>
      <c r="N103" s="83">
        <v>4169175</v>
      </c>
      <c r="O103" s="28" t="str">
        <f t="shared" si="1"/>
        <v>Athena-4169175</v>
      </c>
      <c r="P103" s="61"/>
      <c r="Q103" s="61"/>
      <c r="R103" s="61"/>
      <c r="S103" s="61"/>
      <c r="T103" s="61"/>
      <c r="U103" s="61"/>
      <c r="V103" s="61"/>
      <c r="W103" s="27" t="s">
        <v>260</v>
      </c>
    </row>
    <row r="104" spans="1:23" s="23" customFormat="1" ht="15" customHeight="1">
      <c r="A104" s="55"/>
      <c r="B104" s="67"/>
      <c r="C104" s="27" t="s">
        <v>547</v>
      </c>
      <c r="D104" s="78" t="s">
        <v>424</v>
      </c>
      <c r="E104" s="81" t="s">
        <v>429</v>
      </c>
      <c r="F104" s="27" t="s">
        <v>309</v>
      </c>
      <c r="G104" s="61"/>
      <c r="H104" s="64" t="s">
        <v>79</v>
      </c>
      <c r="I104" s="61"/>
      <c r="J104" s="61" t="s">
        <v>337</v>
      </c>
      <c r="K104" s="16"/>
      <c r="L104" t="s">
        <v>374</v>
      </c>
      <c r="M104" s="61" t="s">
        <v>368</v>
      </c>
      <c r="N104" s="83">
        <v>40482001</v>
      </c>
      <c r="O104" s="28" t="str">
        <f t="shared" si="1"/>
        <v>Athena-40482001</v>
      </c>
      <c r="P104" s="61"/>
      <c r="Q104" s="61"/>
      <c r="R104" s="61"/>
      <c r="S104" s="61"/>
      <c r="T104" s="61"/>
      <c r="U104" s="61"/>
      <c r="V104" s="61"/>
      <c r="W104" s="27" t="s">
        <v>260</v>
      </c>
    </row>
    <row r="105" spans="1:23" s="23" customFormat="1" ht="15" customHeight="1">
      <c r="A105" s="55"/>
      <c r="B105" s="67"/>
      <c r="C105" s="27" t="s">
        <v>548</v>
      </c>
      <c r="D105" s="78" t="s">
        <v>425</v>
      </c>
      <c r="E105" s="81" t="s">
        <v>430</v>
      </c>
      <c r="F105" s="27" t="s">
        <v>309</v>
      </c>
      <c r="G105" s="61"/>
      <c r="H105" s="64" t="s">
        <v>79</v>
      </c>
      <c r="I105" s="61"/>
      <c r="J105" s="61" t="s">
        <v>337</v>
      </c>
      <c r="K105" s="16"/>
      <c r="L105" t="s">
        <v>374</v>
      </c>
      <c r="M105" s="61" t="s">
        <v>368</v>
      </c>
      <c r="N105" s="83">
        <v>4159706</v>
      </c>
      <c r="O105" s="28" t="str">
        <f t="shared" si="1"/>
        <v>Athena-4159706</v>
      </c>
      <c r="P105" s="61"/>
      <c r="Q105" s="61"/>
      <c r="R105" s="61"/>
      <c r="S105" s="61"/>
      <c r="T105" s="61"/>
      <c r="U105" s="61"/>
      <c r="V105" s="61"/>
      <c r="W105" s="27" t="s">
        <v>260</v>
      </c>
    </row>
    <row r="106" spans="1:23" s="23" customFormat="1" ht="15" customHeight="1">
      <c r="A106" s="55"/>
      <c r="B106" s="67"/>
      <c r="C106" s="27" t="s">
        <v>549</v>
      </c>
      <c r="D106" s="78" t="s">
        <v>426</v>
      </c>
      <c r="E106" s="81" t="s">
        <v>431</v>
      </c>
      <c r="F106" s="27" t="s">
        <v>309</v>
      </c>
      <c r="G106" s="61"/>
      <c r="H106" s="64" t="s">
        <v>79</v>
      </c>
      <c r="I106" s="61"/>
      <c r="J106" s="61" t="s">
        <v>337</v>
      </c>
      <c r="K106" s="16"/>
      <c r="L106" t="s">
        <v>374</v>
      </c>
      <c r="M106" s="61"/>
      <c r="N106" s="86">
        <v>2000000024</v>
      </c>
      <c r="O106" s="28" t="str">
        <f t="shared" si="1"/>
        <v/>
      </c>
      <c r="P106" s="61"/>
      <c r="Q106" s="61"/>
      <c r="R106" s="61"/>
      <c r="S106" s="61"/>
      <c r="T106" s="61"/>
      <c r="U106" s="61"/>
      <c r="V106" s="61"/>
      <c r="W106" s="27" t="s">
        <v>260</v>
      </c>
    </row>
    <row r="107" spans="1:23" s="23" customFormat="1" ht="15" customHeight="1">
      <c r="A107" s="55"/>
      <c r="B107" s="67"/>
      <c r="C107" s="27"/>
      <c r="D107" s="82" t="s">
        <v>427</v>
      </c>
      <c r="E107" s="81" t="s">
        <v>432</v>
      </c>
      <c r="F107" s="27" t="s">
        <v>309</v>
      </c>
      <c r="G107" s="61"/>
      <c r="H107" s="64" t="s">
        <v>79</v>
      </c>
      <c r="I107" s="61"/>
      <c r="J107" s="61" t="s">
        <v>337</v>
      </c>
      <c r="K107" s="16"/>
      <c r="L107" t="s">
        <v>374</v>
      </c>
      <c r="M107" s="61"/>
      <c r="N107" s="83">
        <v>2000000025</v>
      </c>
      <c r="O107" s="28" t="str">
        <f t="shared" si="1"/>
        <v/>
      </c>
      <c r="P107" s="61"/>
      <c r="Q107" s="61"/>
      <c r="R107" s="61"/>
      <c r="S107" s="61"/>
      <c r="T107" s="61"/>
      <c r="U107" s="61"/>
      <c r="V107" s="61"/>
      <c r="W107" s="27" t="s">
        <v>260</v>
      </c>
    </row>
    <row r="108" spans="1:23" s="23" customFormat="1" ht="18" customHeight="1">
      <c r="A108" s="55"/>
      <c r="B108" s="67" t="s">
        <v>311</v>
      </c>
      <c r="C108" s="27"/>
      <c r="D108" s="27" t="s">
        <v>259</v>
      </c>
      <c r="E108" s="44" t="s">
        <v>312</v>
      </c>
      <c r="F108" s="27" t="s">
        <v>309</v>
      </c>
      <c r="G108" s="61"/>
      <c r="H108" s="64" t="s">
        <v>79</v>
      </c>
      <c r="I108" s="27"/>
      <c r="J108" s="27" t="s">
        <v>337</v>
      </c>
      <c r="K108" s="45"/>
      <c r="L108" s="27"/>
      <c r="M108" s="27"/>
      <c r="N108" s="27"/>
      <c r="O108" s="28" t="str">
        <f t="shared" si="1"/>
        <v/>
      </c>
      <c r="P108" s="27"/>
      <c r="Q108" s="27"/>
      <c r="R108" s="27"/>
      <c r="S108" s="27"/>
      <c r="T108" s="27"/>
      <c r="U108" s="27"/>
      <c r="V108" s="27"/>
      <c r="W108" s="27" t="s">
        <v>260</v>
      </c>
    </row>
    <row r="109" spans="1:23" s="23" customFormat="1" ht="18" customHeight="1">
      <c r="A109" s="55"/>
      <c r="B109" s="67" t="s">
        <v>126</v>
      </c>
      <c r="C109" s="27" t="s">
        <v>123</v>
      </c>
      <c r="D109" s="27" t="s">
        <v>123</v>
      </c>
      <c r="E109" s="44" t="s">
        <v>313</v>
      </c>
      <c r="F109" s="27" t="s">
        <v>55</v>
      </c>
      <c r="G109" s="27" t="s">
        <v>58</v>
      </c>
      <c r="H109" s="64">
        <v>0.1</v>
      </c>
      <c r="I109" s="27"/>
      <c r="J109" s="27" t="s">
        <v>337</v>
      </c>
      <c r="K109" s="45"/>
      <c r="L109" t="s">
        <v>371</v>
      </c>
      <c r="M109" t="s">
        <v>368</v>
      </c>
      <c r="N109" s="84">
        <v>440383</v>
      </c>
      <c r="O109" s="28" t="str">
        <f t="shared" si="1"/>
        <v>Athena-440383</v>
      </c>
      <c r="P109" s="27"/>
      <c r="Q109" s="27"/>
      <c r="R109" s="27"/>
      <c r="S109" s="27" t="s">
        <v>372</v>
      </c>
      <c r="T109" s="27" t="s">
        <v>373</v>
      </c>
      <c r="U109" s="27"/>
      <c r="V109" s="27" t="s">
        <v>342</v>
      </c>
      <c r="W109" s="27" t="s">
        <v>260</v>
      </c>
    </row>
    <row r="110" spans="1:23" s="23" customFormat="1" ht="16">
      <c r="A110" s="55"/>
      <c r="B110" s="67"/>
      <c r="C110" s="27"/>
      <c r="D110" s="27" t="s">
        <v>342</v>
      </c>
      <c r="E110" s="44" t="s">
        <v>356</v>
      </c>
      <c r="F110" s="27" t="s">
        <v>433</v>
      </c>
      <c r="G110" s="27"/>
      <c r="H110" s="64"/>
      <c r="I110" s="27"/>
      <c r="J110" s="27" t="s">
        <v>337</v>
      </c>
      <c r="K110" s="65"/>
      <c r="L110" s="27" t="s">
        <v>587</v>
      </c>
      <c r="M110" s="27"/>
      <c r="N110" s="27"/>
      <c r="O110" s="28" t="str">
        <f t="shared" si="1"/>
        <v/>
      </c>
      <c r="P110" s="27"/>
      <c r="Q110" s="27"/>
      <c r="R110" s="27"/>
      <c r="S110" s="27"/>
      <c r="T110" s="27"/>
      <c r="U110" s="27"/>
      <c r="V110" s="27"/>
      <c r="W110" s="27" t="s">
        <v>260</v>
      </c>
    </row>
    <row r="111" spans="1:23" s="23" customFormat="1" ht="25.5" customHeight="1">
      <c r="A111" s="55"/>
      <c r="B111" s="69"/>
      <c r="C111" s="56"/>
      <c r="D111" s="56"/>
      <c r="E111" s="57"/>
      <c r="F111" s="56"/>
      <c r="G111" s="56"/>
      <c r="H111" s="58"/>
      <c r="I111" s="56"/>
      <c r="J111" s="56"/>
      <c r="K111" s="60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</row>
    <row r="112" spans="1:23" s="23" customFormat="1" ht="16">
      <c r="A112" s="55"/>
      <c r="B112" s="49" t="s">
        <v>230</v>
      </c>
      <c r="C112" s="15" t="s">
        <v>347</v>
      </c>
      <c r="D112" s="15" t="s">
        <v>262</v>
      </c>
      <c r="E112" s="16" t="s">
        <v>263</v>
      </c>
      <c r="F112" s="15" t="s">
        <v>120</v>
      </c>
      <c r="G112" s="27"/>
      <c r="H112" s="28"/>
      <c r="I112" s="15"/>
      <c r="J112" s="27" t="s">
        <v>337</v>
      </c>
      <c r="K112" s="45"/>
      <c r="L112" s="27"/>
      <c r="M112" s="27"/>
      <c r="N112" s="27"/>
      <c r="O112" s="28" t="str">
        <f t="shared" si="1"/>
        <v/>
      </c>
      <c r="P112" s="27"/>
      <c r="Q112" s="27"/>
      <c r="R112" s="27"/>
      <c r="S112" s="27"/>
      <c r="T112" s="27"/>
      <c r="U112" s="27"/>
      <c r="V112" s="27"/>
      <c r="W112" s="27"/>
    </row>
    <row r="113" spans="1:23" s="23" customFormat="1" ht="94" customHeight="1">
      <c r="A113" s="55"/>
      <c r="B113" s="49" t="s">
        <v>126</v>
      </c>
      <c r="C113" s="15"/>
      <c r="D113" s="71" t="s">
        <v>308</v>
      </c>
      <c r="E113" s="72" t="s">
        <v>314</v>
      </c>
      <c r="F113" s="15" t="s">
        <v>55</v>
      </c>
      <c r="G113" s="24" t="s">
        <v>320</v>
      </c>
      <c r="H113" s="28" t="s">
        <v>192</v>
      </c>
      <c r="I113" s="15"/>
      <c r="J113" s="27" t="s">
        <v>337</v>
      </c>
      <c r="K113" s="16" t="s">
        <v>358</v>
      </c>
      <c r="L113" s="27"/>
      <c r="M113" s="27"/>
      <c r="N113" s="27"/>
      <c r="O113" s="28" t="str">
        <f t="shared" si="1"/>
        <v/>
      </c>
      <c r="P113" s="27"/>
      <c r="Q113" s="27"/>
      <c r="R113" s="27"/>
      <c r="S113" s="27"/>
      <c r="T113" s="27"/>
      <c r="U113" s="27"/>
      <c r="V113" s="27"/>
      <c r="W113" s="15" t="s">
        <v>262</v>
      </c>
    </row>
    <row r="114" spans="1:23" s="23" customFormat="1" ht="16" customHeight="1">
      <c r="A114" s="55"/>
      <c r="B114" s="49"/>
      <c r="C114" s="15" t="s">
        <v>550</v>
      </c>
      <c r="D114" s="78" t="s">
        <v>434</v>
      </c>
      <c r="E114" s="79" t="s">
        <v>435</v>
      </c>
      <c r="F114" s="27" t="s">
        <v>309</v>
      </c>
      <c r="G114" s="15"/>
      <c r="H114" s="28" t="s">
        <v>79</v>
      </c>
      <c r="I114" s="15"/>
      <c r="J114" s="27" t="s">
        <v>337</v>
      </c>
      <c r="K114" s="16"/>
      <c r="L114"/>
      <c r="M114" s="61"/>
      <c r="N114" s="83"/>
      <c r="O114" s="28" t="str">
        <f t="shared" si="1"/>
        <v/>
      </c>
      <c r="P114" s="27"/>
      <c r="Q114" s="27"/>
      <c r="R114" s="27"/>
      <c r="S114" s="27"/>
      <c r="T114" s="27"/>
      <c r="U114" s="27"/>
      <c r="V114" s="27"/>
      <c r="W114" s="15" t="s">
        <v>262</v>
      </c>
    </row>
    <row r="115" spans="1:23" s="23" customFormat="1" ht="16" customHeight="1">
      <c r="A115" s="55"/>
      <c r="B115" s="49"/>
      <c r="C115" s="15" t="s">
        <v>551</v>
      </c>
      <c r="D115" s="78" t="s">
        <v>436</v>
      </c>
      <c r="E115" s="79" t="s">
        <v>441</v>
      </c>
      <c r="F115" s="27" t="s">
        <v>309</v>
      </c>
      <c r="G115" s="15"/>
      <c r="H115" s="28" t="s">
        <v>79</v>
      </c>
      <c r="I115" s="15"/>
      <c r="J115" s="27" t="s">
        <v>337</v>
      </c>
      <c r="K115" s="16"/>
      <c r="L115" t="s">
        <v>374</v>
      </c>
      <c r="M115" s="61" t="s">
        <v>368</v>
      </c>
      <c r="N115" s="83">
        <v>4128244</v>
      </c>
      <c r="O115" s="28" t="str">
        <f t="shared" si="1"/>
        <v>Athena-4128244</v>
      </c>
      <c r="P115" s="27"/>
      <c r="Q115" s="27"/>
      <c r="R115" s="27"/>
      <c r="S115" s="27"/>
      <c r="T115" s="27"/>
      <c r="U115" s="27"/>
      <c r="V115" s="27"/>
      <c r="W115" s="15" t="s">
        <v>262</v>
      </c>
    </row>
    <row r="116" spans="1:23" s="23" customFormat="1" ht="16" customHeight="1">
      <c r="A116" s="55"/>
      <c r="B116" s="49"/>
      <c r="C116" s="15" t="s">
        <v>552</v>
      </c>
      <c r="D116" s="78" t="s">
        <v>437</v>
      </c>
      <c r="E116" s="79" t="s">
        <v>442</v>
      </c>
      <c r="F116" s="27" t="s">
        <v>309</v>
      </c>
      <c r="G116" s="15"/>
      <c r="H116" s="28" t="s">
        <v>79</v>
      </c>
      <c r="I116" s="15"/>
      <c r="J116" s="27" t="s">
        <v>337</v>
      </c>
      <c r="K116" s="16"/>
      <c r="L116" t="s">
        <v>374</v>
      </c>
      <c r="M116" s="61" t="s">
        <v>368</v>
      </c>
      <c r="N116" s="83">
        <v>4169477</v>
      </c>
      <c r="O116" s="28" t="str">
        <f t="shared" si="1"/>
        <v>Athena-4169477</v>
      </c>
      <c r="P116" s="27"/>
      <c r="Q116" s="27"/>
      <c r="R116" s="27"/>
      <c r="S116" s="27"/>
      <c r="T116" s="27"/>
      <c r="U116" s="27"/>
      <c r="V116" s="27"/>
      <c r="W116" s="15" t="s">
        <v>262</v>
      </c>
    </row>
    <row r="117" spans="1:23" s="23" customFormat="1" ht="16" customHeight="1">
      <c r="A117" s="55"/>
      <c r="B117" s="49"/>
      <c r="C117" s="15"/>
      <c r="D117" s="78" t="s">
        <v>438</v>
      </c>
      <c r="E117" s="79" t="s">
        <v>443</v>
      </c>
      <c r="F117" s="27" t="s">
        <v>309</v>
      </c>
      <c r="G117" s="15"/>
      <c r="H117" s="28" t="s">
        <v>79</v>
      </c>
      <c r="I117" s="15"/>
      <c r="J117" s="27" t="s">
        <v>337</v>
      </c>
      <c r="K117" s="16"/>
      <c r="L117" t="s">
        <v>374</v>
      </c>
      <c r="M117" s="61" t="s">
        <v>368</v>
      </c>
      <c r="N117" s="83">
        <v>4165145</v>
      </c>
      <c r="O117" s="28" t="str">
        <f t="shared" si="1"/>
        <v>Athena-4165145</v>
      </c>
      <c r="P117" s="27"/>
      <c r="Q117" s="27"/>
      <c r="R117" s="27"/>
      <c r="S117" s="27"/>
      <c r="T117" s="27"/>
      <c r="U117" s="27"/>
      <c r="V117" s="27"/>
      <c r="W117" s="15" t="s">
        <v>262</v>
      </c>
    </row>
    <row r="118" spans="1:23" s="23" customFormat="1" ht="16" customHeight="1">
      <c r="A118" s="55"/>
      <c r="B118" s="49"/>
      <c r="C118" s="15"/>
      <c r="D118" s="78" t="s">
        <v>439</v>
      </c>
      <c r="E118" s="79" t="s">
        <v>444</v>
      </c>
      <c r="F118" s="27" t="s">
        <v>309</v>
      </c>
      <c r="G118" s="15"/>
      <c r="H118" s="28" t="s">
        <v>79</v>
      </c>
      <c r="I118" s="15"/>
      <c r="J118" s="27" t="s">
        <v>337</v>
      </c>
      <c r="K118" s="16"/>
      <c r="L118" t="s">
        <v>374</v>
      </c>
      <c r="M118" s="27"/>
      <c r="N118" s="85">
        <v>2000000026</v>
      </c>
      <c r="O118" s="28" t="str">
        <f t="shared" si="1"/>
        <v/>
      </c>
      <c r="P118" s="27"/>
      <c r="Q118" s="27"/>
      <c r="R118" s="27"/>
      <c r="S118" s="27"/>
      <c r="T118" s="27"/>
      <c r="U118" s="27"/>
      <c r="V118" s="27"/>
      <c r="W118" s="15" t="s">
        <v>262</v>
      </c>
    </row>
    <row r="119" spans="1:23" s="23" customFormat="1" ht="16" customHeight="1">
      <c r="A119" s="55"/>
      <c r="B119" s="67" t="s">
        <v>126</v>
      </c>
      <c r="C119" s="27"/>
      <c r="D119" s="27" t="s">
        <v>264</v>
      </c>
      <c r="E119" s="44" t="s">
        <v>316</v>
      </c>
      <c r="F119" s="27" t="s">
        <v>309</v>
      </c>
      <c r="G119" s="27"/>
      <c r="H119" s="64" t="s">
        <v>79</v>
      </c>
      <c r="I119" s="27"/>
      <c r="J119" s="27" t="s">
        <v>337</v>
      </c>
      <c r="K119" s="45"/>
      <c r="L119" s="27"/>
      <c r="N119" s="27"/>
      <c r="O119" s="28" t="str">
        <f t="shared" si="1"/>
        <v/>
      </c>
      <c r="P119" s="27"/>
      <c r="Q119" s="27"/>
      <c r="R119" s="27"/>
      <c r="S119" s="27"/>
      <c r="T119" s="27"/>
      <c r="U119" s="27"/>
      <c r="V119" s="27"/>
      <c r="W119" s="15" t="s">
        <v>262</v>
      </c>
    </row>
    <row r="120" spans="1:23" s="23" customFormat="1" ht="24" customHeight="1">
      <c r="A120" s="55"/>
      <c r="B120" s="49" t="s">
        <v>126</v>
      </c>
      <c r="C120" s="15" t="s">
        <v>49</v>
      </c>
      <c r="D120" s="15" t="s">
        <v>49</v>
      </c>
      <c r="E120" s="16" t="s">
        <v>315</v>
      </c>
      <c r="F120" s="15" t="s">
        <v>55</v>
      </c>
      <c r="G120" s="15" t="s">
        <v>58</v>
      </c>
      <c r="H120" s="28">
        <v>0.1</v>
      </c>
      <c r="I120" s="15"/>
      <c r="J120" s="27" t="s">
        <v>337</v>
      </c>
      <c r="K120" s="45"/>
      <c r="L120" s="27" t="s">
        <v>371</v>
      </c>
      <c r="M120" s="27" t="s">
        <v>368</v>
      </c>
      <c r="N120" s="27">
        <v>441542</v>
      </c>
      <c r="O120" s="28" t="str">
        <f t="shared" si="1"/>
        <v>Athena-441542</v>
      </c>
      <c r="P120" s="27"/>
      <c r="Q120" s="27"/>
      <c r="R120" s="27"/>
      <c r="S120" s="27"/>
      <c r="T120" s="27"/>
      <c r="U120" s="27"/>
      <c r="V120" s="27" t="s">
        <v>343</v>
      </c>
      <c r="W120" s="15" t="s">
        <v>262</v>
      </c>
    </row>
    <row r="121" spans="1:23" s="23" customFormat="1" ht="16">
      <c r="A121" s="55"/>
      <c r="B121" s="67"/>
      <c r="C121" s="27"/>
      <c r="D121" s="27" t="s">
        <v>343</v>
      </c>
      <c r="E121" s="44" t="s">
        <v>356</v>
      </c>
      <c r="F121" s="27" t="s">
        <v>433</v>
      </c>
      <c r="G121" s="27"/>
      <c r="H121" s="64"/>
      <c r="I121" s="27"/>
      <c r="J121" s="27" t="s">
        <v>337</v>
      </c>
      <c r="K121" s="65"/>
      <c r="L121" s="27" t="s">
        <v>587</v>
      </c>
      <c r="M121" s="27"/>
      <c r="N121" s="27"/>
      <c r="O121" s="28" t="str">
        <f t="shared" si="1"/>
        <v/>
      </c>
      <c r="P121" s="27"/>
      <c r="Q121" s="27"/>
      <c r="R121" s="27"/>
      <c r="S121" s="27"/>
      <c r="T121" s="27"/>
      <c r="U121" s="27"/>
      <c r="V121" s="27"/>
      <c r="W121" s="15" t="s">
        <v>262</v>
      </c>
    </row>
    <row r="122" spans="1:23" s="23" customFormat="1" ht="15">
      <c r="A122" s="70" t="s">
        <v>16</v>
      </c>
      <c r="B122" s="46" t="s">
        <v>152</v>
      </c>
      <c r="C122" s="6"/>
      <c r="D122" s="6"/>
      <c r="E122" s="7"/>
      <c r="F122" s="6"/>
      <c r="G122" s="6"/>
      <c r="H122" s="30"/>
      <c r="I122" s="6"/>
      <c r="J122" s="51"/>
      <c r="K122" s="7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</row>
    <row r="123" spans="1:23" s="23" customFormat="1" ht="16">
      <c r="A123" s="55"/>
      <c r="B123" s="67" t="s">
        <v>155</v>
      </c>
      <c r="C123" s="27" t="s">
        <v>91</v>
      </c>
      <c r="D123" s="27" t="s">
        <v>270</v>
      </c>
      <c r="E123" s="63" t="s">
        <v>353</v>
      </c>
      <c r="F123" s="27" t="s">
        <v>120</v>
      </c>
      <c r="G123" s="27"/>
      <c r="H123" s="64"/>
      <c r="I123" s="27"/>
      <c r="J123" s="27" t="s">
        <v>337</v>
      </c>
      <c r="K123" s="44"/>
      <c r="L123" s="27"/>
      <c r="M123" s="27"/>
      <c r="N123" s="27"/>
      <c r="O123" s="28" t="str">
        <f t="shared" si="1"/>
        <v/>
      </c>
      <c r="P123" s="27"/>
      <c r="Q123" s="27"/>
      <c r="R123" s="27"/>
      <c r="S123" s="27"/>
      <c r="T123" s="27"/>
      <c r="U123" s="27"/>
      <c r="V123" s="27"/>
      <c r="W123" s="27"/>
    </row>
    <row r="124" spans="1:23" s="23" customFormat="1" ht="16">
      <c r="A124" s="55"/>
      <c r="B124" s="67" t="s">
        <v>155</v>
      </c>
      <c r="C124" s="27" t="s">
        <v>18</v>
      </c>
      <c r="D124" s="27" t="s">
        <v>92</v>
      </c>
      <c r="E124" s="44" t="s">
        <v>18</v>
      </c>
      <c r="F124" s="27" t="s">
        <v>197</v>
      </c>
      <c r="G124" s="27"/>
      <c r="H124" s="64" t="s">
        <v>195</v>
      </c>
      <c r="I124" s="27"/>
      <c r="J124" s="27" t="s">
        <v>337</v>
      </c>
      <c r="K124" s="65"/>
      <c r="L124" t="s">
        <v>374</v>
      </c>
      <c r="M124" s="27" t="s">
        <v>368</v>
      </c>
      <c r="N124" s="27">
        <v>4169175</v>
      </c>
      <c r="O124" s="28" t="str">
        <f t="shared" si="1"/>
        <v>Athena-4169175</v>
      </c>
      <c r="P124" s="27"/>
      <c r="Q124" s="27"/>
      <c r="R124" s="27"/>
      <c r="S124" s="27"/>
      <c r="T124" s="27"/>
      <c r="U124" s="27"/>
      <c r="V124" s="27"/>
      <c r="W124" s="27" t="s">
        <v>270</v>
      </c>
    </row>
    <row r="125" spans="1:23" s="23" customFormat="1" ht="16">
      <c r="A125" s="55"/>
      <c r="B125" s="47" t="s">
        <v>147</v>
      </c>
      <c r="C125" s="15" t="s">
        <v>146</v>
      </c>
      <c r="D125" s="15" t="s">
        <v>200</v>
      </c>
      <c r="E125" s="11" t="s">
        <v>354</v>
      </c>
      <c r="F125" s="15" t="s">
        <v>17</v>
      </c>
      <c r="G125" s="15"/>
      <c r="H125" s="28"/>
      <c r="I125" s="15"/>
      <c r="J125" s="27" t="s">
        <v>337</v>
      </c>
      <c r="K125" s="28"/>
      <c r="L125" s="27"/>
      <c r="M125" s="27"/>
      <c r="N125" s="27"/>
      <c r="O125" s="28" t="str">
        <f t="shared" si="1"/>
        <v/>
      </c>
      <c r="P125" s="27"/>
      <c r="Q125" s="27"/>
      <c r="R125" s="27"/>
      <c r="S125" s="27"/>
      <c r="T125" s="27"/>
      <c r="U125" s="27"/>
      <c r="V125" s="27"/>
      <c r="W125" s="27"/>
    </row>
    <row r="126" spans="1:23" s="23" customFormat="1" ht="81" customHeight="1">
      <c r="A126" s="55"/>
      <c r="B126" s="62" t="s">
        <v>148</v>
      </c>
      <c r="C126" s="44" t="s">
        <v>190</v>
      </c>
      <c r="D126" s="72" t="s">
        <v>202</v>
      </c>
      <c r="E126" s="72" t="s">
        <v>127</v>
      </c>
      <c r="F126" s="27" t="s">
        <v>55</v>
      </c>
      <c r="G126" s="16" t="s">
        <v>321</v>
      </c>
      <c r="H126" s="38" t="s">
        <v>319</v>
      </c>
      <c r="I126" s="15"/>
      <c r="J126" s="27" t="s">
        <v>337</v>
      </c>
      <c r="K126" s="16" t="s">
        <v>330</v>
      </c>
      <c r="L126" s="27"/>
      <c r="M126" s="27"/>
      <c r="N126" s="27"/>
      <c r="O126" s="28" t="str">
        <f t="shared" si="1"/>
        <v/>
      </c>
      <c r="P126" s="27"/>
      <c r="Q126" s="27"/>
      <c r="R126" s="27"/>
      <c r="S126" s="27"/>
      <c r="T126" s="27"/>
      <c r="U126" s="27"/>
      <c r="V126" s="27"/>
      <c r="W126" s="15" t="s">
        <v>200</v>
      </c>
    </row>
    <row r="127" spans="1:23" s="23" customFormat="1" ht="16" customHeight="1">
      <c r="A127" s="55"/>
      <c r="B127" s="62"/>
      <c r="C127" s="44" t="s">
        <v>557</v>
      </c>
      <c r="D127" s="79" t="s">
        <v>455</v>
      </c>
      <c r="E127" s="79" t="s">
        <v>449</v>
      </c>
      <c r="F127" s="27" t="s">
        <v>197</v>
      </c>
      <c r="G127" s="16"/>
      <c r="H127" s="28" t="s">
        <v>79</v>
      </c>
      <c r="I127" s="15"/>
      <c r="J127" s="27" t="s">
        <v>337</v>
      </c>
      <c r="K127" s="27"/>
      <c r="L127" t="s">
        <v>374</v>
      </c>
      <c r="M127" s="61" t="s">
        <v>368</v>
      </c>
      <c r="N127" s="27">
        <v>4165596</v>
      </c>
      <c r="O127" s="28" t="str">
        <f t="shared" si="1"/>
        <v>Athena-4165596</v>
      </c>
      <c r="P127" s="27"/>
      <c r="Q127" s="27"/>
      <c r="R127" s="27"/>
      <c r="S127" s="27"/>
      <c r="T127" s="27"/>
      <c r="U127" s="27"/>
      <c r="V127" s="27"/>
      <c r="W127" s="15" t="s">
        <v>200</v>
      </c>
    </row>
    <row r="128" spans="1:23" s="23" customFormat="1" ht="16" customHeight="1">
      <c r="A128" s="55"/>
      <c r="B128" s="62"/>
      <c r="C128" s="44" t="s">
        <v>553</v>
      </c>
      <c r="D128" s="79" t="s">
        <v>445</v>
      </c>
      <c r="E128" s="79" t="s">
        <v>450</v>
      </c>
      <c r="F128" s="27" t="s">
        <v>197</v>
      </c>
      <c r="G128" s="16"/>
      <c r="H128" s="28" t="s">
        <v>79</v>
      </c>
      <c r="I128" s="15"/>
      <c r="J128" s="27" t="s">
        <v>337</v>
      </c>
      <c r="K128" s="27"/>
      <c r="L128" t="s">
        <v>374</v>
      </c>
      <c r="M128" s="27"/>
      <c r="N128" s="86">
        <v>2000000027</v>
      </c>
      <c r="O128" s="28" t="str">
        <f t="shared" si="1"/>
        <v/>
      </c>
      <c r="P128" s="27"/>
      <c r="Q128" s="27"/>
      <c r="R128" s="27"/>
      <c r="S128" s="27"/>
      <c r="T128" s="27"/>
      <c r="U128" s="27"/>
      <c r="V128" s="27"/>
      <c r="W128" s="15" t="s">
        <v>200</v>
      </c>
    </row>
    <row r="129" spans="1:23" s="23" customFormat="1" ht="16" customHeight="1">
      <c r="A129" s="55"/>
      <c r="B129" s="62"/>
      <c r="C129" s="44" t="s">
        <v>554</v>
      </c>
      <c r="D129" s="79" t="s">
        <v>446</v>
      </c>
      <c r="E129" s="79" t="s">
        <v>451</v>
      </c>
      <c r="F129" s="27" t="s">
        <v>197</v>
      </c>
      <c r="G129" s="16"/>
      <c r="H129" s="28" t="s">
        <v>79</v>
      </c>
      <c r="I129" s="15"/>
      <c r="J129" s="27" t="s">
        <v>337</v>
      </c>
      <c r="K129" s="27"/>
      <c r="L129" t="s">
        <v>374</v>
      </c>
      <c r="M129" s="27"/>
      <c r="N129" s="86">
        <v>2000000028</v>
      </c>
      <c r="O129" s="28" t="str">
        <f t="shared" si="1"/>
        <v/>
      </c>
      <c r="P129" s="27"/>
      <c r="Q129" s="27"/>
      <c r="R129" s="27"/>
      <c r="S129" s="27"/>
      <c r="T129" s="27"/>
      <c r="U129" s="27"/>
      <c r="V129" s="27"/>
      <c r="W129" s="15" t="s">
        <v>200</v>
      </c>
    </row>
    <row r="130" spans="1:23" s="23" customFormat="1" ht="16" customHeight="1">
      <c r="A130" s="55"/>
      <c r="B130" s="62"/>
      <c r="C130" s="44" t="s">
        <v>555</v>
      </c>
      <c r="D130" s="79" t="s">
        <v>447</v>
      </c>
      <c r="E130" s="79" t="s">
        <v>452</v>
      </c>
      <c r="F130" s="27" t="s">
        <v>197</v>
      </c>
      <c r="G130" s="16"/>
      <c r="H130" s="28" t="s">
        <v>79</v>
      </c>
      <c r="I130" s="15"/>
      <c r="J130" s="27" t="s">
        <v>337</v>
      </c>
      <c r="K130" s="27"/>
      <c r="L130" t="s">
        <v>374</v>
      </c>
      <c r="M130" s="27"/>
      <c r="N130" s="86">
        <v>2000000029</v>
      </c>
      <c r="O130" s="28" t="str">
        <f t="shared" si="1"/>
        <v/>
      </c>
      <c r="P130" s="27"/>
      <c r="Q130" s="27"/>
      <c r="R130" s="27"/>
      <c r="S130" s="27"/>
      <c r="T130" s="27"/>
      <c r="U130" s="27"/>
      <c r="V130" s="27"/>
      <c r="W130" s="15" t="s">
        <v>200</v>
      </c>
    </row>
    <row r="131" spans="1:23" s="23" customFormat="1" ht="16" customHeight="1">
      <c r="A131" s="55"/>
      <c r="B131" s="62"/>
      <c r="C131" s="44"/>
      <c r="D131" s="79" t="s">
        <v>448</v>
      </c>
      <c r="E131" s="79" t="s">
        <v>453</v>
      </c>
      <c r="F131" s="27" t="s">
        <v>197</v>
      </c>
      <c r="G131" s="16"/>
      <c r="H131" s="28" t="s">
        <v>79</v>
      </c>
      <c r="I131" s="15"/>
      <c r="J131" s="27" t="s">
        <v>337</v>
      </c>
      <c r="K131" s="27"/>
      <c r="L131" t="s">
        <v>374</v>
      </c>
      <c r="M131" s="27"/>
      <c r="N131" s="86">
        <v>2000000030</v>
      </c>
      <c r="O131" s="28" t="str">
        <f t="shared" si="1"/>
        <v/>
      </c>
      <c r="P131" s="27"/>
      <c r="Q131" s="27"/>
      <c r="R131" s="27"/>
      <c r="S131" s="27"/>
      <c r="T131" s="27"/>
      <c r="U131" s="27"/>
      <c r="V131" s="27"/>
      <c r="W131" s="15" t="s">
        <v>200</v>
      </c>
    </row>
    <row r="132" spans="1:23" s="23" customFormat="1" ht="34" customHeight="1">
      <c r="A132" s="55"/>
      <c r="B132" s="62" t="s">
        <v>148</v>
      </c>
      <c r="C132" s="44" t="s">
        <v>189</v>
      </c>
      <c r="D132" s="44" t="s">
        <v>201</v>
      </c>
      <c r="E132" s="44" t="s">
        <v>130</v>
      </c>
      <c r="F132" s="27" t="s">
        <v>197</v>
      </c>
      <c r="G132" s="15"/>
      <c r="H132" s="28" t="s">
        <v>79</v>
      </c>
      <c r="I132" s="15"/>
      <c r="J132" s="27" t="s">
        <v>337</v>
      </c>
      <c r="K132" s="27"/>
      <c r="L132" s="27"/>
      <c r="M132" s="27"/>
      <c r="N132" s="27"/>
      <c r="O132" s="28" t="str">
        <f t="shared" si="1"/>
        <v/>
      </c>
      <c r="P132" s="27"/>
      <c r="Q132" s="27"/>
      <c r="R132" s="27"/>
      <c r="S132" s="27"/>
      <c r="T132" s="27"/>
      <c r="U132" s="27"/>
      <c r="V132" s="27"/>
      <c r="W132" s="15" t="s">
        <v>200</v>
      </c>
    </row>
    <row r="133" spans="1:23" s="23" customFormat="1" ht="16" customHeight="1">
      <c r="A133" s="55"/>
      <c r="B133" s="62"/>
      <c r="C133" s="44" t="s">
        <v>556</v>
      </c>
      <c r="D133" s="79" t="s">
        <v>454</v>
      </c>
      <c r="E133" s="79" t="s">
        <v>449</v>
      </c>
      <c r="F133" s="27" t="s">
        <v>197</v>
      </c>
      <c r="G133" s="16"/>
      <c r="H133" s="28" t="s">
        <v>79</v>
      </c>
      <c r="I133" s="15"/>
      <c r="J133" s="27" t="s">
        <v>337</v>
      </c>
      <c r="K133" s="27"/>
      <c r="L133"/>
      <c r="M133" s="27"/>
      <c r="N133" s="27"/>
      <c r="O133" s="28" t="str">
        <f t="shared" si="1"/>
        <v/>
      </c>
      <c r="P133" s="27"/>
      <c r="Q133" s="27"/>
      <c r="R133" s="27"/>
      <c r="S133" s="27"/>
      <c r="T133" s="27"/>
      <c r="U133" s="27"/>
      <c r="V133" s="27"/>
      <c r="W133" s="15" t="s">
        <v>200</v>
      </c>
    </row>
    <row r="134" spans="1:23" s="23" customFormat="1" ht="16" customHeight="1">
      <c r="A134" s="55"/>
      <c r="B134" s="62"/>
      <c r="C134" s="44" t="s">
        <v>558</v>
      </c>
      <c r="D134" s="79" t="s">
        <v>456</v>
      </c>
      <c r="E134" s="79" t="s">
        <v>450</v>
      </c>
      <c r="F134" s="27" t="s">
        <v>197</v>
      </c>
      <c r="G134" s="16"/>
      <c r="H134" s="28" t="s">
        <v>79</v>
      </c>
      <c r="I134" s="15"/>
      <c r="J134" s="27" t="s">
        <v>337</v>
      </c>
      <c r="K134" s="27"/>
      <c r="L134"/>
      <c r="M134" s="27"/>
      <c r="N134" s="27"/>
      <c r="O134" s="28" t="str">
        <f t="shared" si="1"/>
        <v/>
      </c>
      <c r="P134" s="27"/>
      <c r="Q134" s="27"/>
      <c r="R134" s="27"/>
      <c r="S134" s="27"/>
      <c r="T134" s="27"/>
      <c r="U134" s="27"/>
      <c r="V134" s="27"/>
      <c r="W134" s="15" t="s">
        <v>200</v>
      </c>
    </row>
    <row r="135" spans="1:23" s="23" customFormat="1" ht="16" customHeight="1">
      <c r="A135" s="55"/>
      <c r="B135" s="62"/>
      <c r="C135" s="44" t="s">
        <v>559</v>
      </c>
      <c r="D135" s="79" t="s">
        <v>457</v>
      </c>
      <c r="E135" s="79" t="s">
        <v>451</v>
      </c>
      <c r="F135" s="27" t="s">
        <v>197</v>
      </c>
      <c r="G135" s="16"/>
      <c r="H135" s="28" t="s">
        <v>79</v>
      </c>
      <c r="I135" s="15"/>
      <c r="J135" s="27" t="s">
        <v>337</v>
      </c>
      <c r="K135" s="27"/>
      <c r="L135"/>
      <c r="M135" s="27"/>
      <c r="N135" s="27"/>
      <c r="O135" s="28" t="str">
        <f t="shared" si="1"/>
        <v/>
      </c>
      <c r="P135" s="27"/>
      <c r="Q135" s="27"/>
      <c r="R135" s="27"/>
      <c r="S135" s="27"/>
      <c r="T135" s="27"/>
      <c r="U135" s="27"/>
      <c r="V135" s="27"/>
      <c r="W135" s="15" t="s">
        <v>200</v>
      </c>
    </row>
    <row r="136" spans="1:23" s="23" customFormat="1" ht="16" customHeight="1">
      <c r="A136" s="55"/>
      <c r="B136" s="62"/>
      <c r="C136" s="44" t="s">
        <v>560</v>
      </c>
      <c r="D136" s="79" t="s">
        <v>458</v>
      </c>
      <c r="E136" s="79" t="s">
        <v>452</v>
      </c>
      <c r="F136" s="27" t="s">
        <v>197</v>
      </c>
      <c r="G136" s="16"/>
      <c r="H136" s="28" t="s">
        <v>79</v>
      </c>
      <c r="I136" s="15"/>
      <c r="J136" s="27" t="s">
        <v>337</v>
      </c>
      <c r="K136" s="27"/>
      <c r="L136"/>
      <c r="M136" s="27"/>
      <c r="N136" s="27"/>
      <c r="O136" s="28" t="str">
        <f t="shared" si="1"/>
        <v/>
      </c>
      <c r="P136" s="27"/>
      <c r="Q136" s="27"/>
      <c r="R136" s="27"/>
      <c r="S136" s="27"/>
      <c r="T136" s="27"/>
      <c r="U136" s="27"/>
      <c r="V136" s="27"/>
      <c r="W136" s="15" t="s">
        <v>200</v>
      </c>
    </row>
    <row r="137" spans="1:23" s="23" customFormat="1" ht="16" customHeight="1">
      <c r="A137" s="55"/>
      <c r="B137" s="62"/>
      <c r="C137" s="44"/>
      <c r="D137" s="79" t="s">
        <v>459</v>
      </c>
      <c r="E137" s="79" t="s">
        <v>453</v>
      </c>
      <c r="F137" s="27" t="s">
        <v>197</v>
      </c>
      <c r="G137" s="16"/>
      <c r="H137" s="28" t="s">
        <v>79</v>
      </c>
      <c r="I137" s="15"/>
      <c r="J137" s="27" t="s">
        <v>337</v>
      </c>
      <c r="K137" s="27"/>
      <c r="L137"/>
      <c r="M137" s="27"/>
      <c r="N137" s="27"/>
      <c r="O137" s="28" t="str">
        <f t="shared" si="1"/>
        <v/>
      </c>
      <c r="P137" s="27"/>
      <c r="Q137" s="27"/>
      <c r="R137" s="27"/>
      <c r="S137" s="27"/>
      <c r="T137" s="27"/>
      <c r="U137" s="27"/>
      <c r="V137" s="27"/>
      <c r="W137" s="15" t="s">
        <v>200</v>
      </c>
    </row>
    <row r="138" spans="1:23" s="23" customFormat="1" ht="16">
      <c r="A138" s="55"/>
      <c r="B138" s="62" t="s">
        <v>148</v>
      </c>
      <c r="C138" s="44" t="s">
        <v>191</v>
      </c>
      <c r="D138" s="44" t="s">
        <v>203</v>
      </c>
      <c r="E138" s="44" t="s">
        <v>133</v>
      </c>
      <c r="F138" s="27" t="s">
        <v>197</v>
      </c>
      <c r="G138" s="15"/>
      <c r="H138" s="28" t="s">
        <v>79</v>
      </c>
      <c r="I138" s="15"/>
      <c r="J138" s="27" t="s">
        <v>337</v>
      </c>
      <c r="K138" s="27"/>
      <c r="L138" s="27"/>
      <c r="M138" s="27"/>
      <c r="N138" s="27"/>
      <c r="O138" s="28" t="str">
        <f t="shared" si="1"/>
        <v/>
      </c>
      <c r="P138" s="27"/>
      <c r="Q138" s="27"/>
      <c r="R138" s="27"/>
      <c r="S138" s="27"/>
      <c r="T138" s="27"/>
      <c r="U138" s="27"/>
      <c r="V138" s="27"/>
      <c r="W138" s="15" t="s">
        <v>200</v>
      </c>
    </row>
    <row r="139" spans="1:23" s="23" customFormat="1" ht="218" customHeight="1">
      <c r="A139" s="55"/>
      <c r="B139" s="62" t="s">
        <v>149</v>
      </c>
      <c r="C139" s="27" t="s">
        <v>82</v>
      </c>
      <c r="D139" s="71" t="s">
        <v>208</v>
      </c>
      <c r="E139" s="72" t="s">
        <v>250</v>
      </c>
      <c r="F139" s="27" t="s">
        <v>132</v>
      </c>
      <c r="G139" s="15" t="s">
        <v>323</v>
      </c>
      <c r="H139" s="28" t="s">
        <v>322</v>
      </c>
      <c r="I139" s="15"/>
      <c r="J139" s="27" t="s">
        <v>337</v>
      </c>
      <c r="K139" s="16" t="s">
        <v>351</v>
      </c>
      <c r="L139" s="27"/>
      <c r="M139" s="27"/>
      <c r="N139" s="27"/>
      <c r="O139" s="28" t="str">
        <f t="shared" ref="O139:O202" si="2">IF(M139&lt;&gt;"",HYPERLINK(CONCATENATE("https://athena.ohdsi.org/search-terms/terms/",N139), CONCATENATE("Athena-",N139)),"")</f>
        <v/>
      </c>
      <c r="P139" s="27"/>
      <c r="Q139" s="27"/>
      <c r="R139" s="27"/>
      <c r="S139" s="27"/>
      <c r="T139" s="27"/>
      <c r="U139" s="27"/>
      <c r="V139" s="27"/>
      <c r="W139" s="15" t="s">
        <v>200</v>
      </c>
    </row>
    <row r="140" spans="1:23" s="23" customFormat="1" ht="16" customHeight="1">
      <c r="A140" s="55"/>
      <c r="B140" s="62"/>
      <c r="C140" s="44" t="s">
        <v>561</v>
      </c>
      <c r="D140" s="79" t="s">
        <v>460</v>
      </c>
      <c r="E140" s="79" t="s">
        <v>488</v>
      </c>
      <c r="F140" s="27" t="s">
        <v>197</v>
      </c>
      <c r="G140" s="16"/>
      <c r="H140" s="28" t="s">
        <v>79</v>
      </c>
      <c r="I140" s="15"/>
      <c r="J140" s="27" t="s">
        <v>337</v>
      </c>
      <c r="K140" s="27"/>
      <c r="L140" t="s">
        <v>374</v>
      </c>
      <c r="M140" s="27"/>
      <c r="N140" s="86">
        <v>2000000031</v>
      </c>
      <c r="O140" s="28" t="str">
        <f t="shared" si="2"/>
        <v/>
      </c>
      <c r="P140" s="27"/>
      <c r="Q140" s="27"/>
      <c r="R140" s="27"/>
      <c r="S140" s="27"/>
      <c r="T140" s="27"/>
      <c r="U140" s="27"/>
      <c r="V140" s="27"/>
      <c r="W140" s="15" t="s">
        <v>200</v>
      </c>
    </row>
    <row r="141" spans="1:23" s="23" customFormat="1" ht="16" customHeight="1">
      <c r="A141" s="55"/>
      <c r="B141" s="62"/>
      <c r="C141" s="44" t="s">
        <v>563</v>
      </c>
      <c r="D141" s="79" t="s">
        <v>461</v>
      </c>
      <c r="E141" s="79" t="s">
        <v>489</v>
      </c>
      <c r="F141" s="27" t="s">
        <v>197</v>
      </c>
      <c r="G141" s="16"/>
      <c r="H141" s="28" t="s">
        <v>79</v>
      </c>
      <c r="I141" s="15"/>
      <c r="J141" s="27" t="s">
        <v>337</v>
      </c>
      <c r="K141" s="27"/>
      <c r="L141" t="s">
        <v>374</v>
      </c>
      <c r="M141" s="27"/>
      <c r="N141" s="83">
        <v>2000000032</v>
      </c>
      <c r="O141" s="28" t="str">
        <f t="shared" si="2"/>
        <v/>
      </c>
      <c r="P141" s="27"/>
      <c r="Q141" s="27"/>
      <c r="R141" s="27"/>
      <c r="S141" s="27"/>
      <c r="T141" s="27"/>
      <c r="U141" s="27"/>
      <c r="V141" s="27"/>
      <c r="W141" s="15" t="s">
        <v>200</v>
      </c>
    </row>
    <row r="142" spans="1:23" s="23" customFormat="1" ht="16" customHeight="1">
      <c r="A142" s="55"/>
      <c r="B142" s="62"/>
      <c r="C142" s="44"/>
      <c r="D142" s="79" t="s">
        <v>462</v>
      </c>
      <c r="E142" s="79" t="s">
        <v>490</v>
      </c>
      <c r="F142" s="27" t="s">
        <v>197</v>
      </c>
      <c r="G142" s="16"/>
      <c r="H142" s="28" t="s">
        <v>79</v>
      </c>
      <c r="I142" s="15"/>
      <c r="J142" s="27" t="s">
        <v>337</v>
      </c>
      <c r="K142" s="27"/>
      <c r="L142" t="s">
        <v>374</v>
      </c>
      <c r="M142" s="27"/>
      <c r="N142" s="86">
        <v>2000000033</v>
      </c>
      <c r="O142" s="28" t="str">
        <f t="shared" si="2"/>
        <v/>
      </c>
      <c r="P142" s="27"/>
      <c r="Q142" s="27"/>
      <c r="R142" s="27"/>
      <c r="S142" s="27"/>
      <c r="T142" s="27"/>
      <c r="U142" s="27"/>
      <c r="V142" s="27"/>
      <c r="W142" s="15" t="s">
        <v>200</v>
      </c>
    </row>
    <row r="143" spans="1:23" s="23" customFormat="1" ht="16" customHeight="1">
      <c r="A143" s="55"/>
      <c r="B143" s="62"/>
      <c r="C143" s="44" t="s">
        <v>565</v>
      </c>
      <c r="D143" s="79" t="s">
        <v>463</v>
      </c>
      <c r="E143" s="79" t="s">
        <v>491</v>
      </c>
      <c r="F143" s="27" t="s">
        <v>197</v>
      </c>
      <c r="G143" s="16"/>
      <c r="H143" s="28" t="s">
        <v>79</v>
      </c>
      <c r="I143" s="15"/>
      <c r="J143" s="27" t="s">
        <v>337</v>
      </c>
      <c r="K143" s="27"/>
      <c r="L143" t="s">
        <v>374</v>
      </c>
      <c r="M143" s="27"/>
      <c r="N143" s="83">
        <v>2000000034</v>
      </c>
      <c r="O143" s="28" t="str">
        <f t="shared" si="2"/>
        <v/>
      </c>
      <c r="P143" s="27"/>
      <c r="Q143" s="27"/>
      <c r="R143" s="27"/>
      <c r="S143" s="27"/>
      <c r="T143" s="27"/>
      <c r="U143" s="27"/>
      <c r="V143" s="27"/>
      <c r="W143" s="15" t="s">
        <v>200</v>
      </c>
    </row>
    <row r="144" spans="1:23" s="23" customFormat="1" ht="16" customHeight="1">
      <c r="A144" s="55"/>
      <c r="B144" s="62"/>
      <c r="C144" s="44" t="s">
        <v>567</v>
      </c>
      <c r="D144" s="79" t="s">
        <v>464</v>
      </c>
      <c r="E144" s="79" t="s">
        <v>492</v>
      </c>
      <c r="F144" s="27" t="s">
        <v>197</v>
      </c>
      <c r="G144" s="16"/>
      <c r="H144" s="28" t="s">
        <v>79</v>
      </c>
      <c r="I144" s="15"/>
      <c r="J144" s="27" t="s">
        <v>337</v>
      </c>
      <c r="K144" s="27"/>
      <c r="L144" t="s">
        <v>374</v>
      </c>
      <c r="M144" s="27"/>
      <c r="N144" s="86">
        <v>2000000035</v>
      </c>
      <c r="O144" s="28" t="str">
        <f t="shared" si="2"/>
        <v/>
      </c>
      <c r="P144" s="27"/>
      <c r="Q144" s="27"/>
      <c r="R144" s="27"/>
      <c r="S144" s="27"/>
      <c r="T144" s="27"/>
      <c r="U144" s="27"/>
      <c r="V144" s="27"/>
      <c r="W144" s="15" t="s">
        <v>200</v>
      </c>
    </row>
    <row r="145" spans="1:23" s="23" customFormat="1" ht="16" customHeight="1">
      <c r="A145" s="55"/>
      <c r="B145" s="62"/>
      <c r="C145" s="44" t="s">
        <v>569</v>
      </c>
      <c r="D145" s="79" t="s">
        <v>465</v>
      </c>
      <c r="E145" s="79" t="s">
        <v>493</v>
      </c>
      <c r="F145" s="27" t="s">
        <v>197</v>
      </c>
      <c r="G145" s="16"/>
      <c r="H145" s="28" t="s">
        <v>79</v>
      </c>
      <c r="I145" s="15"/>
      <c r="J145" s="27" t="s">
        <v>337</v>
      </c>
      <c r="K145" s="27"/>
      <c r="L145" t="s">
        <v>374</v>
      </c>
      <c r="M145" s="27"/>
      <c r="N145" s="86">
        <v>2000000036</v>
      </c>
      <c r="O145" s="28" t="str">
        <f t="shared" si="2"/>
        <v/>
      </c>
      <c r="P145" s="27"/>
      <c r="Q145" s="27"/>
      <c r="R145" s="27"/>
      <c r="S145" s="27"/>
      <c r="T145" s="27"/>
      <c r="U145" s="27"/>
      <c r="V145" s="27"/>
      <c r="W145" s="15" t="s">
        <v>200</v>
      </c>
    </row>
    <row r="146" spans="1:23" s="23" customFormat="1" ht="16" customHeight="1">
      <c r="A146" s="55"/>
      <c r="B146" s="62"/>
      <c r="C146" s="44"/>
      <c r="D146" s="79" t="s">
        <v>466</v>
      </c>
      <c r="E146" s="79" t="s">
        <v>494</v>
      </c>
      <c r="F146" s="27" t="s">
        <v>197</v>
      </c>
      <c r="G146" s="16"/>
      <c r="H146" s="28" t="s">
        <v>79</v>
      </c>
      <c r="I146" s="15"/>
      <c r="J146" s="27" t="s">
        <v>337</v>
      </c>
      <c r="K146" s="27"/>
      <c r="L146" t="s">
        <v>374</v>
      </c>
      <c r="M146" s="27"/>
      <c r="N146" s="83">
        <v>2000000037</v>
      </c>
      <c r="O146" s="28" t="str">
        <f t="shared" si="2"/>
        <v/>
      </c>
      <c r="P146" s="27"/>
      <c r="Q146" s="27"/>
      <c r="R146" s="27"/>
      <c r="S146" s="27"/>
      <c r="T146" s="27"/>
      <c r="U146" s="27"/>
      <c r="V146" s="27"/>
      <c r="W146" s="15" t="s">
        <v>200</v>
      </c>
    </row>
    <row r="147" spans="1:23" s="23" customFormat="1" ht="16" customHeight="1">
      <c r="A147" s="55"/>
      <c r="B147" s="62"/>
      <c r="C147" s="44"/>
      <c r="D147" s="79" t="s">
        <v>467</v>
      </c>
      <c r="E147" s="79" t="s">
        <v>495</v>
      </c>
      <c r="F147" s="27" t="s">
        <v>197</v>
      </c>
      <c r="G147" s="16"/>
      <c r="H147" s="28" t="s">
        <v>79</v>
      </c>
      <c r="I147" s="15"/>
      <c r="J147" s="27" t="s">
        <v>337</v>
      </c>
      <c r="K147" s="27"/>
      <c r="L147" t="s">
        <v>374</v>
      </c>
      <c r="M147" s="27"/>
      <c r="N147" s="86">
        <v>2000000038</v>
      </c>
      <c r="O147" s="28" t="str">
        <f t="shared" si="2"/>
        <v/>
      </c>
      <c r="P147" s="27"/>
      <c r="Q147" s="27"/>
      <c r="R147" s="27"/>
      <c r="S147" s="27"/>
      <c r="T147" s="27"/>
      <c r="U147" s="27"/>
      <c r="V147" s="27"/>
      <c r="W147" s="15" t="s">
        <v>200</v>
      </c>
    </row>
    <row r="148" spans="1:23" s="23" customFormat="1" ht="16" customHeight="1">
      <c r="A148" s="55"/>
      <c r="B148" s="62"/>
      <c r="C148" s="44"/>
      <c r="D148" s="79" t="s">
        <v>468</v>
      </c>
      <c r="E148" s="79" t="s">
        <v>496</v>
      </c>
      <c r="F148" s="27" t="s">
        <v>197</v>
      </c>
      <c r="G148" s="16"/>
      <c r="H148" s="28" t="s">
        <v>79</v>
      </c>
      <c r="I148" s="15"/>
      <c r="J148" s="27" t="s">
        <v>337</v>
      </c>
      <c r="K148" s="27"/>
      <c r="L148" t="s">
        <v>374</v>
      </c>
      <c r="M148" s="27"/>
      <c r="N148" s="83">
        <v>2000000039</v>
      </c>
      <c r="O148" s="28" t="str">
        <f t="shared" si="2"/>
        <v/>
      </c>
      <c r="P148" s="27"/>
      <c r="Q148" s="27"/>
      <c r="R148" s="27"/>
      <c r="S148" s="27"/>
      <c r="T148" s="27"/>
      <c r="U148" s="27"/>
      <c r="V148" s="27"/>
      <c r="W148" s="15" t="s">
        <v>200</v>
      </c>
    </row>
    <row r="149" spans="1:23" s="23" customFormat="1" ht="16" customHeight="1">
      <c r="A149" s="55"/>
      <c r="B149" s="62"/>
      <c r="C149" s="44"/>
      <c r="D149" s="79" t="s">
        <v>469</v>
      </c>
      <c r="E149" s="79" t="s">
        <v>497</v>
      </c>
      <c r="F149" s="27" t="s">
        <v>197</v>
      </c>
      <c r="G149" s="16"/>
      <c r="H149" s="28" t="s">
        <v>79</v>
      </c>
      <c r="I149" s="15"/>
      <c r="J149" s="27" t="s">
        <v>337</v>
      </c>
      <c r="K149" s="27"/>
      <c r="L149" t="s">
        <v>374</v>
      </c>
      <c r="M149" s="27"/>
      <c r="N149" s="86">
        <v>2000000040</v>
      </c>
      <c r="O149" s="28" t="str">
        <f t="shared" si="2"/>
        <v/>
      </c>
      <c r="P149" s="27"/>
      <c r="Q149" s="27"/>
      <c r="R149" s="27"/>
      <c r="S149" s="27"/>
      <c r="T149" s="27"/>
      <c r="U149" s="27"/>
      <c r="V149" s="27"/>
      <c r="W149" s="15" t="s">
        <v>200</v>
      </c>
    </row>
    <row r="150" spans="1:23" s="23" customFormat="1" ht="16" customHeight="1">
      <c r="A150" s="55"/>
      <c r="B150" s="62"/>
      <c r="C150" s="44"/>
      <c r="D150" s="79" t="s">
        <v>470</v>
      </c>
      <c r="E150" s="79" t="s">
        <v>498</v>
      </c>
      <c r="F150" s="27" t="s">
        <v>197</v>
      </c>
      <c r="G150" s="16"/>
      <c r="H150" s="28" t="s">
        <v>79</v>
      </c>
      <c r="I150" s="15"/>
      <c r="J150" s="27" t="s">
        <v>337</v>
      </c>
      <c r="K150" s="27"/>
      <c r="L150" t="s">
        <v>374</v>
      </c>
      <c r="M150" s="27"/>
      <c r="N150" s="86">
        <v>2000000041</v>
      </c>
      <c r="O150" s="28" t="str">
        <f t="shared" si="2"/>
        <v/>
      </c>
      <c r="P150" s="27"/>
      <c r="Q150" s="27"/>
      <c r="R150" s="27"/>
      <c r="S150" s="27"/>
      <c r="T150" s="27"/>
      <c r="U150" s="27"/>
      <c r="V150" s="27"/>
      <c r="W150" s="15" t="s">
        <v>200</v>
      </c>
    </row>
    <row r="151" spans="1:23" s="23" customFormat="1" ht="16" customHeight="1">
      <c r="A151" s="55"/>
      <c r="B151" s="62"/>
      <c r="C151" s="44"/>
      <c r="D151" s="79" t="s">
        <v>471</v>
      </c>
      <c r="E151" s="79" t="s">
        <v>499</v>
      </c>
      <c r="F151" s="27" t="s">
        <v>197</v>
      </c>
      <c r="G151" s="16"/>
      <c r="H151" s="28" t="s">
        <v>79</v>
      </c>
      <c r="I151" s="15"/>
      <c r="J151" s="27" t="s">
        <v>337</v>
      </c>
      <c r="K151" s="27"/>
      <c r="L151" t="s">
        <v>374</v>
      </c>
      <c r="M151" s="27"/>
      <c r="N151" s="83">
        <v>2000000042</v>
      </c>
      <c r="O151" s="28" t="str">
        <f t="shared" si="2"/>
        <v/>
      </c>
      <c r="P151" s="27"/>
      <c r="Q151" s="27"/>
      <c r="R151" s="27"/>
      <c r="S151" s="27"/>
      <c r="T151" s="27"/>
      <c r="U151" s="27"/>
      <c r="V151" s="27"/>
      <c r="W151" s="15" t="s">
        <v>200</v>
      </c>
    </row>
    <row r="152" spans="1:23" s="23" customFormat="1" ht="16" customHeight="1">
      <c r="A152" s="55"/>
      <c r="B152" s="62"/>
      <c r="C152" s="44"/>
      <c r="D152" s="78" t="s">
        <v>472</v>
      </c>
      <c r="E152" s="78" t="s">
        <v>500</v>
      </c>
      <c r="F152" s="27" t="s">
        <v>197</v>
      </c>
      <c r="G152" s="16"/>
      <c r="H152" s="28" t="s">
        <v>79</v>
      </c>
      <c r="I152" s="15"/>
      <c r="J152" s="27" t="s">
        <v>337</v>
      </c>
      <c r="K152" s="27"/>
      <c r="L152" t="s">
        <v>374</v>
      </c>
      <c r="M152" s="27"/>
      <c r="N152" s="86">
        <v>2000000043</v>
      </c>
      <c r="O152" s="28" t="str">
        <f t="shared" si="2"/>
        <v/>
      </c>
      <c r="P152" s="27"/>
      <c r="Q152" s="27"/>
      <c r="R152" s="27"/>
      <c r="S152" s="27"/>
      <c r="T152" s="27"/>
      <c r="U152" s="27"/>
      <c r="V152" s="27"/>
      <c r="W152" s="15" t="s">
        <v>200</v>
      </c>
    </row>
    <row r="153" spans="1:23" s="23" customFormat="1" ht="16" customHeight="1">
      <c r="A153" s="55"/>
      <c r="B153" s="62"/>
      <c r="C153" s="44"/>
      <c r="D153" s="79" t="s">
        <v>473</v>
      </c>
      <c r="E153" s="79" t="s">
        <v>501</v>
      </c>
      <c r="F153" s="27" t="s">
        <v>197</v>
      </c>
      <c r="G153" s="16"/>
      <c r="H153" s="28" t="s">
        <v>79</v>
      </c>
      <c r="I153" s="15"/>
      <c r="J153" s="27" t="s">
        <v>337</v>
      </c>
      <c r="K153" s="27"/>
      <c r="L153" t="s">
        <v>374</v>
      </c>
      <c r="M153" s="27"/>
      <c r="N153" s="83">
        <v>2000000044</v>
      </c>
      <c r="O153" s="28" t="str">
        <f t="shared" si="2"/>
        <v/>
      </c>
      <c r="P153" s="27"/>
      <c r="Q153" s="27"/>
      <c r="R153" s="27"/>
      <c r="S153" s="27"/>
      <c r="T153" s="27"/>
      <c r="U153" s="27"/>
      <c r="V153" s="27"/>
      <c r="W153" s="15" t="s">
        <v>200</v>
      </c>
    </row>
    <row r="154" spans="1:23" s="23" customFormat="1" ht="28" customHeight="1">
      <c r="A154" s="55"/>
      <c r="B154" s="62" t="s">
        <v>149</v>
      </c>
      <c r="C154" s="27" t="s">
        <v>80</v>
      </c>
      <c r="D154" s="27" t="s">
        <v>204</v>
      </c>
      <c r="E154" s="44" t="s">
        <v>130</v>
      </c>
      <c r="F154" s="27" t="s">
        <v>197</v>
      </c>
      <c r="G154" s="15"/>
      <c r="H154" s="28" t="s">
        <v>79</v>
      </c>
      <c r="I154" s="15"/>
      <c r="J154" s="27" t="s">
        <v>337</v>
      </c>
      <c r="L154" s="27"/>
      <c r="M154" s="27"/>
      <c r="N154" s="27"/>
      <c r="O154" s="28" t="str">
        <f t="shared" si="2"/>
        <v/>
      </c>
      <c r="P154" s="27"/>
      <c r="Q154" s="27"/>
      <c r="R154" s="27"/>
      <c r="S154" s="27"/>
      <c r="T154" s="27"/>
      <c r="U154" s="27"/>
      <c r="V154" s="27"/>
      <c r="W154" s="15" t="s">
        <v>200</v>
      </c>
    </row>
    <row r="155" spans="1:23" s="23" customFormat="1" ht="16">
      <c r="A155" s="55"/>
      <c r="B155" s="62" t="s">
        <v>149</v>
      </c>
      <c r="C155" s="27" t="s">
        <v>128</v>
      </c>
      <c r="D155" s="27" t="s">
        <v>205</v>
      </c>
      <c r="E155" s="44" t="s">
        <v>133</v>
      </c>
      <c r="F155" s="27" t="s">
        <v>197</v>
      </c>
      <c r="G155" s="15"/>
      <c r="H155" s="36" t="s">
        <v>138</v>
      </c>
      <c r="I155" s="15"/>
      <c r="J155" s="27" t="s">
        <v>337</v>
      </c>
      <c r="K155" s="16"/>
      <c r="L155" s="27"/>
      <c r="M155" s="27"/>
      <c r="N155" s="27"/>
      <c r="O155" s="28" t="str">
        <f t="shared" si="2"/>
        <v/>
      </c>
      <c r="P155" s="27"/>
      <c r="Q155" s="27"/>
      <c r="R155" s="27"/>
      <c r="S155" s="27"/>
      <c r="T155" s="27"/>
      <c r="U155" s="27"/>
      <c r="V155" s="27"/>
      <c r="W155" s="15" t="s">
        <v>200</v>
      </c>
    </row>
    <row r="156" spans="1:23" s="23" customFormat="1" ht="16" customHeight="1">
      <c r="A156" s="55"/>
      <c r="B156" s="62"/>
      <c r="C156" s="44" t="s">
        <v>562</v>
      </c>
      <c r="D156" s="79" t="s">
        <v>474</v>
      </c>
      <c r="E156" s="79" t="s">
        <v>502</v>
      </c>
      <c r="F156" s="27" t="s">
        <v>197</v>
      </c>
      <c r="G156" s="16"/>
      <c r="H156" s="28" t="s">
        <v>79</v>
      </c>
      <c r="I156" s="15"/>
      <c r="J156" s="27" t="s">
        <v>337</v>
      </c>
      <c r="K156" s="27"/>
      <c r="L156" t="s">
        <v>374</v>
      </c>
      <c r="M156" s="27"/>
      <c r="N156" s="86">
        <v>2000000045</v>
      </c>
      <c r="O156" s="28" t="str">
        <f t="shared" si="2"/>
        <v/>
      </c>
      <c r="P156" s="27"/>
      <c r="Q156" s="27"/>
      <c r="R156" s="27"/>
      <c r="S156" s="27"/>
      <c r="T156" s="27"/>
      <c r="U156" s="27"/>
      <c r="V156" s="27"/>
      <c r="W156" s="15" t="s">
        <v>200</v>
      </c>
    </row>
    <row r="157" spans="1:23" s="23" customFormat="1" ht="16" customHeight="1">
      <c r="A157" s="55"/>
      <c r="B157" s="62"/>
      <c r="C157" s="44" t="s">
        <v>564</v>
      </c>
      <c r="D157" s="79" t="s">
        <v>475</v>
      </c>
      <c r="E157" s="79" t="s">
        <v>503</v>
      </c>
      <c r="F157" s="27" t="s">
        <v>197</v>
      </c>
      <c r="G157" s="16"/>
      <c r="H157" s="28" t="s">
        <v>79</v>
      </c>
      <c r="I157" s="15"/>
      <c r="J157" s="27" t="s">
        <v>337</v>
      </c>
      <c r="K157" s="27"/>
      <c r="L157" t="s">
        <v>374</v>
      </c>
      <c r="M157" s="27"/>
      <c r="N157" s="83">
        <v>2000000046</v>
      </c>
      <c r="O157" s="28" t="str">
        <f t="shared" si="2"/>
        <v/>
      </c>
      <c r="P157" s="27"/>
      <c r="Q157" s="27"/>
      <c r="R157" s="27"/>
      <c r="S157" s="27"/>
      <c r="T157" s="27"/>
      <c r="U157" s="27"/>
      <c r="V157" s="27"/>
      <c r="W157" s="15" t="s">
        <v>200</v>
      </c>
    </row>
    <row r="158" spans="1:23" s="23" customFormat="1" ht="16" customHeight="1">
      <c r="A158" s="55"/>
      <c r="B158" s="62"/>
      <c r="C158" s="44"/>
      <c r="D158" s="79" t="s">
        <v>476</v>
      </c>
      <c r="E158" s="79" t="s">
        <v>504</v>
      </c>
      <c r="F158" s="27" t="s">
        <v>197</v>
      </c>
      <c r="G158" s="16"/>
      <c r="H158" s="28" t="s">
        <v>79</v>
      </c>
      <c r="I158" s="15"/>
      <c r="J158" s="27" t="s">
        <v>337</v>
      </c>
      <c r="K158" s="27"/>
      <c r="L158" t="s">
        <v>374</v>
      </c>
      <c r="M158" s="27"/>
      <c r="N158" s="86">
        <v>2000000047</v>
      </c>
      <c r="O158" s="28" t="str">
        <f t="shared" si="2"/>
        <v/>
      </c>
      <c r="P158" s="27"/>
      <c r="Q158" s="27"/>
      <c r="R158" s="27"/>
      <c r="S158" s="27"/>
      <c r="T158" s="27"/>
      <c r="U158" s="27"/>
      <c r="V158" s="27"/>
      <c r="W158" s="15" t="s">
        <v>200</v>
      </c>
    </row>
    <row r="159" spans="1:23" s="23" customFormat="1" ht="16" customHeight="1">
      <c r="A159" s="55"/>
      <c r="B159" s="62"/>
      <c r="C159" s="44" t="s">
        <v>566</v>
      </c>
      <c r="D159" s="79" t="s">
        <v>477</v>
      </c>
      <c r="E159" s="79" t="s">
        <v>505</v>
      </c>
      <c r="F159" s="27" t="s">
        <v>197</v>
      </c>
      <c r="G159" s="16"/>
      <c r="H159" s="28" t="s">
        <v>79</v>
      </c>
      <c r="I159" s="15"/>
      <c r="J159" s="27" t="s">
        <v>337</v>
      </c>
      <c r="K159" s="27"/>
      <c r="L159" t="s">
        <v>374</v>
      </c>
      <c r="M159" s="27"/>
      <c r="N159" s="83">
        <v>2000000048</v>
      </c>
      <c r="O159" s="28" t="str">
        <f t="shared" si="2"/>
        <v/>
      </c>
      <c r="P159" s="27"/>
      <c r="Q159" s="27"/>
      <c r="R159" s="27"/>
      <c r="S159" s="27"/>
      <c r="T159" s="27"/>
      <c r="U159" s="27"/>
      <c r="V159" s="27"/>
      <c r="W159" s="15" t="s">
        <v>200</v>
      </c>
    </row>
    <row r="160" spans="1:23" s="23" customFormat="1" ht="16" customHeight="1">
      <c r="A160" s="55"/>
      <c r="B160" s="62"/>
      <c r="C160" s="44" t="s">
        <v>568</v>
      </c>
      <c r="D160" s="79" t="s">
        <v>478</v>
      </c>
      <c r="E160" s="79" t="s">
        <v>506</v>
      </c>
      <c r="F160" s="27" t="s">
        <v>197</v>
      </c>
      <c r="G160" s="16"/>
      <c r="H160" s="28" t="s">
        <v>79</v>
      </c>
      <c r="I160" s="15"/>
      <c r="J160" s="27" t="s">
        <v>337</v>
      </c>
      <c r="K160" s="27"/>
      <c r="L160" t="s">
        <v>374</v>
      </c>
      <c r="M160" s="27"/>
      <c r="N160" s="86">
        <v>2000000049</v>
      </c>
      <c r="O160" s="28" t="str">
        <f t="shared" si="2"/>
        <v/>
      </c>
      <c r="P160" s="27"/>
      <c r="Q160" s="27"/>
      <c r="R160" s="27"/>
      <c r="S160" s="27"/>
      <c r="T160" s="27"/>
      <c r="U160" s="27"/>
      <c r="V160" s="27"/>
      <c r="W160" s="15" t="s">
        <v>200</v>
      </c>
    </row>
    <row r="161" spans="1:23" s="23" customFormat="1" ht="16" customHeight="1">
      <c r="A161" s="55"/>
      <c r="B161" s="62"/>
      <c r="C161" s="44" t="s">
        <v>570</v>
      </c>
      <c r="D161" s="79" t="s">
        <v>479</v>
      </c>
      <c r="E161" s="79" t="s">
        <v>507</v>
      </c>
      <c r="F161" s="27" t="s">
        <v>197</v>
      </c>
      <c r="G161" s="16"/>
      <c r="H161" s="28" t="s">
        <v>79</v>
      </c>
      <c r="I161" s="15"/>
      <c r="J161" s="27" t="s">
        <v>337</v>
      </c>
      <c r="K161" s="27"/>
      <c r="L161" t="s">
        <v>374</v>
      </c>
      <c r="M161" s="27"/>
      <c r="N161" s="83">
        <v>2000000050</v>
      </c>
      <c r="O161" s="28" t="str">
        <f t="shared" si="2"/>
        <v/>
      </c>
      <c r="P161" s="27"/>
      <c r="Q161" s="27"/>
      <c r="R161" s="27"/>
      <c r="S161" s="27"/>
      <c r="T161" s="27"/>
      <c r="U161" s="27"/>
      <c r="V161" s="27"/>
      <c r="W161" s="15" t="s">
        <v>200</v>
      </c>
    </row>
    <row r="162" spans="1:23" s="23" customFormat="1" ht="16" customHeight="1">
      <c r="A162" s="55"/>
      <c r="B162" s="62"/>
      <c r="C162" s="44"/>
      <c r="D162" s="79" t="s">
        <v>480</v>
      </c>
      <c r="E162" s="79" t="s">
        <v>508</v>
      </c>
      <c r="F162" s="27" t="s">
        <v>197</v>
      </c>
      <c r="G162" s="16"/>
      <c r="H162" s="28" t="s">
        <v>79</v>
      </c>
      <c r="I162" s="15"/>
      <c r="J162" s="27" t="s">
        <v>337</v>
      </c>
      <c r="K162" s="27"/>
      <c r="L162" t="s">
        <v>374</v>
      </c>
      <c r="M162" s="27"/>
      <c r="N162" s="86">
        <v>2000000051</v>
      </c>
      <c r="O162" s="28" t="str">
        <f t="shared" si="2"/>
        <v/>
      </c>
      <c r="P162" s="27"/>
      <c r="Q162" s="27"/>
      <c r="R162" s="27"/>
      <c r="S162" s="27"/>
      <c r="T162" s="27"/>
      <c r="U162" s="27"/>
      <c r="V162" s="27"/>
      <c r="W162" s="15" t="s">
        <v>200</v>
      </c>
    </row>
    <row r="163" spans="1:23" s="23" customFormat="1" ht="16" customHeight="1">
      <c r="A163" s="55"/>
      <c r="B163" s="62"/>
      <c r="C163" s="44"/>
      <c r="D163" s="79" t="s">
        <v>481</v>
      </c>
      <c r="E163" s="79" t="s">
        <v>509</v>
      </c>
      <c r="F163" s="27" t="s">
        <v>197</v>
      </c>
      <c r="G163" s="16"/>
      <c r="H163" s="28" t="s">
        <v>79</v>
      </c>
      <c r="I163" s="15"/>
      <c r="J163" s="27" t="s">
        <v>337</v>
      </c>
      <c r="K163" s="27"/>
      <c r="L163" t="s">
        <v>374</v>
      </c>
      <c r="M163" s="27"/>
      <c r="N163" s="83">
        <v>2000000052</v>
      </c>
      <c r="O163" s="28" t="str">
        <f t="shared" si="2"/>
        <v/>
      </c>
      <c r="P163" s="27"/>
      <c r="Q163" s="27"/>
      <c r="R163" s="27"/>
      <c r="S163" s="27"/>
      <c r="T163" s="27"/>
      <c r="U163" s="27"/>
      <c r="V163" s="27"/>
      <c r="W163" s="15" t="s">
        <v>200</v>
      </c>
    </row>
    <row r="164" spans="1:23" s="23" customFormat="1" ht="16" customHeight="1">
      <c r="A164" s="55"/>
      <c r="B164" s="62"/>
      <c r="C164" s="44"/>
      <c r="D164" s="79" t="s">
        <v>482</v>
      </c>
      <c r="E164" s="79" t="s">
        <v>510</v>
      </c>
      <c r="F164" s="27" t="s">
        <v>197</v>
      </c>
      <c r="G164" s="16"/>
      <c r="H164" s="28" t="s">
        <v>79</v>
      </c>
      <c r="I164" s="15"/>
      <c r="J164" s="27" t="s">
        <v>337</v>
      </c>
      <c r="K164" s="27"/>
      <c r="L164" t="s">
        <v>374</v>
      </c>
      <c r="M164" s="27"/>
      <c r="N164" s="86">
        <v>2000000053</v>
      </c>
      <c r="O164" s="28" t="str">
        <f t="shared" si="2"/>
        <v/>
      </c>
      <c r="P164" s="27"/>
      <c r="Q164" s="27"/>
      <c r="R164" s="27"/>
      <c r="S164" s="27"/>
      <c r="T164" s="27"/>
      <c r="U164" s="27"/>
      <c r="V164" s="27"/>
      <c r="W164" s="15" t="s">
        <v>200</v>
      </c>
    </row>
    <row r="165" spans="1:23" s="23" customFormat="1" ht="16" customHeight="1">
      <c r="A165" s="55"/>
      <c r="B165" s="62"/>
      <c r="C165" s="44"/>
      <c r="D165" s="79" t="s">
        <v>483</v>
      </c>
      <c r="E165" s="79" t="s">
        <v>511</v>
      </c>
      <c r="F165" s="27" t="s">
        <v>197</v>
      </c>
      <c r="G165" s="16"/>
      <c r="H165" s="28" t="s">
        <v>79</v>
      </c>
      <c r="I165" s="15"/>
      <c r="J165" s="27" t="s">
        <v>337</v>
      </c>
      <c r="K165" s="27"/>
      <c r="L165" t="s">
        <v>374</v>
      </c>
      <c r="M165" s="27"/>
      <c r="N165" s="83">
        <v>2000000054</v>
      </c>
      <c r="O165" s="28" t="str">
        <f t="shared" si="2"/>
        <v/>
      </c>
      <c r="P165" s="27"/>
      <c r="Q165" s="27"/>
      <c r="R165" s="27"/>
      <c r="S165" s="27"/>
      <c r="T165" s="27"/>
      <c r="U165" s="27"/>
      <c r="V165" s="27"/>
      <c r="W165" s="15" t="s">
        <v>200</v>
      </c>
    </row>
    <row r="166" spans="1:23" s="23" customFormat="1" ht="16" customHeight="1">
      <c r="A166" s="55"/>
      <c r="B166" s="62"/>
      <c r="C166" s="44"/>
      <c r="D166" s="79" t="s">
        <v>484</v>
      </c>
      <c r="E166" s="79" t="s">
        <v>512</v>
      </c>
      <c r="F166" s="27" t="s">
        <v>197</v>
      </c>
      <c r="G166" s="16"/>
      <c r="H166" s="28" t="s">
        <v>79</v>
      </c>
      <c r="I166" s="15"/>
      <c r="J166" s="27" t="s">
        <v>337</v>
      </c>
      <c r="K166" s="27"/>
      <c r="L166" t="s">
        <v>374</v>
      </c>
      <c r="M166" s="27"/>
      <c r="N166" s="86">
        <v>2000000055</v>
      </c>
      <c r="O166" s="28" t="str">
        <f t="shared" si="2"/>
        <v/>
      </c>
      <c r="P166" s="27"/>
      <c r="Q166" s="27"/>
      <c r="R166" s="27"/>
      <c r="S166" s="27"/>
      <c r="T166" s="27"/>
      <c r="U166" s="27"/>
      <c r="V166" s="27"/>
      <c r="W166" s="15" t="s">
        <v>200</v>
      </c>
    </row>
    <row r="167" spans="1:23" s="23" customFormat="1" ht="16" customHeight="1">
      <c r="A167" s="55"/>
      <c r="B167" s="62"/>
      <c r="C167" s="44"/>
      <c r="D167" s="79" t="s">
        <v>485</v>
      </c>
      <c r="E167" s="79" t="s">
        <v>514</v>
      </c>
      <c r="F167" s="27" t="s">
        <v>197</v>
      </c>
      <c r="G167" s="16"/>
      <c r="H167" s="28" t="s">
        <v>79</v>
      </c>
      <c r="I167" s="15"/>
      <c r="J167" s="27" t="s">
        <v>337</v>
      </c>
      <c r="K167" s="27"/>
      <c r="L167" t="s">
        <v>374</v>
      </c>
      <c r="M167" s="27"/>
      <c r="N167" s="83">
        <v>2000000056</v>
      </c>
      <c r="O167" s="28" t="str">
        <f t="shared" si="2"/>
        <v/>
      </c>
      <c r="P167" s="27"/>
      <c r="Q167" s="27"/>
      <c r="R167" s="27"/>
      <c r="S167" s="27"/>
      <c r="T167" s="27"/>
      <c r="U167" s="27"/>
      <c r="V167" s="27"/>
      <c r="W167" s="15" t="s">
        <v>200</v>
      </c>
    </row>
    <row r="168" spans="1:23" s="23" customFormat="1" ht="16" customHeight="1">
      <c r="A168" s="55"/>
      <c r="B168" s="62"/>
      <c r="C168" s="44"/>
      <c r="D168" s="78" t="s">
        <v>486</v>
      </c>
      <c r="E168" s="78" t="s">
        <v>513</v>
      </c>
      <c r="F168" s="27" t="s">
        <v>197</v>
      </c>
      <c r="G168" s="16"/>
      <c r="H168" s="28" t="s">
        <v>79</v>
      </c>
      <c r="I168" s="15"/>
      <c r="J168" s="27" t="s">
        <v>337</v>
      </c>
      <c r="K168" s="27"/>
      <c r="L168" t="s">
        <v>374</v>
      </c>
      <c r="M168" s="27"/>
      <c r="N168" s="86">
        <v>2000000057</v>
      </c>
      <c r="O168" s="28" t="str">
        <f t="shared" si="2"/>
        <v/>
      </c>
      <c r="P168" s="27"/>
      <c r="Q168" s="27"/>
      <c r="R168" s="27"/>
      <c r="S168" s="27"/>
      <c r="T168" s="27"/>
      <c r="U168" s="27"/>
      <c r="V168" s="27"/>
      <c r="W168" s="15" t="s">
        <v>200</v>
      </c>
    </row>
    <row r="169" spans="1:23" s="23" customFormat="1" ht="16" customHeight="1">
      <c r="A169" s="55"/>
      <c r="B169" s="62"/>
      <c r="C169" s="44"/>
      <c r="D169" s="79" t="s">
        <v>487</v>
      </c>
      <c r="E169" s="79" t="s">
        <v>515</v>
      </c>
      <c r="F169" s="27" t="s">
        <v>197</v>
      </c>
      <c r="G169" s="16"/>
      <c r="H169" s="28" t="s">
        <v>79</v>
      </c>
      <c r="I169" s="15"/>
      <c r="J169" s="27" t="s">
        <v>337</v>
      </c>
      <c r="K169" s="27"/>
      <c r="L169" t="s">
        <v>374</v>
      </c>
      <c r="M169" s="27"/>
      <c r="N169" s="83">
        <v>2000000058</v>
      </c>
      <c r="O169" s="28" t="str">
        <f t="shared" si="2"/>
        <v/>
      </c>
      <c r="P169" s="27"/>
      <c r="Q169" s="27"/>
      <c r="R169" s="27"/>
      <c r="S169" s="27"/>
      <c r="T169" s="27"/>
      <c r="U169" s="27"/>
      <c r="V169" s="27"/>
      <c r="W169" s="15" t="s">
        <v>200</v>
      </c>
    </row>
    <row r="170" spans="1:23" s="23" customFormat="1" ht="16">
      <c r="A170" s="55"/>
      <c r="B170" s="62" t="s">
        <v>149</v>
      </c>
      <c r="C170" s="27" t="s">
        <v>81</v>
      </c>
      <c r="D170" s="27" t="s">
        <v>206</v>
      </c>
      <c r="E170" s="44" t="s">
        <v>131</v>
      </c>
      <c r="F170" s="27" t="s">
        <v>197</v>
      </c>
      <c r="G170" s="15"/>
      <c r="H170" s="28" t="s">
        <v>79</v>
      </c>
      <c r="I170" s="15"/>
      <c r="J170" s="27" t="s">
        <v>337</v>
      </c>
      <c r="K170" s="16"/>
      <c r="L170" s="27"/>
      <c r="M170" s="27"/>
      <c r="N170" s="27"/>
      <c r="O170" s="28" t="str">
        <f t="shared" si="2"/>
        <v/>
      </c>
      <c r="P170" s="27"/>
      <c r="Q170" s="27"/>
      <c r="R170" s="27"/>
      <c r="S170" s="27"/>
      <c r="T170" s="27"/>
      <c r="U170" s="27"/>
      <c r="V170" s="27"/>
      <c r="W170" s="15" t="s">
        <v>200</v>
      </c>
    </row>
    <row r="171" spans="1:23" s="23" customFormat="1" ht="16">
      <c r="A171" s="55"/>
      <c r="B171" s="62" t="s">
        <v>149</v>
      </c>
      <c r="C171" s="27" t="s">
        <v>129</v>
      </c>
      <c r="D171" s="27" t="s">
        <v>207</v>
      </c>
      <c r="E171" s="44" t="s">
        <v>133</v>
      </c>
      <c r="F171" s="27" t="s">
        <v>197</v>
      </c>
      <c r="G171" s="15"/>
      <c r="H171" s="36" t="s">
        <v>138</v>
      </c>
      <c r="I171" s="15"/>
      <c r="J171" s="27" t="s">
        <v>337</v>
      </c>
      <c r="K171" s="16"/>
      <c r="L171" s="27"/>
      <c r="M171" s="27"/>
      <c r="N171" s="27"/>
      <c r="O171" s="28" t="str">
        <f t="shared" si="2"/>
        <v/>
      </c>
      <c r="P171" s="27"/>
      <c r="Q171" s="27"/>
      <c r="R171" s="27"/>
      <c r="S171" s="27"/>
      <c r="T171" s="27"/>
      <c r="U171" s="27"/>
      <c r="V171" s="27"/>
      <c r="W171" s="15" t="s">
        <v>200</v>
      </c>
    </row>
    <row r="172" spans="1:23" s="23" customFormat="1" ht="52" customHeight="1">
      <c r="A172" s="55"/>
      <c r="B172" s="62" t="s">
        <v>150</v>
      </c>
      <c r="C172" s="27" t="s">
        <v>83</v>
      </c>
      <c r="D172" s="71" t="s">
        <v>211</v>
      </c>
      <c r="E172" s="72" t="s">
        <v>134</v>
      </c>
      <c r="F172" s="27" t="s">
        <v>55</v>
      </c>
      <c r="G172" s="15" t="s">
        <v>324</v>
      </c>
      <c r="H172" s="28" t="s">
        <v>325</v>
      </c>
      <c r="I172" s="15"/>
      <c r="J172" s="27" t="s">
        <v>337</v>
      </c>
      <c r="K172" s="16" t="s">
        <v>328</v>
      </c>
      <c r="L172" s="27"/>
      <c r="M172" s="27"/>
      <c r="N172" s="27"/>
      <c r="O172" s="28" t="str">
        <f t="shared" si="2"/>
        <v/>
      </c>
      <c r="P172" s="27"/>
      <c r="Q172" s="27"/>
      <c r="R172" s="27"/>
      <c r="S172" s="27"/>
      <c r="T172" s="27"/>
      <c r="U172" s="27"/>
      <c r="V172" s="27"/>
      <c r="W172" s="15" t="s">
        <v>200</v>
      </c>
    </row>
    <row r="173" spans="1:23" s="23" customFormat="1" ht="16" customHeight="1">
      <c r="A173" s="55"/>
      <c r="B173" s="62"/>
      <c r="C173" s="44" t="s">
        <v>571</v>
      </c>
      <c r="D173" s="79" t="s">
        <v>516</v>
      </c>
      <c r="E173" s="79" t="s">
        <v>517</v>
      </c>
      <c r="F173" s="27" t="s">
        <v>197</v>
      </c>
      <c r="G173" s="16"/>
      <c r="H173" s="38"/>
      <c r="I173" s="15"/>
      <c r="J173" s="27"/>
      <c r="K173" s="27"/>
      <c r="L173" s="27" t="s">
        <v>374</v>
      </c>
      <c r="M173" s="27" t="s">
        <v>368</v>
      </c>
      <c r="N173" s="27">
        <v>4165596</v>
      </c>
      <c r="O173" s="28" t="str">
        <f t="shared" si="2"/>
        <v>Athena-4165596</v>
      </c>
      <c r="P173" s="27"/>
      <c r="Q173" s="27"/>
      <c r="R173" s="27"/>
      <c r="S173" s="27"/>
      <c r="T173" s="27"/>
      <c r="U173" s="27"/>
      <c r="V173" s="27"/>
      <c r="W173" s="15" t="s">
        <v>200</v>
      </c>
    </row>
    <row r="174" spans="1:23" s="23" customFormat="1" ht="16" customHeight="1">
      <c r="A174" s="55"/>
      <c r="B174" s="62"/>
      <c r="C174" s="44" t="s">
        <v>572</v>
      </c>
      <c r="D174" s="79" t="s">
        <v>520</v>
      </c>
      <c r="E174" s="79" t="s">
        <v>518</v>
      </c>
      <c r="F174" s="27" t="s">
        <v>197</v>
      </c>
      <c r="G174" s="16"/>
      <c r="H174" s="38"/>
      <c r="I174" s="15"/>
      <c r="J174" s="27"/>
      <c r="K174" s="27"/>
      <c r="L174" t="s">
        <v>374</v>
      </c>
      <c r="M174" s="27"/>
      <c r="N174" s="83">
        <v>2000000059</v>
      </c>
      <c r="O174" s="28" t="str">
        <f t="shared" si="2"/>
        <v/>
      </c>
      <c r="P174" s="27"/>
      <c r="Q174" s="27"/>
      <c r="R174" s="27"/>
      <c r="S174" s="27"/>
      <c r="T174" s="27"/>
      <c r="U174" s="27"/>
      <c r="V174" s="27"/>
      <c r="W174" s="15" t="s">
        <v>200</v>
      </c>
    </row>
    <row r="175" spans="1:23" s="23" customFormat="1" ht="16" customHeight="1">
      <c r="A175" s="55"/>
      <c r="B175" s="62"/>
      <c r="C175" s="44"/>
      <c r="D175" s="79" t="s">
        <v>521</v>
      </c>
      <c r="E175" s="78" t="s">
        <v>519</v>
      </c>
      <c r="F175" s="27" t="s">
        <v>197</v>
      </c>
      <c r="G175" s="16"/>
      <c r="H175" s="38"/>
      <c r="I175" s="15"/>
      <c r="J175" s="27"/>
      <c r="K175" s="27"/>
      <c r="L175" t="s">
        <v>374</v>
      </c>
      <c r="M175" s="27"/>
      <c r="N175" s="83">
        <v>2000000060</v>
      </c>
      <c r="O175" s="28" t="str">
        <f t="shared" si="2"/>
        <v/>
      </c>
      <c r="P175" s="27"/>
      <c r="Q175" s="27"/>
      <c r="R175" s="27"/>
      <c r="S175" s="27"/>
      <c r="T175" s="27"/>
      <c r="U175" s="27"/>
      <c r="V175" s="27"/>
      <c r="W175" s="15" t="s">
        <v>200</v>
      </c>
    </row>
    <row r="176" spans="1:23" s="23" customFormat="1" ht="47" customHeight="1">
      <c r="A176" s="55"/>
      <c r="B176" s="62" t="s">
        <v>150</v>
      </c>
      <c r="C176" s="27" t="s">
        <v>136</v>
      </c>
      <c r="D176" s="27" t="s">
        <v>209</v>
      </c>
      <c r="E176" s="44" t="s">
        <v>251</v>
      </c>
      <c r="F176" s="27" t="s">
        <v>197</v>
      </c>
      <c r="G176" s="15"/>
      <c r="H176" s="28" t="s">
        <v>79</v>
      </c>
      <c r="I176" s="15"/>
      <c r="J176" s="27" t="s">
        <v>337</v>
      </c>
      <c r="K176" s="16"/>
      <c r="L176" s="27"/>
      <c r="M176" s="27"/>
      <c r="N176" s="27"/>
      <c r="O176" s="28" t="str">
        <f t="shared" si="2"/>
        <v/>
      </c>
      <c r="P176" s="27"/>
      <c r="Q176" s="27"/>
      <c r="R176" s="27"/>
      <c r="S176" s="27"/>
      <c r="T176" s="27"/>
      <c r="U176" s="27"/>
      <c r="V176" s="27"/>
      <c r="W176" s="15" t="s">
        <v>200</v>
      </c>
    </row>
    <row r="177" spans="1:23" s="23" customFormat="1" ht="16">
      <c r="A177" s="55"/>
      <c r="B177" s="62" t="s">
        <v>150</v>
      </c>
      <c r="C177" s="27" t="s">
        <v>135</v>
      </c>
      <c r="D177" s="27" t="s">
        <v>210</v>
      </c>
      <c r="E177" s="44" t="s">
        <v>133</v>
      </c>
      <c r="F177" s="27" t="s">
        <v>197</v>
      </c>
      <c r="G177" s="15"/>
      <c r="H177" s="36" t="s">
        <v>138</v>
      </c>
      <c r="I177" s="15"/>
      <c r="J177" s="27" t="s">
        <v>337</v>
      </c>
      <c r="K177" s="16"/>
      <c r="L177" s="27"/>
      <c r="M177" s="27"/>
      <c r="N177" s="27"/>
      <c r="O177" s="28" t="str">
        <f t="shared" si="2"/>
        <v/>
      </c>
      <c r="P177" s="27"/>
      <c r="Q177" s="27"/>
      <c r="R177" s="27"/>
      <c r="S177" s="27"/>
      <c r="T177" s="27"/>
      <c r="U177" s="27"/>
      <c r="V177" s="27"/>
      <c r="W177" s="15" t="s">
        <v>200</v>
      </c>
    </row>
    <row r="178" spans="1:23" s="23" customFormat="1" ht="110" customHeight="1">
      <c r="A178" s="55"/>
      <c r="B178" s="62" t="s">
        <v>151</v>
      </c>
      <c r="C178" s="27" t="s">
        <v>140</v>
      </c>
      <c r="D178" s="71" t="s">
        <v>214</v>
      </c>
      <c r="E178" s="71" t="s">
        <v>528</v>
      </c>
      <c r="F178" s="27" t="s">
        <v>55</v>
      </c>
      <c r="G178" s="15" t="s">
        <v>326</v>
      </c>
      <c r="H178" s="42" t="s">
        <v>327</v>
      </c>
      <c r="I178" s="15"/>
      <c r="J178" s="27" t="s">
        <v>337</v>
      </c>
      <c r="K178" s="16" t="s">
        <v>329</v>
      </c>
      <c r="L178" s="27"/>
      <c r="M178" s="27"/>
      <c r="N178" s="27"/>
      <c r="O178" s="28" t="str">
        <f t="shared" si="2"/>
        <v/>
      </c>
      <c r="P178" s="27"/>
      <c r="Q178" s="27"/>
      <c r="R178" s="27"/>
      <c r="S178" s="27"/>
      <c r="T178" s="27"/>
      <c r="U178" s="27"/>
      <c r="V178" s="27"/>
      <c r="W178" s="15" t="s">
        <v>200</v>
      </c>
    </row>
    <row r="179" spans="1:23" s="23" customFormat="1" ht="16" customHeight="1">
      <c r="A179" s="55"/>
      <c r="B179" s="62"/>
      <c r="C179" s="44" t="s">
        <v>573</v>
      </c>
      <c r="D179" s="79" t="s">
        <v>522</v>
      </c>
      <c r="E179" s="79" t="s">
        <v>534</v>
      </c>
      <c r="F179" s="27" t="s">
        <v>197</v>
      </c>
      <c r="G179" s="16"/>
      <c r="H179" s="28" t="s">
        <v>79</v>
      </c>
      <c r="I179" s="15"/>
      <c r="J179" s="27" t="s">
        <v>337</v>
      </c>
      <c r="K179" s="27"/>
      <c r="L179" t="s">
        <v>374</v>
      </c>
      <c r="M179" s="27"/>
      <c r="N179" s="83">
        <v>2000000061</v>
      </c>
      <c r="O179" s="28" t="str">
        <f t="shared" si="2"/>
        <v/>
      </c>
      <c r="P179" s="27"/>
      <c r="Q179" s="27"/>
      <c r="R179" s="27"/>
      <c r="S179" s="27"/>
      <c r="T179" s="27"/>
      <c r="U179" s="27"/>
      <c r="V179" s="27"/>
      <c r="W179" s="15" t="s">
        <v>200</v>
      </c>
    </row>
    <row r="180" spans="1:23" s="23" customFormat="1" ht="16" customHeight="1">
      <c r="A180" s="55"/>
      <c r="B180" s="62"/>
      <c r="D180" s="79" t="s">
        <v>523</v>
      </c>
      <c r="E180" s="79" t="s">
        <v>530</v>
      </c>
      <c r="F180" s="27" t="s">
        <v>197</v>
      </c>
      <c r="G180" s="16"/>
      <c r="H180" s="28" t="s">
        <v>79</v>
      </c>
      <c r="I180" s="15"/>
      <c r="J180" s="27" t="s">
        <v>337</v>
      </c>
      <c r="K180" s="27"/>
      <c r="L180" t="s">
        <v>374</v>
      </c>
      <c r="M180" s="27"/>
      <c r="N180" s="83">
        <v>2000000062</v>
      </c>
      <c r="O180" s="28" t="str">
        <f t="shared" si="2"/>
        <v/>
      </c>
      <c r="P180" s="27"/>
      <c r="Q180" s="27"/>
      <c r="R180" s="27"/>
      <c r="S180" s="27"/>
      <c r="T180" s="27"/>
      <c r="U180" s="27"/>
      <c r="V180" s="27"/>
      <c r="W180" s="15" t="s">
        <v>200</v>
      </c>
    </row>
    <row r="181" spans="1:23" s="23" customFormat="1" ht="16" customHeight="1">
      <c r="A181" s="55"/>
      <c r="B181" s="62"/>
      <c r="C181" s="44" t="s">
        <v>574</v>
      </c>
      <c r="D181" s="79" t="s">
        <v>524</v>
      </c>
      <c r="E181" s="79" t="s">
        <v>531</v>
      </c>
      <c r="F181" s="27" t="s">
        <v>197</v>
      </c>
      <c r="G181" s="16"/>
      <c r="H181" s="28" t="s">
        <v>79</v>
      </c>
      <c r="I181" s="15"/>
      <c r="J181" s="27" t="s">
        <v>337</v>
      </c>
      <c r="K181" s="27"/>
      <c r="L181" t="s">
        <v>374</v>
      </c>
      <c r="M181" s="27"/>
      <c r="N181" s="83">
        <v>2000000063</v>
      </c>
      <c r="O181" s="28" t="str">
        <f t="shared" si="2"/>
        <v/>
      </c>
      <c r="P181" s="27"/>
      <c r="Q181" s="27"/>
      <c r="R181" s="27"/>
      <c r="S181" s="27"/>
      <c r="T181" s="27"/>
      <c r="U181" s="27"/>
      <c r="V181" s="27"/>
      <c r="W181" s="15" t="s">
        <v>200</v>
      </c>
    </row>
    <row r="182" spans="1:23" s="23" customFormat="1" ht="16" customHeight="1">
      <c r="A182" s="55"/>
      <c r="B182" s="62"/>
      <c r="C182" s="44"/>
      <c r="D182" s="79" t="s">
        <v>525</v>
      </c>
      <c r="E182" s="79" t="s">
        <v>532</v>
      </c>
      <c r="F182" s="27" t="s">
        <v>197</v>
      </c>
      <c r="G182" s="16"/>
      <c r="H182" s="28" t="s">
        <v>79</v>
      </c>
      <c r="I182" s="15"/>
      <c r="J182" s="27" t="s">
        <v>337</v>
      </c>
      <c r="K182" s="27"/>
      <c r="L182" t="s">
        <v>374</v>
      </c>
      <c r="M182" s="27"/>
      <c r="N182" s="83">
        <v>2000000064</v>
      </c>
      <c r="O182" s="28" t="str">
        <f t="shared" si="2"/>
        <v/>
      </c>
      <c r="P182" s="27"/>
      <c r="Q182" s="27"/>
      <c r="R182" s="27"/>
      <c r="S182" s="27"/>
      <c r="T182" s="27"/>
      <c r="U182" s="27"/>
      <c r="V182" s="27"/>
      <c r="W182" s="15" t="s">
        <v>200</v>
      </c>
    </row>
    <row r="183" spans="1:23" s="23" customFormat="1" ht="16" customHeight="1">
      <c r="A183" s="55"/>
      <c r="B183" s="62"/>
      <c r="C183" s="44" t="s">
        <v>581</v>
      </c>
      <c r="D183" s="78" t="s">
        <v>575</v>
      </c>
      <c r="E183" s="78" t="s">
        <v>578</v>
      </c>
      <c r="F183" s="27" t="s">
        <v>197</v>
      </c>
      <c r="G183" s="16"/>
      <c r="H183" s="28" t="s">
        <v>79</v>
      </c>
      <c r="I183" s="15"/>
      <c r="J183" s="27" t="s">
        <v>337</v>
      </c>
      <c r="K183" s="27"/>
      <c r="L183" t="s">
        <v>374</v>
      </c>
      <c r="M183" s="27"/>
      <c r="N183" s="83">
        <v>2000000065</v>
      </c>
      <c r="O183" s="28" t="str">
        <f t="shared" si="2"/>
        <v/>
      </c>
      <c r="P183" s="27"/>
      <c r="Q183" s="27"/>
      <c r="R183" s="27"/>
      <c r="S183" s="27"/>
      <c r="T183" s="27"/>
      <c r="U183" s="27"/>
      <c r="V183" s="27"/>
      <c r="W183" s="15" t="s">
        <v>200</v>
      </c>
    </row>
    <row r="184" spans="1:23" s="23" customFormat="1" ht="16" customHeight="1">
      <c r="A184" s="55"/>
      <c r="B184" s="62"/>
      <c r="C184" s="44" t="s">
        <v>582</v>
      </c>
      <c r="D184" s="78" t="s">
        <v>576</v>
      </c>
      <c r="E184" s="78" t="s">
        <v>579</v>
      </c>
      <c r="F184" s="27" t="s">
        <v>197</v>
      </c>
      <c r="G184" s="16"/>
      <c r="H184" s="28" t="s">
        <v>79</v>
      </c>
      <c r="I184" s="15"/>
      <c r="J184" s="27" t="s">
        <v>337</v>
      </c>
      <c r="K184" s="27"/>
      <c r="L184" t="s">
        <v>374</v>
      </c>
      <c r="M184" s="27"/>
      <c r="N184" s="83">
        <v>2000000066</v>
      </c>
      <c r="O184" s="28" t="str">
        <f t="shared" si="2"/>
        <v/>
      </c>
      <c r="P184" s="27"/>
      <c r="Q184" s="27"/>
      <c r="R184" s="27"/>
      <c r="S184" s="27"/>
      <c r="T184" s="27"/>
      <c r="U184" s="27"/>
      <c r="V184" s="27"/>
      <c r="W184" s="15"/>
    </row>
    <row r="185" spans="1:23" s="23" customFormat="1" ht="16" customHeight="1">
      <c r="A185" s="55"/>
      <c r="B185" s="62"/>
      <c r="C185" s="44" t="s">
        <v>583</v>
      </c>
      <c r="D185" s="78" t="s">
        <v>577</v>
      </c>
      <c r="E185" s="78" t="s">
        <v>580</v>
      </c>
      <c r="F185" s="27" t="s">
        <v>197</v>
      </c>
      <c r="G185" s="16"/>
      <c r="H185" s="28" t="s">
        <v>79</v>
      </c>
      <c r="I185" s="15"/>
      <c r="J185" s="27" t="s">
        <v>337</v>
      </c>
      <c r="K185" s="27"/>
      <c r="L185" t="s">
        <v>374</v>
      </c>
      <c r="M185" s="27"/>
      <c r="N185" s="83">
        <v>2000000067</v>
      </c>
      <c r="O185" s="28" t="str">
        <f t="shared" si="2"/>
        <v/>
      </c>
      <c r="P185" s="27"/>
      <c r="Q185" s="27"/>
      <c r="R185" s="27"/>
      <c r="S185" s="27"/>
      <c r="T185" s="27"/>
      <c r="U185" s="27"/>
      <c r="V185" s="27"/>
      <c r="W185" s="15"/>
    </row>
    <row r="186" spans="1:23" s="23" customFormat="1" ht="16" customHeight="1">
      <c r="A186" s="55"/>
      <c r="B186" s="62"/>
      <c r="C186" s="44"/>
      <c r="D186" s="78" t="s">
        <v>526</v>
      </c>
      <c r="E186" s="79" t="s">
        <v>533</v>
      </c>
      <c r="F186" s="27" t="s">
        <v>197</v>
      </c>
      <c r="G186" s="16"/>
      <c r="H186" s="28" t="s">
        <v>79</v>
      </c>
      <c r="I186" s="15"/>
      <c r="J186" s="27" t="s">
        <v>337</v>
      </c>
      <c r="K186" s="27"/>
      <c r="L186" t="s">
        <v>374</v>
      </c>
      <c r="M186" s="27"/>
      <c r="N186" s="83">
        <v>2000000068</v>
      </c>
      <c r="O186" s="28" t="str">
        <f t="shared" si="2"/>
        <v/>
      </c>
      <c r="P186" s="27"/>
      <c r="Q186" s="27"/>
      <c r="R186" s="27"/>
      <c r="S186" s="27"/>
      <c r="T186" s="27"/>
      <c r="U186" s="27"/>
      <c r="V186" s="27"/>
      <c r="W186" s="15" t="s">
        <v>200</v>
      </c>
    </row>
    <row r="187" spans="1:23" s="23" customFormat="1" ht="16" customHeight="1">
      <c r="A187" s="55"/>
      <c r="B187" s="62"/>
      <c r="C187" s="44"/>
      <c r="D187" s="78" t="s">
        <v>527</v>
      </c>
      <c r="E187" s="79" t="s">
        <v>529</v>
      </c>
      <c r="F187" s="27" t="s">
        <v>197</v>
      </c>
      <c r="G187" s="16"/>
      <c r="H187" s="28" t="s">
        <v>79</v>
      </c>
      <c r="I187" s="15"/>
      <c r="J187" s="27" t="s">
        <v>337</v>
      </c>
      <c r="K187" s="27"/>
      <c r="L187" t="s">
        <v>374</v>
      </c>
      <c r="M187" s="27"/>
      <c r="N187" s="83">
        <v>2000000069</v>
      </c>
      <c r="O187" s="28" t="str">
        <f t="shared" si="2"/>
        <v/>
      </c>
      <c r="P187" s="27"/>
      <c r="Q187" s="27"/>
      <c r="R187" s="27"/>
      <c r="S187" s="27"/>
      <c r="T187" s="27"/>
      <c r="U187" s="27"/>
      <c r="V187" s="27"/>
      <c r="W187" s="15" t="s">
        <v>200</v>
      </c>
    </row>
    <row r="188" spans="1:23" s="23" customFormat="1" ht="44" customHeight="1">
      <c r="A188" s="55"/>
      <c r="B188" s="62" t="s">
        <v>151</v>
      </c>
      <c r="C188" s="27" t="s">
        <v>139</v>
      </c>
      <c r="D188" s="27" t="s">
        <v>212</v>
      </c>
      <c r="E188" s="44" t="s">
        <v>130</v>
      </c>
      <c r="F188" s="27" t="s">
        <v>197</v>
      </c>
      <c r="G188" s="15"/>
      <c r="H188" s="28" t="s">
        <v>79</v>
      </c>
      <c r="I188" s="15"/>
      <c r="J188" s="27" t="s">
        <v>337</v>
      </c>
      <c r="K188" s="16"/>
      <c r="L188" s="27"/>
      <c r="M188" s="27"/>
      <c r="N188" s="27"/>
      <c r="O188" s="28" t="str">
        <f t="shared" si="2"/>
        <v/>
      </c>
      <c r="P188" s="27"/>
      <c r="Q188" s="27"/>
      <c r="R188" s="27"/>
      <c r="S188" s="27"/>
      <c r="T188" s="27"/>
      <c r="U188" s="27"/>
      <c r="V188" s="27"/>
      <c r="W188" s="15" t="s">
        <v>200</v>
      </c>
    </row>
    <row r="189" spans="1:23" s="23" customFormat="1" ht="15">
      <c r="A189" s="55"/>
      <c r="B189" s="47" t="s">
        <v>151</v>
      </c>
      <c r="C189" s="15" t="s">
        <v>199</v>
      </c>
      <c r="D189" s="15" t="s">
        <v>213</v>
      </c>
      <c r="E189" s="15" t="s">
        <v>133</v>
      </c>
      <c r="F189" s="15" t="s">
        <v>197</v>
      </c>
      <c r="G189" s="15"/>
      <c r="H189" s="15"/>
      <c r="I189" s="15"/>
      <c r="J189" s="27" t="s">
        <v>337</v>
      </c>
      <c r="K189" s="15"/>
      <c r="L189" s="27"/>
      <c r="M189" s="27"/>
      <c r="N189" s="27"/>
      <c r="O189" s="28" t="str">
        <f t="shared" si="2"/>
        <v/>
      </c>
      <c r="P189" s="27"/>
      <c r="Q189" s="27"/>
      <c r="R189" s="27"/>
      <c r="S189" s="27"/>
      <c r="T189" s="27"/>
      <c r="U189" s="27"/>
      <c r="V189" s="27"/>
      <c r="W189" s="15" t="s">
        <v>200</v>
      </c>
    </row>
    <row r="190" spans="1:23" s="23" customFormat="1" ht="15">
      <c r="A190" s="70" t="s">
        <v>271</v>
      </c>
      <c r="B190" s="46"/>
      <c r="C190" s="6"/>
      <c r="D190" s="6"/>
      <c r="E190" s="7"/>
      <c r="F190" s="6"/>
      <c r="G190" s="6"/>
      <c r="H190" s="30"/>
      <c r="I190" s="6"/>
      <c r="J190" s="51"/>
      <c r="K190" s="7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</row>
    <row r="191" spans="1:23" s="23" customFormat="1" ht="15">
      <c r="A191" s="55"/>
      <c r="B191" s="47"/>
      <c r="C191" s="15"/>
      <c r="D191" s="74" t="s">
        <v>272</v>
      </c>
      <c r="E191" s="15" t="s">
        <v>283</v>
      </c>
      <c r="F191" s="15" t="s">
        <v>197</v>
      </c>
      <c r="G191" s="15"/>
      <c r="H191" s="28" t="s">
        <v>79</v>
      </c>
      <c r="I191" s="15"/>
      <c r="J191" s="27" t="s">
        <v>337</v>
      </c>
      <c r="K191" s="24"/>
      <c r="L191" s="27" t="s">
        <v>367</v>
      </c>
      <c r="M191" s="27" t="s">
        <v>368</v>
      </c>
      <c r="N191" s="27">
        <v>4136437</v>
      </c>
      <c r="O191" s="28" t="str">
        <f t="shared" si="2"/>
        <v>Athena-4136437</v>
      </c>
      <c r="P191" s="27"/>
      <c r="Q191" s="27"/>
      <c r="R191" s="27"/>
      <c r="S191" s="27"/>
      <c r="T191" s="27"/>
      <c r="U191" s="27"/>
      <c r="V191" s="27"/>
      <c r="W191" s="27"/>
    </row>
    <row r="192" spans="1:23" s="23" customFormat="1" ht="16">
      <c r="A192" s="55"/>
      <c r="B192" s="47"/>
      <c r="C192" s="16"/>
      <c r="D192" s="75" t="s">
        <v>273</v>
      </c>
      <c r="E192" s="16" t="s">
        <v>284</v>
      </c>
      <c r="F192" s="15" t="s">
        <v>197</v>
      </c>
      <c r="G192" s="15"/>
      <c r="H192" s="28" t="s">
        <v>79</v>
      </c>
      <c r="I192" s="15"/>
      <c r="J192" s="27" t="s">
        <v>337</v>
      </c>
      <c r="K192" s="16"/>
      <c r="L192" s="27" t="s">
        <v>367</v>
      </c>
      <c r="M192" s="27" t="s">
        <v>368</v>
      </c>
      <c r="N192" s="27">
        <v>45768724</v>
      </c>
      <c r="O192" s="28" t="str">
        <f t="shared" si="2"/>
        <v>Athena-45768724</v>
      </c>
      <c r="P192" s="27" t="s">
        <v>71</v>
      </c>
      <c r="Q192" s="27">
        <v>8845</v>
      </c>
      <c r="R192" s="27" t="s">
        <v>376</v>
      </c>
      <c r="S192" s="27"/>
      <c r="T192" s="27"/>
      <c r="U192" s="27"/>
      <c r="V192" s="27"/>
      <c r="W192" s="27"/>
    </row>
    <row r="193" spans="1:23" s="23" customFormat="1" ht="16">
      <c r="A193" s="55"/>
      <c r="B193" s="47"/>
      <c r="C193" s="16"/>
      <c r="D193" s="75" t="s">
        <v>584</v>
      </c>
      <c r="E193" s="16" t="s">
        <v>585</v>
      </c>
      <c r="F193" s="15" t="s">
        <v>197</v>
      </c>
      <c r="G193" s="16"/>
      <c r="H193" s="28" t="s">
        <v>79</v>
      </c>
      <c r="I193" s="15"/>
      <c r="J193" s="27" t="s">
        <v>337</v>
      </c>
      <c r="K193" s="16"/>
      <c r="L193" s="27" t="s">
        <v>367</v>
      </c>
      <c r="M193" s="27" t="s">
        <v>368</v>
      </c>
      <c r="N193" s="27">
        <v>45768723</v>
      </c>
      <c r="O193" s="28" t="str">
        <f t="shared" si="2"/>
        <v>Athena-45768723</v>
      </c>
      <c r="P193" s="27" t="s">
        <v>71</v>
      </c>
      <c r="Q193" s="27">
        <v>8845</v>
      </c>
      <c r="R193" s="27" t="s">
        <v>376</v>
      </c>
      <c r="S193" s="27"/>
      <c r="T193" s="27"/>
      <c r="U193" s="27"/>
      <c r="V193" s="27"/>
      <c r="W193" s="27"/>
    </row>
    <row r="194" spans="1:23" s="23" customFormat="1" ht="16">
      <c r="A194" s="55"/>
      <c r="B194" s="47"/>
      <c r="C194" s="16"/>
      <c r="D194" s="75" t="s">
        <v>274</v>
      </c>
      <c r="E194" s="16" t="s">
        <v>285</v>
      </c>
      <c r="F194" s="15" t="s">
        <v>197</v>
      </c>
      <c r="G194" s="15"/>
      <c r="H194" s="28" t="s">
        <v>79</v>
      </c>
      <c r="I194" s="15"/>
      <c r="J194" s="27" t="s">
        <v>337</v>
      </c>
      <c r="K194" s="16"/>
      <c r="L194" s="27" t="s">
        <v>367</v>
      </c>
      <c r="M194" s="27" t="s">
        <v>368</v>
      </c>
      <c r="N194" s="27">
        <v>4079321</v>
      </c>
      <c r="O194" s="28" t="str">
        <f t="shared" si="2"/>
        <v>Athena-4079321</v>
      </c>
      <c r="P194" s="27"/>
      <c r="Q194" s="27"/>
      <c r="R194" s="27"/>
      <c r="S194" s="27"/>
      <c r="T194" s="27"/>
      <c r="U194" s="27"/>
      <c r="V194" s="27"/>
      <c r="W194" s="27"/>
    </row>
    <row r="195" spans="1:23" s="23" customFormat="1" ht="16">
      <c r="A195" s="55"/>
      <c r="B195" s="47"/>
      <c r="C195" s="15"/>
      <c r="D195" s="74" t="s">
        <v>275</v>
      </c>
      <c r="E195" s="44" t="s">
        <v>286</v>
      </c>
      <c r="F195" s="15" t="s">
        <v>197</v>
      </c>
      <c r="G195" s="15"/>
      <c r="H195" s="28" t="s">
        <v>79</v>
      </c>
      <c r="I195" s="15"/>
      <c r="J195" s="27" t="s">
        <v>337</v>
      </c>
      <c r="K195" s="16"/>
      <c r="L195" s="27" t="s">
        <v>367</v>
      </c>
      <c r="M195" s="27" t="s">
        <v>368</v>
      </c>
      <c r="N195" s="74">
        <v>4299446</v>
      </c>
      <c r="O195" s="28" t="str">
        <f t="shared" si="2"/>
        <v>Athena-4299446</v>
      </c>
      <c r="P195" s="27"/>
      <c r="Q195" s="27"/>
      <c r="R195" s="27"/>
      <c r="S195" s="27"/>
      <c r="T195" s="27"/>
      <c r="U195" s="27"/>
      <c r="V195" s="27"/>
      <c r="W195" s="27"/>
    </row>
    <row r="196" spans="1:23" s="23" customFormat="1" ht="16">
      <c r="A196" s="55"/>
      <c r="B196" s="47"/>
      <c r="C196" s="15"/>
      <c r="D196" s="74" t="s">
        <v>287</v>
      </c>
      <c r="E196" s="11" t="s">
        <v>288</v>
      </c>
      <c r="F196" s="15" t="s">
        <v>197</v>
      </c>
      <c r="G196" s="15"/>
      <c r="H196" s="28" t="s">
        <v>79</v>
      </c>
      <c r="I196" s="15"/>
      <c r="J196" s="27" t="s">
        <v>337</v>
      </c>
      <c r="K196" s="16"/>
      <c r="L196" s="27" t="s">
        <v>367</v>
      </c>
      <c r="M196" s="27" t="s">
        <v>368</v>
      </c>
      <c r="N196" s="27">
        <v>4012274</v>
      </c>
      <c r="O196" s="28" t="str">
        <f t="shared" si="2"/>
        <v>Athena-4012274</v>
      </c>
      <c r="P196" s="27"/>
      <c r="Q196" s="27"/>
      <c r="R196" s="27"/>
      <c r="S196" s="27"/>
      <c r="T196" s="27"/>
      <c r="U196" s="27"/>
      <c r="V196" s="27"/>
      <c r="W196" s="27"/>
    </row>
    <row r="197" spans="1:23" s="23" customFormat="1" ht="16">
      <c r="A197" s="55"/>
      <c r="B197" s="47"/>
      <c r="C197" s="16"/>
      <c r="D197" s="75" t="s">
        <v>276</v>
      </c>
      <c r="E197" s="16" t="s">
        <v>289</v>
      </c>
      <c r="F197" s="15" t="s">
        <v>197</v>
      </c>
      <c r="G197" s="16"/>
      <c r="H197" s="28" t="s">
        <v>79</v>
      </c>
      <c r="I197" s="15"/>
      <c r="J197" s="27" t="s">
        <v>337</v>
      </c>
      <c r="K197" s="16"/>
      <c r="L197" s="27" t="s">
        <v>367</v>
      </c>
      <c r="M197" s="27" t="s">
        <v>368</v>
      </c>
      <c r="N197" s="27">
        <v>4221816</v>
      </c>
      <c r="O197" s="28" t="str">
        <f t="shared" si="2"/>
        <v>Athena-4221816</v>
      </c>
      <c r="P197" s="27"/>
      <c r="Q197" s="27"/>
      <c r="R197" s="27"/>
      <c r="S197" s="27"/>
      <c r="T197" s="27"/>
      <c r="U197" s="27"/>
      <c r="V197" s="27"/>
      <c r="W197" s="27"/>
    </row>
    <row r="198" spans="1:23" s="23" customFormat="1" ht="16">
      <c r="A198" s="55"/>
      <c r="B198" s="47"/>
      <c r="C198" s="16"/>
      <c r="D198" s="75" t="s">
        <v>277</v>
      </c>
      <c r="E198" s="16" t="s">
        <v>378</v>
      </c>
      <c r="F198" s="15" t="s">
        <v>197</v>
      </c>
      <c r="G198" s="15"/>
      <c r="H198" s="28" t="s">
        <v>79</v>
      </c>
      <c r="I198" s="15"/>
      <c r="J198" s="27" t="s">
        <v>337</v>
      </c>
      <c r="K198" s="16"/>
      <c r="L198" s="27" t="s">
        <v>367</v>
      </c>
      <c r="M198" s="27" t="s">
        <v>368</v>
      </c>
      <c r="N198" s="27">
        <v>4012844</v>
      </c>
      <c r="O198" s="28" t="str">
        <f t="shared" si="2"/>
        <v>Athena-4012844</v>
      </c>
      <c r="P198" s="27"/>
      <c r="Q198" s="27"/>
      <c r="R198" s="27"/>
      <c r="S198" s="27"/>
      <c r="T198" s="27"/>
      <c r="U198" s="27"/>
      <c r="V198" s="27"/>
      <c r="W198" s="27"/>
    </row>
    <row r="199" spans="1:23" s="23" customFormat="1" ht="16">
      <c r="A199" s="55"/>
      <c r="B199" s="47"/>
      <c r="C199" s="15"/>
      <c r="D199" s="74" t="s">
        <v>278</v>
      </c>
      <c r="E199" s="44" t="s">
        <v>377</v>
      </c>
      <c r="F199" s="15" t="s">
        <v>197</v>
      </c>
      <c r="G199" s="15"/>
      <c r="H199" s="28" t="s">
        <v>79</v>
      </c>
      <c r="I199" s="15"/>
      <c r="J199" s="27" t="s">
        <v>337</v>
      </c>
      <c r="K199" s="16"/>
      <c r="L199" s="27" t="s">
        <v>367</v>
      </c>
      <c r="M199" s="27" t="s">
        <v>368</v>
      </c>
      <c r="N199" s="27">
        <v>4284103</v>
      </c>
      <c r="O199" s="28" t="str">
        <f t="shared" si="2"/>
        <v>Athena-4284103</v>
      </c>
      <c r="P199" s="27"/>
      <c r="Q199" s="27"/>
      <c r="R199" s="27"/>
      <c r="S199" s="27"/>
      <c r="T199" s="27"/>
      <c r="U199" s="27"/>
      <c r="V199" s="27"/>
      <c r="W199" s="27"/>
    </row>
    <row r="200" spans="1:23" s="23" customFormat="1" ht="16">
      <c r="A200" s="55"/>
      <c r="B200" s="16"/>
      <c r="C200" s="16"/>
      <c r="D200" s="75" t="s">
        <v>279</v>
      </c>
      <c r="E200" s="16" t="s">
        <v>290</v>
      </c>
      <c r="F200" s="15" t="s">
        <v>197</v>
      </c>
      <c r="G200" s="16"/>
      <c r="H200" s="28" t="s">
        <v>79</v>
      </c>
      <c r="I200" s="16"/>
      <c r="J200" s="27" t="s">
        <v>337</v>
      </c>
      <c r="K200" s="16"/>
      <c r="L200" s="27" t="s">
        <v>374</v>
      </c>
      <c r="M200" s="27" t="s">
        <v>368</v>
      </c>
      <c r="N200" s="27">
        <v>4332015</v>
      </c>
      <c r="O200" s="28" t="str">
        <f t="shared" si="2"/>
        <v>Athena-4332015</v>
      </c>
      <c r="P200" s="27"/>
      <c r="Q200" s="27"/>
      <c r="R200" s="27"/>
      <c r="S200" s="27"/>
      <c r="T200" s="27"/>
      <c r="U200" s="27"/>
      <c r="V200" s="27"/>
      <c r="W200" s="27"/>
    </row>
    <row r="201" spans="1:23" s="23" customFormat="1" ht="16">
      <c r="A201" s="55"/>
      <c r="B201" s="16"/>
      <c r="C201" s="16"/>
      <c r="D201" s="75" t="s">
        <v>280</v>
      </c>
      <c r="E201" s="16" t="s">
        <v>291</v>
      </c>
      <c r="F201" s="15" t="s">
        <v>197</v>
      </c>
      <c r="G201" s="16"/>
      <c r="H201" s="28" t="s">
        <v>79</v>
      </c>
      <c r="I201" s="16"/>
      <c r="J201" s="27" t="s">
        <v>337</v>
      </c>
      <c r="K201" s="16"/>
      <c r="L201" s="27" t="s">
        <v>374</v>
      </c>
      <c r="M201" s="27" t="s">
        <v>368</v>
      </c>
      <c r="N201" s="27">
        <v>4166200</v>
      </c>
      <c r="O201" s="28" t="str">
        <f t="shared" si="2"/>
        <v>Athena-4166200</v>
      </c>
      <c r="P201" s="27"/>
      <c r="Q201" s="27"/>
      <c r="R201" s="27"/>
      <c r="S201" s="27"/>
      <c r="T201" s="27"/>
      <c r="U201" s="27"/>
      <c r="V201" s="27"/>
      <c r="W201" s="27"/>
    </row>
    <row r="202" spans="1:23" s="23" customFormat="1" ht="16">
      <c r="A202" s="55"/>
      <c r="B202" s="16"/>
      <c r="C202" s="16"/>
      <c r="D202" s="75" t="s">
        <v>281</v>
      </c>
      <c r="E202" s="16" t="s">
        <v>292</v>
      </c>
      <c r="F202" s="15" t="s">
        <v>197</v>
      </c>
      <c r="G202" s="16"/>
      <c r="H202" s="28" t="s">
        <v>79</v>
      </c>
      <c r="I202" s="16"/>
      <c r="J202" s="27" t="s">
        <v>337</v>
      </c>
      <c r="K202" s="16"/>
      <c r="L202" s="27" t="s">
        <v>374</v>
      </c>
      <c r="M202" s="27" t="s">
        <v>368</v>
      </c>
      <c r="N202" s="27">
        <v>4282774</v>
      </c>
      <c r="O202" s="28" t="str">
        <f t="shared" si="2"/>
        <v>Athena-4282774</v>
      </c>
      <c r="P202" s="27"/>
      <c r="Q202" s="27"/>
      <c r="R202" s="27"/>
      <c r="S202" s="27"/>
      <c r="T202" s="27"/>
      <c r="U202" s="27"/>
      <c r="V202" s="27"/>
      <c r="W202" s="27"/>
    </row>
    <row r="203" spans="1:23" s="23" customFormat="1" ht="16">
      <c r="A203" s="55"/>
      <c r="B203" s="16"/>
      <c r="C203" s="16"/>
      <c r="D203" s="75" t="s">
        <v>282</v>
      </c>
      <c r="E203" s="16" t="s">
        <v>293</v>
      </c>
      <c r="F203" s="15" t="s">
        <v>197</v>
      </c>
      <c r="G203" s="16"/>
      <c r="H203" s="28" t="s">
        <v>79</v>
      </c>
      <c r="I203" s="16"/>
      <c r="J203" s="27" t="s">
        <v>337</v>
      </c>
      <c r="K203" s="16"/>
      <c r="L203" s="27"/>
      <c r="M203" s="27"/>
      <c r="N203" s="27"/>
      <c r="O203" s="28" t="str">
        <f t="shared" ref="O203" si="3">IF(M203&lt;&gt;"",HYPERLINK(CONCATENATE("https://athena.ohdsi.org/search-terms/terms/",N203), CONCATENATE("Athena-",N203)),"")</f>
        <v/>
      </c>
      <c r="P203" s="27"/>
      <c r="Q203" s="27"/>
      <c r="R203" s="27"/>
      <c r="S203" s="27"/>
      <c r="T203" s="27"/>
      <c r="U203" s="27"/>
      <c r="V203" s="27"/>
      <c r="W203" s="27"/>
    </row>
    <row r="204" spans="1:23">
      <c r="B204" s="23"/>
      <c r="E204" s="23"/>
      <c r="G204" s="23"/>
      <c r="H204" s="34"/>
      <c r="I204" s="23"/>
      <c r="J204" s="39"/>
      <c r="K204" s="23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</row>
    <row r="205" spans="1:23">
      <c r="G205" s="23"/>
      <c r="H205" s="34"/>
      <c r="I205" s="23"/>
      <c r="J205" s="39"/>
      <c r="K205" s="23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</row>
    <row r="206" spans="1:23">
      <c r="G206" s="23"/>
      <c r="H206" s="34"/>
      <c r="I206" s="23"/>
      <c r="J206" s="39"/>
      <c r="K206" s="23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</row>
    <row r="207" spans="1:23">
      <c r="G207" s="23"/>
      <c r="H207" s="34"/>
      <c r="I207" s="23"/>
      <c r="J207" s="39"/>
      <c r="K207" s="23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</row>
    <row r="208" spans="1:23">
      <c r="G208" s="23"/>
      <c r="H208" s="34"/>
      <c r="I208" s="23"/>
      <c r="J208" s="39"/>
      <c r="K208" s="23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</row>
    <row r="209" spans="7:23">
      <c r="G209" s="23"/>
      <c r="H209" s="34"/>
      <c r="I209" s="23"/>
      <c r="J209" s="39"/>
      <c r="K209" s="23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</row>
    <row r="210" spans="7:23">
      <c r="G210" s="23"/>
      <c r="H210" s="34"/>
      <c r="I210" s="23"/>
      <c r="J210" s="39"/>
      <c r="K210" s="23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</row>
    <row r="211" spans="7:23">
      <c r="G211" s="23"/>
      <c r="H211" s="34"/>
      <c r="I211" s="23"/>
      <c r="J211" s="39"/>
      <c r="K211" s="23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</row>
    <row r="212" spans="7:23">
      <c r="G212" s="23"/>
      <c r="H212" s="34"/>
      <c r="I212" s="23"/>
      <c r="J212" s="39"/>
      <c r="K212" s="23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</row>
    <row r="213" spans="7:23">
      <c r="G213" s="23"/>
      <c r="H213" s="34"/>
      <c r="I213" s="23"/>
      <c r="J213" s="39"/>
      <c r="K213" s="23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</row>
    <row r="214" spans="7:23">
      <c r="G214" s="23"/>
      <c r="H214" s="34"/>
      <c r="I214" s="23"/>
      <c r="J214" s="39"/>
      <c r="K214" s="23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</row>
    <row r="215" spans="7:23">
      <c r="G215" s="23"/>
      <c r="H215" s="34"/>
      <c r="I215" s="23"/>
      <c r="J215" s="39"/>
      <c r="K215" s="23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</row>
    <row r="216" spans="7:23">
      <c r="G216" s="23"/>
      <c r="H216" s="34"/>
      <c r="I216" s="23"/>
      <c r="J216" s="39"/>
      <c r="K216" s="23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</row>
    <row r="217" spans="7:23">
      <c r="G217" s="23"/>
      <c r="H217" s="34"/>
      <c r="I217" s="23"/>
      <c r="J217" s="39"/>
      <c r="K217" s="23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</row>
    <row r="218" spans="7:23">
      <c r="G218" s="23"/>
      <c r="H218" s="34"/>
      <c r="I218" s="23"/>
      <c r="J218" s="39"/>
      <c r="K218" s="23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</row>
    <row r="219" spans="7:23">
      <c r="G219" s="23"/>
      <c r="H219" s="34"/>
      <c r="I219" s="23"/>
      <c r="J219" s="39"/>
      <c r="K219" s="23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</row>
    <row r="220" spans="7:23">
      <c r="G220" s="23"/>
      <c r="H220" s="34"/>
      <c r="I220" s="23"/>
      <c r="J220" s="39"/>
      <c r="K220" s="23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</row>
    <row r="221" spans="7:23">
      <c r="G221" s="23"/>
      <c r="H221" s="34"/>
      <c r="I221" s="23"/>
      <c r="J221" s="39"/>
      <c r="K221" s="23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</row>
    <row r="222" spans="7:23">
      <c r="G222" s="23"/>
      <c r="H222" s="34"/>
      <c r="I222" s="23"/>
      <c r="J222" s="39"/>
      <c r="K222" s="23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</row>
    <row r="223" spans="7:23">
      <c r="G223" s="23"/>
      <c r="H223" s="34"/>
      <c r="I223" s="23"/>
      <c r="J223" s="39"/>
      <c r="K223" s="23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</row>
    <row r="224" spans="7:23">
      <c r="G224" s="23"/>
      <c r="H224" s="34"/>
      <c r="I224" s="23"/>
      <c r="J224" s="39"/>
      <c r="K224" s="23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</row>
    <row r="225" spans="7:23"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</row>
    <row r="226" spans="7:23"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</row>
    <row r="227" spans="7:23"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</row>
    <row r="228" spans="7:23"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</row>
    <row r="229" spans="7:23"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</row>
    <row r="230" spans="7:23"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</row>
    <row r="231" spans="7:23"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</row>
    <row r="232" spans="7:23"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</row>
    <row r="233" spans="7:23"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</row>
    <row r="234" spans="7:23"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</row>
    <row r="235" spans="7:23"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</row>
    <row r="236" spans="7:23"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</row>
    <row r="237" spans="7:23"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</row>
    <row r="238" spans="7:23"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</row>
    <row r="239" spans="7:23"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</row>
    <row r="240" spans="7:23"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</row>
    <row r="241" spans="7:23"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</row>
    <row r="242" spans="7:23"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</row>
    <row r="243" spans="7:23"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</row>
    <row r="244" spans="7:23"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</row>
    <row r="245" spans="7:23"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</row>
    <row r="246" spans="7:23"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</row>
    <row r="247" spans="7:23"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</row>
    <row r="248" spans="7:23"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</row>
    <row r="249" spans="7:23"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</row>
    <row r="250" spans="7:23"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</row>
    <row r="251" spans="7:23"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</row>
    <row r="252" spans="7:23"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</row>
    <row r="253" spans="7:23"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</row>
    <row r="254" spans="7:23"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</row>
    <row r="255" spans="7:23"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</row>
    <row r="256" spans="7:23"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</row>
    <row r="257" spans="7:23"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</row>
    <row r="258" spans="7:23"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</row>
    <row r="259" spans="7:23"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</row>
    <row r="260" spans="7:23"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</row>
    <row r="261" spans="7:23"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</row>
    <row r="262" spans="7:23"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</row>
    <row r="263" spans="7:23"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</row>
    <row r="264" spans="7:23"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</row>
    <row r="265" spans="7:23"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</row>
    <row r="266" spans="7:23"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</row>
    <row r="267" spans="7:23"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</row>
    <row r="268" spans="7:23"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</row>
    <row r="269" spans="7:23"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</row>
    <row r="270" spans="7:23"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</row>
    <row r="271" spans="7:23"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</row>
    <row r="272" spans="7:23"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</row>
    <row r="273" spans="7:23"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</row>
    <row r="274" spans="7:23"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</row>
    <row r="275" spans="7:23"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</row>
    <row r="276" spans="7:23"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</row>
    <row r="277" spans="7:23"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</row>
    <row r="278" spans="7:23"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</row>
    <row r="279" spans="7:23"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</row>
    <row r="280" spans="7:23"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</row>
    <row r="281" spans="7:23"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</row>
    <row r="282" spans="7:23"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</row>
    <row r="283" spans="7:23"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</row>
    <row r="284" spans="7:23"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</row>
    <row r="285" spans="7:23"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</row>
    <row r="286" spans="7:23"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</row>
    <row r="287" spans="7:23"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</row>
    <row r="288" spans="7:23"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</row>
    <row r="289" spans="7:23"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</row>
    <row r="290" spans="7:23"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</row>
    <row r="291" spans="7:23"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</row>
    <row r="292" spans="7:23"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</row>
    <row r="293" spans="7:23"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</row>
    <row r="294" spans="7:23"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</row>
    <row r="295" spans="7:23"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</row>
    <row r="296" spans="7:23"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</row>
    <row r="297" spans="7:23"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</row>
    <row r="298" spans="7:23"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</row>
    <row r="299" spans="7:23"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</row>
    <row r="300" spans="7:23"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</row>
    <row r="301" spans="7:23"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</row>
    <row r="302" spans="7:23"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</row>
    <row r="303" spans="7:23"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</row>
    <row r="304" spans="7:23"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</row>
    <row r="305" spans="7:23"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</row>
    <row r="306" spans="7:23"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</row>
    <row r="307" spans="7:23"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</row>
    <row r="308" spans="7:23"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</row>
    <row r="309" spans="7:23"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</row>
    <row r="310" spans="7:23"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</row>
    <row r="311" spans="7:23"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</row>
    <row r="312" spans="7:23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</row>
    <row r="313" spans="7:23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</row>
    <row r="314" spans="7:23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</row>
    <row r="315" spans="7:23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</row>
    <row r="316" spans="7:23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</row>
    <row r="317" spans="7:23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</row>
    <row r="318" spans="7:23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</row>
    <row r="319" spans="7:23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</row>
    <row r="320" spans="7:23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</row>
    <row r="321" spans="7:23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</row>
    <row r="322" spans="7:23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</row>
    <row r="323" spans="7:23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</row>
    <row r="324" spans="7:23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</row>
    <row r="325" spans="7:23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</row>
    <row r="326" spans="7:23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</row>
    <row r="327" spans="7:23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</row>
    <row r="328" spans="7:23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</row>
    <row r="329" spans="7:23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</row>
    <row r="330" spans="7:23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</row>
    <row r="331" spans="7:23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</row>
    <row r="332" spans="7:23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</row>
    <row r="333" spans="7:23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</row>
    <row r="334" spans="7:23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</row>
    <row r="335" spans="7:23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</row>
    <row r="336" spans="7:23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</row>
    <row r="337" spans="7:23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</row>
    <row r="338" spans="7:23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</row>
    <row r="339" spans="7:23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</row>
    <row r="340" spans="7:23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</row>
    <row r="341" spans="7:23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</row>
    <row r="342" spans="7:23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</row>
    <row r="343" spans="7:23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</row>
    <row r="344" spans="7:23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</row>
    <row r="345" spans="7:23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</row>
    <row r="346" spans="7:23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</row>
    <row r="347" spans="7:23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</row>
    <row r="348" spans="7:23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</row>
    <row r="349" spans="7:23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</row>
    <row r="350" spans="7:23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</row>
    <row r="351" spans="7:23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</row>
    <row r="352" spans="7:23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</row>
    <row r="353" spans="7:23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</row>
    <row r="354" spans="7:23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</row>
    <row r="355" spans="7:23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</row>
    <row r="356" spans="7:23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</row>
    <row r="357" spans="7:23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</row>
    <row r="358" spans="7:23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</row>
    <row r="359" spans="7:23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</row>
    <row r="360" spans="7:23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</row>
    <row r="361" spans="7:23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</row>
    <row r="362" spans="7:23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</row>
    <row r="363" spans="7:23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</row>
    <row r="364" spans="7:23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</row>
    <row r="365" spans="7:23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</row>
    <row r="366" spans="7:23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</row>
    <row r="367" spans="7:23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</row>
    <row r="368" spans="7:23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</row>
    <row r="369" spans="7:23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</row>
    <row r="370" spans="7:23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</row>
    <row r="371" spans="7:23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</row>
    <row r="372" spans="7:23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</row>
    <row r="373" spans="7:23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</row>
    <row r="374" spans="7:23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</row>
    <row r="375" spans="7:23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</row>
    <row r="376" spans="7:23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</row>
    <row r="377" spans="7:23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</row>
    <row r="378" spans="7:23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</row>
    <row r="379" spans="7:23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</row>
    <row r="380" spans="7:23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</row>
    <row r="381" spans="7:23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</row>
    <row r="382" spans="7:23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</row>
    <row r="383" spans="7:23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</row>
    <row r="384" spans="7:23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</row>
    <row r="385" spans="7:23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</row>
    <row r="386" spans="7:23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</row>
    <row r="387" spans="7:23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</row>
    <row r="388" spans="7:23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</row>
    <row r="389" spans="7:23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</row>
    <row r="390" spans="7:23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</row>
    <row r="391" spans="7:23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</row>
    <row r="392" spans="7:23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</row>
    <row r="393" spans="7:23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</row>
    <row r="394" spans="7:23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</row>
    <row r="395" spans="7:23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</row>
    <row r="396" spans="7:23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</row>
    <row r="397" spans="7:23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</row>
    <row r="398" spans="7:23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</row>
    <row r="399" spans="7:23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</row>
    <row r="400" spans="7:23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</row>
    <row r="401" spans="7:23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</row>
    <row r="402" spans="7:23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</row>
    <row r="403" spans="7:23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</row>
    <row r="404" spans="7:23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</row>
    <row r="405" spans="7:23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</row>
    <row r="406" spans="7:23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</row>
    <row r="407" spans="7:23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</row>
    <row r="408" spans="7:23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</row>
    <row r="409" spans="7:23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</row>
    <row r="410" spans="7:23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</row>
    <row r="411" spans="7:23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</row>
    <row r="412" spans="7:23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</row>
    <row r="413" spans="7:23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</row>
    <row r="414" spans="7:23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</row>
    <row r="415" spans="7:23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</row>
    <row r="416" spans="7:23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</row>
    <row r="417" spans="7:23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</row>
    <row r="418" spans="7:23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</row>
    <row r="419" spans="7:23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</row>
    <row r="420" spans="7:23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</row>
    <row r="421" spans="7:23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</row>
    <row r="422" spans="7:23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</row>
    <row r="423" spans="7:23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</row>
    <row r="424" spans="7:23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</row>
    <row r="425" spans="7:23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</row>
    <row r="426" spans="7:23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</row>
    <row r="427" spans="7:23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</row>
    <row r="428" spans="7:23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</row>
    <row r="429" spans="7:23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</row>
    <row r="430" spans="7:23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</row>
    <row r="431" spans="7:23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</row>
    <row r="432" spans="7:23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</row>
    <row r="433" spans="7:23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</row>
    <row r="434" spans="7:23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</row>
    <row r="435" spans="7:23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</row>
    <row r="436" spans="7:23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</row>
    <row r="437" spans="7:23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</row>
    <row r="438" spans="7:23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</row>
    <row r="439" spans="7:23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</row>
    <row r="440" spans="7:23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</row>
    <row r="441" spans="7:23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</row>
    <row r="442" spans="7:23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</row>
    <row r="443" spans="7:23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</row>
    <row r="444" spans="7:23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</row>
    <row r="445" spans="7:23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</row>
    <row r="446" spans="7:23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</row>
    <row r="447" spans="7:23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</row>
    <row r="448" spans="7:23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</row>
    <row r="449" spans="7:23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</row>
    <row r="450" spans="7:23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</row>
    <row r="451" spans="7:23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</row>
    <row r="452" spans="7:23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</row>
    <row r="453" spans="7:23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</row>
    <row r="454" spans="7:23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</row>
    <row r="455" spans="7:23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</row>
    <row r="456" spans="7:23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</row>
    <row r="457" spans="7:23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</row>
    <row r="458" spans="7:23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</row>
    <row r="459" spans="7:23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</row>
    <row r="460" spans="7:23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</row>
    <row r="461" spans="7:23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</row>
    <row r="462" spans="7:23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</row>
    <row r="463" spans="7:23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</row>
    <row r="464" spans="7:23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</row>
    <row r="465" spans="7:23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</row>
    <row r="466" spans="7:23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</row>
    <row r="467" spans="7:23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</row>
    <row r="468" spans="7:23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</row>
    <row r="469" spans="7:23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</row>
    <row r="470" spans="7:23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</row>
    <row r="471" spans="7:23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</row>
    <row r="472" spans="7:23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</row>
    <row r="473" spans="7:23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</row>
    <row r="474" spans="7:23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</row>
    <row r="475" spans="7:23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</row>
    <row r="476" spans="7:23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</row>
    <row r="477" spans="7:23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</row>
    <row r="478" spans="7:23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</row>
    <row r="479" spans="7:23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</row>
    <row r="480" spans="7:23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</row>
    <row r="481" spans="7:23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</row>
    <row r="482" spans="7:23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</row>
    <row r="483" spans="7:23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</row>
    <row r="484" spans="7:23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</row>
    <row r="485" spans="7:23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</row>
    <row r="486" spans="7:23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</row>
    <row r="487" spans="7:23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</row>
    <row r="488" spans="7:23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</row>
    <row r="489" spans="7:23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</row>
    <row r="490" spans="7:23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</row>
    <row r="491" spans="7:23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</row>
    <row r="492" spans="7:23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</row>
    <row r="493" spans="7:23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</row>
    <row r="494" spans="7:23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</row>
    <row r="495" spans="7:23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</row>
    <row r="496" spans="7:23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</row>
    <row r="497" spans="7:23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</row>
    <row r="498" spans="7:23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</row>
    <row r="499" spans="7:23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</row>
    <row r="500" spans="7:23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</row>
    <row r="501" spans="7:23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</row>
    <row r="502" spans="7:23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</row>
    <row r="503" spans="7:23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</row>
    <row r="504" spans="7:23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</row>
    <row r="505" spans="7:23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</row>
    <row r="506" spans="7:23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</row>
    <row r="507" spans="7:23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</row>
    <row r="508" spans="7:23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</row>
    <row r="509" spans="7:23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</row>
    <row r="510" spans="7:23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</row>
    <row r="511" spans="7:23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</row>
    <row r="512" spans="7:23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</row>
    <row r="513" spans="7:23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</row>
    <row r="514" spans="7:23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</row>
    <row r="515" spans="7:23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</row>
    <row r="516" spans="7:23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</row>
    <row r="517" spans="7:23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</row>
    <row r="518" spans="7:23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</row>
    <row r="519" spans="7:23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</row>
    <row r="520" spans="7:23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</row>
    <row r="521" spans="7:23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</row>
    <row r="522" spans="7:23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</row>
    <row r="523" spans="7:23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</row>
    <row r="524" spans="7:23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</row>
    <row r="525" spans="7:23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</row>
    <row r="526" spans="7:23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</row>
    <row r="527" spans="7:23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</row>
    <row r="528" spans="7:23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</row>
    <row r="529" spans="7:23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</row>
    <row r="530" spans="7:23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</row>
    <row r="531" spans="7:23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</row>
    <row r="532" spans="7:23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</row>
    <row r="533" spans="7:23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</row>
    <row r="534" spans="7:23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</row>
    <row r="535" spans="7:23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</row>
    <row r="536" spans="7:23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</row>
    <row r="537" spans="7:23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</row>
    <row r="538" spans="7:23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</row>
    <row r="539" spans="7:23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</row>
    <row r="540" spans="7:23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</row>
    <row r="541" spans="7:23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</row>
    <row r="542" spans="7:23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</row>
    <row r="543" spans="7:23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</row>
    <row r="544" spans="7:23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</row>
    <row r="545" spans="7:23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</row>
    <row r="546" spans="7:23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</row>
    <row r="547" spans="7:23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</row>
    <row r="548" spans="7:23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</row>
    <row r="549" spans="7:23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</row>
    <row r="550" spans="7:23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</row>
    <row r="551" spans="7:23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</row>
    <row r="552" spans="7:23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</row>
    <row r="553" spans="7:23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</row>
    <row r="554" spans="7:23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</row>
    <row r="555" spans="7:23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</row>
    <row r="556" spans="7:23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</row>
    <row r="557" spans="7:23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</row>
    <row r="558" spans="7:23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</row>
    <row r="559" spans="7:23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</row>
    <row r="560" spans="7:23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</row>
    <row r="561" spans="7:23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</row>
    <row r="562" spans="7:23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</row>
    <row r="563" spans="7:23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</row>
    <row r="564" spans="7:23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</row>
    <row r="565" spans="7:23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</row>
    <row r="566" spans="7:23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</row>
    <row r="567" spans="7:23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</row>
    <row r="568" spans="7:23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</row>
    <row r="569" spans="7:23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</row>
    <row r="570" spans="7:23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</row>
    <row r="571" spans="7:23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</row>
    <row r="572" spans="7:23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</row>
    <row r="573" spans="7:23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</row>
    <row r="574" spans="7:23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</row>
    <row r="575" spans="7:23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</row>
    <row r="576" spans="7:23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</row>
    <row r="577" spans="7:23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</row>
    <row r="578" spans="7:23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</row>
    <row r="579" spans="7:23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</row>
    <row r="580" spans="7:23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</row>
    <row r="581" spans="7:23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</row>
    <row r="582" spans="7:23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</row>
    <row r="583" spans="7:23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</row>
    <row r="584" spans="7:23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</row>
    <row r="585" spans="7:23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</row>
    <row r="586" spans="7:23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</row>
    <row r="587" spans="7:23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</row>
    <row r="588" spans="7:23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</row>
    <row r="589" spans="7:23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</row>
    <row r="590" spans="7:23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</row>
    <row r="591" spans="7:23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</row>
    <row r="592" spans="7:23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</row>
    <row r="593" spans="7:23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</row>
    <row r="594" spans="7:23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</row>
    <row r="595" spans="7:23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</row>
    <row r="596" spans="7:23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</row>
    <row r="597" spans="7:23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</row>
    <row r="598" spans="7:23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</row>
    <row r="599" spans="7:23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</row>
    <row r="600" spans="7:23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</row>
    <row r="601" spans="7:23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</row>
    <row r="602" spans="7:23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</row>
    <row r="603" spans="7:23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</row>
    <row r="604" spans="7:23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</row>
    <row r="605" spans="7:23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</row>
    <row r="606" spans="7:23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</row>
    <row r="607" spans="7:23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</row>
    <row r="608" spans="7:23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</row>
    <row r="609" spans="7:23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</row>
    <row r="610" spans="7:23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</row>
    <row r="611" spans="7:23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</row>
    <row r="612" spans="7:23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</row>
    <row r="613" spans="7:23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</row>
    <row r="614" spans="7:23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</row>
    <row r="615" spans="7:23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</row>
    <row r="616" spans="7:23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</row>
    <row r="617" spans="7:23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</row>
    <row r="618" spans="7:23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</row>
    <row r="619" spans="7:23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</row>
    <row r="620" spans="7:23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</row>
    <row r="621" spans="7:23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</row>
    <row r="622" spans="7:23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</row>
    <row r="623" spans="7:23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</row>
    <row r="624" spans="7:23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</row>
    <row r="625" spans="7:23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</row>
    <row r="626" spans="7:23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</row>
    <row r="627" spans="7:23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</row>
    <row r="628" spans="7:23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</row>
    <row r="629" spans="7:23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</row>
    <row r="630" spans="7:23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</row>
    <row r="631" spans="7:23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</row>
    <row r="632" spans="7:23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</row>
    <row r="633" spans="7:23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</row>
    <row r="634" spans="7:23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</row>
    <row r="635" spans="7:23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</row>
    <row r="636" spans="7:23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</row>
    <row r="637" spans="7:23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</row>
    <row r="638" spans="7:23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</row>
    <row r="639" spans="7:23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</row>
    <row r="640" spans="7:23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</row>
    <row r="641" spans="7:23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</row>
    <row r="642" spans="7:23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</row>
    <row r="643" spans="7:23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</row>
    <row r="644" spans="7:23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</row>
    <row r="645" spans="7:23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</row>
    <row r="646" spans="7:23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</row>
    <row r="647" spans="7:23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</row>
    <row r="648" spans="7:23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</row>
    <row r="649" spans="7:23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</row>
    <row r="650" spans="7:23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</row>
    <row r="651" spans="7:23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</row>
    <row r="652" spans="7:23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</row>
    <row r="653" spans="7:23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</row>
    <row r="654" spans="7:23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</row>
    <row r="655" spans="7:23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</row>
    <row r="656" spans="7:23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</row>
    <row r="657" spans="7:23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</row>
    <row r="658" spans="7:23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</row>
    <row r="659" spans="7:23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</row>
    <row r="660" spans="7:23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</row>
    <row r="661" spans="7:23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</row>
    <row r="662" spans="7:23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</row>
    <row r="663" spans="7:23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</row>
    <row r="664" spans="7:23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</row>
    <row r="665" spans="7:23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</row>
    <row r="666" spans="7:23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</row>
    <row r="667" spans="7:23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</row>
    <row r="668" spans="7:23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</row>
    <row r="669" spans="7:23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</row>
    <row r="670" spans="7:23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</row>
    <row r="671" spans="7:23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</row>
    <row r="672" spans="7:23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</row>
    <row r="673" spans="7:23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</row>
    <row r="674" spans="7:23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</row>
    <row r="675" spans="7:23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</row>
    <row r="676" spans="7:23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</row>
    <row r="677" spans="7:23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</row>
    <row r="678" spans="7:23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</row>
    <row r="679" spans="7:23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</row>
    <row r="680" spans="7:23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</row>
    <row r="681" spans="7:23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</row>
    <row r="682" spans="7:23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</row>
    <row r="683" spans="7:23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</row>
    <row r="684" spans="7:23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</row>
    <row r="685" spans="7:23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</row>
    <row r="686" spans="7:23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</row>
    <row r="687" spans="7:23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</row>
    <row r="688" spans="7:23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</row>
    <row r="689" spans="7:23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</row>
    <row r="690" spans="7:23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</row>
    <row r="691" spans="7:23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</row>
    <row r="692" spans="7:23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</row>
    <row r="693" spans="7:23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</row>
    <row r="694" spans="7:23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</row>
    <row r="695" spans="7:23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</row>
    <row r="696" spans="7:23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</row>
    <row r="697" spans="7:23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</row>
    <row r="698" spans="7:23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</row>
    <row r="699" spans="7:23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</row>
    <row r="700" spans="7:23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</row>
    <row r="701" spans="7:23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</row>
    <row r="702" spans="7:23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</row>
    <row r="703" spans="7:23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</row>
    <row r="704" spans="7:23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</row>
    <row r="705" spans="7:23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</row>
    <row r="706" spans="7:23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</row>
    <row r="707" spans="7:23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</row>
    <row r="708" spans="7:23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</row>
    <row r="709" spans="7:23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</row>
    <row r="710" spans="7:23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</row>
    <row r="711" spans="7:23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</row>
    <row r="712" spans="7:23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</row>
    <row r="713" spans="7:23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</row>
    <row r="714" spans="7:23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</row>
    <row r="715" spans="7:23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</row>
    <row r="716" spans="7:23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</row>
    <row r="717" spans="7:23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</row>
    <row r="718" spans="7:23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</row>
    <row r="719" spans="7:23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</row>
    <row r="720" spans="7:23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</row>
    <row r="721" spans="7:23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</row>
    <row r="722" spans="7:23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</row>
    <row r="723" spans="7:23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</row>
    <row r="724" spans="7:23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</row>
    <row r="725" spans="7:23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</row>
    <row r="726" spans="7:23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</row>
    <row r="727" spans="7:23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</row>
    <row r="728" spans="7:23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</row>
    <row r="729" spans="7:23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</row>
    <row r="730" spans="7:23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</row>
    <row r="731" spans="7:23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</row>
    <row r="732" spans="7:23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</row>
    <row r="733" spans="7:23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</row>
    <row r="734" spans="7:23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</row>
    <row r="735" spans="7:23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</row>
    <row r="736" spans="7:23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</row>
    <row r="737" spans="7:23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</row>
    <row r="738" spans="7:23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</row>
    <row r="739" spans="7:23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</row>
    <row r="740" spans="7:23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</row>
    <row r="741" spans="7:23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</row>
    <row r="742" spans="7:23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</row>
    <row r="743" spans="7:23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</row>
    <row r="744" spans="7:23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</row>
    <row r="745" spans="7:23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</row>
    <row r="746" spans="7:23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</row>
    <row r="747" spans="7:23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</row>
    <row r="748" spans="7:23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</row>
    <row r="749" spans="7:23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</row>
    <row r="750" spans="7:23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</row>
    <row r="751" spans="7:23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</row>
    <row r="752" spans="7:23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</row>
    <row r="753" spans="7:23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</row>
    <row r="754" spans="7:23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</row>
    <row r="755" spans="7:23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</row>
    <row r="756" spans="7:23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</row>
    <row r="757" spans="7:23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</row>
    <row r="758" spans="7:23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</row>
    <row r="759" spans="7:23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</row>
    <row r="760" spans="7:23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</row>
    <row r="761" spans="7:23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</row>
    <row r="762" spans="7:23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</row>
    <row r="763" spans="7:23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</row>
    <row r="764" spans="7:23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</row>
    <row r="765" spans="7:23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</row>
    <row r="766" spans="7:23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</row>
    <row r="767" spans="7:23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</row>
    <row r="768" spans="7:23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</row>
    <row r="769" spans="7:23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</row>
    <row r="770" spans="7:23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</row>
    <row r="771" spans="7:23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</row>
    <row r="772" spans="7:23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</row>
    <row r="773" spans="7:23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</row>
    <row r="774" spans="7:23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</row>
    <row r="775" spans="7:23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</row>
    <row r="776" spans="7:23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</row>
    <row r="777" spans="7:23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</row>
    <row r="778" spans="7:23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</row>
    <row r="779" spans="7:23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</row>
    <row r="780" spans="7:23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</row>
    <row r="781" spans="7:23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</row>
    <row r="782" spans="7:23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</row>
    <row r="783" spans="7:23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</row>
    <row r="784" spans="7:23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</row>
    <row r="785" spans="7:23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</row>
    <row r="786" spans="7:23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</row>
    <row r="787" spans="7:23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</row>
    <row r="788" spans="7:23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</row>
    <row r="789" spans="7:23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</row>
    <row r="790" spans="7:23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</row>
    <row r="791" spans="7:23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</row>
    <row r="792" spans="7:23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</row>
    <row r="793" spans="7:23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</row>
    <row r="794" spans="7:23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</row>
    <row r="795" spans="7:23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</row>
    <row r="796" spans="7:23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</row>
    <row r="797" spans="7:23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</row>
    <row r="798" spans="7:23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</row>
    <row r="799" spans="7:23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</row>
    <row r="800" spans="7:23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</row>
    <row r="801" spans="7:23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</row>
    <row r="802" spans="7:23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</row>
    <row r="803" spans="7:23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</row>
    <row r="804" spans="7:23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</row>
    <row r="805" spans="7:23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</row>
    <row r="806" spans="7:23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</row>
    <row r="807" spans="7:23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</row>
    <row r="808" spans="7:23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</row>
    <row r="809" spans="7:23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</row>
    <row r="810" spans="7:23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</row>
    <row r="811" spans="7:23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</row>
    <row r="812" spans="7:23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</row>
    <row r="813" spans="7:23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</row>
    <row r="814" spans="7:23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</row>
    <row r="815" spans="7:23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</row>
    <row r="816" spans="7:23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</row>
    <row r="817" spans="7:23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</row>
    <row r="818" spans="7:23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</row>
    <row r="819" spans="7:23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</row>
    <row r="820" spans="7:23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</row>
    <row r="821" spans="7:23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</row>
    <row r="822" spans="7:23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</row>
    <row r="823" spans="7:23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</row>
    <row r="824" spans="7:23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</row>
    <row r="825" spans="7:23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</row>
    <row r="826" spans="7:23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</row>
    <row r="827" spans="7:23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</row>
    <row r="828" spans="7:23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</row>
    <row r="829" spans="7:23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</row>
    <row r="830" spans="7:23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</row>
    <row r="831" spans="7:23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</row>
    <row r="832" spans="7:23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</row>
    <row r="833" spans="7:23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</row>
    <row r="834" spans="7:23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</row>
    <row r="835" spans="7:23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</row>
    <row r="836" spans="7:23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</row>
    <row r="837" spans="7:23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</row>
    <row r="838" spans="7:23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</row>
    <row r="839" spans="7:23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</row>
    <row r="840" spans="7:23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</row>
    <row r="841" spans="7:23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</row>
    <row r="842" spans="7:23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</row>
    <row r="843" spans="7:23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</row>
    <row r="844" spans="7:23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</row>
    <row r="845" spans="7:23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</row>
    <row r="846" spans="7:23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</row>
    <row r="847" spans="7:23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</row>
    <row r="848" spans="7:23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</row>
    <row r="849" spans="7:23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</row>
    <row r="850" spans="7:23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</row>
    <row r="851" spans="7:23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</row>
    <row r="852" spans="7:23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</row>
    <row r="853" spans="7:23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</row>
    <row r="854" spans="7:23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</row>
    <row r="855" spans="7:23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</row>
    <row r="856" spans="7:23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</row>
    <row r="857" spans="7:23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</row>
    <row r="858" spans="7:23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</row>
    <row r="859" spans="7:23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</row>
    <row r="860" spans="7:23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</row>
    <row r="861" spans="7:23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</row>
    <row r="862" spans="7:23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</row>
    <row r="863" spans="7:23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</row>
    <row r="864" spans="7:23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</row>
    <row r="865" spans="7:23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</row>
    <row r="866" spans="7:23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</row>
    <row r="867" spans="7:23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</row>
    <row r="868" spans="7:23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</row>
    <row r="869" spans="7:23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</row>
    <row r="870" spans="7:23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</row>
    <row r="871" spans="7:23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</row>
    <row r="872" spans="7:23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</row>
    <row r="873" spans="7:23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</row>
    <row r="874" spans="7:23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</row>
    <row r="875" spans="7:23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</row>
    <row r="876" spans="7:23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</row>
    <row r="877" spans="7:23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</row>
    <row r="878" spans="7:23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</row>
    <row r="879" spans="7:23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</row>
    <row r="880" spans="7:23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</row>
    <row r="881" spans="7:23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</row>
    <row r="882" spans="7:23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</row>
    <row r="883" spans="7:23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</row>
    <row r="884" spans="7:23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</row>
    <row r="885" spans="7:23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</row>
    <row r="886" spans="7:23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</row>
    <row r="887" spans="7:23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</row>
    <row r="888" spans="7:23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</row>
    <row r="889" spans="7:23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</row>
    <row r="890" spans="7:23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</row>
    <row r="891" spans="7:23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</row>
    <row r="892" spans="7:23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</row>
    <row r="893" spans="7:23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</row>
    <row r="894" spans="7:23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</row>
    <row r="895" spans="7:23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</row>
    <row r="896" spans="7:23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</row>
    <row r="897" spans="7:23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</row>
    <row r="898" spans="7:23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</row>
    <row r="899" spans="7:23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</row>
    <row r="900" spans="7:23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</row>
    <row r="901" spans="7:23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</row>
    <row r="902" spans="7:23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</row>
    <row r="903" spans="7:23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</row>
    <row r="904" spans="7:23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</row>
    <row r="905" spans="7:23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</row>
    <row r="906" spans="7:23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</row>
    <row r="907" spans="7:23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</row>
    <row r="908" spans="7:23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</row>
    <row r="909" spans="7:23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</row>
    <row r="910" spans="7:23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</row>
    <row r="911" spans="7:23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</row>
    <row r="912" spans="7:23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</row>
    <row r="913" spans="7:23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</row>
    <row r="914" spans="7:23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</row>
    <row r="915" spans="7:23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</row>
    <row r="916" spans="7:23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</row>
    <row r="917" spans="7:23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</row>
    <row r="918" spans="7:23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</row>
    <row r="919" spans="7:23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</row>
    <row r="920" spans="7:23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</row>
    <row r="921" spans="7:23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</row>
    <row r="922" spans="7:23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</row>
    <row r="923" spans="7:23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</row>
    <row r="924" spans="7:23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</row>
    <row r="925" spans="7:23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</row>
    <row r="926" spans="7:23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</row>
    <row r="927" spans="7:23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</row>
    <row r="928" spans="7:23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</row>
    <row r="929" spans="7:23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</row>
    <row r="930" spans="7:23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</row>
    <row r="931" spans="7:23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</row>
    <row r="932" spans="7:23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</row>
    <row r="933" spans="7:23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</row>
    <row r="934" spans="7:23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</row>
    <row r="935" spans="7:23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</row>
    <row r="936" spans="7:23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</row>
    <row r="937" spans="7:23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</row>
    <row r="938" spans="7:23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</row>
    <row r="939" spans="7:23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</row>
    <row r="940" spans="7:23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</row>
    <row r="941" spans="7:23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</row>
    <row r="942" spans="7:23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</row>
    <row r="943" spans="7:23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</row>
    <row r="944" spans="7:23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</row>
    <row r="945" spans="7:23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</row>
    <row r="946" spans="7:23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</row>
    <row r="947" spans="7:23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</row>
    <row r="948" spans="7:23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</row>
    <row r="949" spans="7:23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</row>
    <row r="950" spans="7:23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</row>
    <row r="951" spans="7:23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</row>
    <row r="952" spans="7:23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</row>
    <row r="953" spans="7:23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</row>
    <row r="954" spans="7:23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</row>
    <row r="955" spans="7:23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</row>
    <row r="956" spans="7:23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</row>
    <row r="957" spans="7:23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</row>
    <row r="958" spans="7:23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</row>
    <row r="959" spans="7:23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</row>
    <row r="960" spans="7:23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</row>
    <row r="961" spans="7:23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</row>
    <row r="962" spans="7:23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</row>
    <row r="963" spans="7:23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</row>
    <row r="964" spans="7:23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</row>
    <row r="965" spans="7:23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</row>
    <row r="966" spans="7:23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</row>
    <row r="967" spans="7:23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</row>
    <row r="968" spans="7:23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</row>
    <row r="969" spans="7:23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</row>
    <row r="970" spans="7:23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</row>
    <row r="971" spans="7:23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</row>
    <row r="972" spans="7:23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</row>
    <row r="973" spans="7:23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</row>
    <row r="974" spans="7:23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</row>
    <row r="975" spans="7:23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</row>
    <row r="976" spans="7:23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</row>
    <row r="977" spans="7:23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</row>
    <row r="978" spans="7:23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</row>
    <row r="979" spans="7:23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</row>
    <row r="980" spans="7:23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</row>
    <row r="981" spans="7:23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</row>
    <row r="982" spans="7:23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</row>
    <row r="983" spans="7:23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</row>
    <row r="984" spans="7:23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</row>
    <row r="985" spans="7:23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</row>
    <row r="986" spans="7:23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</row>
    <row r="987" spans="7:23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</row>
    <row r="988" spans="7:23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</row>
    <row r="989" spans="7:23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</row>
    <row r="990" spans="7:23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</row>
    <row r="991" spans="7:23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</row>
    <row r="992" spans="7:23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</row>
    <row r="993" spans="7:23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</row>
    <row r="994" spans="7:23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</row>
    <row r="995" spans="7:23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</row>
    <row r="996" spans="7:23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</row>
    <row r="997" spans="7:23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</row>
    <row r="998" spans="7:23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</row>
    <row r="999" spans="7:23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</row>
    <row r="1000" spans="7:23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</row>
    <row r="1001" spans="7:23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</row>
    <row r="1002" spans="7:23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</row>
    <row r="1003" spans="7:23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</row>
    <row r="1004" spans="7:23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</row>
    <row r="1005" spans="7:23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</row>
    <row r="1006" spans="7:23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</row>
    <row r="1007" spans="7:23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</row>
    <row r="1008" spans="7:23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</row>
    <row r="1009" spans="7:23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</row>
    <row r="1010" spans="7:23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</row>
    <row r="1011" spans="7:23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</row>
    <row r="1012" spans="7:23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</row>
    <row r="1013" spans="7:23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</row>
    <row r="1014" spans="7:23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</row>
    <row r="1015" spans="7:23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</row>
    <row r="1016" spans="7:23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</row>
    <row r="1017" spans="7:23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</row>
    <row r="1018" spans="7:23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</row>
    <row r="1019" spans="7:23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</row>
    <row r="1020" spans="7:23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</row>
    <row r="1021" spans="7:23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</row>
    <row r="1022" spans="7:23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</row>
    <row r="1023" spans="7:23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</row>
    <row r="1024" spans="7:23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</row>
    <row r="1025" spans="7:23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</row>
    <row r="1026" spans="7:23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</row>
    <row r="1027" spans="7:23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</row>
    <row r="1028" spans="7:23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</row>
    <row r="1029" spans="7:23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</row>
    <row r="1030" spans="7:23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</row>
    <row r="1031" spans="7:23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</row>
    <row r="1032" spans="7:23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</row>
    <row r="1033" spans="7:23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</row>
    <row r="1034" spans="7:23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</row>
    <row r="1035" spans="7:23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</row>
    <row r="1036" spans="7:23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</row>
    <row r="1037" spans="7:23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</row>
    <row r="1038" spans="7:23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</row>
    <row r="1039" spans="7:23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</row>
    <row r="1040" spans="7:23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</row>
    <row r="1041" spans="7:23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</row>
    <row r="1042" spans="7:23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</row>
    <row r="1043" spans="7:23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</row>
    <row r="1044" spans="7:23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</row>
    <row r="1045" spans="7:23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</row>
    <row r="1046" spans="7:23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</row>
    <row r="1047" spans="7:23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</row>
    <row r="1048" spans="7:23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</row>
    <row r="1049" spans="7:23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</row>
    <row r="1050" spans="7:23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</row>
    <row r="1051" spans="7:23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</row>
    <row r="1052" spans="7:23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</row>
    <row r="1053" spans="7:23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</row>
    <row r="1054" spans="7:23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</row>
    <row r="1055" spans="7:23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</row>
    <row r="1056" spans="7:23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</row>
    <row r="1057" spans="7:23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</row>
    <row r="1058" spans="7:23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</row>
    <row r="1059" spans="7:23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</row>
    <row r="1060" spans="7:23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</row>
    <row r="1061" spans="7:23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</row>
    <row r="1062" spans="7:23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</row>
    <row r="1063" spans="7:23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</row>
    <row r="1064" spans="7:23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</row>
    <row r="1065" spans="7:23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</row>
    <row r="1066" spans="7:23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</row>
    <row r="1067" spans="7:23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</row>
    <row r="1068" spans="7:23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</row>
    <row r="1069" spans="7:23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</row>
    <row r="1070" spans="7:23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</row>
    <row r="1071" spans="7:23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</row>
    <row r="1072" spans="7:23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</row>
    <row r="1073" spans="7:23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</row>
    <row r="1074" spans="7:23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</row>
    <row r="1075" spans="7:23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</row>
    <row r="1076" spans="7:23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</row>
    <row r="1077" spans="7:23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</row>
    <row r="1078" spans="7:23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</row>
    <row r="1079" spans="7:23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</row>
    <row r="1080" spans="7:23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</row>
    <row r="1081" spans="7:23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</row>
    <row r="1082" spans="7:23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</row>
    <row r="1083" spans="7:23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</row>
    <row r="1084" spans="7:23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</row>
    <row r="1085" spans="7:23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</row>
    <row r="1086" spans="7:23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</row>
    <row r="1087" spans="7:23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</row>
    <row r="1088" spans="7:23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</row>
    <row r="1089" spans="7:23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</row>
    <row r="1090" spans="7:23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</row>
    <row r="1091" spans="7:23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</row>
    <row r="1092" spans="7:23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</row>
    <row r="1093" spans="7:23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</row>
    <row r="1094" spans="7:23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</row>
    <row r="1095" spans="7:23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</row>
    <row r="1096" spans="7:23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</row>
    <row r="1097" spans="7:23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</row>
    <row r="1098" spans="7:23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</row>
    <row r="1099" spans="7:23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</row>
    <row r="1100" spans="7:23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</row>
    <row r="1101" spans="7:23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</row>
    <row r="1102" spans="7:23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</row>
    <row r="1103" spans="7:23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</row>
    <row r="1104" spans="7:23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</row>
    <row r="1105" spans="7:23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</row>
    <row r="1106" spans="7:23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</row>
    <row r="1107" spans="7:23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</row>
    <row r="1108" spans="7:23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</row>
    <row r="1109" spans="7:23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</row>
    <row r="1110" spans="7:23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</row>
    <row r="1111" spans="7:23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</row>
    <row r="1112" spans="7:23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</row>
    <row r="1113" spans="7:23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</row>
    <row r="1114" spans="7:23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</row>
    <row r="1115" spans="7:23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</row>
    <row r="1116" spans="7:23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</row>
    <row r="1117" spans="7:23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</row>
    <row r="1118" spans="7:23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</row>
    <row r="1119" spans="7:23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</row>
    <row r="1120" spans="7:23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</row>
    <row r="1121" spans="7:23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</row>
    <row r="1122" spans="7:23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</row>
    <row r="1123" spans="7:23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</row>
    <row r="1124" spans="7:23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</row>
    <row r="1125" spans="7:23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</row>
    <row r="1126" spans="7:23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</row>
    <row r="1127" spans="7:23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</row>
    <row r="1128" spans="7:23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</row>
    <row r="1129" spans="7:23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</row>
    <row r="1130" spans="7:23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</row>
    <row r="1131" spans="7:23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</row>
    <row r="1132" spans="7:23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</row>
    <row r="1133" spans="7:23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</row>
    <row r="1134" spans="7:23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</row>
    <row r="1135" spans="7:23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</row>
    <row r="1136" spans="7:23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</row>
    <row r="1137" spans="7:23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</row>
    <row r="1138" spans="7:23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</row>
    <row r="1139" spans="7:23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</row>
    <row r="1140" spans="7:23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</row>
    <row r="1141" spans="7:23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</row>
    <row r="1142" spans="7:23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</row>
    <row r="1143" spans="7:23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</row>
    <row r="1144" spans="7:23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</row>
    <row r="1145" spans="7:23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</row>
    <row r="1146" spans="7:23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</row>
    <row r="1147" spans="7:23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</row>
    <row r="1148" spans="7:23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</row>
    <row r="1149" spans="7:23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</row>
    <row r="1150" spans="7:23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</row>
    <row r="1151" spans="7:23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</row>
    <row r="1152" spans="7:23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</row>
    <row r="1153" spans="7:23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</row>
    <row r="1154" spans="7:23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</row>
    <row r="1155" spans="7:23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</row>
    <row r="1156" spans="7:23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</row>
    <row r="1157" spans="7:23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</row>
    <row r="1158" spans="7:23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</row>
    <row r="1159" spans="7:23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</row>
    <row r="1160" spans="7:23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</row>
    <row r="1161" spans="7:23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</row>
    <row r="1162" spans="7:23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</row>
    <row r="1163" spans="7:23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</row>
    <row r="1164" spans="7:23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</row>
    <row r="1165" spans="7:23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</row>
    <row r="1166" spans="7:23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</row>
    <row r="1167" spans="7:23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</row>
    <row r="1168" spans="7:23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</row>
    <row r="1169" spans="7:23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</row>
    <row r="1170" spans="7:23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</row>
    <row r="1171" spans="7:23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</row>
    <row r="1172" spans="7:23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</row>
    <row r="1173" spans="7:23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</row>
    <row r="1174" spans="7:23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</row>
    <row r="1175" spans="7:23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</row>
    <row r="1176" spans="7:23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</row>
    <row r="1177" spans="7:23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060A-34A6-FF48-8FFF-6867086C02D0}">
  <sheetPr>
    <tabColor theme="4"/>
  </sheetPr>
  <dimension ref="A1:F3"/>
  <sheetViews>
    <sheetView zoomScale="90" zoomScaleNormal="90" workbookViewId="0">
      <selection activeCell="D16" sqref="D16"/>
    </sheetView>
  </sheetViews>
  <sheetFormatPr baseColWidth="10" defaultRowHeight="16"/>
  <sheetData>
    <row r="1" spans="1:6">
      <c r="A1" t="s">
        <v>703</v>
      </c>
      <c r="B1" t="s">
        <v>704</v>
      </c>
      <c r="C1" t="s">
        <v>705</v>
      </c>
      <c r="D1" t="s">
        <v>706</v>
      </c>
      <c r="E1" t="s">
        <v>366</v>
      </c>
    </row>
    <row r="2" spans="1:6">
      <c r="A2" t="s">
        <v>707</v>
      </c>
      <c r="B2">
        <v>40</v>
      </c>
      <c r="C2">
        <v>16</v>
      </c>
      <c r="D2">
        <v>21</v>
      </c>
      <c r="E2">
        <v>4</v>
      </c>
      <c r="F2">
        <f>SUM(Table1[[#This Row],[Observations]:[Person]])</f>
        <v>81</v>
      </c>
    </row>
    <row r="3" spans="1:6">
      <c r="A3" t="s">
        <v>708</v>
      </c>
      <c r="B3">
        <v>21</v>
      </c>
      <c r="C3">
        <v>57</v>
      </c>
      <c r="D3">
        <v>5</v>
      </c>
      <c r="E3">
        <v>0</v>
      </c>
      <c r="F3">
        <f>SUM(Table1[[#This Row],[Observations]:[Person]])</f>
        <v>83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Maastricht</vt:lpstr>
      <vt:lpstr>Overview</vt:lpstr>
      <vt:lpstr>Mapping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 Costa Mateus, Pedro (PM)</cp:lastModifiedBy>
  <dcterms:created xsi:type="dcterms:W3CDTF">2021-05-03T07:56:11Z</dcterms:created>
  <dcterms:modified xsi:type="dcterms:W3CDTF">2023-08-15T12:08:20Z</dcterms:modified>
</cp:coreProperties>
</file>