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M4PEPF0002A02D\EXCELCNV\3ae31926-3cef-4e53-988f-311627af92d7\"/>
    </mc:Choice>
  </mc:AlternateContent>
  <xr:revisionPtr revIDLastSave="0" documentId="8_{65D7D23E-B9EE-42B4-A8DA-5CE55DBB2E3B}" xr6:coauthVersionLast="47" xr6:coauthVersionMax="47" xr10:uidLastSave="{00000000-0000-0000-0000-000000000000}"/>
  <bookViews>
    <workbookView xWindow="-60" yWindow="-60" windowWidth="15480" windowHeight="11640" firstSheet="3" activeTab="1" xr2:uid="{00000000-000D-0000-FFFF-FFFF00000000}"/>
  </bookViews>
  <sheets>
    <sheet name="originalDB" sheetId="1" r:id="rId1"/>
    <sheet name="MinMaxNorm" sheetId="2" r:id="rId2"/>
    <sheet name="MinMaxNormPivot" sheetId="3" r:id="rId3"/>
    <sheet name="scoreZnorm" sheetId="4" r:id="rId4"/>
  </sheets>
  <definedNames>
    <definedName name="_xlchart.v1.0" hidden="1">MinMaxNorm!$I$1</definedName>
    <definedName name="_xlchart.v1.1" hidden="1">MinMaxNorm!$I$2:$I$802</definedName>
    <definedName name="_xlchart.v1.10" hidden="1">scoreZnorm!$I$1</definedName>
    <definedName name="_xlchart.v1.11" hidden="1">scoreZnorm!$I$2:$I$802</definedName>
    <definedName name="_xlchart.v1.12" hidden="1">scoreZnorm!$C$2:$C$802</definedName>
    <definedName name="_xlchart.v1.2" hidden="1">MinMaxNorm!$J$1</definedName>
    <definedName name="_xlchart.v1.3" hidden="1">MinMaxNorm!$J$2:$J$802</definedName>
    <definedName name="_xlchart.v1.4" hidden="1">MinMaxNorm!$K$1</definedName>
    <definedName name="_xlchart.v1.5" hidden="1">MinMaxNorm!$K$2:$K$802</definedName>
    <definedName name="_xlchart.v1.6" hidden="1">MinMaxNorm!$L$1</definedName>
    <definedName name="_xlchart.v1.7" hidden="1">MinMaxNorm!$L$2:$L$802</definedName>
    <definedName name="_xlchart.v1.8" hidden="1">scoreZnorm!$G$1</definedName>
    <definedName name="_xlchart.v1.9" hidden="1">scoreZnorm!$G$2:$G$802</definedName>
  </definedNames>
  <calcPr calcId="191028"/>
  <pivotCaches>
    <pivotCache cacheId="1708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" i="4" l="1"/>
  <c r="M12" i="4"/>
  <c r="M8" i="4"/>
  <c r="M3" i="4"/>
  <c r="M11" i="4"/>
  <c r="M15" i="4"/>
  <c r="M7" i="4"/>
  <c r="M2" i="4"/>
  <c r="P18" i="2"/>
  <c r="P17" i="2"/>
  <c r="P13" i="2"/>
  <c r="P12" i="2"/>
  <c r="P8" i="2"/>
  <c r="P7" i="2"/>
  <c r="P3" i="2"/>
  <c r="P2" i="2"/>
  <c r="P4" i="2" s="1"/>
  <c r="I3" i="4" l="1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2" i="4"/>
  <c r="P19" i="2"/>
  <c r="P14" i="2"/>
  <c r="P9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2" i="2"/>
  <c r="L2" i="2" l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798" i="2"/>
  <c r="J799" i="2"/>
  <c r="J800" i="2"/>
  <c r="J801" i="2"/>
  <c r="J802" i="2"/>
</calcChain>
</file>

<file path=xl/sharedStrings.xml><?xml version="1.0" encoding="utf-8"?>
<sst xmlns="http://schemas.openxmlformats.org/spreadsheetml/2006/main" count="8189" uniqueCount="3379">
  <si>
    <t>abilities</t>
  </si>
  <si>
    <t>against_bug</t>
  </si>
  <si>
    <t>against_dark</t>
  </si>
  <si>
    <t>against_dragon</t>
  </si>
  <si>
    <t>against_electric</t>
  </si>
  <si>
    <t>against_fairy</t>
  </si>
  <si>
    <t>against_fight</t>
  </si>
  <si>
    <t>against_fire</t>
  </si>
  <si>
    <t>against_flying</t>
  </si>
  <si>
    <t>against_ghost</t>
  </si>
  <si>
    <t>against_grass</t>
  </si>
  <si>
    <t>against_ground</t>
  </si>
  <si>
    <t>against_ice</t>
  </si>
  <si>
    <t>against_normal</t>
  </si>
  <si>
    <t>against_poison</t>
  </si>
  <si>
    <t>against_psychic</t>
  </si>
  <si>
    <t>against_rock</t>
  </si>
  <si>
    <t>against_steel</t>
  </si>
  <si>
    <t>against_water</t>
  </si>
  <si>
    <t>attack</t>
  </si>
  <si>
    <t>base_egg_steps</t>
  </si>
  <si>
    <t>base_happiness</t>
  </si>
  <si>
    <t>base_total</t>
  </si>
  <si>
    <t>capture_rate</t>
  </si>
  <si>
    <t>classfication</t>
  </si>
  <si>
    <t>defense</t>
  </si>
  <si>
    <t>experience_growth</t>
  </si>
  <si>
    <t>height_m</t>
  </si>
  <si>
    <t>hp</t>
  </si>
  <si>
    <t>japanese_name</t>
  </si>
  <si>
    <t>name</t>
  </si>
  <si>
    <t>percentage_male</t>
  </si>
  <si>
    <t>pokedex_number</t>
  </si>
  <si>
    <t>sp_attack</t>
  </si>
  <si>
    <t>sp_defense</t>
  </si>
  <si>
    <t>speed</t>
  </si>
  <si>
    <t>type1</t>
  </si>
  <si>
    <t>type2</t>
  </si>
  <si>
    <t>weight_kg</t>
  </si>
  <si>
    <t>generation</t>
  </si>
  <si>
    <t>is_legendary</t>
  </si>
  <si>
    <t>['Overgrow', 'Chlorophyll']</t>
  </si>
  <si>
    <t>Seed PokÃ©mon</t>
  </si>
  <si>
    <t>Fushigidaneãƒ•ã‚·ã‚®ãƒ€ãƒ</t>
  </si>
  <si>
    <t>Bulbasaur</t>
  </si>
  <si>
    <t>grass</t>
  </si>
  <si>
    <t>poison</t>
  </si>
  <si>
    <t>Fushigisouãƒ•ã‚·ã‚®ã‚½ã‚¦</t>
  </si>
  <si>
    <t>Ivysaur</t>
  </si>
  <si>
    <t>Fushigibanaãƒ•ã‚·ã‚®ãƒãƒŠ</t>
  </si>
  <si>
    <t>Venusaur</t>
  </si>
  <si>
    <t>['Blaze', 'Solar Power']</t>
  </si>
  <si>
    <t>Lizard PokÃ©mon</t>
  </si>
  <si>
    <t>Hitokageãƒ’ãƒˆã‚«ã‚²</t>
  </si>
  <si>
    <t>Charmander</t>
  </si>
  <si>
    <t>fire</t>
  </si>
  <si>
    <t>Flame PokÃ©mon</t>
  </si>
  <si>
    <t>Lizardoãƒªã‚¶ãƒ¼ãƒ‰</t>
  </si>
  <si>
    <t>Charmeleon</t>
  </si>
  <si>
    <t>Lizardonãƒªã‚¶ãƒ¼ãƒ‰ãƒ³</t>
  </si>
  <si>
    <t>Charizard</t>
  </si>
  <si>
    <t>flying</t>
  </si>
  <si>
    <t>['Torrent', 'Rain Dish']</t>
  </si>
  <si>
    <t>Tiny Turtle PokÃ©mon</t>
  </si>
  <si>
    <t>Zenigameã‚¼ãƒ‹ã‚¬ãƒ¡</t>
  </si>
  <si>
    <t>Squirtle</t>
  </si>
  <si>
    <t>water</t>
  </si>
  <si>
    <t>Turtle PokÃ©mon</t>
  </si>
  <si>
    <t>Kameilã‚«ãƒ¡ãƒ¼ãƒ«</t>
  </si>
  <si>
    <t>Wartortle</t>
  </si>
  <si>
    <t>Shellfish PokÃ©mon</t>
  </si>
  <si>
    <t>Kamexã‚«ãƒ¡ãƒƒã‚¯ã‚¹</t>
  </si>
  <si>
    <t>Blastoise</t>
  </si>
  <si>
    <t>['Shield Dust', 'Run Away']</t>
  </si>
  <si>
    <t>Worm PokÃ©mon</t>
  </si>
  <si>
    <t>Caterpieã‚­ãƒ£ã‚¿ãƒ”ãƒ¼</t>
  </si>
  <si>
    <t>Caterpie</t>
  </si>
  <si>
    <t>bug</t>
  </si>
  <si>
    <t>['Shed Skin']</t>
  </si>
  <si>
    <t>Cocoon PokÃ©mon</t>
  </si>
  <si>
    <t>Transelãƒˆãƒ©ãƒ³ã‚»ãƒ«</t>
  </si>
  <si>
    <t>Metapod</t>
  </si>
  <si>
    <t>['Compoundeyes', 'Tinted Lens']</t>
  </si>
  <si>
    <t>Butterfly PokÃ©mon</t>
  </si>
  <si>
    <t>Butterfreeãƒã‚¿ãƒ•ãƒªãƒ¼</t>
  </si>
  <si>
    <t>Butterfree</t>
  </si>
  <si>
    <t>Hairy PokÃ©mon</t>
  </si>
  <si>
    <t>Beedleãƒ“ãƒ¼ãƒ‰ãƒ«</t>
  </si>
  <si>
    <t>Weedle</t>
  </si>
  <si>
    <t>Cocoonã‚³ã‚¯ãƒ¼ãƒ³</t>
  </si>
  <si>
    <t>Kakuna</t>
  </si>
  <si>
    <t>['Swarm', 'Sniper']</t>
  </si>
  <si>
    <t>Poison Bee PokÃ©mon</t>
  </si>
  <si>
    <t>Spearã‚¹ãƒ”ã‚¢ãƒ¼</t>
  </si>
  <si>
    <t>Beedrill</t>
  </si>
  <si>
    <t>['Keen Eye', 'Tangled Feet', 'Big Pecks']</t>
  </si>
  <si>
    <t>Tiny Bird PokÃ©mon</t>
  </si>
  <si>
    <t>Poppoãƒãƒƒãƒ</t>
  </si>
  <si>
    <t>Pidgey</t>
  </si>
  <si>
    <t>normal</t>
  </si>
  <si>
    <t>Bird PokÃ©mon</t>
  </si>
  <si>
    <t>Pigeonãƒ”ã‚¸ãƒ§ãƒ³</t>
  </si>
  <si>
    <t>Pidgeotto</t>
  </si>
  <si>
    <t>Pigeotãƒ”ã‚¸ãƒ§ãƒƒãƒˆ</t>
  </si>
  <si>
    <t>Pidgeot</t>
  </si>
  <si>
    <t>['Run Away', 'Guts', 'Hustle', 'Gluttony', 'Hustle', 'Thick Fat']</t>
  </si>
  <si>
    <t>Mouse PokÃ©mon</t>
  </si>
  <si>
    <t>Korattaã‚³ãƒ©ãƒƒã‚¿</t>
  </si>
  <si>
    <t>Rattata</t>
  </si>
  <si>
    <t>dark</t>
  </si>
  <si>
    <t>Rattaãƒ©ãƒƒã‚¿</t>
  </si>
  <si>
    <t>Raticate</t>
  </si>
  <si>
    <t>['Keen Eye', 'Sniper']</t>
  </si>
  <si>
    <t>Onisuzumeã‚ªãƒ‹ã‚¹ã‚ºãƒ¡</t>
  </si>
  <si>
    <t>Spearow</t>
  </si>
  <si>
    <t>Beak PokÃ©mon</t>
  </si>
  <si>
    <t>Onidrillã‚ªãƒ‹ãƒ‰ãƒªãƒ«</t>
  </si>
  <si>
    <t>Fearow</t>
  </si>
  <si>
    <t>['Intimidate', 'Shed Skin', 'Unnerve']</t>
  </si>
  <si>
    <t>Snake PokÃ©mon</t>
  </si>
  <si>
    <t>Arboã‚¢ãƒ¼ãƒœ</t>
  </si>
  <si>
    <t>Ekans</t>
  </si>
  <si>
    <t>Cobra PokÃ©mon</t>
  </si>
  <si>
    <t>Arbokã‚¢ãƒ¼ãƒœãƒƒã‚¯</t>
  </si>
  <si>
    <t>Arbok</t>
  </si>
  <si>
    <t>['Static', 'Lightningrod']</t>
  </si>
  <si>
    <t>Pikachuãƒ”ã‚«ãƒãƒ¥ã‚¦</t>
  </si>
  <si>
    <t>Pikachu</t>
  </si>
  <si>
    <t>electric</t>
  </si>
  <si>
    <t>['Static', 'Lightningrod', 'Surge Surfer']</t>
  </si>
  <si>
    <t>Raichuãƒ©ã‚¤ãƒãƒ¥ã‚¦</t>
  </si>
  <si>
    <t>Raichu</t>
  </si>
  <si>
    <t>['Sand Veil', 'Sand Rush', 'Snow Cloak', 'Slush Rush']</t>
  </si>
  <si>
    <t>Sandã‚µãƒ³ãƒ‰</t>
  </si>
  <si>
    <t>Sandshrew</t>
  </si>
  <si>
    <t>ground</t>
  </si>
  <si>
    <t>ice</t>
  </si>
  <si>
    <t>Sandpanã‚µãƒ³ãƒ‰ãƒ‘ãƒ³</t>
  </si>
  <si>
    <t>Sandslash</t>
  </si>
  <si>
    <t>['Poison Point', 'Rivalry', 'Hustle']</t>
  </si>
  <si>
    <t>Poison Pin PokÃ©mon</t>
  </si>
  <si>
    <t>Nidoran?ãƒ‹ãƒ‰ãƒ©ãƒ³â™€</t>
  </si>
  <si>
    <t>Nidoranâ™€</t>
  </si>
  <si>
    <t>Nidorinaãƒ‹ãƒ‰ãƒªãƒ¼ãƒŠ</t>
  </si>
  <si>
    <t>Nidorina</t>
  </si>
  <si>
    <t>['Poison Point', 'Rivalry', 'Sheer Force']</t>
  </si>
  <si>
    <t>Drill PokÃ©mon</t>
  </si>
  <si>
    <t>Nidoqueenãƒ‹ãƒ‰ã‚¯ã‚¤ãƒ³</t>
  </si>
  <si>
    <t>Nidoqueen</t>
  </si>
  <si>
    <t>Nidoran?ãƒ‹ãƒ‰ãƒ©ãƒ³â™‚</t>
  </si>
  <si>
    <t>Nidoranâ™‚</t>
  </si>
  <si>
    <t>Nidorinoãƒ‹ãƒ‰ãƒªãƒ¼ãƒŽ</t>
  </si>
  <si>
    <t>Nidorino</t>
  </si>
  <si>
    <t>Nidokingãƒ‹ãƒ‰ã‚­ãƒ³ã‚°</t>
  </si>
  <si>
    <t>Nidoking</t>
  </si>
  <si>
    <t>['Cute Charm', 'Magic Guard', 'Friend Guard']</t>
  </si>
  <si>
    <t>Fairy PokÃ©mon</t>
  </si>
  <si>
    <t>Pippiãƒ”ãƒƒãƒ”</t>
  </si>
  <si>
    <t>Clefairy</t>
  </si>
  <si>
    <t>fairy</t>
  </si>
  <si>
    <t>['Cute Charm', 'Magic Guard', 'Unaware']</t>
  </si>
  <si>
    <t>Pixyãƒ”ã‚¯ã‚·ãƒ¼</t>
  </si>
  <si>
    <t>Clefable</t>
  </si>
  <si>
    <t>['Flash Fire', 'Drought', 'Snow Cloak', 'Snow Warning']</t>
  </si>
  <si>
    <t>Fox PokÃ©mon</t>
  </si>
  <si>
    <t>Rokonãƒ­ã‚³ãƒ³</t>
  </si>
  <si>
    <t>Vulpix</t>
  </si>
  <si>
    <t>Kyukonã‚­ãƒ¥ã‚¦ã‚³ãƒ³</t>
  </si>
  <si>
    <t>Ninetales</t>
  </si>
  <si>
    <t>['Cute Charm', 'Competitive', 'Friend Guard']</t>
  </si>
  <si>
    <t>Balloon PokÃ©mon</t>
  </si>
  <si>
    <t>Purinãƒ—ãƒªãƒ³</t>
  </si>
  <si>
    <t>Jigglypuff</t>
  </si>
  <si>
    <t>['Cute Charm', 'Competitive', 'Frisk']</t>
  </si>
  <si>
    <t>Pukurinãƒ—ã‚¯ãƒªãƒ³</t>
  </si>
  <si>
    <t>Wigglytuff</t>
  </si>
  <si>
    <t>['Inner Focus', 'Infiltrator']</t>
  </si>
  <si>
    <t>Bat PokÃ©mon</t>
  </si>
  <si>
    <t>Zubatã‚ºãƒãƒƒãƒˆ</t>
  </si>
  <si>
    <t>Zubat</t>
  </si>
  <si>
    <t>Golbatã‚´ãƒ«ãƒãƒƒãƒˆ</t>
  </si>
  <si>
    <t>Golbat</t>
  </si>
  <si>
    <t>['Chlorophyll', 'Run Away']</t>
  </si>
  <si>
    <t>Weed PokÃ©mon</t>
  </si>
  <si>
    <t>NazonokusaãƒŠã‚¾ãƒŽã‚¯ã‚µ</t>
  </si>
  <si>
    <t>Oddish</t>
  </si>
  <si>
    <t>['Chlorophyll', 'Stench']</t>
  </si>
  <si>
    <t>Kusaihanaã‚¯ã‚µã‚¤ãƒãƒŠ</t>
  </si>
  <si>
    <t>Gloom</t>
  </si>
  <si>
    <t>['Chlorophyll', 'Effect Spore']</t>
  </si>
  <si>
    <t>Flower PokÃ©mon</t>
  </si>
  <si>
    <t>Ruffresiaãƒ©ãƒ•ãƒ¬ã‚·ã‚¢</t>
  </si>
  <si>
    <t>Vileplume</t>
  </si>
  <si>
    <t>['Effect Spore', 'Dry Skin', 'Damp']</t>
  </si>
  <si>
    <t>Mushroom PokÃ©mon</t>
  </si>
  <si>
    <t>Parasãƒ‘ãƒ©ã‚¹</t>
  </si>
  <si>
    <t>Paras</t>
  </si>
  <si>
    <t>Parasectãƒ‘ãƒ©ã‚»ã‚¯ãƒˆ</t>
  </si>
  <si>
    <t>Parasect</t>
  </si>
  <si>
    <t>['Compoundeyes', 'Tinted Lens', 'Run Away']</t>
  </si>
  <si>
    <t>Insect PokÃ©mon</t>
  </si>
  <si>
    <t>Kongpangã‚³ãƒ³ãƒ‘ãƒ³</t>
  </si>
  <si>
    <t>Venonat</t>
  </si>
  <si>
    <t>['Shield Dust', 'Tinted Lens', 'Wonder Skin ']</t>
  </si>
  <si>
    <t>Poison Moth PokÃ©mon</t>
  </si>
  <si>
    <t>Morphonãƒ¢ãƒ«ãƒ•ã‚©ãƒ³</t>
  </si>
  <si>
    <t>Venomoth</t>
  </si>
  <si>
    <t>['Sand Veil', 'Arena Trap', 'Sand Force', 'Sand Veil', 'Tangling Hair', 'Sand Force']</t>
  </si>
  <si>
    <t>Mole PokÃ©mon</t>
  </si>
  <si>
    <t>Digdaãƒ‡ã‚£ã‚°ãƒ€</t>
  </si>
  <si>
    <t>Diglett</t>
  </si>
  <si>
    <t>Dugtrioãƒ€ã‚°ãƒˆãƒªã‚ª</t>
  </si>
  <si>
    <t>Dugtrio</t>
  </si>
  <si>
    <t>['Pickup', 'Technician', 'Unnerve', 'Pickup', 'Technician', 'Rattled']</t>
  </si>
  <si>
    <t>Scratch Cat PokÃ©mon</t>
  </si>
  <si>
    <t>Nyarthãƒ‹ãƒ£ãƒ¼ã‚¹</t>
  </si>
  <si>
    <t>Meowth</t>
  </si>
  <si>
    <t>['Limber', 'Technician', 'Unnerve', 'Fur Coat', 'Technician', 'Rattled']</t>
  </si>
  <si>
    <t>Classy Cat PokÃ©mon</t>
  </si>
  <si>
    <t>Persianãƒšãƒ«ã‚·ã‚¢ãƒ³</t>
  </si>
  <si>
    <t>Persian</t>
  </si>
  <si>
    <t>['Damp', 'Cloud Nine', 'Swift Swim']</t>
  </si>
  <si>
    <t>Duck PokÃ©mon</t>
  </si>
  <si>
    <t>Koduckã‚³ãƒ€ãƒƒã‚¯</t>
  </si>
  <si>
    <t>Psyduck</t>
  </si>
  <si>
    <t>Golduckã‚´ãƒ«ãƒ€ãƒƒã‚¯</t>
  </si>
  <si>
    <t>Golduck</t>
  </si>
  <si>
    <t>['Vital Spirit', 'Anger Point', 'Defiant']</t>
  </si>
  <si>
    <t>Pig Monkey PokÃ©mon</t>
  </si>
  <si>
    <t>Mankeyãƒžãƒ³ã‚­ãƒ¼</t>
  </si>
  <si>
    <t>Mankey</t>
  </si>
  <si>
    <t>fighting</t>
  </si>
  <si>
    <t>Okorizaruã‚ªã‚³ãƒªã‚¶ãƒ«</t>
  </si>
  <si>
    <t>Primeape</t>
  </si>
  <si>
    <t>['Intimidate', 'Flash Fire', 'Justified']</t>
  </si>
  <si>
    <t>Puppy PokÃ©mon</t>
  </si>
  <si>
    <t>Gardieã‚¬ãƒ¼ãƒ‡ã‚£</t>
  </si>
  <si>
    <t>Growlithe</t>
  </si>
  <si>
    <t>Legendary PokÃ©mon</t>
  </si>
  <si>
    <t>Windieã‚¦ã‚¤ãƒ³ãƒ‡ã‚£</t>
  </si>
  <si>
    <t>Arcanine</t>
  </si>
  <si>
    <t>['Water Absorb', 'Damp', 'Swift Swim']</t>
  </si>
  <si>
    <t>Tadpole PokÃ©mon</t>
  </si>
  <si>
    <t>Nyoromoãƒ‹ãƒ§ãƒ­ãƒ¢</t>
  </si>
  <si>
    <t>Poliwag</t>
  </si>
  <si>
    <t>Nyorozoãƒ‹ãƒ§ãƒ­ã‚¾</t>
  </si>
  <si>
    <t>Poliwhirl</t>
  </si>
  <si>
    <t>Nyorobonãƒ‹ãƒ§ãƒ­ãƒœãƒ³</t>
  </si>
  <si>
    <t>Poliwrath</t>
  </si>
  <si>
    <t>['Synchronize', 'Inner Focus', 'Magic Guard']</t>
  </si>
  <si>
    <t>Psi PokÃ©mon</t>
  </si>
  <si>
    <t>Caseyã‚±ãƒ¼ã‚·ã‚£</t>
  </si>
  <si>
    <t>Abra</t>
  </si>
  <si>
    <t>psychic</t>
  </si>
  <si>
    <t>Yungererãƒ¦ãƒ³ã‚²ãƒ©ãƒ¼</t>
  </si>
  <si>
    <t>Kadabra</t>
  </si>
  <si>
    <t>Foodinãƒ•ãƒ¼ãƒ‡ã‚£ãƒ³</t>
  </si>
  <si>
    <t>Alakazam</t>
  </si>
  <si>
    <t>['Guts', 'No Guard', 'Steadfast']</t>
  </si>
  <si>
    <t>Superpower PokÃ©mon</t>
  </si>
  <si>
    <t>Wanrikyãƒ¯ãƒ³ãƒªã‚­ãƒ¼</t>
  </si>
  <si>
    <t>Machop</t>
  </si>
  <si>
    <t>Gorikyã‚´ãƒ¼ãƒªã‚­ãƒ¼</t>
  </si>
  <si>
    <t>Machoke</t>
  </si>
  <si>
    <t>Kairikyã‚«ã‚¤ãƒªã‚­ãƒ¼</t>
  </si>
  <si>
    <t>Machamp</t>
  </si>
  <si>
    <t>['Chlorophyll', 'Gluttony']</t>
  </si>
  <si>
    <t>Madatsubomiãƒžãƒ€ãƒ„ãƒœãƒŸ</t>
  </si>
  <si>
    <t>Bellsprout</t>
  </si>
  <si>
    <t>Flycatcher PokÃ©mon</t>
  </si>
  <si>
    <t>Utsudonã‚¦ãƒ„ãƒ‰ãƒ³</t>
  </si>
  <si>
    <t>Weepinbell</t>
  </si>
  <si>
    <t>Utsubotã‚¦ãƒ„ãƒœãƒƒãƒˆ</t>
  </si>
  <si>
    <t>Victreebel</t>
  </si>
  <si>
    <t>['Clear Body', 'Liquid Ooze', 'Rain Dish']</t>
  </si>
  <si>
    <t>Jellyfish PokÃ©mon</t>
  </si>
  <si>
    <t>Menokurageãƒ¡ãƒŽã‚¯ãƒ©ã‚²</t>
  </si>
  <si>
    <t>Tentacool</t>
  </si>
  <si>
    <t>Dokukurageãƒ‰ã‚¯ã‚¯ãƒ©ã‚²</t>
  </si>
  <si>
    <t>Tentacruel</t>
  </si>
  <si>
    <t>['Rock Head', 'Sturdy', 'Sand Veil', 'Magnet Pull', 'Sturdy', 'Galvanize']</t>
  </si>
  <si>
    <t>Rock PokÃ©mon</t>
  </si>
  <si>
    <t>Isitsubuteã‚¤ã‚·ãƒ„ãƒ–ãƒ†</t>
  </si>
  <si>
    <t>Geodude</t>
  </si>
  <si>
    <t>rock</t>
  </si>
  <si>
    <t>Goloneã‚´ãƒ­ãƒ¼ãƒ³</t>
  </si>
  <si>
    <t>Graveler</t>
  </si>
  <si>
    <t>Megaton PokÃ©mon</t>
  </si>
  <si>
    <t>Golonyaã‚´ãƒ­ãƒ¼ãƒ‹ãƒ£</t>
  </si>
  <si>
    <t>Golem</t>
  </si>
  <si>
    <t>['Run Away', 'Flash Fire', 'Flame Body']</t>
  </si>
  <si>
    <t>Fire Horse PokÃ©mon</t>
  </si>
  <si>
    <t>Ponytaãƒãƒ‹ãƒ¼ã‚¿</t>
  </si>
  <si>
    <t>Ponyta</t>
  </si>
  <si>
    <t>Gallopã‚®ãƒ£ãƒ­ãƒƒãƒ—</t>
  </si>
  <si>
    <t>Rapidash</t>
  </si>
  <si>
    <t>['Oblivious', 'Own Tempo', 'Regenerator']</t>
  </si>
  <si>
    <t>Dopey PokÃ©mon</t>
  </si>
  <si>
    <t>Yadonãƒ¤ãƒ‰ãƒ³</t>
  </si>
  <si>
    <t>Slowpoke</t>
  </si>
  <si>
    <t>Hermit Crab PokÃ©mon</t>
  </si>
  <si>
    <t>Yadoranãƒ¤ãƒ‰ãƒ©ãƒ³</t>
  </si>
  <si>
    <t>Slowbro</t>
  </si>
  <si>
    <t>['Magnet Pull', 'Sturdy', 'Analytic']</t>
  </si>
  <si>
    <t>Magnet PokÃ©mon</t>
  </si>
  <si>
    <t>Coilã‚³ã‚¤ãƒ«</t>
  </si>
  <si>
    <t>Magnemite</t>
  </si>
  <si>
    <t>steel</t>
  </si>
  <si>
    <t>Rarecoilãƒ¬ã‚¢ã‚³ã‚¤ãƒ«</t>
  </si>
  <si>
    <t>Magneton</t>
  </si>
  <si>
    <t>['Keen Eye', 'Inner Focus', 'Defiant']</t>
  </si>
  <si>
    <t>Wild Duck PokÃ©mon</t>
  </si>
  <si>
    <t>Kamonegiã‚«ãƒ¢ãƒã‚®</t>
  </si>
  <si>
    <t>Farfetch'd</t>
  </si>
  <si>
    <t>['Run Away', 'Early Bird', 'Tangled Feet']</t>
  </si>
  <si>
    <t>Twin Bird PokÃ©mon</t>
  </si>
  <si>
    <t>Dodoãƒ‰ãƒ¼ãƒ‰ãƒ¼</t>
  </si>
  <si>
    <t>Doduo</t>
  </si>
  <si>
    <t>Triple Bird PokÃ©mon</t>
  </si>
  <si>
    <t>Dodorioãƒ‰ãƒ¼ãƒ‰ãƒªã‚ª</t>
  </si>
  <si>
    <t>Dodrio</t>
  </si>
  <si>
    <t>['Thick Fat', 'Hydration', 'Ice Body']</t>
  </si>
  <si>
    <t>Sea Lion PokÃ©mon</t>
  </si>
  <si>
    <t>Pawouãƒ‘ã‚¦ãƒ¯ã‚¦</t>
  </si>
  <si>
    <t>Seel</t>
  </si>
  <si>
    <t>Jugonã‚¸ãƒ¥ã‚´ãƒ³</t>
  </si>
  <si>
    <t>Dewgong</t>
  </si>
  <si>
    <t>['Stench', 'Sticky Hold', 'Poison Touch', 'Poison Touch', 'Gluttony', 'Power of Alchemy']</t>
  </si>
  <si>
    <t>Sludge PokÃ©mon</t>
  </si>
  <si>
    <t>Betbeterãƒ™ãƒˆãƒ™ã‚¿ãƒ¼</t>
  </si>
  <si>
    <t>Grimer</t>
  </si>
  <si>
    <t>Betbetonãƒ™ãƒˆãƒ™ãƒˆãƒ³</t>
  </si>
  <si>
    <t>Muk</t>
  </si>
  <si>
    <t>['Shell Armor', 'Skill Link', 'Overcoat']</t>
  </si>
  <si>
    <t>Bivalve PokÃ©mon</t>
  </si>
  <si>
    <t>Shellderã‚·ã‚§ãƒ«ãƒ€ãƒ¼</t>
  </si>
  <si>
    <t>Shellder</t>
  </si>
  <si>
    <t>Parshenãƒ‘ãƒ«ã‚·ã‚§ãƒ³</t>
  </si>
  <si>
    <t>Cloyster</t>
  </si>
  <si>
    <t>['Levitate']</t>
  </si>
  <si>
    <t>Gas PokÃ©mon</t>
  </si>
  <si>
    <t>Ghosã‚´ãƒ¼ã‚¹</t>
  </si>
  <si>
    <t>Gastly</t>
  </si>
  <si>
    <t>ghost</t>
  </si>
  <si>
    <t>Ghostã‚´ãƒ¼ã‚¹ãƒˆ</t>
  </si>
  <si>
    <t>Haunter</t>
  </si>
  <si>
    <t>['Cursed Body']</t>
  </si>
  <si>
    <t>Shadow PokÃ©mon</t>
  </si>
  <si>
    <t>Gangarã‚²ãƒ³ã‚¬ãƒ¼</t>
  </si>
  <si>
    <t>Gengar</t>
  </si>
  <si>
    <t>['Rock Head', 'Sturdy', 'Weak Armor']</t>
  </si>
  <si>
    <t>Rock Snake PokÃ©mon</t>
  </si>
  <si>
    <t>Iwarkã‚¤ãƒ¯ãƒ¼ã‚¯</t>
  </si>
  <si>
    <t>Onix</t>
  </si>
  <si>
    <t>['Insomnia', 'Forewarn', 'Inner Focus']</t>
  </si>
  <si>
    <t>Hypnosis PokÃ©mon</t>
  </si>
  <si>
    <t>Sleepeã‚¹ãƒªãƒ¼ãƒ—</t>
  </si>
  <si>
    <t>Drowzee</t>
  </si>
  <si>
    <t>Sleeperã‚¹ãƒªãƒ¼ãƒ‘ãƒ¼</t>
  </si>
  <si>
    <t>Hypno</t>
  </si>
  <si>
    <t>['Hyper Cutter', 'Shell Armor', 'Sheer Force']</t>
  </si>
  <si>
    <t>River Crab PokÃ©mon</t>
  </si>
  <si>
    <t>Crabã‚¯ãƒ©ãƒ–</t>
  </si>
  <si>
    <t>Krabby</t>
  </si>
  <si>
    <t>Pincer PokÃ©mon</t>
  </si>
  <si>
    <t>Kinglerã‚­ãƒ³ã‚°ãƒ©ãƒ¼</t>
  </si>
  <si>
    <t>Kingler</t>
  </si>
  <si>
    <t>['Soundproof', 'Static', 'Aftermath']</t>
  </si>
  <si>
    <t>Ball PokÃ©mon</t>
  </si>
  <si>
    <t>Biriridamaãƒ“ãƒªãƒªãƒ€ãƒž</t>
  </si>
  <si>
    <t>Voltorb</t>
  </si>
  <si>
    <t>Marumineãƒžãƒ«ãƒžã‚¤ãƒ³</t>
  </si>
  <si>
    <t>Electrode</t>
  </si>
  <si>
    <t>['Chlorophyll', 'Harvest']</t>
  </si>
  <si>
    <t>Egg PokÃ©mon</t>
  </si>
  <si>
    <t>Tamatamaã‚¿ãƒžã‚¿ãƒž</t>
  </si>
  <si>
    <t>Exeggcute</t>
  </si>
  <si>
    <t>['Chlorophyll', 'Harvest', 'Frisk', 'Harvest']</t>
  </si>
  <si>
    <t>Coconut PokÃ©mon</t>
  </si>
  <si>
    <t>NassyãƒŠãƒƒã‚·ãƒ¼</t>
  </si>
  <si>
    <t>Exeggutor</t>
  </si>
  <si>
    <t>['Rock Head', 'Lightningrod', 'Battle Armor']</t>
  </si>
  <si>
    <t>Lonely PokÃ©mon</t>
  </si>
  <si>
    <t>Karakaraã‚«ãƒ©ã‚«ãƒ©</t>
  </si>
  <si>
    <t>Cubone</t>
  </si>
  <si>
    <t>['Rock Head', 'Lightningrod', 'Battle Armor', 'Cursed Body', 'Lightningrod', 'Rock Head']</t>
  </si>
  <si>
    <t>Bone Keeper PokÃ©mon</t>
  </si>
  <si>
    <t>Garagaraã‚¬ãƒ©ã‚¬ãƒ©</t>
  </si>
  <si>
    <t>Marowak</t>
  </si>
  <si>
    <t>['Limber', 'Reckless', 'Unburden']</t>
  </si>
  <si>
    <t>Kicking PokÃ©mon</t>
  </si>
  <si>
    <t>Sawamularã‚µãƒ¯ãƒ ãƒ©ãƒ¼</t>
  </si>
  <si>
    <t>Hitmonlee</t>
  </si>
  <si>
    <t>['Keen Eye', 'Iron Fist', 'Inner Focus']</t>
  </si>
  <si>
    <t>Punching PokÃ©mon</t>
  </si>
  <si>
    <t>Ebiwalarã‚¨ãƒ“ãƒ¯ãƒ©ãƒ¼</t>
  </si>
  <si>
    <t>Hitmonchan</t>
  </si>
  <si>
    <t>['Own Tempo', 'Oblivious', 'Cloud Nine']</t>
  </si>
  <si>
    <t>Licking PokÃ©mon</t>
  </si>
  <si>
    <t>Beroringaãƒ™ãƒ­ãƒªãƒ³ã‚¬</t>
  </si>
  <si>
    <t>Lickitung</t>
  </si>
  <si>
    <t>Poison Gas PokÃ©mon</t>
  </si>
  <si>
    <t>Dogarsãƒ‰ã‚¬ãƒ¼ã‚¹</t>
  </si>
  <si>
    <t>Koffing</t>
  </si>
  <si>
    <t>Matadogasãƒžã‚¿ãƒ‰ã‚¬ã‚¹</t>
  </si>
  <si>
    <t>Weezing</t>
  </si>
  <si>
    <t>['Lightningrod', 'Rock Head', 'Reckless']</t>
  </si>
  <si>
    <t>Spikes PokÃ©mon</t>
  </si>
  <si>
    <t>Sihornã‚µã‚¤ãƒ›ãƒ¼ãƒ³</t>
  </si>
  <si>
    <t>Rhyhorn</t>
  </si>
  <si>
    <t>Sidonã‚µã‚¤ãƒ‰ãƒ³</t>
  </si>
  <si>
    <t>Rhydon</t>
  </si>
  <si>
    <t>['Natural Cure', 'Serene Grace', 'Healer']</t>
  </si>
  <si>
    <t>Luckyãƒ©ãƒƒã‚­ãƒ¼</t>
  </si>
  <si>
    <t>Chansey</t>
  </si>
  <si>
    <t>['Chlorophyll', 'Leaf Guard', 'Regenerator']</t>
  </si>
  <si>
    <t>Vine PokÃ©mon</t>
  </si>
  <si>
    <t>Monjaraãƒ¢ãƒ³ã‚¸ãƒ£ãƒ©</t>
  </si>
  <si>
    <t>Tangela</t>
  </si>
  <si>
    <t>['Early Bird', 'Scrappy', 'Inner Focus']</t>
  </si>
  <si>
    <t>Parent PokÃ©mon</t>
  </si>
  <si>
    <t>Garuraã‚¬ãƒ«ãƒ¼ãƒ©</t>
  </si>
  <si>
    <t>Kangaskhan</t>
  </si>
  <si>
    <t>['Swift Swim', 'Sniper', 'Damp']</t>
  </si>
  <si>
    <t>Dragon PokÃ©mon</t>
  </si>
  <si>
    <t>Tattuã‚¿ãƒƒãƒ„ãƒ¼</t>
  </si>
  <si>
    <t>Horsea</t>
  </si>
  <si>
    <t>['Poison Point', 'Sniper', 'Damp']</t>
  </si>
  <si>
    <t>Seadraã‚·ãƒ¼ãƒ‰ãƒ©</t>
  </si>
  <si>
    <t>Seadra</t>
  </si>
  <si>
    <t>['Swift Swim', 'Water Veil', 'Lightningrod']</t>
  </si>
  <si>
    <t>Goldfish PokÃ©mon</t>
  </si>
  <si>
    <t>Tosakintoãƒˆã‚µã‚­ãƒ³ãƒˆ</t>
  </si>
  <si>
    <t>Goldeen</t>
  </si>
  <si>
    <t>Azumaoã‚¢ã‚ºãƒžã‚ªã‚¦</t>
  </si>
  <si>
    <t>Seaking</t>
  </si>
  <si>
    <t>['Illuminate', 'Natural Cure', 'Analytic']</t>
  </si>
  <si>
    <t>Starshape PokÃ©mon</t>
  </si>
  <si>
    <t>Hitodemanãƒ’ãƒˆãƒ‡ãƒžãƒ³</t>
  </si>
  <si>
    <t>Staryu</t>
  </si>
  <si>
    <t>Mysterious PokÃ©mon</t>
  </si>
  <si>
    <t>Starmieã‚¹ã‚¿ãƒ¼ãƒŸãƒ¼</t>
  </si>
  <si>
    <t>Starmie</t>
  </si>
  <si>
    <t>['Soundproof', 'Filter', 'Technician']</t>
  </si>
  <si>
    <t>Barrier PokÃ©mon</t>
  </si>
  <si>
    <t>Barrierdãƒãƒªãƒ¤ãƒ¼ãƒ‰</t>
  </si>
  <si>
    <t>Mr. Mime</t>
  </si>
  <si>
    <t>['Swarm', 'Technician', 'Steadfast']</t>
  </si>
  <si>
    <t>Mantis PokÃ©mon</t>
  </si>
  <si>
    <t>Strikeã‚¹ãƒˆãƒ©ã‚¤ã‚¯</t>
  </si>
  <si>
    <t>Scyther</t>
  </si>
  <si>
    <t>['Oblivious', 'Forewarn', 'Dry Skin']</t>
  </si>
  <si>
    <t>Humanshape PokÃ©mon</t>
  </si>
  <si>
    <t>Rougelaãƒ«ãƒ¼ã‚¸ãƒ¥ãƒ©</t>
  </si>
  <si>
    <t>Jynx</t>
  </si>
  <si>
    <t>['Static', 'Vital Spirit']</t>
  </si>
  <si>
    <t>Electric PokÃ©mon</t>
  </si>
  <si>
    <t>Elebooã‚¨ãƒ¬ãƒ–ãƒ¼</t>
  </si>
  <si>
    <t>Electabuzz</t>
  </si>
  <si>
    <t>['Flame Body', 'Vital Spirit']</t>
  </si>
  <si>
    <t>Spitfire PokÃ©mon</t>
  </si>
  <si>
    <t>Booberãƒ–ãƒ¼ãƒãƒ¼</t>
  </si>
  <si>
    <t>Magmar</t>
  </si>
  <si>
    <t>['Hyper Cutter', 'Mold Breaker', 'Moxie']</t>
  </si>
  <si>
    <t>Stagbeetle PokÃ©mon</t>
  </si>
  <si>
    <t>Kailiosã‚«ã‚¤ãƒ­ã‚¹</t>
  </si>
  <si>
    <t>Pinsir</t>
  </si>
  <si>
    <t>['Intimidate', 'Anger Point', 'Sheer Force']</t>
  </si>
  <si>
    <t>Wild Bull PokÃ©mon</t>
  </si>
  <si>
    <t>Kentaurosã‚±ãƒ³ã‚¿ãƒ­ã‚¹</t>
  </si>
  <si>
    <t>Tauros</t>
  </si>
  <si>
    <t>['Swift Swim', 'Rattled']</t>
  </si>
  <si>
    <t>Fish PokÃ©mon</t>
  </si>
  <si>
    <t>Koikingã‚³ã‚¤ã‚­ãƒ³ã‚°</t>
  </si>
  <si>
    <t>Magikarp</t>
  </si>
  <si>
    <t>['Intimidate', 'Moxie']</t>
  </si>
  <si>
    <t>Atrocious PokÃ©mon</t>
  </si>
  <si>
    <t>Gyaradosã‚®ãƒ£ãƒ©ãƒ‰ã‚¹</t>
  </si>
  <si>
    <t>Gyarados</t>
  </si>
  <si>
    <t>['Water Absorb', 'Shell Armor', 'Hydration']</t>
  </si>
  <si>
    <t>Transport PokÃ©mon</t>
  </si>
  <si>
    <t>Laplaceãƒ©ãƒ—ãƒ©ã‚¹</t>
  </si>
  <si>
    <t>Lapras</t>
  </si>
  <si>
    <t>['Limber', 'Imposter']</t>
  </si>
  <si>
    <t>Transform PokÃ©mon</t>
  </si>
  <si>
    <t>Metamonãƒ¡ã‚¿ãƒ¢ãƒ³</t>
  </si>
  <si>
    <t>Ditto</t>
  </si>
  <si>
    <t>['Run Away', 'Adaptability', 'Anticipation']</t>
  </si>
  <si>
    <t>Evolution PokÃ©mon</t>
  </si>
  <si>
    <t>Eievuiã‚¤ãƒ¼ãƒ–ã‚¤</t>
  </si>
  <si>
    <t>Eevee</t>
  </si>
  <si>
    <t>['Water Absorb', 'Hydration']</t>
  </si>
  <si>
    <t>Bubble Jet PokÃ©mon</t>
  </si>
  <si>
    <t>Showersã‚·ãƒ£ãƒ¯ãƒ¼ã‚º</t>
  </si>
  <si>
    <t>Vaporeon</t>
  </si>
  <si>
    <t>['Volt Absorb', 'Quick Feet']</t>
  </si>
  <si>
    <t>Lightning PokÃ©mon</t>
  </si>
  <si>
    <t>Thundersã‚µãƒ³ãƒ€ãƒ¼ã‚¹</t>
  </si>
  <si>
    <t>Jolteon</t>
  </si>
  <si>
    <t>['Flash Fire', 'Guts']</t>
  </si>
  <si>
    <t>Boosterãƒ–ãƒ¼ã‚¹ã‚¿ãƒ¼</t>
  </si>
  <si>
    <t>Flareon</t>
  </si>
  <si>
    <t>['Trace', 'Download', 'Analytic']</t>
  </si>
  <si>
    <t>Virtual PokÃ©mon</t>
  </si>
  <si>
    <t>Porygonãƒãƒªã‚´ãƒ³</t>
  </si>
  <si>
    <t>Porygon</t>
  </si>
  <si>
    <t>['Swift Swim', 'Shell Armor', 'Weak Armor']</t>
  </si>
  <si>
    <t>Spiral PokÃ©mon</t>
  </si>
  <si>
    <t>Omniteã‚ªãƒ ãƒŠã‚¤ãƒˆ</t>
  </si>
  <si>
    <t>Omanyte</t>
  </si>
  <si>
    <t>Omstarã‚ªãƒ ã‚¹ã‚¿ãƒ¼</t>
  </si>
  <si>
    <t>Omastar</t>
  </si>
  <si>
    <t>['Swift Swim', 'Battle Armor', 'Weak Armor']</t>
  </si>
  <si>
    <t>Kabutoã‚«ãƒ–ãƒˆ</t>
  </si>
  <si>
    <t>Kabuto</t>
  </si>
  <si>
    <t>Kabutopsã‚«ãƒ–ãƒˆãƒ—ã‚¹</t>
  </si>
  <si>
    <t>Kabutops</t>
  </si>
  <si>
    <t>['Rock Head', 'Pressure', 'Unnerve']</t>
  </si>
  <si>
    <t>Fossil PokÃ©mon</t>
  </si>
  <si>
    <t>Pteraãƒ—ãƒ†ãƒ©</t>
  </si>
  <si>
    <t>Aerodactyl</t>
  </si>
  <si>
    <t>['Immunity', 'Thick Fat', 'Gluttony']</t>
  </si>
  <si>
    <t>Sleeping PokÃ©mon</t>
  </si>
  <si>
    <t>Kabigonã‚«ãƒ“ã‚´ãƒ³</t>
  </si>
  <si>
    <t>Snorlax</t>
  </si>
  <si>
    <t>['Pressure', 'Snow Cloak']</t>
  </si>
  <si>
    <t>Freeze PokÃ©mon</t>
  </si>
  <si>
    <t>Freezerãƒ•ãƒªãƒ¼ã‚¶ãƒ¼</t>
  </si>
  <si>
    <t>Articuno</t>
  </si>
  <si>
    <t>['Pressure', 'Static']</t>
  </si>
  <si>
    <t>Thunderã‚µãƒ³ãƒ€ãƒ¼</t>
  </si>
  <si>
    <t>Zapdos</t>
  </si>
  <si>
    <t>['Pressure', 'Flame Body']</t>
  </si>
  <si>
    <t>Fireãƒ•ã‚¡ã‚¤ãƒ¤ãƒ¼</t>
  </si>
  <si>
    <t>Moltres</t>
  </si>
  <si>
    <t>['Shed Skin', 'Marvel Scale']</t>
  </si>
  <si>
    <t>MiniryuãƒŸãƒ‹ãƒªãƒ¥ã‚¦</t>
  </si>
  <si>
    <t>Dratini</t>
  </si>
  <si>
    <t>dragon</t>
  </si>
  <si>
    <t>Hakuryuãƒã‚¯ãƒªãƒ¥ãƒ¼</t>
  </si>
  <si>
    <t>Dragonair</t>
  </si>
  <si>
    <t>['Inner Focus', 'Multiscale']</t>
  </si>
  <si>
    <t>Kairyuã‚«ã‚¤ãƒªãƒ¥ãƒ¼</t>
  </si>
  <si>
    <t>Dragonite</t>
  </si>
  <si>
    <t>['Pressure', 'Unnerve']</t>
  </si>
  <si>
    <t>Genetic PokÃ©mon</t>
  </si>
  <si>
    <t>MewtwoãƒŸãƒ¥ã‚¦ãƒ„ãƒ¼</t>
  </si>
  <si>
    <t>Mewtwo</t>
  </si>
  <si>
    <t>['Synchronize']</t>
  </si>
  <si>
    <t>New Species PokÃ©mon</t>
  </si>
  <si>
    <t>MewãƒŸãƒ¥ã‚¦</t>
  </si>
  <si>
    <t>Mew</t>
  </si>
  <si>
    <t>['Overgrow', 'Leaf Guard']</t>
  </si>
  <si>
    <t>Leaf PokÃ©mon</t>
  </si>
  <si>
    <t>Chicoritaãƒã‚³ãƒªãƒ¼ã‚¿</t>
  </si>
  <si>
    <t>Chikorita</t>
  </si>
  <si>
    <t>Bayleafãƒ™ã‚¤ãƒªãƒ¼ãƒ•</t>
  </si>
  <si>
    <t>Bayleef</t>
  </si>
  <si>
    <t>Herb PokÃ©mon</t>
  </si>
  <si>
    <t>Meganiumãƒ¡ã‚¬ãƒ‹ã‚¦ãƒ </t>
  </si>
  <si>
    <t>Meganium</t>
  </si>
  <si>
    <t>['Blaze', 'Flash Fire']</t>
  </si>
  <si>
    <t>Fire Mouse PokÃ©mon</t>
  </si>
  <si>
    <t>Hinoarashiãƒ’ãƒŽã‚¢ãƒ©ã‚·</t>
  </si>
  <si>
    <t>Cyndaquil</t>
  </si>
  <si>
    <t>Volcano PokÃ©mon</t>
  </si>
  <si>
    <t>Magmarashiãƒžã‚°ãƒžãƒ©ã‚·</t>
  </si>
  <si>
    <t>Quilava</t>
  </si>
  <si>
    <t>Bakphoonãƒã‚¯ãƒ•ãƒ¼ãƒ³</t>
  </si>
  <si>
    <t>Typhlosion</t>
  </si>
  <si>
    <t>['Torrent', 'Sheer Force']</t>
  </si>
  <si>
    <t>Big Jaw PokÃ©mon</t>
  </si>
  <si>
    <t>Waninokoãƒ¯ãƒ‹ãƒŽã‚³</t>
  </si>
  <si>
    <t>Totodile</t>
  </si>
  <si>
    <t>Alligatesã‚¢ãƒªã‚²ã‚¤ãƒ„</t>
  </si>
  <si>
    <t>Croconaw</t>
  </si>
  <si>
    <t>Ordileã‚ªãƒ¼ãƒ€ã‚¤ãƒ«</t>
  </si>
  <si>
    <t>Feraligatr</t>
  </si>
  <si>
    <t>['Run Away', 'Keen Eye', 'Frisk']</t>
  </si>
  <si>
    <t>Scout PokÃ©mon</t>
  </si>
  <si>
    <t>Otachiã‚ªã‚¿ãƒ</t>
  </si>
  <si>
    <t>Sentret</t>
  </si>
  <si>
    <t>Long Body PokÃ©mon</t>
  </si>
  <si>
    <t>Ootachiã‚ªã‚ªã‚¿ãƒ</t>
  </si>
  <si>
    <t>Furret</t>
  </si>
  <si>
    <t>['Insomnia', 'Keen Eye', 'Tinted Lens']</t>
  </si>
  <si>
    <t>Owl PokÃ©mon</t>
  </si>
  <si>
    <t>Hohoãƒ›ãƒ¼ãƒ›ãƒ¼</t>
  </si>
  <si>
    <t>Hoothoot</t>
  </si>
  <si>
    <t>Yorunozukuãƒ¨ãƒ«ãƒŽã‚ºã‚¯</t>
  </si>
  <si>
    <t>Noctowl</t>
  </si>
  <si>
    <t>['Swarm', 'Early Bird', 'Rattled']</t>
  </si>
  <si>
    <t>Five Star PokÃ©mon</t>
  </si>
  <si>
    <t>Redibaãƒ¬ãƒ‡ã‚£ãƒ</t>
  </si>
  <si>
    <t>Ledyba</t>
  </si>
  <si>
    <t>['Swarm', 'Early Bird', 'Iron Fist']</t>
  </si>
  <si>
    <t>Redianãƒ¬ãƒ‡ã‚£ã‚¢ãƒ³</t>
  </si>
  <si>
    <t>Ledian</t>
  </si>
  <si>
    <t>['Swarm', 'Insomnia', 'Sniper']</t>
  </si>
  <si>
    <t>String Spit PokÃ©mon</t>
  </si>
  <si>
    <t>Itomaruã‚¤ãƒˆãƒžãƒ«</t>
  </si>
  <si>
    <t>Spinarak</t>
  </si>
  <si>
    <t>Long Leg PokÃ©mon</t>
  </si>
  <si>
    <t>Ariadosã‚¢ãƒªã‚¢ãƒ‰ã‚¹</t>
  </si>
  <si>
    <t>Ariados</t>
  </si>
  <si>
    <t>Crobatã‚¯ãƒ­ãƒãƒƒãƒˆ</t>
  </si>
  <si>
    <t>Crobat</t>
  </si>
  <si>
    <t>['Volt Absorb', 'Illuminate', 'Water Absorb']</t>
  </si>
  <si>
    <t>Angler PokÃ©mon</t>
  </si>
  <si>
    <t>Chonchieãƒãƒ§ãƒ³ãƒãƒ¼</t>
  </si>
  <si>
    <t>Chinchou</t>
  </si>
  <si>
    <t>Light PokÃ©mon</t>
  </si>
  <si>
    <t>Lanternãƒ©ãƒ³ã‚¿ãƒ¼ãƒ³</t>
  </si>
  <si>
    <t>Lanturn</t>
  </si>
  <si>
    <t>Tiny Mouse PokÃ©mon</t>
  </si>
  <si>
    <t>Pichuãƒ”ãƒãƒ¥ãƒ¼</t>
  </si>
  <si>
    <t>Pichu</t>
  </si>
  <si>
    <t>Star Shape PokÃ©mon</t>
  </si>
  <si>
    <t>Pyãƒ”ã‚£</t>
  </si>
  <si>
    <t>Cleffa</t>
  </si>
  <si>
    <t>Pupurinãƒ—ãƒ—ãƒªãƒ³</t>
  </si>
  <si>
    <t>Igglybuff</t>
  </si>
  <si>
    <t>['Hustle', 'Serene Grace', 'Super Luck']</t>
  </si>
  <si>
    <t>Spike Ball PokÃ©mon</t>
  </si>
  <si>
    <t>Togepyãƒˆã‚²ãƒ”ãƒ¼</t>
  </si>
  <si>
    <t>Togepi</t>
  </si>
  <si>
    <t>Happiness PokÃ©mon</t>
  </si>
  <si>
    <t>Togechickãƒˆã‚²ãƒãƒƒã‚¯</t>
  </si>
  <si>
    <t>Togetic</t>
  </si>
  <si>
    <t>['Synchronize', 'Early Bird', 'Magic Bounce']</t>
  </si>
  <si>
    <t>Little Bird PokÃ©mon</t>
  </si>
  <si>
    <t>Natyãƒã‚¤ãƒ†ã‚£</t>
  </si>
  <si>
    <t>Natu</t>
  </si>
  <si>
    <t>Mystic PokÃ©mon</t>
  </si>
  <si>
    <t>Natioãƒã‚¤ãƒ†ã‚£ã‚ª</t>
  </si>
  <si>
    <t>Xatu</t>
  </si>
  <si>
    <t>['Static', 'Plus']</t>
  </si>
  <si>
    <t>Wool PokÃ©mon</t>
  </si>
  <si>
    <t>Merriepãƒ¡ãƒªãƒ¼ãƒ—</t>
  </si>
  <si>
    <t>Mareep</t>
  </si>
  <si>
    <t>Mokokoãƒ¢ã‚³ã‚³</t>
  </si>
  <si>
    <t>Flaaffy</t>
  </si>
  <si>
    <t>Denryuãƒ‡ãƒ³ãƒªãƒ¥ã‚¦</t>
  </si>
  <si>
    <t>Ampharos</t>
  </si>
  <si>
    <t>['Chlorophyll', 'Healer']</t>
  </si>
  <si>
    <t>Kireihanaã‚­ãƒ¬ã‚¤ãƒãƒŠ</t>
  </si>
  <si>
    <t>Bellossom</t>
  </si>
  <si>
    <t>['Thick Fat', 'Huge Power', 'Sap Sipper']</t>
  </si>
  <si>
    <t>Aquamouse PokÃ©mon</t>
  </si>
  <si>
    <t>Marilãƒžãƒªãƒ«</t>
  </si>
  <si>
    <t>Marill</t>
  </si>
  <si>
    <t>Aquarabbit PokÃ©mon</t>
  </si>
  <si>
    <t>Marilliãƒžãƒªãƒ«ãƒª</t>
  </si>
  <si>
    <t>Azumarill</t>
  </si>
  <si>
    <t>['Sturdy', 'Rock Head', 'Rattled']</t>
  </si>
  <si>
    <t>Imitation PokÃ©mon</t>
  </si>
  <si>
    <t>Usokkieã‚¦ã‚½ãƒƒã‚­ãƒ¼</t>
  </si>
  <si>
    <t>Sudowoodo</t>
  </si>
  <si>
    <t>['Water Absorb', 'Damp', 'Drizzle']</t>
  </si>
  <si>
    <t>Frog PokÃ©mon</t>
  </si>
  <si>
    <t>Nyorotonoãƒ‹ãƒ§ãƒ­ãƒˆãƒŽ</t>
  </si>
  <si>
    <t>Politoed</t>
  </si>
  <si>
    <t>['Chlorophyll', 'Leaf Guard', 'Infiltrator']</t>
  </si>
  <si>
    <t>Cottonweed PokÃ©mon</t>
  </si>
  <si>
    <t>Haneccoãƒãƒãƒƒã‚³</t>
  </si>
  <si>
    <t>Hoppip</t>
  </si>
  <si>
    <t>Popoccoãƒãƒãƒƒã‚³</t>
  </si>
  <si>
    <t>Skiploom</t>
  </si>
  <si>
    <t>Wataccoãƒ¯ã‚¿ãƒƒã‚³</t>
  </si>
  <si>
    <t>Jumpluff</t>
  </si>
  <si>
    <t>['Run Away', 'Pickup', 'Skill Link']</t>
  </si>
  <si>
    <t>Long Tail PokÃ©mon</t>
  </si>
  <si>
    <t>Eipamã‚¨ã‚¤ãƒ‘ãƒ </t>
  </si>
  <si>
    <t>Aipom</t>
  </si>
  <si>
    <t>['Chlorophyll', 'Solar Power', 'Early Bird']</t>
  </si>
  <si>
    <t>Himanutsãƒ’ãƒžãƒŠãƒƒãƒ„</t>
  </si>
  <si>
    <t>Sunkern</t>
  </si>
  <si>
    <t>Sun PokÃ©mon</t>
  </si>
  <si>
    <t>Kimawariã‚­ãƒžãƒ¯ãƒª</t>
  </si>
  <si>
    <t>Sunflora</t>
  </si>
  <si>
    <t>['Speed Boost', 'Compoundeyes', 'Frisk']</t>
  </si>
  <si>
    <t>Clear Wing PokÃ©mon</t>
  </si>
  <si>
    <t>Yanyanmaãƒ¤ãƒ³ãƒ¤ãƒ³ãƒž</t>
  </si>
  <si>
    <t>Yanma</t>
  </si>
  <si>
    <t>['Damp', 'Water Absorb', 'Unaware']</t>
  </si>
  <si>
    <t>Water Fish PokÃ©mon</t>
  </si>
  <si>
    <t>Upahã‚¦ãƒ‘ãƒ¼</t>
  </si>
  <si>
    <t>Wooper</t>
  </si>
  <si>
    <t>NuohãƒŒã‚ªãƒ¼</t>
  </si>
  <si>
    <t>Quagsire</t>
  </si>
  <si>
    <t>['Synchronize', 'Magic Bounce']</t>
  </si>
  <si>
    <t>Eifieã‚¨ãƒ¼ãƒ•ã‚£</t>
  </si>
  <si>
    <t>Espeon</t>
  </si>
  <si>
    <t>['Synchronize', 'Inner Focus']</t>
  </si>
  <si>
    <t>Moonlight PokÃ©mon</t>
  </si>
  <si>
    <t>Blackyãƒ–ãƒ©ãƒƒã‚­ãƒ¼</t>
  </si>
  <si>
    <t>Umbreon</t>
  </si>
  <si>
    <t>['Insomnia', 'Super Luck', 'Prankster']</t>
  </si>
  <si>
    <t>Darkness PokÃ©mon</t>
  </si>
  <si>
    <t>Yamikarasuãƒ¤ãƒŸã‚«ãƒ©ã‚¹</t>
  </si>
  <si>
    <t>Murkrow</t>
  </si>
  <si>
    <t>Royal PokÃ©mon</t>
  </si>
  <si>
    <t>Yadokingãƒ¤ãƒ‰ã‚­ãƒ³ã‚°</t>
  </si>
  <si>
    <t>Slowking</t>
  </si>
  <si>
    <t>Screech PokÃ©mon</t>
  </si>
  <si>
    <t>Mumaãƒ ã‚¦ãƒž</t>
  </si>
  <si>
    <t>Misdreavus</t>
  </si>
  <si>
    <t>Symbol PokÃ©mon</t>
  </si>
  <si>
    <t>Unknownã‚¢ãƒ³ãƒŽãƒ¼ãƒ³</t>
  </si>
  <si>
    <t>Unown</t>
  </si>
  <si>
    <t>['Shadow Tag', 'Telepathy']</t>
  </si>
  <si>
    <t>Patient PokÃ©mon</t>
  </si>
  <si>
    <t>Sonansã‚½ãƒ¼ãƒŠãƒ³ã‚¹</t>
  </si>
  <si>
    <t>Wobbuffet</t>
  </si>
  <si>
    <t>['Inner Focus', 'Early Bird', 'Sap Sipper']</t>
  </si>
  <si>
    <t>Long Neck PokÃ©mon</t>
  </si>
  <si>
    <t>Kirinrikiã‚­ãƒªãƒ³ãƒªã‚­</t>
  </si>
  <si>
    <t>Girafarig</t>
  </si>
  <si>
    <t>['Sturdy', 'Overcoat']</t>
  </si>
  <si>
    <t>Bagworm PokÃ©mon</t>
  </si>
  <si>
    <t>Kunugidamaã‚¯ãƒŒã‚®ãƒ€ãƒž</t>
  </si>
  <si>
    <t>Pineco</t>
  </si>
  <si>
    <t>Foretosãƒ•ã‚©ãƒ¬ãƒˆã‚¹</t>
  </si>
  <si>
    <t>Forretress</t>
  </si>
  <si>
    <t>['Serene Grace', 'Run Away', 'Rattled']</t>
  </si>
  <si>
    <t>Land Snake PokÃ©mon</t>
  </si>
  <si>
    <t>NokocchiãƒŽã‚³ãƒƒãƒ</t>
  </si>
  <si>
    <t>Dunsparce</t>
  </si>
  <si>
    <t>['Hyper Cutter', 'Sand Veil', 'Immunity']</t>
  </si>
  <si>
    <t>Flyscorpion PokÃ©mon</t>
  </si>
  <si>
    <t>Gligerã‚°ãƒ©ã‚¤ã‚¬ãƒ¼</t>
  </si>
  <si>
    <t>Gligar</t>
  </si>
  <si>
    <t>['Rock Head', 'Sturdy', 'Sheer Force']</t>
  </si>
  <si>
    <t>Iron Snake PokÃ©mon</t>
  </si>
  <si>
    <t>Haganeilãƒã‚¬ãƒãƒ¼ãƒ«</t>
  </si>
  <si>
    <t>Steelix</t>
  </si>
  <si>
    <t>['Intimidate', 'Run Away', 'Rattled']</t>
  </si>
  <si>
    <t>Buluãƒ–ãƒ«ãƒ¼</t>
  </si>
  <si>
    <t>Snubbull</t>
  </si>
  <si>
    <t>['Intimidate', 'Quick Feet', 'Rattled']</t>
  </si>
  <si>
    <t>Granbuluã‚°ãƒ©ãƒ³ãƒ–ãƒ«</t>
  </si>
  <si>
    <t>Granbull</t>
  </si>
  <si>
    <t>['Poison Point', 'Swift Swim', 'Intimidate']</t>
  </si>
  <si>
    <t>Harysenãƒãƒªãƒ¼ã‚»ãƒ³</t>
  </si>
  <si>
    <t>Qwilfish</t>
  </si>
  <si>
    <t>['Swarm', 'Technician', 'Light Metal']</t>
  </si>
  <si>
    <t>Hassamãƒãƒƒã‚µãƒ </t>
  </si>
  <si>
    <t>Scizor</t>
  </si>
  <si>
    <t>['Sturdy', 'Gluttony', 'Contrary']</t>
  </si>
  <si>
    <t>Mold PokÃ©mon</t>
  </si>
  <si>
    <t>Tsubotsuboãƒ„ãƒœãƒ„ãƒœ</t>
  </si>
  <si>
    <t>Shuckle</t>
  </si>
  <si>
    <t>['Swarm', 'Guts', 'Moxie']</t>
  </si>
  <si>
    <t>Singlehorn PokÃ©mon</t>
  </si>
  <si>
    <t>Heracrosãƒ˜ãƒ©ã‚¯ãƒ­ã‚¹</t>
  </si>
  <si>
    <t>Heracross</t>
  </si>
  <si>
    <t>['Inner Focus', 'Keen Eye', 'Pickpocket']</t>
  </si>
  <si>
    <t>Sharp Claw PokÃ©mon</t>
  </si>
  <si>
    <t>Nyulaãƒ‹ãƒ¥ãƒ¼ãƒ©</t>
  </si>
  <si>
    <t>Sneasel</t>
  </si>
  <si>
    <t>['Pickup', 'Quick Feet', 'Honey Gather']</t>
  </si>
  <si>
    <t>Little Bear PokÃ©mon</t>
  </si>
  <si>
    <t>Himegumaãƒ’ãƒ¡ã‚°ãƒž</t>
  </si>
  <si>
    <t>Teddiursa</t>
  </si>
  <si>
    <t>['Guts', 'Quick Feet', 'Unnerve']</t>
  </si>
  <si>
    <t>Hibernator PokÃ©mon</t>
  </si>
  <si>
    <t>Ringumaãƒªãƒ³ã‚°ãƒž</t>
  </si>
  <si>
    <t>Ursaring</t>
  </si>
  <si>
    <t>['Magma Armor', 'Flame Body', 'Weak Armor']</t>
  </si>
  <si>
    <t>Lava PokÃ©mon</t>
  </si>
  <si>
    <t>Magmagãƒžã‚°ãƒžãƒƒã‚°</t>
  </si>
  <si>
    <t>Slugma</t>
  </si>
  <si>
    <t>Magcargotãƒžã‚°ã‚«ãƒ«ã‚´</t>
  </si>
  <si>
    <t>Magcargo</t>
  </si>
  <si>
    <t>['Oblivious', 'Snow Cloak', 'Thick Fat']</t>
  </si>
  <si>
    <t>Pig PokÃ©mon</t>
  </si>
  <si>
    <t>Urimooã‚¦ãƒªãƒ ãƒ¼</t>
  </si>
  <si>
    <t>Swinub</t>
  </si>
  <si>
    <t>Swine PokÃ©mon</t>
  </si>
  <si>
    <t>Inomooã‚¤ãƒŽãƒ ãƒ¼</t>
  </si>
  <si>
    <t>Piloswine</t>
  </si>
  <si>
    <t>['Hustle', 'Natural Cure', 'Regenerator']</t>
  </si>
  <si>
    <t>Coral PokÃ©mon</t>
  </si>
  <si>
    <t>Sunnygoã‚µãƒ‹ãƒ¼ã‚´</t>
  </si>
  <si>
    <t>Corsola</t>
  </si>
  <si>
    <t>['Hustle', 'Sniper', 'Moody']</t>
  </si>
  <si>
    <t>Jet PokÃ©mon</t>
  </si>
  <si>
    <t>Teppouoãƒ†ãƒƒãƒã‚¦ã‚ª</t>
  </si>
  <si>
    <t>Remoraid</t>
  </si>
  <si>
    <t>['Suction Cups', 'Sniper', 'Moody']</t>
  </si>
  <si>
    <t>Okutankã‚ªã‚¯ã‚¿ãƒ³</t>
  </si>
  <si>
    <t>Octillery</t>
  </si>
  <si>
    <t>['Vital Spirit', 'Hustle', 'Insomnia']</t>
  </si>
  <si>
    <t>Delivery PokÃ©mon</t>
  </si>
  <si>
    <t>Delibirdãƒ‡ãƒªãƒãƒ¼ãƒ‰</t>
  </si>
  <si>
    <t>Delibird</t>
  </si>
  <si>
    <t>['Swift Swim', 'Water Absorb', 'Water Veil']</t>
  </si>
  <si>
    <t>Kite PokÃ©mon</t>
  </si>
  <si>
    <t>Mantainãƒžãƒ³ã‚¿ã‚¤ãƒ³</t>
  </si>
  <si>
    <t>Mantine</t>
  </si>
  <si>
    <t>['Keen Eye', 'Sturdy', 'Weak Armor']</t>
  </si>
  <si>
    <t>Armor Bird PokÃ©mon</t>
  </si>
  <si>
    <t>Airmdã‚¨ã‚¢ãƒ¼ãƒ ãƒ‰</t>
  </si>
  <si>
    <t>Skarmory</t>
  </si>
  <si>
    <t>['Early Bird', 'Flash Fire', 'Unnerve']</t>
  </si>
  <si>
    <t>Dark PokÃ©mon</t>
  </si>
  <si>
    <t>Delvilãƒ‡ãƒ«ãƒ“ãƒ«</t>
  </si>
  <si>
    <t>Houndour</t>
  </si>
  <si>
    <t>Hellgarãƒ˜ãƒ«ã‚¬ãƒ¼</t>
  </si>
  <si>
    <t>Houndoom</t>
  </si>
  <si>
    <t>Kingdraã‚­ãƒ³ã‚°ãƒ‰ãƒ©</t>
  </si>
  <si>
    <t>Kingdra</t>
  </si>
  <si>
    <t>['Pickup', 'Sand Veil']</t>
  </si>
  <si>
    <t>Long Nose PokÃ©mon</t>
  </si>
  <si>
    <t>Gomazouã‚´ãƒžã‚¾ã‚¦</t>
  </si>
  <si>
    <t>Phanpy</t>
  </si>
  <si>
    <t>['Sturdy', 'Sand Veil']</t>
  </si>
  <si>
    <t>Armor PokÃ©mon</t>
  </si>
  <si>
    <t>Donfanãƒ‰ãƒ³ãƒ•ã‚¡ãƒ³</t>
  </si>
  <si>
    <t>Donphan</t>
  </si>
  <si>
    <t>Porygon2ãƒãƒªã‚´ãƒ³ï¼’</t>
  </si>
  <si>
    <t>Porygon2</t>
  </si>
  <si>
    <t>['Intimidate', 'Frisk', 'Sap Sipper']</t>
  </si>
  <si>
    <t>Big Horn PokÃ©mon</t>
  </si>
  <si>
    <t>Odoshishiã‚ªãƒ‰ã‚·ã‚·</t>
  </si>
  <si>
    <t>Stantler</t>
  </si>
  <si>
    <t>['Own Tempo', 'Technician', 'Moody']</t>
  </si>
  <si>
    <t>Painter PokÃ©mon</t>
  </si>
  <si>
    <t>Dobleãƒ‰ãƒ¼ãƒ–ãƒ«</t>
  </si>
  <si>
    <t>Smeargle</t>
  </si>
  <si>
    <t>['Guts', 'Steadfast', 'Vital Spirit']</t>
  </si>
  <si>
    <t>Scuffle PokÃ©mon</t>
  </si>
  <si>
    <t>Balkieãƒãƒ«ã‚­ãƒ¼</t>
  </si>
  <si>
    <t>Tyrogue</t>
  </si>
  <si>
    <t>['Intimidate', 'Technician', 'Steadfast']</t>
  </si>
  <si>
    <t>Handstand PokÃ©mon</t>
  </si>
  <si>
    <t>Kapoererã‚«ãƒã‚¨ãƒ©ãƒ¼</t>
  </si>
  <si>
    <t>Hitmontop</t>
  </si>
  <si>
    <t>['Oblivious', 'Forewarn', 'Hydration']</t>
  </si>
  <si>
    <t>Kiss PokÃ©mon</t>
  </si>
  <si>
    <t>Muchulãƒ ãƒãƒ¥ãƒ¼ãƒ«</t>
  </si>
  <si>
    <t>Smoochum</t>
  </si>
  <si>
    <t>Elekidã‚¨ãƒ¬ã‚­ãƒƒãƒ‰</t>
  </si>
  <si>
    <t>Elekid</t>
  </si>
  <si>
    <t>Live Coal PokÃ©mon</t>
  </si>
  <si>
    <t>Bubyãƒ–ãƒ“ã‚£</t>
  </si>
  <si>
    <t>Magby</t>
  </si>
  <si>
    <t>['Thick Fat', 'Scrappy', 'Sap Sipper']</t>
  </si>
  <si>
    <t>Milk Cow PokÃ©mon</t>
  </si>
  <si>
    <t>MiltankãƒŸãƒ«ã‚¿ãƒ³ã‚¯</t>
  </si>
  <si>
    <t>Miltank</t>
  </si>
  <si>
    <t>Happinasãƒãƒ”ãƒŠã‚¹</t>
  </si>
  <si>
    <t>Blissey</t>
  </si>
  <si>
    <t>['Pressure', 'Inner Focus']</t>
  </si>
  <si>
    <t>Thunder PokÃ©mon</t>
  </si>
  <si>
    <t>Raikouãƒ©ã‚¤ã‚³ã‚¦</t>
  </si>
  <si>
    <t>Raikou</t>
  </si>
  <si>
    <t>Enteiã‚¨ãƒ³ãƒ†ã‚¤</t>
  </si>
  <si>
    <t>Entei</t>
  </si>
  <si>
    <t>Aurora PokÃ©mon</t>
  </si>
  <si>
    <t>Suicuneã‚¹ã‚¤ã‚¯ãƒ³</t>
  </si>
  <si>
    <t>Suicune</t>
  </si>
  <si>
    <t>['Guts', 'Sand Veil']</t>
  </si>
  <si>
    <t>Rock Skin PokÃ©mon</t>
  </si>
  <si>
    <t>Yogirasãƒ¨ãƒ¼ã‚®ãƒ©ã‚¹</t>
  </si>
  <si>
    <t>Larvitar</t>
  </si>
  <si>
    <t>Hard Shell PokÃ©mon</t>
  </si>
  <si>
    <t>Sanagirasã‚µãƒŠã‚®ãƒ©ã‚¹</t>
  </si>
  <si>
    <t>Pupitar</t>
  </si>
  <si>
    <t>['Sand Stream', 'Unnerve']</t>
  </si>
  <si>
    <t>Bangirasãƒãƒ³ã‚®ãƒ©ã‚¹</t>
  </si>
  <si>
    <t>Tyranitar</t>
  </si>
  <si>
    <t>['Pressure', 'Multiscale']</t>
  </si>
  <si>
    <t>Diving PokÃ©mon</t>
  </si>
  <si>
    <t>Lugiaãƒ«ã‚®ã‚¢</t>
  </si>
  <si>
    <t>Lugia</t>
  </si>
  <si>
    <t>['Pressure', 'Regenerator']</t>
  </si>
  <si>
    <t>Rainbow PokÃ©mon</t>
  </si>
  <si>
    <t>Hououãƒ›ã‚¦ã‚ªã‚¦</t>
  </si>
  <si>
    <t>Ho-Oh</t>
  </si>
  <si>
    <t>['Natural Cure']</t>
  </si>
  <si>
    <t>Time Travel PokÃ©mon</t>
  </si>
  <si>
    <t>Celebiã‚»ãƒ¬ãƒ“ã‚£</t>
  </si>
  <si>
    <t>Celebi</t>
  </si>
  <si>
    <t>['Overgrow', 'Unburden']</t>
  </si>
  <si>
    <t>Wood Gecko PokÃ©mon</t>
  </si>
  <si>
    <t>Kimoriã‚­ãƒ¢ãƒª</t>
  </si>
  <si>
    <t>Treecko</t>
  </si>
  <si>
    <t>Juptileã‚¸ãƒ¥ãƒ—ãƒˆãƒ«</t>
  </si>
  <si>
    <t>Grovyle</t>
  </si>
  <si>
    <t>Forest PokÃ©mon</t>
  </si>
  <si>
    <t>Jukainã‚¸ãƒ¥ã‚«ã‚¤ãƒ³</t>
  </si>
  <si>
    <t>Sceptile</t>
  </si>
  <si>
    <t>['Blaze', 'Speed Boost']</t>
  </si>
  <si>
    <t>Chick PokÃ©mon</t>
  </si>
  <si>
    <t>Achamoã‚¢ãƒãƒ£ãƒ¢</t>
  </si>
  <si>
    <t>Torchic</t>
  </si>
  <si>
    <t>Young Fowl PokÃ©mon</t>
  </si>
  <si>
    <t>Wakasyamoãƒ¯ã‚«ã‚·ãƒ£ãƒ¢</t>
  </si>
  <si>
    <t>Combusken</t>
  </si>
  <si>
    <t>Blaze PokÃ©mon</t>
  </si>
  <si>
    <t>Bursyamoãƒã‚·ãƒ£ãƒ¼ãƒ¢</t>
  </si>
  <si>
    <t>Blaziken</t>
  </si>
  <si>
    <t>['Torrent', 'Damp']</t>
  </si>
  <si>
    <t>Mud Fish PokÃ©mon</t>
  </si>
  <si>
    <t>MizugorouãƒŸã‚ºã‚´ãƒ­ã‚¦</t>
  </si>
  <si>
    <t>Mudkip</t>
  </si>
  <si>
    <t>NumacrawãƒŒãƒžã‚¯ãƒ­ãƒ¼</t>
  </si>
  <si>
    <t>Marshtomp</t>
  </si>
  <si>
    <t>Laglargeãƒ©ã‚°ãƒ©ãƒ¼ã‚¸</t>
  </si>
  <si>
    <t>Swampert</t>
  </si>
  <si>
    <t>['Run Away', 'Quick Feet', 'Rattled']</t>
  </si>
  <si>
    <t>Bite PokÃ©mon</t>
  </si>
  <si>
    <t>Pochienaãƒãƒã‚¨ãƒŠ</t>
  </si>
  <si>
    <t>Poochyena</t>
  </si>
  <si>
    <t>['Intimidate', 'Quick Feet', 'Moxie']</t>
  </si>
  <si>
    <t>Graenaã‚°ãƒ©ã‚¨ãƒŠ</t>
  </si>
  <si>
    <t>Mightyena</t>
  </si>
  <si>
    <t>['Pickup', 'Gluttony', 'Quick Feet']</t>
  </si>
  <si>
    <t>Tiny Racoon PokÃ©mon</t>
  </si>
  <si>
    <t>Jiguzagumaã‚¸ã‚°ã‚¶ã‚°ãƒž</t>
  </si>
  <si>
    <t>Zigzagoon</t>
  </si>
  <si>
    <t>Rush PokÃ©mon</t>
  </si>
  <si>
    <t>Massugumaãƒžãƒƒã‚¹ã‚°ãƒž</t>
  </si>
  <si>
    <t>Linoone</t>
  </si>
  <si>
    <t>Kemussoã‚±ãƒ ãƒƒã‚½</t>
  </si>
  <si>
    <t>Wurmple</t>
  </si>
  <si>
    <t>Karasalisã‚«ãƒ©ã‚µãƒªã‚¹</t>
  </si>
  <si>
    <t>Silcoon</t>
  </si>
  <si>
    <t>['Swarm', 'Rivalry']</t>
  </si>
  <si>
    <t>Agehuntã‚¢ã‚²ãƒãƒ³ãƒˆ</t>
  </si>
  <si>
    <t>Beautifly</t>
  </si>
  <si>
    <t>Mayuldãƒžãƒ¦ãƒ«ãƒ‰</t>
  </si>
  <si>
    <t>Cascoon</t>
  </si>
  <si>
    <t>['Shield Dust', 'Compoundeyes']</t>
  </si>
  <si>
    <t>Dokucaleãƒ‰ã‚¯ã‚±ã‚¤ãƒ«</t>
  </si>
  <si>
    <t>Dustox</t>
  </si>
  <si>
    <t>['Swift Swim', 'Rain Dish', 'Own Tempo']</t>
  </si>
  <si>
    <t>Water Weed PokÃ©mon</t>
  </si>
  <si>
    <t>Hassbohãƒã‚¹ãƒœãƒ¼</t>
  </si>
  <si>
    <t>Lotad</t>
  </si>
  <si>
    <t>Jolly PokÃ©mon</t>
  </si>
  <si>
    <t>Hasubreroãƒã‚¹ãƒ–ãƒ¬ãƒ­</t>
  </si>
  <si>
    <t>Lombre</t>
  </si>
  <si>
    <t>Carefree PokÃ©mon</t>
  </si>
  <si>
    <t>Runpappaãƒ«ãƒ³ãƒ‘ãƒƒãƒ‘</t>
  </si>
  <si>
    <t>Ludicolo</t>
  </si>
  <si>
    <t>['Chlorophyll', 'Early Bird', 'Pickpocket']</t>
  </si>
  <si>
    <t>Acorn PokÃ©mon</t>
  </si>
  <si>
    <t>Tanebohã‚¿ãƒãƒœãƒ¼</t>
  </si>
  <si>
    <t>Seedot</t>
  </si>
  <si>
    <t>Wily PokÃ©mon</t>
  </si>
  <si>
    <t>Konohanaã‚³ãƒŽãƒãƒŠ</t>
  </si>
  <si>
    <t>Nuzleaf</t>
  </si>
  <si>
    <t>Wickid PokÃ©mon</t>
  </si>
  <si>
    <t>Dirtengãƒ€ãƒ¼ãƒ†ãƒ³ã‚°</t>
  </si>
  <si>
    <t>Shiftry</t>
  </si>
  <si>
    <t>['Guts', 'Scrappy']</t>
  </si>
  <si>
    <t>TinySwallow PokÃ©mon</t>
  </si>
  <si>
    <t>Subameã‚¹ãƒãƒ¡</t>
  </si>
  <si>
    <t>Taillow</t>
  </si>
  <si>
    <t>Swallow PokÃ©mon</t>
  </si>
  <si>
    <t>Ohsubameã‚ªã‚ªã‚¹ãƒãƒ¡</t>
  </si>
  <si>
    <t>Swellow</t>
  </si>
  <si>
    <t>['Keen Eye', 'Hydration', 'Rain Dish']</t>
  </si>
  <si>
    <t>Seagull PokÃ©mon</t>
  </si>
  <si>
    <t>Camomeã‚­ãƒ£ãƒ¢ãƒ¡</t>
  </si>
  <si>
    <t>Wingull</t>
  </si>
  <si>
    <t>['Keen Eye', 'Drizzle', 'Rain Dish']</t>
  </si>
  <si>
    <t>Water Bird PokÃ©mon</t>
  </si>
  <si>
    <t>Pelipperãƒšãƒªãƒƒãƒ‘ãƒ¼</t>
  </si>
  <si>
    <t>Pelipper</t>
  </si>
  <si>
    <t>['Synchronize', 'Trace', 'Telepathy']</t>
  </si>
  <si>
    <t>Feeling PokÃ©mon</t>
  </si>
  <si>
    <t>Raltsãƒ©ãƒ«ãƒˆã‚¹</t>
  </si>
  <si>
    <t>Ralts</t>
  </si>
  <si>
    <t>Emotion PokÃ©mon</t>
  </si>
  <si>
    <t>Kirliaã‚­ãƒ«ãƒªã‚¢</t>
  </si>
  <si>
    <t>Kirlia</t>
  </si>
  <si>
    <t>Embrace PokÃ©mon</t>
  </si>
  <si>
    <t>Sirnightã‚µãƒ¼ãƒŠã‚¤ãƒˆ</t>
  </si>
  <si>
    <t>Gardevoir</t>
  </si>
  <si>
    <t>['Swift Swim', 'Rain Dish']</t>
  </si>
  <si>
    <t>Pond Skater PokÃ©mon</t>
  </si>
  <si>
    <t>Ametamaã‚¢ãƒ¡ã‚¿ãƒž</t>
  </si>
  <si>
    <t>Surskit</t>
  </si>
  <si>
    <t>['Intimidate', 'Unnerve']</t>
  </si>
  <si>
    <t>Eyeball PokÃ©mon</t>
  </si>
  <si>
    <t>Amemothã‚¢ãƒ¡ãƒ¢ãƒ¼ã‚¹</t>
  </si>
  <si>
    <t>Masquerain</t>
  </si>
  <si>
    <t>['Effect Spore', 'Poison Heal', 'Quick Feet']</t>
  </si>
  <si>
    <t>Kinococoã‚­ãƒŽã‚³ã‚³</t>
  </si>
  <si>
    <t>Shroomish</t>
  </si>
  <si>
    <t>['Effect Spore', 'Poison Heal', 'Technician']</t>
  </si>
  <si>
    <t>Kinogassaã‚­ãƒŽã‚¬ãƒƒã‚µ</t>
  </si>
  <si>
    <t>Breloom</t>
  </si>
  <si>
    <t>['Truant']</t>
  </si>
  <si>
    <t>Slacker PokÃ©mon</t>
  </si>
  <si>
    <t>NamakeroãƒŠãƒžã‚±ãƒ­</t>
  </si>
  <si>
    <t>Slakoth</t>
  </si>
  <si>
    <t>['Vital Spirit']</t>
  </si>
  <si>
    <t>Wild Monkey PokÃ©mon</t>
  </si>
  <si>
    <t>Yarukimonoãƒ¤ãƒ«ã‚­ãƒ¢ãƒŽ</t>
  </si>
  <si>
    <t>Vigoroth</t>
  </si>
  <si>
    <t>Lazy PokÃ©mon</t>
  </si>
  <si>
    <t>Kekkingã‚±ãƒƒã‚­ãƒ³ã‚°</t>
  </si>
  <si>
    <t>Slaking</t>
  </si>
  <si>
    <t>['Compoundeyes', 'Run Away']</t>
  </si>
  <si>
    <t>Trainee PokÃ©mon</t>
  </si>
  <si>
    <t>Tutininãƒ„ãƒãƒ‹ãƒ³</t>
  </si>
  <si>
    <t>Nincada</t>
  </si>
  <si>
    <t>['Speed Boost', 'Infiltrator']</t>
  </si>
  <si>
    <t>Ninja PokÃ©mon</t>
  </si>
  <si>
    <t>Tekkaninãƒ†ãƒƒã‚«ãƒ‹ãƒ³</t>
  </si>
  <si>
    <t>Ninjask</t>
  </si>
  <si>
    <t>['Wonder Guard']</t>
  </si>
  <si>
    <t>Shed PokÃ©mon</t>
  </si>
  <si>
    <t>NukeninãƒŒã‚±ãƒ‹ãƒ³</t>
  </si>
  <si>
    <t>Shedinja</t>
  </si>
  <si>
    <t>['Soundproof', 'Rattled']</t>
  </si>
  <si>
    <t>Whisper PokÃ©mon</t>
  </si>
  <si>
    <t>Gonyonyoã‚´ãƒ‹ãƒ§ãƒ‹ãƒ§</t>
  </si>
  <si>
    <t>Whismur</t>
  </si>
  <si>
    <t>['Soundproof', 'Scrappy']</t>
  </si>
  <si>
    <t>Big Voice PokÃ©mon</t>
  </si>
  <si>
    <t>Dogohmbãƒ‰ã‚´ãƒ¼ãƒ </t>
  </si>
  <si>
    <t>Loudred</t>
  </si>
  <si>
    <t>Loud Noise PokÃ©mon</t>
  </si>
  <si>
    <t>Bakuongãƒã‚¯ã‚ªãƒ³ã‚°</t>
  </si>
  <si>
    <t>Exploud</t>
  </si>
  <si>
    <t>['Thick Fat', 'Guts', 'Sheer Force']</t>
  </si>
  <si>
    <t>Guts PokÃ©mon</t>
  </si>
  <si>
    <t>Makunoshitaãƒžã‚¯ãƒŽã‚·ã‚¿</t>
  </si>
  <si>
    <t>Makuhita</t>
  </si>
  <si>
    <t>Arm Thrust PokÃ©mon</t>
  </si>
  <si>
    <t>Hariteyamaãƒãƒªãƒ†ãƒ¤ãƒž</t>
  </si>
  <si>
    <t>Hariyama</t>
  </si>
  <si>
    <t>Polka Dot PokÃ©mon</t>
  </si>
  <si>
    <t>Ruririãƒ«ãƒªãƒª</t>
  </si>
  <si>
    <t>Azurill</t>
  </si>
  <si>
    <t>['Sturdy', 'Magnet Pull', 'Sand Force']</t>
  </si>
  <si>
    <t>Compass PokÃ©mon</t>
  </si>
  <si>
    <t>NosepassãƒŽã‚ºãƒ‘ã‚¹</t>
  </si>
  <si>
    <t>Nosepass</t>
  </si>
  <si>
    <t>['Cute Charm', 'Normalize', 'Wonder Skin ']</t>
  </si>
  <si>
    <t>Kitten PokÃ©mon</t>
  </si>
  <si>
    <t>Enecoã‚¨ãƒã‚³</t>
  </si>
  <si>
    <t>Skitty</t>
  </si>
  <si>
    <t>Prim PokÃ©mon</t>
  </si>
  <si>
    <t>Enekororoã‚¨ãƒã‚³ãƒ­ãƒ­</t>
  </si>
  <si>
    <t>Delcatty</t>
  </si>
  <si>
    <t>['Keen Eye', 'Stall', 'Prankster']</t>
  </si>
  <si>
    <t>Yamiramiãƒ¤ãƒŸãƒ©ãƒŸ</t>
  </si>
  <si>
    <t>Sableye</t>
  </si>
  <si>
    <t>['Hyper Cutter', 'Intimidate', 'Sheer Force']</t>
  </si>
  <si>
    <t>Deceiver PokÃ©mon</t>
  </si>
  <si>
    <t>Kucheatã‚¯ãƒãƒ¼ãƒˆ</t>
  </si>
  <si>
    <t>Mawile</t>
  </si>
  <si>
    <t>['Sturdy', 'Rock Head', 'Heavy Metal']</t>
  </si>
  <si>
    <t>Iron Armor PokÃ©mon</t>
  </si>
  <si>
    <t>Cokodoraã‚³ã‚³ãƒ‰ãƒ©</t>
  </si>
  <si>
    <t>Aron</t>
  </si>
  <si>
    <t>Kodoraã‚³ãƒ‰ãƒ©</t>
  </si>
  <si>
    <t>Lairon</t>
  </si>
  <si>
    <t>Bossgodoraãƒœã‚¹ã‚´ãƒ‰ãƒ©</t>
  </si>
  <si>
    <t>Aggron</t>
  </si>
  <si>
    <t>['Pure Power', 'Telepathy']</t>
  </si>
  <si>
    <t>Meditate PokÃ©mon</t>
  </si>
  <si>
    <t>Asananã‚¢ã‚µãƒŠãƒ³</t>
  </si>
  <si>
    <t>Meditite</t>
  </si>
  <si>
    <t>Charemãƒãƒ£ãƒ¼ãƒ¬ãƒ </t>
  </si>
  <si>
    <t>Medicham</t>
  </si>
  <si>
    <t>['Static', 'Lightningrod', 'Minus']</t>
  </si>
  <si>
    <t>Rakuraiãƒ©ã‚¯ãƒ©ã‚¤</t>
  </si>
  <si>
    <t>Electrike</t>
  </si>
  <si>
    <t>Discharge PokÃ©mon</t>
  </si>
  <si>
    <t>Livoltãƒ©ã‚¤ãƒœãƒ«ãƒˆ</t>
  </si>
  <si>
    <t>Manectric</t>
  </si>
  <si>
    <t>['Plus', 'Lightningrod']</t>
  </si>
  <si>
    <t>Cheering PokÃ©mon</t>
  </si>
  <si>
    <t>Prasleãƒ—ãƒ©ã‚¹ãƒ«</t>
  </si>
  <si>
    <t>Plusle</t>
  </si>
  <si>
    <t>['Minus', 'Volt Absorb']</t>
  </si>
  <si>
    <t>Minunãƒžã‚¤ãƒŠãƒ³</t>
  </si>
  <si>
    <t>Minun</t>
  </si>
  <si>
    <t>['Illuminate', 'Swarm', 'Prankster']</t>
  </si>
  <si>
    <t>Firefly PokÃ©mon</t>
  </si>
  <si>
    <t>Barubeatãƒãƒ«ãƒ“ãƒ¼ãƒˆ</t>
  </si>
  <si>
    <t>Volbeat</t>
  </si>
  <si>
    <t>['Oblivious', 'Tinted Lens', 'Prankster']</t>
  </si>
  <si>
    <t>Illumiseã‚¤ãƒ«ãƒŸãƒ¼ã‚¼</t>
  </si>
  <si>
    <t>Illumise</t>
  </si>
  <si>
    <t>['Natural Cure', 'Poison Point', 'Leaf Guard']</t>
  </si>
  <si>
    <t>Thorn PokÃ©mon</t>
  </si>
  <si>
    <t>Roseliaãƒ­ã‚¼ãƒªã‚¢</t>
  </si>
  <si>
    <t>Roselia</t>
  </si>
  <si>
    <t>['Liquid Ooze', 'Sticky Hold', 'Gluttony']</t>
  </si>
  <si>
    <t>Stomach PokÃ©mon</t>
  </si>
  <si>
    <t>Gokulinã‚´ã‚¯ãƒªãƒ³</t>
  </si>
  <si>
    <t>Gulpin</t>
  </si>
  <si>
    <t>Poison Bag PokÃ©mon</t>
  </si>
  <si>
    <t>Marunoomãƒžãƒ«ãƒŽãƒ¼ãƒ </t>
  </si>
  <si>
    <t>Swalot</t>
  </si>
  <si>
    <t>['Rough Skin', 'Speed Boost']</t>
  </si>
  <si>
    <t>Savage PokÃ©mon</t>
  </si>
  <si>
    <t>Kibanhaã‚­ãƒãƒ‹ã‚¢</t>
  </si>
  <si>
    <t>Carvanha</t>
  </si>
  <si>
    <t>Brutal PokÃ©mon</t>
  </si>
  <si>
    <t>Samehaderã‚µãƒ¡ãƒãƒ€ãƒ¼</t>
  </si>
  <si>
    <t>Sharpedo</t>
  </si>
  <si>
    <t>['Water Veil', 'Oblivious', 'Pressure']</t>
  </si>
  <si>
    <t>Ball Whale PokÃ©mon</t>
  </si>
  <si>
    <t>Hoerukoãƒ›ã‚¨ãƒ«ã‚³</t>
  </si>
  <si>
    <t>Wailmer</t>
  </si>
  <si>
    <t>Float Whale PokÃ©mon</t>
  </si>
  <si>
    <t>Whalohãƒ›ã‚¨ãƒ«ã‚ªãƒ¼</t>
  </si>
  <si>
    <t>Wailord</t>
  </si>
  <si>
    <t>['Oblivious', 'Simple', 'Own Tempo']</t>
  </si>
  <si>
    <t>Numb PokÃ©mon</t>
  </si>
  <si>
    <t>Donmelãƒ‰ãƒ³ãƒ¡ãƒ«</t>
  </si>
  <si>
    <t>Numel</t>
  </si>
  <si>
    <t>['Magma Armor', 'Solid Rock', 'Anger Point']</t>
  </si>
  <si>
    <t>Eruption PokÃ©mon</t>
  </si>
  <si>
    <t>Bakuudaãƒã‚¯ãƒ¼ãƒ€</t>
  </si>
  <si>
    <t>Camerupt</t>
  </si>
  <si>
    <t>['White Smoke', 'Drought', 'Shell Armor']</t>
  </si>
  <si>
    <t>Coal PokÃ©mon</t>
  </si>
  <si>
    <t>Cotoiseã‚³ãƒ¼ã‚¿ã‚¹</t>
  </si>
  <si>
    <t>Torkoal</t>
  </si>
  <si>
    <t>['Thick Fat', 'Own Tempo', 'Gluttony']</t>
  </si>
  <si>
    <t>Bounce PokÃ©mon</t>
  </si>
  <si>
    <t>Banebooãƒãƒãƒ–ãƒ¼</t>
  </si>
  <si>
    <t>Spoink</t>
  </si>
  <si>
    <t>Manipulate PokÃ©mon</t>
  </si>
  <si>
    <t>Boopigãƒ–ãƒ¼ãƒ”ãƒƒã‚°</t>
  </si>
  <si>
    <t>Grumpig</t>
  </si>
  <si>
    <t>['Own Tempo', 'Tangled Feet', 'Contrary']</t>
  </si>
  <si>
    <t>Spot Panda PokÃ©mon</t>
  </si>
  <si>
    <t>Patcheelãƒ‘ãƒƒãƒãƒ¼ãƒ«</t>
  </si>
  <si>
    <t>Spinda</t>
  </si>
  <si>
    <t>['Hyper Cutter', 'Arena Trap', 'Sheer Force']</t>
  </si>
  <si>
    <t>Ant Pit PokÃ©mon</t>
  </si>
  <si>
    <t>NuckrarãƒŠãƒƒã‚¯ãƒ©ãƒ¼</t>
  </si>
  <si>
    <t>Trapinch</t>
  </si>
  <si>
    <t>Vibration PokÃ©mon</t>
  </si>
  <si>
    <t>Vibravaãƒ“ãƒ–ãƒ©ãƒ¼ãƒ</t>
  </si>
  <si>
    <t>Vibrava</t>
  </si>
  <si>
    <t>Flygonãƒ•ãƒ©ã‚¤ã‚´ãƒ³</t>
  </si>
  <si>
    <t>Flygon</t>
  </si>
  <si>
    <t>['Sand Veil', 'Water Absorb']</t>
  </si>
  <si>
    <t>Cactus PokÃ©mon</t>
  </si>
  <si>
    <t>Saboneaã‚µãƒœãƒã‚¢</t>
  </si>
  <si>
    <t>Cacnea</t>
  </si>
  <si>
    <t>Scarecrow PokÃ©mon</t>
  </si>
  <si>
    <t>NoctusãƒŽã‚¯ã‚¿ã‚¹</t>
  </si>
  <si>
    <t>Cacturne</t>
  </si>
  <si>
    <t>['Natural Cure', 'Cloud Nine']</t>
  </si>
  <si>
    <t>Cotton Bird PokÃ©mon</t>
  </si>
  <si>
    <t>Tylttoãƒãƒ«ãƒƒãƒˆ</t>
  </si>
  <si>
    <t>Swablu</t>
  </si>
  <si>
    <t>Humming PokÃ©mon</t>
  </si>
  <si>
    <t>Tyltalisãƒãƒ«ã‚¿ãƒªã‚¹</t>
  </si>
  <si>
    <t>Altaria</t>
  </si>
  <si>
    <t>['Immunity', 'Toxic Boost']</t>
  </si>
  <si>
    <t>Cat Ferret PokÃ©mon</t>
  </si>
  <si>
    <t>Zangooseã‚¶ãƒ³ã‚°ãƒ¼ã‚¹</t>
  </si>
  <si>
    <t>Zangoose</t>
  </si>
  <si>
    <t>['Shed Skin', 'Infiltrator']</t>
  </si>
  <si>
    <t>Fang Snake PokÃ©mon</t>
  </si>
  <si>
    <t>Habunakeãƒãƒ–ãƒãƒ¼ã‚¯</t>
  </si>
  <si>
    <t>Seviper</t>
  </si>
  <si>
    <t>Meteorite PokÃ©mon</t>
  </si>
  <si>
    <t>Lunatoneãƒ«ãƒŠãƒˆãƒ¼ãƒ³</t>
  </si>
  <si>
    <t>Lunatone</t>
  </si>
  <si>
    <t>Solrockã‚½ãƒ«ãƒ­ãƒƒã‚¯</t>
  </si>
  <si>
    <t>Solrock</t>
  </si>
  <si>
    <t>['Oblivious', 'Anticipation', 'Hydration']</t>
  </si>
  <si>
    <t>Whiskers PokÃ©mon</t>
  </si>
  <si>
    <t>Dojoachãƒ‰ã‚¸ãƒ§ãƒƒãƒ</t>
  </si>
  <si>
    <t>Barboach</t>
  </si>
  <si>
    <t>NamazunãƒŠãƒžã‚ºãƒ³</t>
  </si>
  <si>
    <t>Whiscash</t>
  </si>
  <si>
    <t>['Hyper Cutter', 'Shell Armor', 'Adaptability']</t>
  </si>
  <si>
    <t>Ruffian PokÃ©mon</t>
  </si>
  <si>
    <t>Heiganiãƒ˜ã‚¤ã‚¬ãƒ‹</t>
  </si>
  <si>
    <t>Corphish</t>
  </si>
  <si>
    <t>Rogue PokÃ©mon</t>
  </si>
  <si>
    <t>Shizarigerã‚·ã‚¶ãƒªã‚¬ãƒ¼</t>
  </si>
  <si>
    <t>Crawdaunt</t>
  </si>
  <si>
    <t>Clay Doll PokÃ©mon</t>
  </si>
  <si>
    <t>Yajilonãƒ¤ã‚¸ãƒ­ãƒ³</t>
  </si>
  <si>
    <t>Baltoy</t>
  </si>
  <si>
    <t>Nendollãƒãƒ³ãƒ‰ãƒ¼ãƒ«</t>
  </si>
  <si>
    <t>Claydol</t>
  </si>
  <si>
    <t>['Suction Cups', 'Storm Drain']</t>
  </si>
  <si>
    <t>Sea Lily PokÃ©mon</t>
  </si>
  <si>
    <t>Lilylaãƒªãƒªãƒ¼ãƒ©</t>
  </si>
  <si>
    <t>Lileep</t>
  </si>
  <si>
    <t>Barnacle PokÃ©mon</t>
  </si>
  <si>
    <t>Yuradleãƒ¦ãƒ¬ã‚¤ãƒ‰ãƒ«</t>
  </si>
  <si>
    <t>Cradily</t>
  </si>
  <si>
    <t>['Battle Armor', 'Swift Swim']</t>
  </si>
  <si>
    <t>Old Shrimp PokÃ©mon</t>
  </si>
  <si>
    <t>Anopthã‚¢ãƒŽãƒ—ã‚¹</t>
  </si>
  <si>
    <t>Anorith</t>
  </si>
  <si>
    <t>Plate PokÃ©mon</t>
  </si>
  <si>
    <t>Armaldoã‚¢ãƒ¼ãƒžãƒ«ãƒ‰</t>
  </si>
  <si>
    <t>Armaldo</t>
  </si>
  <si>
    <t>['Swift Swim', 'Oblivious', 'Adaptability']</t>
  </si>
  <si>
    <t>Hinbassãƒ’ãƒ³ãƒã‚¹</t>
  </si>
  <si>
    <t>Feebas</t>
  </si>
  <si>
    <t>['Marvel Scale', 'Competitive', 'Cute Charm']</t>
  </si>
  <si>
    <t>Tender PokÃ©mon</t>
  </si>
  <si>
    <t>MilokarossãƒŸãƒ­ã‚«ãƒ­ã‚¹</t>
  </si>
  <si>
    <t>Milotic</t>
  </si>
  <si>
    <t>['Forecast']</t>
  </si>
  <si>
    <t>Weather PokÃ©mon</t>
  </si>
  <si>
    <t>Powalenãƒãƒ¯ãƒ«ãƒ³</t>
  </si>
  <si>
    <t>Castform</t>
  </si>
  <si>
    <t>['Color Change', 'Protean']</t>
  </si>
  <si>
    <t>Color Swap PokÃ©mon</t>
  </si>
  <si>
    <t>Kakureonã‚«ã‚¯ãƒ¬ã‚ªãƒ³</t>
  </si>
  <si>
    <t>Kecleon</t>
  </si>
  <si>
    <t>['Insomnia', 'Frisk', 'Cursed Body']</t>
  </si>
  <si>
    <t>Puppet PokÃ©mon</t>
  </si>
  <si>
    <t>Kagebouzuã‚«ã‚²ãƒœã‚¦ã‚º</t>
  </si>
  <si>
    <t>Shuppet</t>
  </si>
  <si>
    <t>Marionette PokÃ©mon</t>
  </si>
  <si>
    <t>Juppetaã‚¸ãƒ¥ãƒšãƒƒã‚¿</t>
  </si>
  <si>
    <t>Banette</t>
  </si>
  <si>
    <t>['Levitate', 'Frisk']</t>
  </si>
  <si>
    <t>Requiem PokÃ©mon</t>
  </si>
  <si>
    <t>Yomawaruãƒ¨ãƒžãƒ¯ãƒ«</t>
  </si>
  <si>
    <t>Duskull</t>
  </si>
  <si>
    <t>['Pressure', 'Frisk']</t>
  </si>
  <si>
    <t>Beckon PokÃ©mon</t>
  </si>
  <si>
    <t>Samayouruã‚µãƒžãƒ¨ãƒ¼ãƒ«</t>
  </si>
  <si>
    <t>Dusclops</t>
  </si>
  <si>
    <t>['Chlorophyll', 'Solar Power', 'Harvest']</t>
  </si>
  <si>
    <t>Fruit PokÃ©mon</t>
  </si>
  <si>
    <t>Tropiusãƒˆãƒ­ãƒ”ã‚¦ã‚¹</t>
  </si>
  <si>
    <t>Tropius</t>
  </si>
  <si>
    <t>Wind Chime PokÃ©mon</t>
  </si>
  <si>
    <t>Chireanãƒãƒªãƒ¼ãƒ³</t>
  </si>
  <si>
    <t>Chimecho</t>
  </si>
  <si>
    <t>['Pressure', 'Super Luck', 'Justified']</t>
  </si>
  <si>
    <t>Disaster PokÃ©mon</t>
  </si>
  <si>
    <t>Absolã‚¢ãƒ–ã‚½ãƒ«</t>
  </si>
  <si>
    <t>Absol</t>
  </si>
  <si>
    <t>Bright PokÃ©mon</t>
  </si>
  <si>
    <t>Sohnanoã‚½ãƒ¼ãƒŠãƒŽ</t>
  </si>
  <si>
    <t>Wynaut</t>
  </si>
  <si>
    <t>['Inner Focus', 'Ice Body', 'Moody']</t>
  </si>
  <si>
    <t>Snow Hat PokÃ©mon</t>
  </si>
  <si>
    <t>Yukiwarashiãƒ¦ã‚­ãƒ¯ãƒ©ã‚·</t>
  </si>
  <si>
    <t>Snorunt</t>
  </si>
  <si>
    <t>Face PokÃ©mon</t>
  </si>
  <si>
    <t>Onigohriã‚ªãƒ‹ã‚´ãƒ¼ãƒª</t>
  </si>
  <si>
    <t>Glalie</t>
  </si>
  <si>
    <t>['Thick Fat', 'Ice Body', 'Oblivious']</t>
  </si>
  <si>
    <t>Clap PokÃ©mon</t>
  </si>
  <si>
    <t>Tamazarashiã‚¿ãƒžã‚¶ãƒ©ã‚·</t>
  </si>
  <si>
    <t>Spheal</t>
  </si>
  <si>
    <t>Ball Roll PokÃ©mon</t>
  </si>
  <si>
    <t>Todogglerãƒˆãƒ‰ã‚°ãƒ©ãƒ¼</t>
  </si>
  <si>
    <t>Sealeo</t>
  </si>
  <si>
    <t>Ice Break PokÃ©mon</t>
  </si>
  <si>
    <t>Todoserugaãƒˆãƒ‰ã‚¼ãƒ«ã‚¬</t>
  </si>
  <si>
    <t>Walrein</t>
  </si>
  <si>
    <t>['Shell Armor', 'Rattled']</t>
  </si>
  <si>
    <t>Pearluluãƒ‘ãƒ¼ãƒ«ãƒ«</t>
  </si>
  <si>
    <t>Clamperl</t>
  </si>
  <si>
    <t>['Swift Swim', 'Water Veil']</t>
  </si>
  <si>
    <t>Deep Sea PokÃ©mon</t>
  </si>
  <si>
    <t>Huntailãƒãƒ³ãƒ†ãƒ¼ãƒ«</t>
  </si>
  <si>
    <t>Huntail</t>
  </si>
  <si>
    <t>['Swift Swim', 'Hydration']</t>
  </si>
  <si>
    <t>South Sea PokÃ©mon</t>
  </si>
  <si>
    <t>Sakurabyssã‚µã‚¯ãƒ©ãƒ“ã‚¹</t>
  </si>
  <si>
    <t>Gorebyss</t>
  </si>
  <si>
    <t>['Swift Swim', 'Rock Head', 'Sturdy']</t>
  </si>
  <si>
    <t>Longevity PokÃ©mon</t>
  </si>
  <si>
    <t>Glanthã‚¸ãƒ¼ãƒ©ãƒ³ã‚¹</t>
  </si>
  <si>
    <t>Relicanth</t>
  </si>
  <si>
    <t>Rendezvous PokÃ©mon</t>
  </si>
  <si>
    <t>Lovecusãƒ©ãƒ–ã‚«ã‚¹</t>
  </si>
  <si>
    <t>Luvdisc</t>
  </si>
  <si>
    <t>['Rock Head', 'Sheer Force']</t>
  </si>
  <si>
    <t>Rock Head PokÃ©mon</t>
  </si>
  <si>
    <t>Tatsubayã‚¿ãƒ„ãƒ™ã‚¤</t>
  </si>
  <si>
    <t>Bagon</t>
  </si>
  <si>
    <t>['Rock Head', 'Overcoat']</t>
  </si>
  <si>
    <t>Endurance PokÃ©mon</t>
  </si>
  <si>
    <t>Komoruuã‚³ãƒ¢ãƒ«ãƒ¼</t>
  </si>
  <si>
    <t>Shelgon</t>
  </si>
  <si>
    <t>Bohmanderãƒœãƒ¼ãƒžãƒ³ãƒ€</t>
  </si>
  <si>
    <t>Salamence</t>
  </si>
  <si>
    <t>['Clear Body', 'Light Metal']</t>
  </si>
  <si>
    <t>Iron Ball PokÃ©mon</t>
  </si>
  <si>
    <t>Dumbberãƒ€ãƒ³ãƒãƒ«</t>
  </si>
  <si>
    <t>Beldum</t>
  </si>
  <si>
    <t>Iron Claw PokÃ©mon</t>
  </si>
  <si>
    <t>Metangãƒ¡ã‚¿ãƒ³ã‚°</t>
  </si>
  <si>
    <t>Metang</t>
  </si>
  <si>
    <t>Iron Leg PokÃ©mon</t>
  </si>
  <si>
    <t>Metagrossãƒ¡ã‚¿ã‚°ãƒ­ã‚¹</t>
  </si>
  <si>
    <t>Metagross</t>
  </si>
  <si>
    <t>['Clear Body', 'Sturdy']</t>
  </si>
  <si>
    <t>Rock Peak PokÃ©mon</t>
  </si>
  <si>
    <t>Regirockãƒ¬ã‚¸ãƒ­ãƒƒã‚¯</t>
  </si>
  <si>
    <t>Regirock</t>
  </si>
  <si>
    <t>['Clear Body', 'Ice Body']</t>
  </si>
  <si>
    <t>Iceberg PokÃ©mon</t>
  </si>
  <si>
    <t>Regiceãƒ¬ã‚¸ã‚¢ã‚¤ã‚¹</t>
  </si>
  <si>
    <t>Regice</t>
  </si>
  <si>
    <t>Iron PokÃ©mon</t>
  </si>
  <si>
    <t>Registeelãƒ¬ã‚¸ã‚¹ãƒãƒ«</t>
  </si>
  <si>
    <t>Registeel</t>
  </si>
  <si>
    <t>Eon PokÃ©mon</t>
  </si>
  <si>
    <t>Latiasãƒ©ãƒ†ã‚£ã‚¢ã‚¹</t>
  </si>
  <si>
    <t>Latias</t>
  </si>
  <si>
    <t>Latiosãƒ©ãƒ†ã‚£ã‚ªã‚¹</t>
  </si>
  <si>
    <t>Latios</t>
  </si>
  <si>
    <t>['Drizzle']</t>
  </si>
  <si>
    <t>Sea Basin PokÃ©mon</t>
  </si>
  <si>
    <t>Kyogreã‚«ã‚¤ã‚ªãƒ¼ã‚¬</t>
  </si>
  <si>
    <t>Kyogre</t>
  </si>
  <si>
    <t>['Drought']</t>
  </si>
  <si>
    <t>Continent PokÃ©mon</t>
  </si>
  <si>
    <t>Groudonã‚°ãƒ©ãƒ¼ãƒ‰ãƒ³</t>
  </si>
  <si>
    <t>Groudon</t>
  </si>
  <si>
    <t>['Air Lock']</t>
  </si>
  <si>
    <t>Sky High PokÃ©mon</t>
  </si>
  <si>
    <t>Rayquazaãƒ¬ãƒƒã‚¯ã‚¦ã‚¶</t>
  </si>
  <si>
    <t>Rayquaza</t>
  </si>
  <si>
    <t>['Serene Grace']</t>
  </si>
  <si>
    <t>Wish PokÃ©mon</t>
  </si>
  <si>
    <t>Jirachiã‚¸ãƒ©ãƒ¼ãƒ</t>
  </si>
  <si>
    <t>Jirachi</t>
  </si>
  <si>
    <t>['Pressure']</t>
  </si>
  <si>
    <t>DNA PokÃ©mon</t>
  </si>
  <si>
    <t>Deoxysãƒ‡ã‚ªã‚­ã‚·ã‚¹</t>
  </si>
  <si>
    <t>Deoxys</t>
  </si>
  <si>
    <t>['Overgrow', 'Shell Armor']</t>
  </si>
  <si>
    <t>Tiny Leaf PokÃ©mon</t>
  </si>
  <si>
    <t>NaetleãƒŠã‚¨ãƒˆãƒ«</t>
  </si>
  <si>
    <t>Turtwig</t>
  </si>
  <si>
    <t>Grove PokÃ©mon</t>
  </si>
  <si>
    <t>Hayashigameãƒãƒ¤ã‚·ã‚¬ãƒ¡</t>
  </si>
  <si>
    <t>Grotle</t>
  </si>
  <si>
    <t>Dodaitoseãƒ‰ãƒ€ã‚¤ãƒˆã‚¹</t>
  </si>
  <si>
    <t>Torterra</t>
  </si>
  <si>
    <t>['Blaze', 'Iron Fist']</t>
  </si>
  <si>
    <t>Chimp PokÃ©mon</t>
  </si>
  <si>
    <t>Hikozaruãƒ’ã‚³ã‚¶ãƒ«</t>
  </si>
  <si>
    <t>Chimchar</t>
  </si>
  <si>
    <t>Playful PokÃ©mon</t>
  </si>
  <si>
    <t>Moukazaruãƒ¢ã‚¦ã‚«ã‚¶ãƒ«</t>
  </si>
  <si>
    <t>Monferno</t>
  </si>
  <si>
    <t>Goukazaruã‚´ã‚¦ã‚«ã‚¶ãƒ«</t>
  </si>
  <si>
    <t>Infernape</t>
  </si>
  <si>
    <t>['Torrent', 'Defiant']</t>
  </si>
  <si>
    <t>Penguin PokÃ©mon</t>
  </si>
  <si>
    <t>Pochamaãƒãƒƒãƒãƒ£ãƒž</t>
  </si>
  <si>
    <t>Piplup</t>
  </si>
  <si>
    <t>Pottaishiãƒãƒƒã‚¿ã‚¤ã‚·</t>
  </si>
  <si>
    <t>Prinplup</t>
  </si>
  <si>
    <t>Emperor PokÃ©mon</t>
  </si>
  <si>
    <t>Emperteã‚¨ãƒ³ãƒšãƒ«ãƒˆ</t>
  </si>
  <si>
    <t>Empoleon</t>
  </si>
  <si>
    <t>['Keen Eye', 'Reckless']</t>
  </si>
  <si>
    <t>Starling PokÃ©mon</t>
  </si>
  <si>
    <t>Mukkuruãƒ ãƒƒã‚¯ãƒ«</t>
  </si>
  <si>
    <t>Starly</t>
  </si>
  <si>
    <t>['Intimidate', 'Reckless']</t>
  </si>
  <si>
    <t>Mukubirdãƒ ã‚¯ãƒãƒ¼ãƒ‰</t>
  </si>
  <si>
    <t>Staravia</t>
  </si>
  <si>
    <t>Predator PokÃ©mon</t>
  </si>
  <si>
    <t>Mukuhawkãƒ ã‚¯ãƒ›ãƒ¼ã‚¯</t>
  </si>
  <si>
    <t>Staraptor</t>
  </si>
  <si>
    <t>['Simple', 'Unaware', 'Moody']</t>
  </si>
  <si>
    <t>Plump Mouse PokÃ©mon</t>
  </si>
  <si>
    <t>Bippaãƒ“ãƒƒãƒ‘</t>
  </si>
  <si>
    <t>Bidoof</t>
  </si>
  <si>
    <t>Beaver PokÃ©mon</t>
  </si>
  <si>
    <t>Beadaruãƒ“ãƒ¼ãƒ€ãƒ«</t>
  </si>
  <si>
    <t>Bibarel</t>
  </si>
  <si>
    <t>['Shed Skin', 'Run Away']</t>
  </si>
  <si>
    <t>Cricket PokÃ©mon</t>
  </si>
  <si>
    <t>Korobohshiã‚³ãƒ­ãƒœãƒ¼ã‚·</t>
  </si>
  <si>
    <t>Kricketot</t>
  </si>
  <si>
    <t>['Swarm', 'Technician']</t>
  </si>
  <si>
    <t>Korotockã‚³ãƒ­ãƒˆãƒƒã‚¯</t>
  </si>
  <si>
    <t>Kricketune</t>
  </si>
  <si>
    <t>['Rivalry', 'Intimidate', 'Guts']</t>
  </si>
  <si>
    <t>Flash PokÃ©mon</t>
  </si>
  <si>
    <t>Kolinkã‚³ãƒªãƒ³ã‚¯</t>
  </si>
  <si>
    <t>Shinx</t>
  </si>
  <si>
    <t>Spark PokÃ©mon</t>
  </si>
  <si>
    <t>Luxioãƒ«ã‚¯ã‚·ã‚ª</t>
  </si>
  <si>
    <t>Luxio</t>
  </si>
  <si>
    <t>Gleam Eyes PokÃ©mon</t>
  </si>
  <si>
    <t>Rentorarãƒ¬ãƒ³ãƒˆãƒ©ãƒ¼</t>
  </si>
  <si>
    <t>Luxray</t>
  </si>
  <si>
    <t>Bud PokÃ©mon</t>
  </si>
  <si>
    <t>Subomieã‚¹ãƒœãƒŸãƒ¼</t>
  </si>
  <si>
    <t>Budew</t>
  </si>
  <si>
    <t>['Natural Cure', 'Poison Point', 'Technician']</t>
  </si>
  <si>
    <t>Bouquet PokÃ©mon</t>
  </si>
  <si>
    <t>Roseradeãƒ­ã‚ºãƒ¬ã‚¤ãƒ‰</t>
  </si>
  <si>
    <t>Roserade</t>
  </si>
  <si>
    <t>['Mold Breaker', 'Sheer Force']</t>
  </si>
  <si>
    <t>Head Butt PokÃ©mon</t>
  </si>
  <si>
    <t>Zugaidosã‚ºã‚¬ã‚¤ãƒ‰ã‚¹</t>
  </si>
  <si>
    <t>Cranidos</t>
  </si>
  <si>
    <t>Rampaldãƒ©ãƒ ãƒ‘ãƒ«ãƒ‰</t>
  </si>
  <si>
    <t>Rampardos</t>
  </si>
  <si>
    <t>['Sturdy', 'Soundproof']</t>
  </si>
  <si>
    <t>Shield PokÃ©mon</t>
  </si>
  <si>
    <t>Tatetopsã‚¿ãƒ†ãƒˆãƒ—ã‚¹</t>
  </si>
  <si>
    <t>Shieldon</t>
  </si>
  <si>
    <t>Toridepsãƒˆãƒªãƒ‡ãƒ—ã‚¹</t>
  </si>
  <si>
    <t>Bastiodon</t>
  </si>
  <si>
    <t>['Shed Skin', 'Overcoat']</t>
  </si>
  <si>
    <t>MinomucchiãƒŸãƒŽãƒ ãƒƒãƒ</t>
  </si>
  <si>
    <t>Burmy</t>
  </si>
  <si>
    <t>['Anticipation', 'Overcoat']</t>
  </si>
  <si>
    <t>Minomadam (kusaki No Mino)ãƒŸãƒŽãƒžãƒ€ãƒ </t>
  </si>
  <si>
    <t>Wormadam</t>
  </si>
  <si>
    <t>['Swarm', 'Tinted Lens']</t>
  </si>
  <si>
    <t>Moth PokÃ©mon</t>
  </si>
  <si>
    <t>Gamaleã‚¬ãƒ¼ãƒ¡ã‚¤ãƒ«</t>
  </si>
  <si>
    <t>Mothim</t>
  </si>
  <si>
    <t>['Honey Gather', 'Hustle']</t>
  </si>
  <si>
    <t>Tiny Bee PokÃ©mon</t>
  </si>
  <si>
    <t>MitsuhoneyãƒŸãƒ„ãƒãƒ‹ãƒ¼</t>
  </si>
  <si>
    <t>Combee</t>
  </si>
  <si>
    <t>Beehive PokÃ©mon</t>
  </si>
  <si>
    <t>Beequenãƒ“ãƒ¼ã‚¯ã‚¤ãƒ³</t>
  </si>
  <si>
    <t>Vespiquen</t>
  </si>
  <si>
    <t>['Run Away', 'Pickup', 'Volt Absorb']</t>
  </si>
  <si>
    <t>EleSquirrel PokÃ©mon</t>
  </si>
  <si>
    <t>Pachirisuãƒ‘ãƒãƒªã‚¹</t>
  </si>
  <si>
    <t>Pachirisu</t>
  </si>
  <si>
    <t>Sea Weasel PokÃ©mon</t>
  </si>
  <si>
    <t>Buoyselãƒ–ã‚¤ã‚¼ãƒ«</t>
  </si>
  <si>
    <t>Buizel</t>
  </si>
  <si>
    <t>Floazelãƒ•ãƒ­ãƒ¼ã‚¼ãƒ«</t>
  </si>
  <si>
    <t>Floatzel</t>
  </si>
  <si>
    <t>['Chlorophyll']</t>
  </si>
  <si>
    <t>Cherry PokÃ©mon</t>
  </si>
  <si>
    <t>Cherinboãƒã‚§ãƒªãƒ³ãƒœ</t>
  </si>
  <si>
    <t>Cherubi</t>
  </si>
  <si>
    <t>['Flower Gift']</t>
  </si>
  <si>
    <t>Blossom PokÃ©mon</t>
  </si>
  <si>
    <t>Cherrimãƒã‚§ãƒªãƒ </t>
  </si>
  <si>
    <t>Cherrim</t>
  </si>
  <si>
    <t>['Sticky Hold', 'Storm Drain', 'Sand Force']</t>
  </si>
  <si>
    <t>Sea Slug PokÃ©mon</t>
  </si>
  <si>
    <t>Karanakushiã‚«ãƒ©ãƒŠã‚¯ã‚·</t>
  </si>
  <si>
    <t>Shellos</t>
  </si>
  <si>
    <t>Tritodonãƒˆãƒªãƒˆãƒ‰ãƒ³</t>
  </si>
  <si>
    <t>Gastrodon</t>
  </si>
  <si>
    <t>['Technician', 'Pickup', 'Skill Link']</t>
  </si>
  <si>
    <t>Etebothã‚¨ãƒ†ãƒœãƒ¼ã‚¹</t>
  </si>
  <si>
    <t>Ambipom</t>
  </si>
  <si>
    <t>['Aftermath', 'Unburden', 'Flare Boost']</t>
  </si>
  <si>
    <t>Fuwanteãƒ•ãƒ¯ãƒ³ãƒ†</t>
  </si>
  <si>
    <t>Drifloon</t>
  </si>
  <si>
    <t>Blimp PokÃ©mon</t>
  </si>
  <si>
    <t>Fuwarideãƒ•ãƒ¯ãƒ©ã‚¤ãƒ‰</t>
  </si>
  <si>
    <t>Drifblim</t>
  </si>
  <si>
    <t>['Run Away', 'Klutz', 'Limber']</t>
  </si>
  <si>
    <t>Rabbit PokÃ©mon</t>
  </si>
  <si>
    <t>MimirolãƒŸãƒŸãƒ­ãƒ«</t>
  </si>
  <si>
    <t>Buneary</t>
  </si>
  <si>
    <t>['Cute Charm', 'Klutz', 'Limber']</t>
  </si>
  <si>
    <t>MimilopãƒŸãƒŸãƒ­ãƒƒãƒ—</t>
  </si>
  <si>
    <t>Lopunny</t>
  </si>
  <si>
    <t>Magical PokÃ©mon</t>
  </si>
  <si>
    <t>Mumargiãƒ ã‚¦ãƒžãƒ¼ã‚¸</t>
  </si>
  <si>
    <t>Mismagius</t>
  </si>
  <si>
    <t>['Insomnia', 'Super Luck', 'Moxie']</t>
  </si>
  <si>
    <t>Big Boss PokÃ©mon</t>
  </si>
  <si>
    <t>Dongkarasuãƒ‰ãƒ³ã‚«ãƒ©ã‚¹</t>
  </si>
  <si>
    <t>Honchkrow</t>
  </si>
  <si>
    <t>['Limber', 'Own Tempo', 'Keen Eye']</t>
  </si>
  <si>
    <t>Catty PokÃ©mon</t>
  </si>
  <si>
    <t>Nyarmarãƒ‹ãƒ£ãƒ«ãƒžãƒ¼</t>
  </si>
  <si>
    <t>Glameow</t>
  </si>
  <si>
    <t>['Thick Fat', 'Own Tempo', 'Defiant']</t>
  </si>
  <si>
    <t>Tiger Cat PokÃ©mon</t>
  </si>
  <si>
    <t>Bunyattoãƒ–ãƒ‹ãƒ£ãƒƒãƒˆ</t>
  </si>
  <si>
    <t>Purugly</t>
  </si>
  <si>
    <t>Bell PokÃ©mon</t>
  </si>
  <si>
    <t>Lisyanãƒªãƒ¼ã‚·ãƒ£ãƒ³</t>
  </si>
  <si>
    <t>Chingling</t>
  </si>
  <si>
    <t>['Stench', 'Aftermath', 'Keen Eye']</t>
  </si>
  <si>
    <t>Skunk PokÃ©mon</t>
  </si>
  <si>
    <t>Skunpuuã‚¹ã‚«ãƒ³ãƒ—ãƒ¼</t>
  </si>
  <si>
    <t>Stunky</t>
  </si>
  <si>
    <t>Skutankã‚¹ã‚«ã‚¿ãƒ³ã‚¯</t>
  </si>
  <si>
    <t>Skuntank</t>
  </si>
  <si>
    <t>['Levitate', 'Heatproof', 'Heavy Metal']</t>
  </si>
  <si>
    <t>Bronze PokÃ©mon</t>
  </si>
  <si>
    <t>Dohmirrorãƒ‰ãƒ¼ãƒŸãƒ©ãƒ¼</t>
  </si>
  <si>
    <t>Bronzor</t>
  </si>
  <si>
    <t>Bronze Bell PokÃ©mon</t>
  </si>
  <si>
    <t>Dohtakunãƒ‰ãƒ¼ã‚¿ã‚¯ãƒ³</t>
  </si>
  <si>
    <t>Bronzong</t>
  </si>
  <si>
    <t>Bonsai PokÃ©mon</t>
  </si>
  <si>
    <t>Usohachiã‚¦ã‚½ãƒãƒ</t>
  </si>
  <si>
    <t>Bonsly</t>
  </si>
  <si>
    <t>Mime PokÃ©mon</t>
  </si>
  <si>
    <t>Maneneãƒžãƒãƒ</t>
  </si>
  <si>
    <t>Mime Jr.</t>
  </si>
  <si>
    <t>['Natural Cure', 'Serene Grace', 'Friend Guard']</t>
  </si>
  <si>
    <t>Playhouse PokÃ©mon</t>
  </si>
  <si>
    <t>Pinpukuãƒ”ãƒ³ãƒ—ã‚¯</t>
  </si>
  <si>
    <t>Happiny</t>
  </si>
  <si>
    <t>Music Note PokÃ©mon</t>
  </si>
  <si>
    <t>Perapãƒšãƒ©ãƒƒãƒ—</t>
  </si>
  <si>
    <t>Chatot</t>
  </si>
  <si>
    <t>['Pressure', 'Infiltrator']</t>
  </si>
  <si>
    <t>Forbidden PokÃ©mon</t>
  </si>
  <si>
    <t>MikarugeãƒŸã‚«ãƒ«ã‚²</t>
  </si>
  <si>
    <t>Spiritomb</t>
  </si>
  <si>
    <t>['Sand Veil', 'Rough Skin']</t>
  </si>
  <si>
    <t>Land Shark PokÃ©mon</t>
  </si>
  <si>
    <t>Fukamaruãƒ•ã‚«ãƒžãƒ«</t>
  </si>
  <si>
    <t>Gible</t>
  </si>
  <si>
    <t>Cave PokÃ©mon</t>
  </si>
  <si>
    <t>Gabiteã‚¬ãƒã‚¤ãƒˆ</t>
  </si>
  <si>
    <t>Gabite</t>
  </si>
  <si>
    <t>Mach PokÃ©mon</t>
  </si>
  <si>
    <t>Gaburiasã‚¬ãƒ–ãƒªã‚¢ã‚¹</t>
  </si>
  <si>
    <t>Garchomp</t>
  </si>
  <si>
    <t>['Pickup', 'Thick Fat', 'Gluttony']</t>
  </si>
  <si>
    <t>Big Eater PokÃ©mon</t>
  </si>
  <si>
    <t>Gonbeã‚´ãƒ³ãƒ™</t>
  </si>
  <si>
    <t>Munchlax</t>
  </si>
  <si>
    <t>['Steadfast', 'Inner Focus', 'Prankster']</t>
  </si>
  <si>
    <t>Emanation PokÃ©mon</t>
  </si>
  <si>
    <t>Rioluãƒªã‚ªãƒ«</t>
  </si>
  <si>
    <t>Riolu</t>
  </si>
  <si>
    <t>['Steadfast', 'Inner Focus', 'Justified']</t>
  </si>
  <si>
    <t>Aura PokÃ©mon</t>
  </si>
  <si>
    <t>Lucarioãƒ«ã‚«ãƒªã‚ª</t>
  </si>
  <si>
    <t>Lucario</t>
  </si>
  <si>
    <t>['Sand Stream', 'Sand Force']</t>
  </si>
  <si>
    <t>Hippo PokÃ©mon</t>
  </si>
  <si>
    <t>Hippopotasãƒ’ãƒãƒã‚¿ã‚¹</t>
  </si>
  <si>
    <t>Hippopotas</t>
  </si>
  <si>
    <t>Heavyweight PokÃ©mon</t>
  </si>
  <si>
    <t>Kabaldonã‚«ãƒãƒ«ãƒ‰ãƒ³</t>
  </si>
  <si>
    <t>Hippowdon</t>
  </si>
  <si>
    <t>['Battle Armor', 'Sniper', 'Keen Eye']</t>
  </si>
  <si>
    <t>Scorpion PokÃ©mon</t>
  </si>
  <si>
    <t>Scorupiã‚¹ã‚³ãƒ«ãƒ”</t>
  </si>
  <si>
    <t>Skorupi</t>
  </si>
  <si>
    <t>Ogre Scorp PokÃ©mon</t>
  </si>
  <si>
    <t>Dorapionãƒ‰ãƒ©ãƒ”ã‚ªãƒ³</t>
  </si>
  <si>
    <t>Drapion</t>
  </si>
  <si>
    <t>['Anticipation', 'Dry Skin', 'Poison Touch']</t>
  </si>
  <si>
    <t>Toxic Mouth PokÃ©mon</t>
  </si>
  <si>
    <t>Gureggruã‚°ãƒ¬ãƒƒã‚°ãƒ«</t>
  </si>
  <si>
    <t>Croagunk</t>
  </si>
  <si>
    <t>Dokurogãƒ‰ã‚¯ãƒ­ãƒƒã‚°</t>
  </si>
  <si>
    <t>Toxicroak</t>
  </si>
  <si>
    <t>Bug Catcher PokÃ©mon</t>
  </si>
  <si>
    <t>Muskippaãƒžã‚¹ã‚­ãƒƒãƒ‘</t>
  </si>
  <si>
    <t>Carnivine</t>
  </si>
  <si>
    <t>['Swift Swim', 'Storm Drain', 'Water Veil']</t>
  </si>
  <si>
    <t>Wing Fish PokÃ©mon</t>
  </si>
  <si>
    <t>Keikouoã‚±ã‚¤ã‚³ã‚¦ã‚ª</t>
  </si>
  <si>
    <t>Finneon</t>
  </si>
  <si>
    <t>Neon PokÃ©mon</t>
  </si>
  <si>
    <t>Neolantãƒã‚ªãƒ©ãƒ³ãƒˆ</t>
  </si>
  <si>
    <t>Lumineon</t>
  </si>
  <si>
    <t>Tamantaã‚¿ãƒžãƒ³ã‚¿</t>
  </si>
  <si>
    <t>Mantyke</t>
  </si>
  <si>
    <t>['Snow Warning', 'Soundproof']</t>
  </si>
  <si>
    <t>Frosted Tree PokÃ©mon</t>
  </si>
  <si>
    <t>Yukikaburiãƒ¦ã‚­ã‚«ãƒ–ãƒª</t>
  </si>
  <si>
    <t>Snover</t>
  </si>
  <si>
    <t>Yukinoohãƒ¦ã‚­ãƒŽã‚ªãƒ¼</t>
  </si>
  <si>
    <t>Abomasnow</t>
  </si>
  <si>
    <t>['Pressure', 'Pickpocket']</t>
  </si>
  <si>
    <t>Manyulaãƒžãƒ‹ãƒ¥ãƒ¼ãƒ©</t>
  </si>
  <si>
    <t>Weavile</t>
  </si>
  <si>
    <t>Magnet Area PokÃ©mon</t>
  </si>
  <si>
    <t>Jibacoilã‚¸ãƒã‚³ã‚¤ãƒ«</t>
  </si>
  <si>
    <t>Magnezone</t>
  </si>
  <si>
    <t>Berobeltãƒ™ãƒ­ãƒ™ãƒ«ãƒˆ</t>
  </si>
  <si>
    <t>Lickilicky</t>
  </si>
  <si>
    <t>['Lightningrod', 'Solid Rock', 'Reckless']</t>
  </si>
  <si>
    <t>Dosidonãƒ‰ã‚µã‚¤ãƒ‰ãƒ³</t>
  </si>
  <si>
    <t>Rhyperior</t>
  </si>
  <si>
    <t>Mojumboãƒ¢ã‚¸ãƒ£ãƒ³ãƒœ</t>
  </si>
  <si>
    <t>Tangrowth</t>
  </si>
  <si>
    <t>['Motor Drive', 'Vital Spirit']</t>
  </si>
  <si>
    <t>Thunderbolt PokÃ©mon</t>
  </si>
  <si>
    <t>Elekibleã‚¨ãƒ¬ã‚­ãƒ–ãƒ«</t>
  </si>
  <si>
    <t>Electivire</t>
  </si>
  <si>
    <t>Blast PokÃ©mon</t>
  </si>
  <si>
    <t>Booburnãƒ–ãƒ¼ãƒãƒ¼ãƒ³</t>
  </si>
  <si>
    <t>Magmortar</t>
  </si>
  <si>
    <t>Jubilee PokÃ©mon</t>
  </si>
  <si>
    <t>Togekissãƒˆã‚²ã‚­ãƒƒã‚¹</t>
  </si>
  <si>
    <t>Togekiss</t>
  </si>
  <si>
    <t>['Speed Boost', 'Tinted Lens', 'Frisk']</t>
  </si>
  <si>
    <t>Ogre Darner PokÃ©mon</t>
  </si>
  <si>
    <t>Megayanmaãƒ¡ã‚¬ãƒ¤ãƒ³ãƒž</t>
  </si>
  <si>
    <t>Yanmega</t>
  </si>
  <si>
    <t>['Leaf Guard', 'Chlorophyll']</t>
  </si>
  <si>
    <t>Verdant PokÃ©mon</t>
  </si>
  <si>
    <t>Leafiaãƒªãƒ¼ãƒ•ã‚£ã‚¢</t>
  </si>
  <si>
    <t>Leafeon</t>
  </si>
  <si>
    <t>['Snow Cloak', 'Ice Body']</t>
  </si>
  <si>
    <t>Fresh Snow PokÃ©mon</t>
  </si>
  <si>
    <t>Glaciaã‚°ãƒ¬ã‚¤ã‚·ã‚¢</t>
  </si>
  <si>
    <t>Glaceon</t>
  </si>
  <si>
    <t>['Hyper Cutter', 'Sand Veil', 'Poison Heal']</t>
  </si>
  <si>
    <t>Fang Scorp PokÃ©mon</t>
  </si>
  <si>
    <t>Glionã‚°ãƒ©ã‚¤ã‚ªãƒ³</t>
  </si>
  <si>
    <t>Gliscor</t>
  </si>
  <si>
    <t>Twin Tusk PokÃ©mon</t>
  </si>
  <si>
    <t>Mammooãƒžãƒ³ãƒ ãƒ¼</t>
  </si>
  <si>
    <t>Mamoswine</t>
  </si>
  <si>
    <t>['Adaptability', 'Download', 'Analytic']</t>
  </si>
  <si>
    <t>Porygon-zãƒãƒªã‚´ãƒ³ï¼º</t>
  </si>
  <si>
    <t>Porygon-Z</t>
  </si>
  <si>
    <t>['Steadfast', 'Justified']</t>
  </si>
  <si>
    <t>Blade PokÃ©mon</t>
  </si>
  <si>
    <t>Erureidoã‚¨ãƒ«ãƒ¬ã‚¤ãƒ‰</t>
  </si>
  <si>
    <t>Gallade</t>
  </si>
  <si>
    <t>Dainoseãƒ€ã‚¤ãƒŽãƒ¼ã‚º</t>
  </si>
  <si>
    <t>Probopass</t>
  </si>
  <si>
    <t>Gripper PokÃ©mon</t>
  </si>
  <si>
    <t>Yonoirãƒ¨ãƒŽãƒ¯ãƒ¼ãƒ«</t>
  </si>
  <si>
    <t>Dusknoir</t>
  </si>
  <si>
    <t>['Snow Cloak', 'Cursed Body']</t>
  </si>
  <si>
    <t>Snow Land PokÃ©mon</t>
  </si>
  <si>
    <t>Yukimenokoãƒ¦ã‚­ãƒ¡ãƒŽã‚³</t>
  </si>
  <si>
    <t>Froslass</t>
  </si>
  <si>
    <t>Plasma PokÃ©mon</t>
  </si>
  <si>
    <t>Rotomãƒ­ãƒˆãƒ </t>
  </si>
  <si>
    <t>Rotom</t>
  </si>
  <si>
    <t>Knowledge PokÃ©mon</t>
  </si>
  <si>
    <t>Yuxieãƒ¦ã‚¯ã‚·ãƒ¼</t>
  </si>
  <si>
    <t>Uxie</t>
  </si>
  <si>
    <t>Emritã‚¨ãƒ ãƒªãƒƒãƒˆ</t>
  </si>
  <si>
    <t>Mesprit</t>
  </si>
  <si>
    <t>Willpower PokÃ©mon</t>
  </si>
  <si>
    <t>Agnomeã‚¢ã‚°ãƒŽãƒ </t>
  </si>
  <si>
    <t>Azelf</t>
  </si>
  <si>
    <t>['Pressure', 'Telepathy']</t>
  </si>
  <si>
    <t>Temporal PokÃ©mon</t>
  </si>
  <si>
    <t>Dialgaãƒ‡ã‚£ã‚¢ãƒ«ã‚¬</t>
  </si>
  <si>
    <t>Dialga</t>
  </si>
  <si>
    <t>Spatial PokÃ©mon</t>
  </si>
  <si>
    <t>Palkiaãƒ‘ãƒ«ã‚­ã‚¢</t>
  </si>
  <si>
    <t>Palkia</t>
  </si>
  <si>
    <t>['Flash Fire', 'Flame Body']</t>
  </si>
  <si>
    <t>Lava Dome PokÃ©mon</t>
  </si>
  <si>
    <t>Heatranãƒ’ãƒ¼ãƒ‰ãƒ©ãƒ³</t>
  </si>
  <si>
    <t>Heatran</t>
  </si>
  <si>
    <t>['Slow Start']</t>
  </si>
  <si>
    <t>Colossal PokÃ©mon</t>
  </si>
  <si>
    <t>Regigigasãƒ¬ã‚¸ã‚®ã‚¬ã‚¹</t>
  </si>
  <si>
    <t>Regigigas</t>
  </si>
  <si>
    <t>['Pressure', 'Telepathy', 'Levitate']</t>
  </si>
  <si>
    <t>Renegade PokÃ©mon</t>
  </si>
  <si>
    <t>Giratina (another Forme)ã‚®ãƒ©ãƒ†ã‚£ãƒŠ</t>
  </si>
  <si>
    <t>Giratina</t>
  </si>
  <si>
    <t>Lunar PokÃ©mon</t>
  </si>
  <si>
    <t>Cresseliaã‚¯ãƒ¬ã‚»ãƒªã‚¢</t>
  </si>
  <si>
    <t>Cresselia</t>
  </si>
  <si>
    <t>['Hydration']</t>
  </si>
  <si>
    <t>Sea Drifter PokÃ©mon</t>
  </si>
  <si>
    <t>Phioneãƒ•ã‚£ã‚ªãƒ</t>
  </si>
  <si>
    <t>Phione</t>
  </si>
  <si>
    <t>Seafaring PokÃ©mon</t>
  </si>
  <si>
    <t>ManaphyãƒžãƒŠãƒ•ã‚£</t>
  </si>
  <si>
    <t>Manaphy</t>
  </si>
  <si>
    <t>['Bad Dreams']</t>
  </si>
  <si>
    <t>Pitch-Black PokÃ©mon</t>
  </si>
  <si>
    <t>Darkraiãƒ€ãƒ¼ã‚¯ãƒ©ã‚¤</t>
  </si>
  <si>
    <t>Darkrai</t>
  </si>
  <si>
    <t>['Natural Cure', 'Serene Grace']</t>
  </si>
  <si>
    <t>Gratitude PokÃ©mon</t>
  </si>
  <si>
    <t>Shaymin (sky Forme)ã‚·ã‚§ã‚¤ãƒŸ</t>
  </si>
  <si>
    <t>Shaymin</t>
  </si>
  <si>
    <t>['Multitype']</t>
  </si>
  <si>
    <t>Alpha PokÃ©mon</t>
  </si>
  <si>
    <t>Arceusã‚¢ãƒ«ã‚»ã‚¦ã‚¹</t>
  </si>
  <si>
    <t>Arceus</t>
  </si>
  <si>
    <t>['Victory Star']</t>
  </si>
  <si>
    <t>Victory PokÃ©mon</t>
  </si>
  <si>
    <t>Victiniãƒ“ã‚¯ãƒ†ã‚£ãƒ‹</t>
  </si>
  <si>
    <t>Victini</t>
  </si>
  <si>
    <t>['Overgrow', 'Contrary']</t>
  </si>
  <si>
    <t>Grass Snake PokÃ©mon</t>
  </si>
  <si>
    <t>Tsutarjaãƒ„ã‚¿ãƒ¼ã‚¸ãƒ£</t>
  </si>
  <si>
    <t>Snivy</t>
  </si>
  <si>
    <t>Janovyã‚¸ãƒ£ãƒŽãƒ“ãƒ¼</t>
  </si>
  <si>
    <t>Servine</t>
  </si>
  <si>
    <t>Regal PokÃ©mon</t>
  </si>
  <si>
    <t>Jalordaã‚¸ãƒ£ãƒ­ãƒ¼ãƒ€</t>
  </si>
  <si>
    <t>Serperior</t>
  </si>
  <si>
    <t>['Blaze', 'Thick Fat']</t>
  </si>
  <si>
    <t>Fire Pig PokÃ©mon</t>
  </si>
  <si>
    <t>Pokabuãƒã‚«ãƒ–</t>
  </si>
  <si>
    <t>Tepig</t>
  </si>
  <si>
    <t>Chaobooãƒãƒ£ã‚ªãƒ–ãƒ¼</t>
  </si>
  <si>
    <t>Pignite</t>
  </si>
  <si>
    <t>['Blaze', 'Reckless']</t>
  </si>
  <si>
    <t>Mega Fire Pig PokÃ©mon</t>
  </si>
  <si>
    <t>Enbuohã‚¨ãƒ³ãƒ–ã‚ªãƒ¼</t>
  </si>
  <si>
    <t>Emboar</t>
  </si>
  <si>
    <t>['Torrent', 'Shell Armor']</t>
  </si>
  <si>
    <t>Sea Otter PokÃ©mon</t>
  </si>
  <si>
    <t>MijumaruãƒŸã‚¸ãƒ¥ãƒžãƒ«</t>
  </si>
  <si>
    <t>Oshawott</t>
  </si>
  <si>
    <t>Discipline PokÃ©mon</t>
  </si>
  <si>
    <t>Futachimaruãƒ•ã‚¿ãƒãƒžãƒ«</t>
  </si>
  <si>
    <t>Dewott</t>
  </si>
  <si>
    <t>Formidable PokÃ©mon</t>
  </si>
  <si>
    <t>Daikenkiãƒ€ã‚¤ã‚±ãƒ³ã‚­</t>
  </si>
  <si>
    <t>Samurott</t>
  </si>
  <si>
    <t>['Run Away', 'Keen Eye', 'Analytic']</t>
  </si>
  <si>
    <t>MinezumiãƒŸãƒã‚ºãƒŸ</t>
  </si>
  <si>
    <t>Patrat</t>
  </si>
  <si>
    <t>['Illuminate', 'Keen Eye', 'Analytic']</t>
  </si>
  <si>
    <t>Lookout PokÃ©mon</t>
  </si>
  <si>
    <t>MiruhogãƒŸãƒ«ãƒ›ãƒƒã‚°</t>
  </si>
  <si>
    <t>Watchog</t>
  </si>
  <si>
    <t>['Vital Spirit', 'Pickup', 'Run Away']</t>
  </si>
  <si>
    <t>Yorterrieãƒ¨ãƒ¼ãƒ†ãƒªãƒ¼</t>
  </si>
  <si>
    <t>Lillipup</t>
  </si>
  <si>
    <t>['Intimidate', 'Sand Rush', 'Scrappy']</t>
  </si>
  <si>
    <t>Loyal Dog PokÃ©mon</t>
  </si>
  <si>
    <t>Herderrieãƒãƒ¼ãƒ‡ãƒªã‚¢</t>
  </si>
  <si>
    <t>Herdier</t>
  </si>
  <si>
    <t>Big-Hearted PokÃ©mon</t>
  </si>
  <si>
    <t>Moolandãƒ ãƒ¼ãƒ©ãƒ³ãƒ‰</t>
  </si>
  <si>
    <t>Stoutland</t>
  </si>
  <si>
    <t>['Limber', 'Unburden', 'Prankster']</t>
  </si>
  <si>
    <t>Devious PokÃ©mon</t>
  </si>
  <si>
    <t>Choronekoãƒãƒ§ãƒ­ãƒã‚³</t>
  </si>
  <si>
    <t>Purrloin</t>
  </si>
  <si>
    <t>Cruel PokÃ©mon</t>
  </si>
  <si>
    <t>Lepardasãƒ¬ãƒ‘ãƒ«ãƒ€ã‚¹</t>
  </si>
  <si>
    <t>Liepard</t>
  </si>
  <si>
    <t>['Gluttony', 'Overgrow']</t>
  </si>
  <si>
    <t>Grass Monkey PokÃ©mon</t>
  </si>
  <si>
    <t>Yanappuãƒ¤ãƒŠãƒƒãƒ—</t>
  </si>
  <si>
    <t>Pansage</t>
  </si>
  <si>
    <t>Thorn Monkey PokÃ©mon</t>
  </si>
  <si>
    <t>Yanakkieãƒ¤ãƒŠãƒƒã‚­ãƒ¼</t>
  </si>
  <si>
    <t>Simisage</t>
  </si>
  <si>
    <t>['Gluttony', 'Blaze']</t>
  </si>
  <si>
    <t>High Temp PokÃ©mon</t>
  </si>
  <si>
    <t>Baoppuãƒã‚ªãƒƒãƒ—</t>
  </si>
  <si>
    <t>Pansear</t>
  </si>
  <si>
    <t>Ember PokÃ©mon</t>
  </si>
  <si>
    <t>Baokkieãƒã‚ªãƒƒã‚­ãƒ¼</t>
  </si>
  <si>
    <t>Simisear</t>
  </si>
  <si>
    <t>['Gluttony', 'Torrent']</t>
  </si>
  <si>
    <t>Spray PokÃ©mon</t>
  </si>
  <si>
    <t>Hiyappuãƒ’ãƒ¤ãƒƒãƒ—</t>
  </si>
  <si>
    <t>Panpour</t>
  </si>
  <si>
    <t>Geyser PokÃ©mon</t>
  </si>
  <si>
    <t>Hiyakkieãƒ’ãƒ¤ãƒƒã‚­ãƒ¼</t>
  </si>
  <si>
    <t>Simipour</t>
  </si>
  <si>
    <t>['Forewarn', 'Synchronize', 'Telepathy']</t>
  </si>
  <si>
    <t>Dream Eater PokÃ©mon</t>
  </si>
  <si>
    <t>Munnaãƒ ãƒ³ãƒŠ</t>
  </si>
  <si>
    <t>Munna</t>
  </si>
  <si>
    <t>Drowsing PokÃ©mon</t>
  </si>
  <si>
    <t>Musharnaãƒ ã‚·ãƒ£ãƒ¼ãƒŠ</t>
  </si>
  <si>
    <t>Musharna</t>
  </si>
  <si>
    <t>['Big Pecks', 'Super Luck', 'Rivalry']</t>
  </si>
  <si>
    <t>Tiny Pigeon PokÃ©mon</t>
  </si>
  <si>
    <t>Mamepatoãƒžãƒ¡ãƒ‘ãƒˆ</t>
  </si>
  <si>
    <t>Pidove</t>
  </si>
  <si>
    <t>Wild Pigeon PokÃ©mon</t>
  </si>
  <si>
    <t>Hatobohãƒãƒˆãƒ¼ãƒœãƒ¼</t>
  </si>
  <si>
    <t>Tranquill</t>
  </si>
  <si>
    <t>Proud PokÃ©mon</t>
  </si>
  <si>
    <t>Kenhallowã‚±ãƒ³ãƒ›ãƒ­ã‚¦</t>
  </si>
  <si>
    <t>Unfezant</t>
  </si>
  <si>
    <t>['Lightningrod', 'Motor Drive', 'Sap Sipper']</t>
  </si>
  <si>
    <t>Electrified PokÃ©mon</t>
  </si>
  <si>
    <t>Shimamaã‚·ãƒžãƒž</t>
  </si>
  <si>
    <t>Blitzle</t>
  </si>
  <si>
    <t>Zebraikaã‚¼ãƒ–ãƒ©ã‚¤ã‚«</t>
  </si>
  <si>
    <t>Zebstrika</t>
  </si>
  <si>
    <t>['Sturdy', 'Weak Armor', 'Sand Force']</t>
  </si>
  <si>
    <t>Mantle PokÃ©mon</t>
  </si>
  <si>
    <t>Dangoroãƒ€ãƒ³ã‚´ãƒ­</t>
  </si>
  <si>
    <t>Roggenrola</t>
  </si>
  <si>
    <t>Ore PokÃ©mon</t>
  </si>
  <si>
    <t>Gantleã‚¬ãƒ³ãƒˆãƒ«</t>
  </si>
  <si>
    <t>Boldore</t>
  </si>
  <si>
    <t>['Sturdy', 'Sand Stream', 'Sand Force']</t>
  </si>
  <si>
    <t>Compressed PokÃ©mon</t>
  </si>
  <si>
    <t>Gigaiathã‚®ã‚¬ã‚¤ã‚¢ã‚¹</t>
  </si>
  <si>
    <t>Gigalith</t>
  </si>
  <si>
    <t>['Unaware', 'Klutz', 'Simple']</t>
  </si>
  <si>
    <t>Koromoriã‚³ãƒ­ãƒ¢ãƒª</t>
  </si>
  <si>
    <t>Woobat</t>
  </si>
  <si>
    <t>Courting PokÃ©mon</t>
  </si>
  <si>
    <t>Kokoromoriã‚³ã‚³ãƒ­ãƒ¢ãƒª</t>
  </si>
  <si>
    <t>Swoobat</t>
  </si>
  <si>
    <t>['Sand Rush', 'Sand Force', 'Mold Breaker']</t>
  </si>
  <si>
    <t>Mogurewãƒ¢ã‚°ãƒªãƒ¥ãƒ¼</t>
  </si>
  <si>
    <t>Drilbur</t>
  </si>
  <si>
    <t>Subterrene PokÃ©mon</t>
  </si>
  <si>
    <t>Doryuzuãƒ‰ãƒªãƒ¥ã‚¦ã‚º</t>
  </si>
  <si>
    <t>Excadrill</t>
  </si>
  <si>
    <t>['Healer', 'Regenerator', 'Klutz']</t>
  </si>
  <si>
    <t>Hearing PokÃ©mon</t>
  </si>
  <si>
    <t>Tabunneã‚¿ãƒ–ãƒ³ãƒ</t>
  </si>
  <si>
    <t>Audino</t>
  </si>
  <si>
    <t>['Guts', 'Sheer Force', 'Iron Fist']</t>
  </si>
  <si>
    <t>Muscular PokÃ©mon</t>
  </si>
  <si>
    <t>Dokkorerãƒ‰ãƒƒã‚³ãƒ©ãƒ¼</t>
  </si>
  <si>
    <t>Timburr</t>
  </si>
  <si>
    <t>Dotekkotsuãƒ‰ãƒ†ãƒƒã‚³ãƒ„</t>
  </si>
  <si>
    <t>Gurdurr</t>
  </si>
  <si>
    <t>Roubushinãƒ­ãƒ¼ãƒ–ã‚·ãƒ³</t>
  </si>
  <si>
    <t>Conkeldurr</t>
  </si>
  <si>
    <t>['Swift Swim', 'Hydration', 'Water Absorb']</t>
  </si>
  <si>
    <t>Otamaroã‚ªã‚¿ãƒžãƒ­</t>
  </si>
  <si>
    <t>Tympole</t>
  </si>
  <si>
    <t>Gamagaruã‚¬ãƒžã‚¬ãƒ«</t>
  </si>
  <si>
    <t>Palpitoad</t>
  </si>
  <si>
    <t>['Swift Swim', 'Poison Touch', 'Water Absorb']</t>
  </si>
  <si>
    <t>Gamagerogeã‚¬ãƒžã‚²ãƒ­ã‚²</t>
  </si>
  <si>
    <t>Seismitoad</t>
  </si>
  <si>
    <t>['Guts', 'Inner Focus', 'Mold Breaker']</t>
  </si>
  <si>
    <t>Judo PokÃ©mon</t>
  </si>
  <si>
    <t>NagekiãƒŠã‚²ã‚­</t>
  </si>
  <si>
    <t>Throh</t>
  </si>
  <si>
    <t>['Sturdy', 'Inner Focus', 'Mold Breaker']</t>
  </si>
  <si>
    <t>Karate PokÃ©mon</t>
  </si>
  <si>
    <t>Dagekiãƒ€ã‚²ã‚­</t>
  </si>
  <si>
    <t>Sawk</t>
  </si>
  <si>
    <t>['Swarm', 'Chlorophyll', 'Overcoat']</t>
  </si>
  <si>
    <t>Sewing PokÃ©mon</t>
  </si>
  <si>
    <t>Kurumiruã‚¯ãƒ«ãƒŸãƒ«</t>
  </si>
  <si>
    <t>Sewaddle</t>
  </si>
  <si>
    <t>['Leaf Guard', 'Chlorophyll', 'Overcoat']</t>
  </si>
  <si>
    <t>Leaf-Wrapped PokÃ©mon</t>
  </si>
  <si>
    <t>Kurumayuã‚¯ãƒ«ãƒžãƒ¦</t>
  </si>
  <si>
    <t>Swadloon</t>
  </si>
  <si>
    <t>Nurturing PokÃ©mon</t>
  </si>
  <si>
    <t>Hahakomoriãƒãƒã‚³ãƒ¢ãƒª</t>
  </si>
  <si>
    <t>Leavanny</t>
  </si>
  <si>
    <t>['Poison Point', 'Swarm', 'Speed Boost']</t>
  </si>
  <si>
    <t>Centipede PokÃ©mon</t>
  </si>
  <si>
    <t>Fushideãƒ•ã‚·ãƒ‡</t>
  </si>
  <si>
    <t>Venipede</t>
  </si>
  <si>
    <t>Curlipede PokÃ©mon</t>
  </si>
  <si>
    <t>Wheegaãƒ›ã‚¤ãƒ¼ã‚¬</t>
  </si>
  <si>
    <t>Whirlipede</t>
  </si>
  <si>
    <t>Megapede PokÃ©mon</t>
  </si>
  <si>
    <t>Pendrorãƒšãƒ³ãƒ‰ãƒ©ãƒ¼</t>
  </si>
  <si>
    <t>Scolipede</t>
  </si>
  <si>
    <t>['Prankster', 'Infiltrator', 'Chlorophyll']</t>
  </si>
  <si>
    <t>Cotton Puff PokÃ©mon</t>
  </si>
  <si>
    <t>Monmenãƒ¢ãƒ³ãƒ¡ãƒ³</t>
  </si>
  <si>
    <t>Cottonee</t>
  </si>
  <si>
    <t>Windveiled PokÃ©mon</t>
  </si>
  <si>
    <t>Elfuunã‚¨ãƒ«ãƒ•ãƒ¼ãƒ³</t>
  </si>
  <si>
    <t>Whimsicott</t>
  </si>
  <si>
    <t>['Chlorophyll', 'Own Tempo', 'Leaf Guard']</t>
  </si>
  <si>
    <t>Bulb PokÃ©mon</t>
  </si>
  <si>
    <t>Churineãƒãƒ¥ãƒªãƒ</t>
  </si>
  <si>
    <t>Petilil</t>
  </si>
  <si>
    <t>Flowering PokÃ©mon</t>
  </si>
  <si>
    <t>Dredearãƒ‰ãƒ¬ãƒ‡ã‚£ã‚¢</t>
  </si>
  <si>
    <t>Lilligant</t>
  </si>
  <si>
    <t>['Reckless', 'Rock Head', 'Adaptability', 'Mold Breaker']</t>
  </si>
  <si>
    <t>Hostile PokÃ©mon</t>
  </si>
  <si>
    <t>Bassraoãƒã‚¹ãƒ©ã‚ª</t>
  </si>
  <si>
    <t>Basculin</t>
  </si>
  <si>
    <t>['Intimidate', 'Moxie', 'Anger Point']</t>
  </si>
  <si>
    <t>Desert Croc PokÃ©mon</t>
  </si>
  <si>
    <t>Megurocoãƒ¡ã‚°ãƒ­ã‚³</t>
  </si>
  <si>
    <t>Sandile</t>
  </si>
  <si>
    <t>Waruvileãƒ¯ãƒ«ãƒ“ãƒ«</t>
  </si>
  <si>
    <t>Krokorok</t>
  </si>
  <si>
    <t>Intimidation PokÃ©mon</t>
  </si>
  <si>
    <t>Waruvialãƒ¯ãƒ«ãƒ“ã‚¢ãƒ«</t>
  </si>
  <si>
    <t>Krookodile</t>
  </si>
  <si>
    <t>['Hustle', 'Inner Focus']</t>
  </si>
  <si>
    <t>Zen Charm PokÃ©mon</t>
  </si>
  <si>
    <t>Darumakkaãƒ€ãƒ«ãƒžãƒƒã‚«</t>
  </si>
  <si>
    <t>Darumaka</t>
  </si>
  <si>
    <t>['Sheer Force', 'Zen Mode']</t>
  </si>
  <si>
    <t>Blazing PokÃ©mon</t>
  </si>
  <si>
    <t>Hihidarumaãƒ’ãƒ’ãƒ€ãƒ«ãƒž</t>
  </si>
  <si>
    <t>Darmanitan</t>
  </si>
  <si>
    <t>['Water Absorb', 'Chlorophyll', 'Storm Drain']</t>
  </si>
  <si>
    <t>Maracacchiãƒžãƒ©ã‚«ãƒƒãƒ</t>
  </si>
  <si>
    <t>Maractus</t>
  </si>
  <si>
    <t>['Sturdy', 'Shell Armor', 'Weak Armor']</t>
  </si>
  <si>
    <t>Rock Inn PokÃ©mon</t>
  </si>
  <si>
    <t>Ishizumaiã‚¤ã‚·ã‚ºãƒžã‚¤</t>
  </si>
  <si>
    <t>Dwebble</t>
  </si>
  <si>
    <t>Stone Home PokÃ©mon</t>
  </si>
  <si>
    <t>Iwapalaceã‚¤ãƒ¯ãƒ‘ãƒ¬ã‚¹</t>
  </si>
  <si>
    <t>Crustle</t>
  </si>
  <si>
    <t>['Shed Skin', 'Moxie', 'Intimidate']</t>
  </si>
  <si>
    <t>Shedding PokÃ©mon</t>
  </si>
  <si>
    <t>Zurugguã‚ºãƒ«ãƒƒã‚°</t>
  </si>
  <si>
    <t>Scraggy</t>
  </si>
  <si>
    <t>Hoodlum PokÃ©mon</t>
  </si>
  <si>
    <t>Zuruzukinã‚ºãƒ«ã‚ºã‚­ãƒ³</t>
  </si>
  <si>
    <t>Scrafty</t>
  </si>
  <si>
    <t>['Wonder Skin ', 'Magic Guard', 'Tinted Lens']</t>
  </si>
  <si>
    <t>Avianoid PokÃ©mon</t>
  </si>
  <si>
    <t>Symbolerã‚·ãƒ³ãƒœãƒ©ãƒ¼</t>
  </si>
  <si>
    <t>Sigilyph</t>
  </si>
  <si>
    <t>['Mummy']</t>
  </si>
  <si>
    <t>Spirit PokÃ©mon</t>
  </si>
  <si>
    <t>Desumasuãƒ‡ã‚¹ãƒžã‚¹</t>
  </si>
  <si>
    <t>Yamask</t>
  </si>
  <si>
    <t>Coffin PokÃ©mon</t>
  </si>
  <si>
    <t>Desukarnãƒ‡ã‚¹ã‚«ãƒ¼ãƒ³</t>
  </si>
  <si>
    <t>Cofagrigus</t>
  </si>
  <si>
    <t>['Solid Rock', 'Sturdy', 'Swift Swim']</t>
  </si>
  <si>
    <t>Prototurtle PokÃ©mon</t>
  </si>
  <si>
    <t>Protogaãƒ—ãƒ­ãƒˆãƒ¼ã‚¬</t>
  </si>
  <si>
    <t>Tirtouga</t>
  </si>
  <si>
    <t>Abagouraã‚¢ãƒã‚´ãƒ¼ãƒ©</t>
  </si>
  <si>
    <t>Carracosta</t>
  </si>
  <si>
    <t>['Defeatist']</t>
  </si>
  <si>
    <t>First Bird PokÃ©mon</t>
  </si>
  <si>
    <t>Archenã‚¢ãƒ¼ã‚±ãƒ³</t>
  </si>
  <si>
    <t>Archen</t>
  </si>
  <si>
    <t>Archeosã‚¢ãƒ¼ã‚±ã‚ªã‚¹</t>
  </si>
  <si>
    <t>Archeops</t>
  </si>
  <si>
    <t>['Stench', 'Sticky Hold', 'Aftermath']</t>
  </si>
  <si>
    <t>Trash Bag PokÃ©mon</t>
  </si>
  <si>
    <t>Yabukuronãƒ¤ãƒ–ã‚¯ãƒ­ãƒ³</t>
  </si>
  <si>
    <t>Trubbish</t>
  </si>
  <si>
    <t>['Stench', 'Weak Armor', 'Aftermath']</t>
  </si>
  <si>
    <t>Trash Heap PokÃ©mon</t>
  </si>
  <si>
    <t>Dustdasãƒ€ã‚¹ãƒˆãƒ€ã‚¹</t>
  </si>
  <si>
    <t>Garbodor</t>
  </si>
  <si>
    <t>['Illusion']</t>
  </si>
  <si>
    <t>Tricky Fox PokÃ©mon</t>
  </si>
  <si>
    <t>Zoruaã‚¾ãƒ­ã‚¢</t>
  </si>
  <si>
    <t>Zorua</t>
  </si>
  <si>
    <t>Illusion Fox PokÃ©mon</t>
  </si>
  <si>
    <t>Zoroarkã‚¾ãƒ­ã‚¢ãƒ¼ã‚¯</t>
  </si>
  <si>
    <t>Zoroark</t>
  </si>
  <si>
    <t>['Cute Charm', 'Technician', 'Skill Link']</t>
  </si>
  <si>
    <t>Chinchilla PokÃ©mon</t>
  </si>
  <si>
    <t>Chillarmyãƒãƒ©ãƒ¼ãƒŸã‚£</t>
  </si>
  <si>
    <t>Minccino</t>
  </si>
  <si>
    <t>Scarf PokÃ©mon</t>
  </si>
  <si>
    <t>Chillaccinoãƒãƒ©ãƒãƒ¼ãƒŽ</t>
  </si>
  <si>
    <t>Cinccino</t>
  </si>
  <si>
    <t>['Frisk', 'Competitive', 'Shadow Tag']</t>
  </si>
  <si>
    <t>Fixation PokÃ©mon</t>
  </si>
  <si>
    <t>Gothimuã‚´ãƒãƒ </t>
  </si>
  <si>
    <t>Gothita</t>
  </si>
  <si>
    <t>Gothimiruã‚´ãƒãƒŸãƒ«</t>
  </si>
  <si>
    <t>Gothorita</t>
  </si>
  <si>
    <t>Astral Body PokÃ©mon</t>
  </si>
  <si>
    <t>Gothiruselleã‚´ãƒãƒ«ã‚¼ãƒ«</t>
  </si>
  <si>
    <t>Gothitelle</t>
  </si>
  <si>
    <t>['Overcoat', 'Magic Guard', 'Regenerator']</t>
  </si>
  <si>
    <t>Cell PokÃ©mon</t>
  </si>
  <si>
    <t>Uniranãƒ¦ãƒ‹ãƒ©ãƒ³</t>
  </si>
  <si>
    <t>Solosis</t>
  </si>
  <si>
    <t>Mitosis PokÃ©mon</t>
  </si>
  <si>
    <t>Doublanãƒ€ãƒ–ãƒ©ãƒ³</t>
  </si>
  <si>
    <t>Duosion</t>
  </si>
  <si>
    <t>Multiplying PokÃ©mon</t>
  </si>
  <si>
    <t>Lanculusãƒ©ãƒ³ã‚¯ãƒ«ã‚¹</t>
  </si>
  <si>
    <t>Reuniclus</t>
  </si>
  <si>
    <t>['Keen Eye', 'Big Pecks', 'Hydration']</t>
  </si>
  <si>
    <t>Koaruhieã‚³ã‚¢ãƒ«ãƒ’ãƒ¼</t>
  </si>
  <si>
    <t>Ducklett</t>
  </si>
  <si>
    <t>White Bird PokÃ©mon</t>
  </si>
  <si>
    <t>Swannaã‚¹ãƒ¯ãƒ³ãƒŠ</t>
  </si>
  <si>
    <t>Swanna</t>
  </si>
  <si>
    <t>['Ice Body', 'Snow Cloak', 'Weak Armor']</t>
  </si>
  <si>
    <t>Vanipetiãƒãƒ‹ãƒ—ãƒƒãƒ</t>
  </si>
  <si>
    <t>Vanillite</t>
  </si>
  <si>
    <t>Icy Snow PokÃ©mon</t>
  </si>
  <si>
    <t>Vanirichãƒãƒ‹ãƒªãƒƒãƒ</t>
  </si>
  <si>
    <t>Vanillish</t>
  </si>
  <si>
    <t>['Ice Body', 'Snow Warning', 'Weak Armor']</t>
  </si>
  <si>
    <t>Snowstorm PokÃ©mon</t>
  </si>
  <si>
    <t>Baivanillaãƒã‚¤ãƒãƒ‹ãƒ©</t>
  </si>
  <si>
    <t>Vanilluxe</t>
  </si>
  <si>
    <t>['Chlorophyll', 'Sap Sipper', 'Serene Grace']</t>
  </si>
  <si>
    <t>Season PokÃ©mon</t>
  </si>
  <si>
    <t>Shikijikaã‚·ã‚­ã‚¸ã‚«</t>
  </si>
  <si>
    <t>Deerling</t>
  </si>
  <si>
    <t>Mebukijikaãƒ¡ãƒ–ã‚­ã‚¸ã‚«</t>
  </si>
  <si>
    <t>Sawsbuck</t>
  </si>
  <si>
    <t>['Static', 'Motor Drive']</t>
  </si>
  <si>
    <t>Sky Squirrel PokÃ©mon</t>
  </si>
  <si>
    <t>Emongaã‚¨ãƒ¢ãƒ³ã‚¬</t>
  </si>
  <si>
    <t>Emolga</t>
  </si>
  <si>
    <t>['Swarm', 'Shed Skin', 'No Guard']</t>
  </si>
  <si>
    <t>Clamping PokÃ©mon</t>
  </si>
  <si>
    <t>Kaburumoã‚«ãƒ–ãƒ«ãƒ¢</t>
  </si>
  <si>
    <t>Karrablast</t>
  </si>
  <si>
    <t>['Swarm', 'Shell Armor', 'Overcoat']</t>
  </si>
  <si>
    <t>Cavalry PokÃ©mon</t>
  </si>
  <si>
    <t>Chevargoã‚·ãƒ¥ãƒãƒ«ã‚´</t>
  </si>
  <si>
    <t>Escavalier</t>
  </si>
  <si>
    <t>['Effect Spore', 'Regenerator']</t>
  </si>
  <si>
    <t>Tamagetakeã‚¿ãƒžã‚²ã‚¿ã‚±</t>
  </si>
  <si>
    <t>Foongus</t>
  </si>
  <si>
    <t>Morobareruãƒ¢ãƒ­ãƒãƒ¬ãƒ«</t>
  </si>
  <si>
    <t>Amoonguss</t>
  </si>
  <si>
    <t>['Water Absorb', 'Cursed Body', 'Damp']</t>
  </si>
  <si>
    <t>Floating PokÃ©mon</t>
  </si>
  <si>
    <t>Pururillãƒ—ãƒ«ãƒªãƒ«</t>
  </si>
  <si>
    <t>Frillish</t>
  </si>
  <si>
    <t>Burungelãƒ–ãƒ«ãƒ³ã‚²ãƒ«</t>
  </si>
  <si>
    <t>Jellicent</t>
  </si>
  <si>
    <t>['Healer', 'Hydration', 'Regenerator']</t>
  </si>
  <si>
    <t>Caring PokÃ©mon</t>
  </si>
  <si>
    <t>Mamanbouãƒžãƒžãƒ³ãƒœã‚¦</t>
  </si>
  <si>
    <t>Alomomola</t>
  </si>
  <si>
    <t>['Compoundeyes', 'Unnerve', 'Swarm']</t>
  </si>
  <si>
    <t>Attaching PokÃ©mon</t>
  </si>
  <si>
    <t>Bachuruãƒãƒãƒ¥ãƒ«</t>
  </si>
  <si>
    <t>Joltik</t>
  </si>
  <si>
    <t>EleSpider PokÃ©mon</t>
  </si>
  <si>
    <t>Dentulaãƒ‡ãƒ³ãƒãƒ¥ãƒ©</t>
  </si>
  <si>
    <t>Galvantula</t>
  </si>
  <si>
    <t>['Iron Barbs']</t>
  </si>
  <si>
    <t>Thorn Seed PokÃ©mon</t>
  </si>
  <si>
    <t>Tesseedãƒ†ãƒƒã‚·ãƒ¼ãƒ‰</t>
  </si>
  <si>
    <t>Ferroseed</t>
  </si>
  <si>
    <t>['Iron Barbs', 'Anticipation']</t>
  </si>
  <si>
    <t>Thorn Pod PokÃ©mon</t>
  </si>
  <si>
    <t>NutreyãƒŠãƒƒãƒˆãƒ¬ã‚¤</t>
  </si>
  <si>
    <t>Ferrothorn</t>
  </si>
  <si>
    <t>['Plus', 'Minus', 'Clear Body']</t>
  </si>
  <si>
    <t>Gear PokÃ©mon</t>
  </si>
  <si>
    <t>Giaruã‚®ã‚¢ãƒ«</t>
  </si>
  <si>
    <t>Klink</t>
  </si>
  <si>
    <t>Gigiaruã‚®ã‚®ã‚¢ãƒ«</t>
  </si>
  <si>
    <t>Klang</t>
  </si>
  <si>
    <t>Gigigiaruã‚®ã‚®ã‚®ã‚¢ãƒ«</t>
  </si>
  <si>
    <t>Klinklang</t>
  </si>
  <si>
    <t>EleFish PokÃ©mon</t>
  </si>
  <si>
    <t>Shibishirasuã‚·ãƒ“ã‚·ãƒ©ã‚¹</t>
  </si>
  <si>
    <t>Tynamo</t>
  </si>
  <si>
    <t>Shibibeelã‚·ãƒ“ãƒ“ãƒ¼ãƒ«</t>
  </si>
  <si>
    <t>Eelektrik</t>
  </si>
  <si>
    <t>Shibirudonã‚·ãƒ“ãƒ«ãƒ‰ãƒ³</t>
  </si>
  <si>
    <t>Eelektross</t>
  </si>
  <si>
    <t>['Telepathy', 'Synchronize', 'Analytic']</t>
  </si>
  <si>
    <t>Cerebral PokÃ©mon</t>
  </si>
  <si>
    <t>Ligrayãƒªã‚°ãƒ¬ãƒ¼</t>
  </si>
  <si>
    <t>Elgyem</t>
  </si>
  <si>
    <t>Ohbemã‚ªãƒ¼ãƒ™ãƒ </t>
  </si>
  <si>
    <t>Beheeyem</t>
  </si>
  <si>
    <t>['Flash Fire', 'Flame Body', 'Infiltrator']</t>
  </si>
  <si>
    <t>Candle PokÃ©mon</t>
  </si>
  <si>
    <t>Hitomoshiãƒ’ãƒˆãƒ¢ã‚·</t>
  </si>
  <si>
    <t>Litwick</t>
  </si>
  <si>
    <t>Lamp PokÃ©mon</t>
  </si>
  <si>
    <t>Lamplerãƒ©ãƒ³ãƒ—ãƒ©ãƒ¼</t>
  </si>
  <si>
    <t>Lampent</t>
  </si>
  <si>
    <t>Luring PokÃ©mon</t>
  </si>
  <si>
    <t>Chandelaã‚·ãƒ£ãƒ³ãƒ‡ãƒ©</t>
  </si>
  <si>
    <t>Chandelure</t>
  </si>
  <si>
    <t>['Rivalry', 'Mold Breaker', 'Unnerve']</t>
  </si>
  <si>
    <t>Tusk PokÃ©mon</t>
  </si>
  <si>
    <t>Kibagoã‚­ãƒã‚´</t>
  </si>
  <si>
    <t>Axew</t>
  </si>
  <si>
    <t>Axe Jaw PokÃ©mon</t>
  </si>
  <si>
    <t>Onondoã‚ªãƒŽãƒ³ãƒ‰</t>
  </si>
  <si>
    <t>Fraxure</t>
  </si>
  <si>
    <t>Ononokusã‚ªãƒŽãƒŽã‚¯ã‚¹</t>
  </si>
  <si>
    <t>Haxorus</t>
  </si>
  <si>
    <t>['Snow Cloak', 'Slush Rush', 'Rattled']</t>
  </si>
  <si>
    <t>Chill PokÃ©mon</t>
  </si>
  <si>
    <t>Kumasyunã‚¯ãƒžã‚·ãƒ¥ãƒ³</t>
  </si>
  <si>
    <t>Cubchoo</t>
  </si>
  <si>
    <t>['Snow Cloak', 'Slush Rush', 'Swift Swim']</t>
  </si>
  <si>
    <t>Freezing PokÃ©mon</t>
  </si>
  <si>
    <t>Tunbearãƒ„ãƒ³ãƒ™ã‚¢ãƒ¼</t>
  </si>
  <si>
    <t>Beartic</t>
  </si>
  <si>
    <t>Crystallizing PokÃ©mon</t>
  </si>
  <si>
    <t>Freegeoãƒ•ãƒªãƒ¼ã‚¸ã‚ª</t>
  </si>
  <si>
    <t>Cryogonal</t>
  </si>
  <si>
    <t>['Hydration', 'Shell Armor', 'Overcoat']</t>
  </si>
  <si>
    <t>Snail PokÃ©mon</t>
  </si>
  <si>
    <t>Chobomakiãƒãƒ§ãƒœãƒžã‚­</t>
  </si>
  <si>
    <t>Shelmet</t>
  </si>
  <si>
    <t>['Hydration', 'Sticky Hold', 'Unburden']</t>
  </si>
  <si>
    <t>Shell Out PokÃ©mon</t>
  </si>
  <si>
    <t>Agilderã‚¢ã‚®ãƒ«ãƒ€ãƒ¼</t>
  </si>
  <si>
    <t>Accelgor</t>
  </si>
  <si>
    <t>['Static', 'Limber', 'Sand Veil']</t>
  </si>
  <si>
    <t>Trap PokÃ©mon</t>
  </si>
  <si>
    <t>Maggyoãƒžãƒƒã‚®ãƒ§</t>
  </si>
  <si>
    <t>Stunfisk</t>
  </si>
  <si>
    <t>['Inner Focus', 'Regenerator', 'Reckless']</t>
  </si>
  <si>
    <t>Martial Arts PokÃ©mon</t>
  </si>
  <si>
    <t>Kojofuã‚³ã‚¸ãƒ§ãƒ•ãƒ¼</t>
  </si>
  <si>
    <t>Mienfoo</t>
  </si>
  <si>
    <t>Kojondoã‚³ã‚¸ãƒ§ãƒ³ãƒ‰</t>
  </si>
  <si>
    <t>Mienshao</t>
  </si>
  <si>
    <t>['Rough Skin', 'Sheer Force', 'Mold Breaker']</t>
  </si>
  <si>
    <t>Crimganã‚¯ãƒªãƒ ã‚¬ãƒ³</t>
  </si>
  <si>
    <t>Druddigon</t>
  </si>
  <si>
    <t>['Iron Fist', 'Klutz', 'No Guard']</t>
  </si>
  <si>
    <t>Automaton PokÃ©mon</t>
  </si>
  <si>
    <t>Gobitã‚´ãƒ“ãƒƒãƒˆ</t>
  </si>
  <si>
    <t>Golett</t>
  </si>
  <si>
    <t>Goloogã‚´ãƒ«ãƒ¼ã‚°</t>
  </si>
  <si>
    <t>Golurk</t>
  </si>
  <si>
    <t>['Defiant', 'Inner Focus', 'Pressure']</t>
  </si>
  <si>
    <t>Sharp Blade PokÃ©mon</t>
  </si>
  <si>
    <t>Komatanaã‚³ãƒžã‚¿ãƒŠ</t>
  </si>
  <si>
    <t>Pawniard</t>
  </si>
  <si>
    <t>Sword Blade PokÃ©mon</t>
  </si>
  <si>
    <t>Kirikizanã‚­ãƒªã‚­ã‚¶ãƒ³</t>
  </si>
  <si>
    <t>Bisharp</t>
  </si>
  <si>
    <t>['Reckless', 'Sap Sipper', 'Soundproof']</t>
  </si>
  <si>
    <t>Bash Buffalo PokÃ©mon</t>
  </si>
  <si>
    <t>Buffronãƒãƒƒãƒ•ãƒ­ãƒ³</t>
  </si>
  <si>
    <t>Bouffalant</t>
  </si>
  <si>
    <t>['Keen Eye', 'Sheer Force', 'Hustle']</t>
  </si>
  <si>
    <t>Eaglet PokÃ©mon</t>
  </si>
  <si>
    <t>Washibonãƒ¯ã‚·ãƒœãƒ³</t>
  </si>
  <si>
    <t>Rufflet</t>
  </si>
  <si>
    <t>['Keen Eye', 'Sheer Force', 'Defiant']</t>
  </si>
  <si>
    <t>Valiant PokÃ©mon</t>
  </si>
  <si>
    <t>Warrgleã‚¦ã‚©ãƒ¼ã‚°ãƒ«</t>
  </si>
  <si>
    <t>Braviary</t>
  </si>
  <si>
    <t>['Big Pecks', 'Overcoat', 'Weak Armor']</t>
  </si>
  <si>
    <t>Diapered PokÃ©mon</t>
  </si>
  <si>
    <t>Valchaiãƒãƒ«ãƒãƒ£ã‚¤</t>
  </si>
  <si>
    <t>Vullaby</t>
  </si>
  <si>
    <t>Bone Vulture PokÃ©mon</t>
  </si>
  <si>
    <t>Vulginaãƒãƒ«ã‚¸ãƒ¼ãƒŠ</t>
  </si>
  <si>
    <t>Mandibuzz</t>
  </si>
  <si>
    <t>['Gluttony', 'Flash Fire', 'White Smoke']</t>
  </si>
  <si>
    <t>Anteater PokÃ©mon</t>
  </si>
  <si>
    <t>Kuitaranã‚¯ã‚¤ã‚¿ãƒ©ãƒ³</t>
  </si>
  <si>
    <t>Heatmor</t>
  </si>
  <si>
    <t>['Swarm', 'Hustle', 'Truant']</t>
  </si>
  <si>
    <t>Iron Ant PokÃ©mon</t>
  </si>
  <si>
    <t>Aiantã‚¢ã‚¤ã‚¢ãƒ³ãƒˆ</t>
  </si>
  <si>
    <t>Durant</t>
  </si>
  <si>
    <t>['Hustle']</t>
  </si>
  <si>
    <t>Irate PokÃ©mon</t>
  </si>
  <si>
    <t>Monozuãƒ¢ãƒŽã‚º</t>
  </si>
  <si>
    <t>Deino</t>
  </si>
  <si>
    <t>Diheadã‚¸ãƒ˜ãƒƒãƒ‰</t>
  </si>
  <si>
    <t>Zweilous</t>
  </si>
  <si>
    <t>Sazandoraã‚µã‚¶ãƒ³ãƒ‰ãƒ©</t>
  </si>
  <si>
    <t>Hydreigon</t>
  </si>
  <si>
    <t>['Flame Body', 'Swarm']</t>
  </si>
  <si>
    <t>Torch PokÃ©mon</t>
  </si>
  <si>
    <t>Merlarvaãƒ¡ãƒ©ãƒ«ãƒ</t>
  </si>
  <si>
    <t>Larvesta</t>
  </si>
  <si>
    <t>Ulgamothã‚¦ãƒ«ã‚¬ãƒ¢ã‚¹</t>
  </si>
  <si>
    <t>Volcarona</t>
  </si>
  <si>
    <t>['Justified']</t>
  </si>
  <si>
    <t>Iron Will PokÃ©mon</t>
  </si>
  <si>
    <t>Cobalonã‚³ãƒãƒ«ã‚ªãƒ³</t>
  </si>
  <si>
    <t>Cobalion</t>
  </si>
  <si>
    <t>Cavern PokÃ©mon</t>
  </si>
  <si>
    <t>Terrakionãƒ†ãƒ©ã‚­ã‚ªãƒ³</t>
  </si>
  <si>
    <t>Terrakion</t>
  </si>
  <si>
    <t>Grassland PokÃ©mon</t>
  </si>
  <si>
    <t>Virizionãƒ“ãƒªã‚¸ã‚ªãƒ³</t>
  </si>
  <si>
    <t>Virizion</t>
  </si>
  <si>
    <t>['Prankster', 'Defiant', 'Regenerator']</t>
  </si>
  <si>
    <t>Cyclone PokÃ©mon</t>
  </si>
  <si>
    <t>Tornelos (keshin Forme)ãƒˆãƒ«ãƒãƒ­ã‚¹</t>
  </si>
  <si>
    <t>Tornadus</t>
  </si>
  <si>
    <t>['Prankster', 'Defiant', 'Volt Absorb']</t>
  </si>
  <si>
    <t>Bolt Strike PokÃ©mon</t>
  </si>
  <si>
    <t>Voltolos (keshin Forme)ãƒœãƒ«ãƒˆãƒ­ã‚¹</t>
  </si>
  <si>
    <t>Thundurus</t>
  </si>
  <si>
    <t>['Turboblaze']</t>
  </si>
  <si>
    <t>Vast White PokÃ©mon</t>
  </si>
  <si>
    <t>Reshiramãƒ¬ã‚·ãƒ©ãƒ </t>
  </si>
  <si>
    <t>Reshiram</t>
  </si>
  <si>
    <t>['Teravolt']</t>
  </si>
  <si>
    <t>Deep Black PokÃ©mon</t>
  </si>
  <si>
    <t>Zekromã‚¼ã‚¯ãƒ­ãƒ </t>
  </si>
  <si>
    <t>Zekrom</t>
  </si>
  <si>
    <t>['Sand Force', 'Sheer Force', 'Intimidate']</t>
  </si>
  <si>
    <t>Abundance PokÃ©mon</t>
  </si>
  <si>
    <t>Landlos (keshin Forme)ãƒ©ãƒ³ãƒ‰ãƒ­ã‚¹</t>
  </si>
  <si>
    <t>Landorus</t>
  </si>
  <si>
    <t>['Pressure', 'Teravolt', 'Turboblaze']</t>
  </si>
  <si>
    <t>Boundary PokÃ©mon</t>
  </si>
  <si>
    <t>Kyuremã‚­ãƒ¥ãƒ¬ãƒ </t>
  </si>
  <si>
    <t>Kyurem</t>
  </si>
  <si>
    <t>Colt PokÃ©mon</t>
  </si>
  <si>
    <t>Keldeo (itsumo No Sugata)ã‚±ãƒ«ãƒ‡ã‚£ã‚ª</t>
  </si>
  <si>
    <t>Keldeo</t>
  </si>
  <si>
    <t>Melody PokÃ©mon</t>
  </si>
  <si>
    <t>Meloetta (step Forme)ãƒ¡ãƒ­ã‚¨ãƒƒã‚¿</t>
  </si>
  <si>
    <t>Meloetta</t>
  </si>
  <si>
    <t>['Download']</t>
  </si>
  <si>
    <t>Paleozoic PokÃ©mon</t>
  </si>
  <si>
    <t>Genesectã‚²ãƒŽã‚»ã‚¯ãƒˆ</t>
  </si>
  <si>
    <t>Genesect</t>
  </si>
  <si>
    <t>['Overgrow', 'Bulletproof']</t>
  </si>
  <si>
    <t>Spiky Nut PokÃ©mon</t>
  </si>
  <si>
    <t>Harimaronãƒãƒªãƒžãƒ­ãƒ³</t>
  </si>
  <si>
    <t>Chespin</t>
  </si>
  <si>
    <t>Spiny Armor PokÃ©mon</t>
  </si>
  <si>
    <t>Hariborgãƒãƒªãƒœãƒ¼ã‚°</t>
  </si>
  <si>
    <t>Quilladin</t>
  </si>
  <si>
    <t>Brigarronãƒ–ãƒªã‚¬ãƒ­ãƒ³</t>
  </si>
  <si>
    <t>Chesnaught</t>
  </si>
  <si>
    <t>['Blaze', 'Magician']</t>
  </si>
  <si>
    <t>Fokkoãƒ•ã‚©ãƒƒã‚³</t>
  </si>
  <si>
    <t>Fennekin</t>
  </si>
  <si>
    <t>Tairenarãƒ†ãƒ¼ãƒ«ãƒŠãƒ¼</t>
  </si>
  <si>
    <t>Braixen</t>
  </si>
  <si>
    <t>Mahoxyãƒžãƒ•ã‚©ã‚¯ã‚·ãƒ¼</t>
  </si>
  <si>
    <t>Delphox</t>
  </si>
  <si>
    <t>['Torrent', 'Protean']</t>
  </si>
  <si>
    <t>Bubble Frog PokÃ©mon</t>
  </si>
  <si>
    <t>Keromatsuã‚±ãƒ­ãƒžãƒ„</t>
  </si>
  <si>
    <t>Froakie</t>
  </si>
  <si>
    <t>Gekogashiraã‚²ã‚³ã‚¬ã‚·ãƒ©</t>
  </si>
  <si>
    <t>Frogadier</t>
  </si>
  <si>
    <t>['Torrent', 'Protean', 'Battle Bond']</t>
  </si>
  <si>
    <t>Gekkougaã‚²ãƒƒã‚³ã‚¦ã‚¬</t>
  </si>
  <si>
    <t>Greninja</t>
  </si>
  <si>
    <t>['Pickup', 'Cheek Pouch', 'Huge Power']</t>
  </si>
  <si>
    <t>Digging PokÃ©mon</t>
  </si>
  <si>
    <t>Horubeeãƒ›ãƒ«ãƒ“ãƒ¼</t>
  </si>
  <si>
    <t>Bunnelby</t>
  </si>
  <si>
    <t>Horudoãƒ›ãƒ«ãƒ¼ãƒ‰</t>
  </si>
  <si>
    <t>Diggersby</t>
  </si>
  <si>
    <t>['Big Pecks', 'Gale Wings']</t>
  </si>
  <si>
    <t>Tiny Robin PokÃ©mon</t>
  </si>
  <si>
    <t>Yayakomaãƒ¤ãƒ¤ã‚³ãƒž</t>
  </si>
  <si>
    <t>Fletchling</t>
  </si>
  <si>
    <t>['Flame Body', 'Gale Wings']</t>
  </si>
  <si>
    <t>Hinoyakomaãƒ’ãƒŽãƒ¤ã‚³ãƒž</t>
  </si>
  <si>
    <t>Fletchinder</t>
  </si>
  <si>
    <t>Scorching PokÃ©mon</t>
  </si>
  <si>
    <t>Fiarrowãƒ•ã‚¡ã‚¤ã‚¢ãƒ­ãƒ¼</t>
  </si>
  <si>
    <t>Talonflame</t>
  </si>
  <si>
    <t>['Shield Dust', 'Compoundeyes', 'Friend Guard']</t>
  </si>
  <si>
    <t>Scatterdust PokÃ©mon</t>
  </si>
  <si>
    <t>Kofukimushiã‚³ãƒ•ã‚­ãƒ ã‚·</t>
  </si>
  <si>
    <t>Scatterbug</t>
  </si>
  <si>
    <t>['Shed Skin', 'Friend Guard']</t>
  </si>
  <si>
    <t>Kofuuraiã‚³ãƒ•ãƒ¼ãƒ©ã‚¤</t>
  </si>
  <si>
    <t>Spewpa</t>
  </si>
  <si>
    <t>Scale PokÃ©mon</t>
  </si>
  <si>
    <t>Viviyonãƒ“ãƒ“ãƒ¨ãƒ³</t>
  </si>
  <si>
    <t>Vivillon</t>
  </si>
  <si>
    <t>['Rivalry', 'Unnerve', 'Moxie']</t>
  </si>
  <si>
    <t>Lion Cub PokÃ©mon</t>
  </si>
  <si>
    <t>Shishikoã‚·ã‚·ã‚³</t>
  </si>
  <si>
    <t>Litleo</t>
  </si>
  <si>
    <t>Kaenjishiã‚«ã‚¨ãƒ³ã‚¸ã‚·</t>
  </si>
  <si>
    <t>Pyroar</t>
  </si>
  <si>
    <t>['Flower Veil', 'Symbiosis']</t>
  </si>
  <si>
    <t>Single Bloom PokÃ©mon</t>
  </si>
  <si>
    <t>Flabebeãƒ•ãƒ©ãƒ™ãƒ™</t>
  </si>
  <si>
    <t>FlabÃ©bÃ©</t>
  </si>
  <si>
    <t>Floetteãƒ•ãƒ©ã‚¨ãƒƒãƒ†</t>
  </si>
  <si>
    <t>Floette</t>
  </si>
  <si>
    <t>Garden PokÃ©mon</t>
  </si>
  <si>
    <t>Florgesãƒ•ãƒ©ãƒ¼ã‚¸ã‚§ã‚¹</t>
  </si>
  <si>
    <t>Florges</t>
  </si>
  <si>
    <t>['Sap Sipper', 'Grass Pelt']</t>
  </si>
  <si>
    <t>Mount PokÃ©mon</t>
  </si>
  <si>
    <t>Meecleãƒ¡ã‚§ãƒ¼ã‚¯ãƒ«</t>
  </si>
  <si>
    <t>Skiddo</t>
  </si>
  <si>
    <t>Gogoatã‚´ãƒ¼ã‚´ãƒ¼ãƒˆ</t>
  </si>
  <si>
    <t>Gogoat</t>
  </si>
  <si>
    <t>['Iron Fist', 'Mold Breaker', 'Scrappy']</t>
  </si>
  <si>
    <t>Yanchamãƒ¤ãƒ³ãƒãƒ£ãƒ </t>
  </si>
  <si>
    <t>Pancham</t>
  </si>
  <si>
    <t>Daunting PokÃ©mon</t>
  </si>
  <si>
    <t>Gorondaã‚´ãƒ­ãƒ³ãƒ€</t>
  </si>
  <si>
    <t>Pangoro</t>
  </si>
  <si>
    <t>['Fur Coat']</t>
  </si>
  <si>
    <t>Poodle PokÃ©mon</t>
  </si>
  <si>
    <t>TrimmienãƒˆãƒªãƒŸã‚¢ãƒ³</t>
  </si>
  <si>
    <t>Furfrou</t>
  </si>
  <si>
    <t>['Keen Eye', 'Infiltrator', 'Own Tempo']</t>
  </si>
  <si>
    <t>Restraint PokÃ©mon</t>
  </si>
  <si>
    <t>Nyasperãƒ‹ãƒ£ã‚¹ãƒ‘ãƒ¼</t>
  </si>
  <si>
    <t>Espurr</t>
  </si>
  <si>
    <t>['Keen Eye', 'Infiltrator', 'Prankster', 'Competitive']</t>
  </si>
  <si>
    <t>Constraint PokÃ©mon</t>
  </si>
  <si>
    <t>Nyaonixãƒ‹ãƒ£ã‚ªãƒ‹ã‚¯ã‚¹</t>
  </si>
  <si>
    <t>Meowstic</t>
  </si>
  <si>
    <t>['No Guard']</t>
  </si>
  <si>
    <t>Sword PokÃ©mon</t>
  </si>
  <si>
    <t>Hitotsukiãƒ’ãƒˆãƒ„ã‚­</t>
  </si>
  <si>
    <t>Honedge</t>
  </si>
  <si>
    <t>Nidangillãƒ‹ãƒ€ãƒ³ã‚®ãƒ«</t>
  </si>
  <si>
    <t>Doublade</t>
  </si>
  <si>
    <t>['Stance Change']</t>
  </si>
  <si>
    <t>Royal Sword PokÃ©mon</t>
  </si>
  <si>
    <t>Gillgardã‚®ãƒ«ã‚¬ãƒ«ãƒ‰</t>
  </si>
  <si>
    <t>Aegislash</t>
  </si>
  <si>
    <t>['Healer', 'Aroma Veil']</t>
  </si>
  <si>
    <t>Perfume PokÃ©mon</t>
  </si>
  <si>
    <t>Shushupuã‚·ãƒ¥ã‚·ãƒ¥ãƒ—</t>
  </si>
  <si>
    <t>Spritzee</t>
  </si>
  <si>
    <t>Fragrance PokÃ©mon</t>
  </si>
  <si>
    <t>Frefuwanãƒ•ãƒ¬ãƒ•ãƒ¯ãƒ³</t>
  </si>
  <si>
    <t>Aromatisse</t>
  </si>
  <si>
    <t>['Sweet Veil', 'Unburden']</t>
  </si>
  <si>
    <t>Cotton Candy PokÃ©mon</t>
  </si>
  <si>
    <t>Peroppafuãƒšãƒ­ãƒƒãƒ‘ãƒ•</t>
  </si>
  <si>
    <t>Swirlix</t>
  </si>
  <si>
    <t>Meringue PokÃ©mon</t>
  </si>
  <si>
    <t>Peroreamãƒšãƒ­ãƒªãƒ¼ãƒ </t>
  </si>
  <si>
    <t>Slurpuff</t>
  </si>
  <si>
    <t>['Contrary', 'Suction Cups', 'Infiltrator']</t>
  </si>
  <si>
    <t>Revolving PokÃ©mon</t>
  </si>
  <si>
    <t>Maaiikaãƒžãƒ¼ã‚¤ãƒ¼ã‚«</t>
  </si>
  <si>
    <t>Inkay</t>
  </si>
  <si>
    <t>Overturning PokÃ©mon</t>
  </si>
  <si>
    <t>Calamaneroã‚«ãƒ©ãƒžãƒãƒ­</t>
  </si>
  <si>
    <t>Malamar</t>
  </si>
  <si>
    <t>['Tough Claws', 'Sniper', 'Pickpocket']</t>
  </si>
  <si>
    <t>Two-Handed PokÃ©mon</t>
  </si>
  <si>
    <t>Kameteteã‚«ãƒ¡ãƒ†ãƒ†</t>
  </si>
  <si>
    <t>Binacle</t>
  </si>
  <si>
    <t>Collective PokÃ©mon</t>
  </si>
  <si>
    <t>Gamenodesã‚¬ãƒ¡ãƒŽãƒ‡ã‚¹</t>
  </si>
  <si>
    <t>Barbaracle</t>
  </si>
  <si>
    <t>['Poison Point', 'Poison Touch', 'Adaptability']</t>
  </si>
  <si>
    <t>Mock Kelp PokÃ©mon</t>
  </si>
  <si>
    <t>Kuzumoã‚¯ã‚ºãƒ¢ãƒ¼</t>
  </si>
  <si>
    <t>Skrelp</t>
  </si>
  <si>
    <t>Dramidoroãƒ‰ãƒ©ãƒŸãƒ‰ãƒ­</t>
  </si>
  <si>
    <t>Dragalge</t>
  </si>
  <si>
    <t>['Mega Launcher']</t>
  </si>
  <si>
    <t>Water Gun PokÃ©mon</t>
  </si>
  <si>
    <t>Udeppouã‚¦ãƒ‡ãƒƒãƒã‚¦</t>
  </si>
  <si>
    <t>Clauncher</t>
  </si>
  <si>
    <t>Howitzer PokÃ©mon</t>
  </si>
  <si>
    <t>Blosterãƒ–ãƒ­ã‚¹ã‚¿ãƒ¼</t>
  </si>
  <si>
    <t>Clawitzer</t>
  </si>
  <si>
    <t>['Dry Skin', 'Sand Veil', 'Solar Power']</t>
  </si>
  <si>
    <t>Generator PokÃ©mon</t>
  </si>
  <si>
    <t>Erikiteruã‚¨ãƒªã‚­ãƒ†ãƒ«</t>
  </si>
  <si>
    <t>Helioptile</t>
  </si>
  <si>
    <t>Elezardã‚¨ãƒ¬ã‚¶ãƒ¼ãƒ‰</t>
  </si>
  <si>
    <t>Heliolisk</t>
  </si>
  <si>
    <t>['Strong Jaw', 'Sturdy']</t>
  </si>
  <si>
    <t>Royal Heir PokÃ©mon</t>
  </si>
  <si>
    <t>Chigorasãƒã‚´ãƒ©ã‚¹</t>
  </si>
  <si>
    <t>Tyrunt</t>
  </si>
  <si>
    <t>['Strong Jaw', 'Rock Head']</t>
  </si>
  <si>
    <t>Despot PokÃ©mon</t>
  </si>
  <si>
    <t>Gachigorasã‚¬ãƒã‚´ãƒ©ã‚¹</t>
  </si>
  <si>
    <t>Tyrantrum</t>
  </si>
  <si>
    <t>['Refrigerate', 'Snow Warning']</t>
  </si>
  <si>
    <t>Tundra PokÃ©mon</t>
  </si>
  <si>
    <t>Amarusã‚¢ãƒžãƒ«ã‚¹</t>
  </si>
  <si>
    <t>Amaura</t>
  </si>
  <si>
    <t>Amarurugaã‚¢ãƒžãƒ«ãƒ«ã‚¬</t>
  </si>
  <si>
    <t>Aurorus</t>
  </si>
  <si>
    <t>['Cute Charm', 'Pixilate']</t>
  </si>
  <si>
    <t>Intertwining PokÃ©mon</t>
  </si>
  <si>
    <t>Nymphiaãƒ‹ãƒ³ãƒ•ã‚£ã‚¢</t>
  </si>
  <si>
    <t>Sylveon</t>
  </si>
  <si>
    <t>['Limber', 'Unburden', 'Mold Breaker']</t>
  </si>
  <si>
    <t>Wrestling PokÃ©mon</t>
  </si>
  <si>
    <t>Luchabullãƒ«ãƒãƒ£ãƒ–ãƒ«</t>
  </si>
  <si>
    <t>Hawlucha</t>
  </si>
  <si>
    <t>['Cheek Pouch', 'Pickup', 'Plus']</t>
  </si>
  <si>
    <t>Antenna PokÃ©mon</t>
  </si>
  <si>
    <t>Dedenneãƒ‡ãƒ‡ãƒ³ãƒ</t>
  </si>
  <si>
    <t>Dedenne</t>
  </si>
  <si>
    <t>Jewel PokÃ©mon</t>
  </si>
  <si>
    <t>Melecieãƒ¡ãƒ¬ã‚·ãƒ¼</t>
  </si>
  <si>
    <t>Carbink</t>
  </si>
  <si>
    <t>['Sap Sipper', 'Hydration', 'Gooey']</t>
  </si>
  <si>
    <t>Soft Tissue PokÃ©mon</t>
  </si>
  <si>
    <t>NumeraãƒŒãƒ¡ãƒ©</t>
  </si>
  <si>
    <t>Goomy</t>
  </si>
  <si>
    <t>NumeilãƒŒãƒ¡ã‚¤ãƒ«</t>
  </si>
  <si>
    <t>Sliggoo</t>
  </si>
  <si>
    <t>NumelgonãƒŒãƒ¡ãƒ«ã‚´ãƒ³</t>
  </si>
  <si>
    <t>Goodra</t>
  </si>
  <si>
    <t>['Prankster', 'Magician']</t>
  </si>
  <si>
    <t>Key Ring PokÃ©mon</t>
  </si>
  <si>
    <t>Cleffyã‚¯ãƒ¬ãƒƒãƒ•ã‚£</t>
  </si>
  <si>
    <t>Klefki</t>
  </si>
  <si>
    <t>['Natural Cure', 'Frisk', 'Harvest']</t>
  </si>
  <si>
    <t>Stump PokÃ©mon</t>
  </si>
  <si>
    <t>Bokureiãƒœã‚¯ãƒ¬ãƒ¼</t>
  </si>
  <si>
    <t>Phantump</t>
  </si>
  <si>
    <t>Elder Tree PokÃ©mon</t>
  </si>
  <si>
    <t>Ohrotã‚ªãƒ¼ãƒ­ãƒƒãƒˆ</t>
  </si>
  <si>
    <t>Trevenant</t>
  </si>
  <si>
    <t>['Pickup', 'Frisk', 'Insomnia']</t>
  </si>
  <si>
    <t>Pumpkin PokÃ©mon</t>
  </si>
  <si>
    <t>Bakecchaãƒã‚±ãƒƒãƒãƒ£</t>
  </si>
  <si>
    <t>Pumpkaboo</t>
  </si>
  <si>
    <t>Pumpjinãƒ‘ãƒ³ãƒ—ã‚¸ãƒ³</t>
  </si>
  <si>
    <t>Gourgeist</t>
  </si>
  <si>
    <t>['Own Tempo', 'Ice Body', 'Sturdy']</t>
  </si>
  <si>
    <t>Ice Chunk PokÃ©mon</t>
  </si>
  <si>
    <t>Kachikohruã‚«ãƒã‚³ãƒ¼ãƒ«</t>
  </si>
  <si>
    <t>Bergmite</t>
  </si>
  <si>
    <t>Crebaseã‚¯ãƒ¬ãƒ™ãƒ¼ã‚¹</t>
  </si>
  <si>
    <t>Avalugg</t>
  </si>
  <si>
    <t>['Frisk', 'Infiltrator', 'Telepathy']</t>
  </si>
  <si>
    <t>Sound Wave PokÃ©mon</t>
  </si>
  <si>
    <t>Onbatã‚ªãƒ³ãƒãƒƒãƒˆ</t>
  </si>
  <si>
    <t>Noibat</t>
  </si>
  <si>
    <t>Onvernã‚ªãƒ³ãƒãƒ¼ãƒ³</t>
  </si>
  <si>
    <t>Noivern</t>
  </si>
  <si>
    <t>['Fairy Aura']</t>
  </si>
  <si>
    <t>Life PokÃ©mon</t>
  </si>
  <si>
    <t>Xerneasã‚¼ãƒ«ãƒã‚¢ã‚¹</t>
  </si>
  <si>
    <t>Xerneas</t>
  </si>
  <si>
    <t>['Dark Aura']</t>
  </si>
  <si>
    <t>Destruction PokÃ©mon</t>
  </si>
  <si>
    <t>Yveltalã‚¤ãƒ™ãƒ«ã‚¿ãƒ«</t>
  </si>
  <si>
    <t>Yveltal</t>
  </si>
  <si>
    <t>['Aura Break', 'Power Construct']</t>
  </si>
  <si>
    <t>Order PokÃ©mon</t>
  </si>
  <si>
    <t>Zygarde (10% Forme)ã‚¸ã‚¬ãƒ«ãƒ‡</t>
  </si>
  <si>
    <t>Zygarde</t>
  </si>
  <si>
    <t>['Clear Body']</t>
  </si>
  <si>
    <t>Diancieãƒ‡ã‚£ã‚¢ãƒ³ã‚·ãƒ¼</t>
  </si>
  <si>
    <t>Diancie</t>
  </si>
  <si>
    <t>['Magician']</t>
  </si>
  <si>
    <t>Mischief PokÃ©mon (Confined)Djinn PokÃ©monn (Unbound)</t>
  </si>
  <si>
    <t>Hoopa (imashimerareshi Hoopa)ãƒ•ãƒ¼ãƒ‘</t>
  </si>
  <si>
    <t>Hoopa</t>
  </si>
  <si>
    <t>['Water Absorb']</t>
  </si>
  <si>
    <t>Steam PokÃ©mon</t>
  </si>
  <si>
    <t>Volcanionãƒœãƒ«ã‚±ãƒ‹ã‚ªãƒ³</t>
  </si>
  <si>
    <t>Volcanion</t>
  </si>
  <si>
    <t>['Overgrow', 'Long Reach']</t>
  </si>
  <si>
    <t>Grass Quill PokÃ©mon</t>
  </si>
  <si>
    <t>Mokurohãƒ¢ã‚¯ãƒ­ãƒ¼</t>
  </si>
  <si>
    <t>Rowlet</t>
  </si>
  <si>
    <t>Blade Quill PokÃ©mon</t>
  </si>
  <si>
    <t>Fukuthrowãƒ•ã‚¯ã‚¹ãƒ­ãƒ¼</t>
  </si>
  <si>
    <t>Dartrix</t>
  </si>
  <si>
    <t>Arrow Quill PokÃ©mon</t>
  </si>
  <si>
    <t>Junaiperã‚¸ãƒ¥ãƒŠã‚¤ãƒ‘ãƒ¼</t>
  </si>
  <si>
    <t>Decidueye</t>
  </si>
  <si>
    <t>['Blaze', 'Intimidate']</t>
  </si>
  <si>
    <t>Fire Cat PokÃ©mon</t>
  </si>
  <si>
    <t>Nyabbyãƒ‹ãƒ£ãƒ“ãƒ¼</t>
  </si>
  <si>
    <t>Litten</t>
  </si>
  <si>
    <t>Nyaheatãƒ‹ãƒ£ãƒ’ãƒ¼ãƒˆ</t>
  </si>
  <si>
    <t>Torracat</t>
  </si>
  <si>
    <t>Heel PokÃ©mon</t>
  </si>
  <si>
    <t>Gaogaenã‚¬ã‚ªã‚¬ã‚¨ãƒ³</t>
  </si>
  <si>
    <t>Incineroar</t>
  </si>
  <si>
    <t>['Torrent', 'Liquid Voice']</t>
  </si>
  <si>
    <t>Ashimariã‚¢ã‚·ãƒžãƒª</t>
  </si>
  <si>
    <t>Popplio</t>
  </si>
  <si>
    <t>Pop Star PokÃ©mon</t>
  </si>
  <si>
    <t>Osyamariã‚ªã‚·ãƒ£ãƒžãƒª</t>
  </si>
  <si>
    <t>Brionne</t>
  </si>
  <si>
    <t>Soloist PokÃ©mon</t>
  </si>
  <si>
    <t>Ashireneã‚¢ã‚·ãƒ¬ãƒ¼ãƒŒ</t>
  </si>
  <si>
    <t>Primarina</t>
  </si>
  <si>
    <t>['Keen Eye', 'Skill Link', 'Pickup']</t>
  </si>
  <si>
    <t>Woodpecker PokÃ©mon</t>
  </si>
  <si>
    <t>Tsutsukeraãƒ„ãƒ„ã‚±ãƒ©</t>
  </si>
  <si>
    <t>Pikipek</t>
  </si>
  <si>
    <t>Bugle Beak PokÃ©mon</t>
  </si>
  <si>
    <t>Kerarappaã‚±ãƒ©ãƒ©ãƒƒãƒ‘</t>
  </si>
  <si>
    <t>Trumbeak</t>
  </si>
  <si>
    <t>['Keen Eye', 'Skill Link', 'Sheer Force']</t>
  </si>
  <si>
    <t>Cannon PokÃ©mon</t>
  </si>
  <si>
    <t>Dodekabashiãƒ‰ãƒ‡ã‚«ãƒã‚·</t>
  </si>
  <si>
    <t>Toucannon</t>
  </si>
  <si>
    <t>['Stakeout', 'Strong Jaw', 'Adaptability']</t>
  </si>
  <si>
    <t>Loitering PokÃ©mon</t>
  </si>
  <si>
    <t>Youngooseãƒ¤ãƒ³ã‚°ãƒ¼ã‚¹</t>
  </si>
  <si>
    <t>Yungoos</t>
  </si>
  <si>
    <t>Stakeout PokÃ©mon</t>
  </si>
  <si>
    <t>Dekagooseãƒ‡ã‚«ã‚°ãƒ¼ã‚¹</t>
  </si>
  <si>
    <t>Gumshoos</t>
  </si>
  <si>
    <t>['Swarm']</t>
  </si>
  <si>
    <t>Larva PokÃ©mon</t>
  </si>
  <si>
    <t>Agojimushiã‚¢ã‚´ã‚¸ãƒ ã‚·</t>
  </si>
  <si>
    <t>Grubbin</t>
  </si>
  <si>
    <t>['Battery']</t>
  </si>
  <si>
    <t>Battery PokÃ©mon</t>
  </si>
  <si>
    <t>Dendimushiãƒ‡ãƒ³ãƒ‚ãƒ ã‚·</t>
  </si>
  <si>
    <t>Charjabug</t>
  </si>
  <si>
    <t>Stag Beetle PokÃ©mon</t>
  </si>
  <si>
    <t>Kuwagannonã‚¯ãƒ¯ã‚¬ãƒŽãƒ³</t>
  </si>
  <si>
    <t>Vikavolt</t>
  </si>
  <si>
    <t>['Hyper Cutter', 'Iron Fist', 'Anger Point']</t>
  </si>
  <si>
    <t>Boxing PokÃ©mon</t>
  </si>
  <si>
    <t>Makenkaniãƒžã‚±ãƒ³ã‚«ãƒ‹</t>
  </si>
  <si>
    <t>Crabrawler</t>
  </si>
  <si>
    <t>Woolly Crab PokÃ©mon</t>
  </si>
  <si>
    <t>Kekenkaniã‚±ã‚±ãƒ³ã‚«ãƒ‹</t>
  </si>
  <si>
    <t>Crabominable</t>
  </si>
  <si>
    <t>['Dancer']</t>
  </si>
  <si>
    <t>Dancing PokÃ©mon</t>
  </si>
  <si>
    <t>Odoridori (pachipachi Style)ã‚ªãƒ‰ãƒªãƒ‰ãƒª</t>
  </si>
  <si>
    <t>Oricorio</t>
  </si>
  <si>
    <t>['Honey Gather', 'Shield Dust', 'Sweet Veil']</t>
  </si>
  <si>
    <t>Bee Fly PokÃ©mon</t>
  </si>
  <si>
    <t>Abulyã‚¢ãƒ–ãƒªãƒ¼</t>
  </si>
  <si>
    <t>Cutiefly</t>
  </si>
  <si>
    <t>Aburibbonã‚¢ãƒ–ãƒªãƒœãƒ³</t>
  </si>
  <si>
    <t>Ribombee</t>
  </si>
  <si>
    <t>['Keen Eye', 'Vital Spirit', 'Steadfast']</t>
  </si>
  <si>
    <t>Iwankoã‚¤ãƒ¯ãƒ³ã‚³</t>
  </si>
  <si>
    <t>Rockruff</t>
  </si>
  <si>
    <t>['Keen Eye', 'Sand Rush', 'Steadfast', 'Keen Eye', 'Vital Spirit', 'No Guard']</t>
  </si>
  <si>
    <t>Wolf PokÃ©mon</t>
  </si>
  <si>
    <t>Lugarugan (mahiru No Sugata)ãƒ«ã‚¬ãƒ«ã‚¬ãƒ³</t>
  </si>
  <si>
    <t>Lycanroc</t>
  </si>
  <si>
    <t>['Schooling']</t>
  </si>
  <si>
    <t>Small Fry PokÃ©mon</t>
  </si>
  <si>
    <t>Yowashi (tandoku No Sugata)ãƒ¨ãƒ¯ã‚·</t>
  </si>
  <si>
    <t>Wishiwashi</t>
  </si>
  <si>
    <t>['Merciless', 'Limber', 'Regenerator']</t>
  </si>
  <si>
    <t>Brutal Star PokÃ©mon</t>
  </si>
  <si>
    <t>Hidoideãƒ’ãƒ‰ã‚¤ãƒ‡</t>
  </si>
  <si>
    <t>Mareanie</t>
  </si>
  <si>
    <t>Dohidoideãƒ‰ãƒ’ãƒ‰ã‚¤ãƒ‡</t>
  </si>
  <si>
    <t>Toxapex</t>
  </si>
  <si>
    <t>['Own Tempo', 'Stamina', 'Inner Focus']</t>
  </si>
  <si>
    <t>Donkey PokÃ©mon</t>
  </si>
  <si>
    <t>Dorobankoãƒ‰ãƒ­ãƒãƒ³ã‚³</t>
  </si>
  <si>
    <t>Mudbray</t>
  </si>
  <si>
    <t>Draft Horse PokÃ©mon</t>
  </si>
  <si>
    <t>Banbadoroãƒãƒ³ãƒãƒ‰ãƒ­</t>
  </si>
  <si>
    <t>Mudsdale</t>
  </si>
  <si>
    <t>['Water Bubble', 'Water Absorb']</t>
  </si>
  <si>
    <t>Water Bubble PokÃ©mon</t>
  </si>
  <si>
    <t>Shizukumoã‚·ã‚ºã‚¯ãƒ¢</t>
  </si>
  <si>
    <t>Dewpider</t>
  </si>
  <si>
    <t>Onishizukumoã‚ªãƒ‹ã‚·ã‚ºã‚¯ãƒ¢</t>
  </si>
  <si>
    <t>Araquanid</t>
  </si>
  <si>
    <t>['Leaf Guard', 'Contrary']</t>
  </si>
  <si>
    <t>Sickle Grass PokÃ©mon</t>
  </si>
  <si>
    <t>Karikiriã‚«ãƒªã‚­ãƒª</t>
  </si>
  <si>
    <t>Fomantis</t>
  </si>
  <si>
    <t>Bloom Sickle PokÃ©mon</t>
  </si>
  <si>
    <t>Lalantesãƒ©ãƒ©ãƒ³ãƒ†ã‚¹</t>
  </si>
  <si>
    <t>Lurantis</t>
  </si>
  <si>
    <t>['Illuminate', 'Effect Spore', 'Rain Dish']</t>
  </si>
  <si>
    <t>Illuminating PokÃ©mon</t>
  </si>
  <si>
    <t>Nemasyuãƒãƒžã‚·ãƒ¥</t>
  </si>
  <si>
    <t>Morelull</t>
  </si>
  <si>
    <t>Mashadeãƒžã‚·ã‚§ãƒ¼ãƒ‰</t>
  </si>
  <si>
    <t>Shiinotic</t>
  </si>
  <si>
    <t>['Corrosion', 'Oblivious']</t>
  </si>
  <si>
    <t>Toxic Lizard PokÃ©mon</t>
  </si>
  <si>
    <t>Yatoumoriãƒ¤ãƒˆã‚¦ãƒ¢ãƒª</t>
  </si>
  <si>
    <t>Salandit</t>
  </si>
  <si>
    <t>Ennewtã‚¨ãƒ³ãƒ‹ãƒ¥ãƒ¼ãƒˆ</t>
  </si>
  <si>
    <t>Salazzle</t>
  </si>
  <si>
    <t>['Fluffy', 'Klutz', 'Cute Charm']</t>
  </si>
  <si>
    <t>Flailing PokÃ©mon</t>
  </si>
  <si>
    <t>NuikogumaãƒŒã‚¤ã‚³ã‚°ãƒž</t>
  </si>
  <si>
    <t>Stufful</t>
  </si>
  <si>
    <t>['Fluffy', 'Klutz', 'Unnerve']</t>
  </si>
  <si>
    <t>Strong Arm PokÃ©mon</t>
  </si>
  <si>
    <t>Kiterugumaã‚­ãƒ†ãƒ«ã‚°ãƒž</t>
  </si>
  <si>
    <t>Bewear</t>
  </si>
  <si>
    <t>['Leaf Guard', 'Oblivious', 'Sweet Veil']</t>
  </si>
  <si>
    <t>Amakajiã‚¢ãƒžã‚«ã‚¸</t>
  </si>
  <si>
    <t>Bounsweet</t>
  </si>
  <si>
    <t>Amamaikoã‚¢ãƒžãƒžã‚¤ã‚³</t>
  </si>
  <si>
    <t>Steenee</t>
  </si>
  <si>
    <t>['Leaf Guard', 'Queenly Majesty', 'Sweet Veil']</t>
  </si>
  <si>
    <t>Amajoã‚¢ãƒžãƒ¼ã‚¸ãƒ§</t>
  </si>
  <si>
    <t>Tsareena</t>
  </si>
  <si>
    <t>['Flower Veil', 'Triage', 'Natural Cure']</t>
  </si>
  <si>
    <t>Posy Picker PokÃ©mon</t>
  </si>
  <si>
    <t>Cuwawaã‚­ãƒ¥ãƒ¯ãƒ¯ãƒ¼</t>
  </si>
  <si>
    <t>Comfey</t>
  </si>
  <si>
    <t>['Inner Focus', 'Telepathy', 'Symbiosis']</t>
  </si>
  <si>
    <t>Sage PokÃ©mon</t>
  </si>
  <si>
    <t>Yareyuutanãƒ¤ãƒ¬ãƒ¦ãƒ¼ã‚¿ãƒ³</t>
  </si>
  <si>
    <t>Oranguru</t>
  </si>
  <si>
    <t>['Receiver', 'Defiant']</t>
  </si>
  <si>
    <t>Teamwork PokÃ©mon</t>
  </si>
  <si>
    <t>NagetukesaruãƒŠã‚²ãƒ„ã‚±ã‚µãƒ«</t>
  </si>
  <si>
    <t>Passimian</t>
  </si>
  <si>
    <t>['Wimp Out']</t>
  </si>
  <si>
    <t>Turn Tail PokÃ©mon</t>
  </si>
  <si>
    <t>Kosokumushiã‚³ã‚½ã‚¯ãƒ ã‚·</t>
  </si>
  <si>
    <t>Wimpod</t>
  </si>
  <si>
    <t>['Emergency Exit']</t>
  </si>
  <si>
    <t>Hard Scale PokÃ©mon</t>
  </si>
  <si>
    <t>Gusokumushaã‚°ã‚½ã‚¯ãƒ ã‚·ãƒ£</t>
  </si>
  <si>
    <t>Golisopod</t>
  </si>
  <si>
    <t>['Water Compaction', 'Sand Veil']</t>
  </si>
  <si>
    <t>Sand Heap PokÃ©mon</t>
  </si>
  <si>
    <t>Sunabaã‚¹ãƒŠãƒã‚¡</t>
  </si>
  <si>
    <t>Sandygast</t>
  </si>
  <si>
    <t>Sand Castle PokÃ©mon</t>
  </si>
  <si>
    <t>Sirodethnaã‚·ãƒ­ãƒ‡ã‚¹ãƒŠ</t>
  </si>
  <si>
    <t>Palossand</t>
  </si>
  <si>
    <t>['Innards Out', 'Unaware']</t>
  </si>
  <si>
    <t>Sea Cucumber PokÃ©mon</t>
  </si>
  <si>
    <t>NamakobushiãƒŠãƒžã‚³ãƒ–ã‚·</t>
  </si>
  <si>
    <t>Pyukumuku</t>
  </si>
  <si>
    <t>['Battle Armor']</t>
  </si>
  <si>
    <t>Synthetic PokÃ©mon</t>
  </si>
  <si>
    <t>Type: Nullã‚¿ã‚¤ãƒ—ï¼šãƒŒãƒ«</t>
  </si>
  <si>
    <t>Type: Null</t>
  </si>
  <si>
    <t>['RKS System']</t>
  </si>
  <si>
    <t>Silvadyã‚·ãƒ«ãƒ´ã‚¡ãƒ‡ã‚£</t>
  </si>
  <si>
    <t>Silvally</t>
  </si>
  <si>
    <t>['Shields Down']</t>
  </si>
  <si>
    <t>30 (Meteorite)255 (Core)</t>
  </si>
  <si>
    <t>Meteor PokÃ©mon</t>
  </si>
  <si>
    <t>Metenoãƒ¡ãƒ†ãƒŽ</t>
  </si>
  <si>
    <t>Minior</t>
  </si>
  <si>
    <t>['Comatose']</t>
  </si>
  <si>
    <t>Nekkoaraãƒãƒƒã‚³ã‚¢ãƒ©</t>
  </si>
  <si>
    <t>Komala</t>
  </si>
  <si>
    <t>['Shell Armor']</t>
  </si>
  <si>
    <t>Blast Turtle PokÃ©mon</t>
  </si>
  <si>
    <t>Bakugamesãƒã‚¯ã‚¬ãƒ¡ã‚¹</t>
  </si>
  <si>
    <t>Turtonator</t>
  </si>
  <si>
    <t>['Iron Barbs', 'Lightningrod', 'Sturdy']</t>
  </si>
  <si>
    <t>Roly-Poly PokÃ©mon</t>
  </si>
  <si>
    <t>Togedemaruãƒˆã‚²ãƒ‡ãƒžãƒ«</t>
  </si>
  <si>
    <t>Togedemaru</t>
  </si>
  <si>
    <t>['Disguise']</t>
  </si>
  <si>
    <t>Disguise PokÃ©mon</t>
  </si>
  <si>
    <t>MimikkyuãƒŸãƒŸãƒƒã‚­ãƒ¥</t>
  </si>
  <si>
    <t>Mimikyu</t>
  </si>
  <si>
    <t>['Dazzling', 'Strong Jaw', 'Wonder Skin ']</t>
  </si>
  <si>
    <t>Gnash Teeth PokÃ©mon</t>
  </si>
  <si>
    <t>Hagigishiriãƒã‚®ã‚®ã‚·ãƒª</t>
  </si>
  <si>
    <t>Bruxish</t>
  </si>
  <si>
    <t>['Berserk', 'Sap Sipper', 'Cloud Nine']</t>
  </si>
  <si>
    <t>Placid PokÃ©mon</t>
  </si>
  <si>
    <t>Jijilongã‚¸ã‚¸ãƒ¼ãƒ­ãƒ³</t>
  </si>
  <si>
    <t>Drampa</t>
  </si>
  <si>
    <t>['Steelworker']</t>
  </si>
  <si>
    <t>Sea Creeper PokÃ©mon</t>
  </si>
  <si>
    <t>Dadarinãƒ€ãƒ€ãƒªãƒ³</t>
  </si>
  <si>
    <t>Dhelmise</t>
  </si>
  <si>
    <t>['Bulletproof', 'Soundproof', 'Overcoat']</t>
  </si>
  <si>
    <t>Scaly PokÃ©mon</t>
  </si>
  <si>
    <t>Jyarakoã‚¸ãƒ£ãƒ©ã‚³</t>
  </si>
  <si>
    <t>Jangmo-o</t>
  </si>
  <si>
    <t>Jyarangoã‚¸ãƒ£ãƒ©ãƒ³ã‚´</t>
  </si>
  <si>
    <t>Hakamo-o</t>
  </si>
  <si>
    <t>Jyararangaã‚¸ãƒ£ãƒ©ãƒ©ãƒ³ã‚¬</t>
  </si>
  <si>
    <t>Kommo-o</t>
  </si>
  <si>
    <t>['Electric Surge', 'Telepathy']</t>
  </si>
  <si>
    <t>Land Spirit PokÃ©mon</t>
  </si>
  <si>
    <t>Kapu-kokekoã‚«ãƒ—ãƒ»ã‚³ã‚±ã‚³</t>
  </si>
  <si>
    <t>Tapu Koko</t>
  </si>
  <si>
    <t>['Psychic Surge', 'Telepathy']</t>
  </si>
  <si>
    <t>Kapu-tetefuã‚«ãƒ—ãƒ»ãƒ†ãƒ†ãƒ•</t>
  </si>
  <si>
    <t>Tapu Lele</t>
  </si>
  <si>
    <t>['Grassy Surge', 'Telepathy']</t>
  </si>
  <si>
    <t>Kapu-bululã‚«ãƒ—ãƒ»ãƒ–ãƒ«ãƒ«</t>
  </si>
  <si>
    <t>Tapu Bulu</t>
  </si>
  <si>
    <t>['Misty Surge', 'Telepathy']</t>
  </si>
  <si>
    <t>Kapu-rehireã‚«ãƒ—ãƒ»ãƒ¬ãƒ’ãƒ¬</t>
  </si>
  <si>
    <t>Tapu Fini</t>
  </si>
  <si>
    <t>['Unaware']</t>
  </si>
  <si>
    <t>Nebula PokÃ©mon</t>
  </si>
  <si>
    <t>Cosmogã‚³ã‚¹ãƒ¢ãƒƒã‚°</t>
  </si>
  <si>
    <t>Cosmog</t>
  </si>
  <si>
    <t>['Sturdy']</t>
  </si>
  <si>
    <t>Protostar PokÃ©mon</t>
  </si>
  <si>
    <t>Cosmovumã‚³ã‚¹ãƒ¢ã‚¦ãƒ </t>
  </si>
  <si>
    <t>Cosmoem</t>
  </si>
  <si>
    <t>['Full Metal Body']</t>
  </si>
  <si>
    <t>Sunne PokÃ©mon</t>
  </si>
  <si>
    <t>Solgaleoã‚½ãƒ«ã‚¬ãƒ¬ã‚ª</t>
  </si>
  <si>
    <t>Solgaleo</t>
  </si>
  <si>
    <t>['Shadow Shield']</t>
  </si>
  <si>
    <t>Moone PokÃ©mon</t>
  </si>
  <si>
    <t>Lunalaãƒ«ãƒŠã‚¢ãƒ¼ãƒ©</t>
  </si>
  <si>
    <t>Lunala</t>
  </si>
  <si>
    <t>['Beast Boost']</t>
  </si>
  <si>
    <t>Parasite PokÃ©mon</t>
  </si>
  <si>
    <t>Uturoidã‚¦ãƒ„ãƒ­ã‚¤ãƒ‰</t>
  </si>
  <si>
    <t>Nihilego</t>
  </si>
  <si>
    <t>Swollen PokÃ©mon</t>
  </si>
  <si>
    <t>Massivoonãƒžãƒƒã‚·ãƒ–ãƒ¼ãƒ³</t>
  </si>
  <si>
    <t>Buzzwole</t>
  </si>
  <si>
    <t>Lissome PokÃ©mon</t>
  </si>
  <si>
    <t>Pheroacheãƒ•ã‚§ãƒ­ãƒ¼ãƒã‚§</t>
  </si>
  <si>
    <t>Pheromosa</t>
  </si>
  <si>
    <t>Glowing PokÃ©mon</t>
  </si>
  <si>
    <t>Denjyumokuãƒ‡ãƒ³ã‚¸ãƒ¥ãƒ¢ã‚¯</t>
  </si>
  <si>
    <t>Xurkitree</t>
  </si>
  <si>
    <t>Launch PokÃ©mon</t>
  </si>
  <si>
    <t>Tekkaguyaãƒ†ãƒƒã‚«ã‚°ãƒ¤</t>
  </si>
  <si>
    <t>Celesteela</t>
  </si>
  <si>
    <t>Drawn Sword PokÃ©mon</t>
  </si>
  <si>
    <t>Kamiturugiã‚«ãƒŸãƒ„ãƒ«ã‚®</t>
  </si>
  <si>
    <t>Kartana</t>
  </si>
  <si>
    <t>Junkivore PokÃ©mon</t>
  </si>
  <si>
    <t>Akuzikingã‚¢ã‚¯ã‚¸ã‚­ãƒ³ã‚°</t>
  </si>
  <si>
    <t>Guzzlord</t>
  </si>
  <si>
    <t>['Prism Armor']</t>
  </si>
  <si>
    <t>Prism PokÃ©mon</t>
  </si>
  <si>
    <t>Necrozmaãƒã‚¯ãƒ­ã‚ºãƒž</t>
  </si>
  <si>
    <t>Necrozma</t>
  </si>
  <si>
    <t>['Soul-Heart']</t>
  </si>
  <si>
    <t>Artificial PokÃ©mon</t>
  </si>
  <si>
    <t>Magearnaãƒžã‚®ã‚¢ãƒŠ</t>
  </si>
  <si>
    <t>Magearna</t>
  </si>
  <si>
    <t>NormExpGr</t>
  </si>
  <si>
    <t>NormSpeed</t>
  </si>
  <si>
    <t>NormSpAttack</t>
  </si>
  <si>
    <t>NormSpDef</t>
  </si>
  <si>
    <t>expGrowth_normalization</t>
  </si>
  <si>
    <t>Seed Pokemon</t>
  </si>
  <si>
    <t>Max expGrowth</t>
  </si>
  <si>
    <t>Min expGrowth</t>
  </si>
  <si>
    <t>Difference expGrowth</t>
  </si>
  <si>
    <t>Lizard Pokemon</t>
  </si>
  <si>
    <t>Flame Pokemon</t>
  </si>
  <si>
    <t>speed_normalization</t>
  </si>
  <si>
    <t>Min speed</t>
  </si>
  <si>
    <t>Tiny Turtle Pokemon</t>
  </si>
  <si>
    <t>Max speed</t>
  </si>
  <si>
    <t>Turtle Pokemon</t>
  </si>
  <si>
    <t>Difference speed</t>
  </si>
  <si>
    <t>Shellfish Pokemon</t>
  </si>
  <si>
    <t>Worm Pokemon</t>
  </si>
  <si>
    <t>speedAttack_normalization</t>
  </si>
  <si>
    <t>Cocoon Pokemon</t>
  </si>
  <si>
    <t>Min speedAttack</t>
  </si>
  <si>
    <t>Butterfly Pokemon</t>
  </si>
  <si>
    <t>Max speedAttack</t>
  </si>
  <si>
    <t>Hairy Pokemon</t>
  </si>
  <si>
    <t>Difference speedAttack</t>
  </si>
  <si>
    <t>Poison Bee Pokemon</t>
  </si>
  <si>
    <t>speedDefence_normalization</t>
  </si>
  <si>
    <t>Tiny Bird Pokemon</t>
  </si>
  <si>
    <t>Min speedDefence</t>
  </si>
  <si>
    <t>Bird Pokemon</t>
  </si>
  <si>
    <t>Max speedDefence</t>
  </si>
  <si>
    <t>Difference speedDefence</t>
  </si>
  <si>
    <t>Mouse Pokemon</t>
  </si>
  <si>
    <t>Beak Pokemon</t>
  </si>
  <si>
    <t>Snake Pokemon</t>
  </si>
  <si>
    <t>Cobra Pokemon</t>
  </si>
  <si>
    <t>Poison Pin Pokemon</t>
  </si>
  <si>
    <t>Drill Pokemon</t>
  </si>
  <si>
    <t>Fairy Pokemon</t>
  </si>
  <si>
    <t>Fox Pokemon</t>
  </si>
  <si>
    <t>Balloon Pokemon</t>
  </si>
  <si>
    <t>Bat Pokemon</t>
  </si>
  <si>
    <t>Weed Pokemon</t>
  </si>
  <si>
    <t>Flower Pokemon</t>
  </si>
  <si>
    <t>Mushroom Pokemon</t>
  </si>
  <si>
    <t>Insect Pokemon</t>
  </si>
  <si>
    <t>Poison Moth Pokemon</t>
  </si>
  <si>
    <t>Mole Pokemon</t>
  </si>
  <si>
    <t>Scratch Cat Pokemon</t>
  </si>
  <si>
    <t>Classy Cat Pokemon</t>
  </si>
  <si>
    <t>Duck Pokemon</t>
  </si>
  <si>
    <t>Pig Monkey Pokemon</t>
  </si>
  <si>
    <t>Puppy Pokemon</t>
  </si>
  <si>
    <t>Legendary Pokemon</t>
  </si>
  <si>
    <t>Tadpole Pokemon</t>
  </si>
  <si>
    <t>Psi Pokemon</t>
  </si>
  <si>
    <t>Superpower Pokemon</t>
  </si>
  <si>
    <t>Flycatcher Pokemon</t>
  </si>
  <si>
    <t>Jellyfish Pokemon</t>
  </si>
  <si>
    <t>Rock Pokemon</t>
  </si>
  <si>
    <t>Megaton Pokemon</t>
  </si>
  <si>
    <t>Fire Horse Pokemon</t>
  </si>
  <si>
    <t>Dopey Pokemon</t>
  </si>
  <si>
    <t>Hermit Crab Pokemon</t>
  </si>
  <si>
    <t>Magnet Pokemon</t>
  </si>
  <si>
    <t>Wild Duck Pokemon</t>
  </si>
  <si>
    <t>Twin Bird Pokemon</t>
  </si>
  <si>
    <t>Triple Bird Pokemon</t>
  </si>
  <si>
    <t>Sea Lion Pokemon</t>
  </si>
  <si>
    <t>Sludge Pokemon</t>
  </si>
  <si>
    <t>Bivalve Pokemon</t>
  </si>
  <si>
    <t>Gas Pokemon</t>
  </si>
  <si>
    <t>Shadow Pokemon</t>
  </si>
  <si>
    <t>Rock Snake Pokemon</t>
  </si>
  <si>
    <t>Hypnosis Pokemon</t>
  </si>
  <si>
    <t>River Crab Pokemon</t>
  </si>
  <si>
    <t>Pincer Pokemon</t>
  </si>
  <si>
    <t>Ball Pokemon</t>
  </si>
  <si>
    <t>Egg Pokemon</t>
  </si>
  <si>
    <t>Coconut Pokemon</t>
  </si>
  <si>
    <t>Lonely Pokemon</t>
  </si>
  <si>
    <t>Bone Keeper Pokemon</t>
  </si>
  <si>
    <t>Kicking Pokemon</t>
  </si>
  <si>
    <t>Punching Pokemon</t>
  </si>
  <si>
    <t>Licking Pokemon</t>
  </si>
  <si>
    <t>Poison Gas Pokemon</t>
  </si>
  <si>
    <t>Spikes Pokemon</t>
  </si>
  <si>
    <t>Vine Pokemon</t>
  </si>
  <si>
    <t>Parent Pokemon</t>
  </si>
  <si>
    <t>Dragon Pokemon</t>
  </si>
  <si>
    <t>Goldfish Pokemon</t>
  </si>
  <si>
    <t>Starshape Pokemon</t>
  </si>
  <si>
    <t>Mysterious Pokemon</t>
  </si>
  <si>
    <t>Barrier Pokemon</t>
  </si>
  <si>
    <t>Mantis Pokemon</t>
  </si>
  <si>
    <t>Humanshape Pokemon</t>
  </si>
  <si>
    <t>Electric Pokemon</t>
  </si>
  <si>
    <t>Spitfire Pokemon</t>
  </si>
  <si>
    <t>Stagbeetle Pokemon</t>
  </si>
  <si>
    <t>Wild Bull Pokemon</t>
  </si>
  <si>
    <t>Fish Pokemon</t>
  </si>
  <si>
    <t>Atrocious Pokemon</t>
  </si>
  <si>
    <t>Transport Pokemon</t>
  </si>
  <si>
    <t>Transform Pokemon</t>
  </si>
  <si>
    <t>Evolution Pokemon</t>
  </si>
  <si>
    <t>Bubble Jet Pokemon</t>
  </si>
  <si>
    <t>Lightning Pokemon</t>
  </si>
  <si>
    <t>Virtual Pokemon</t>
  </si>
  <si>
    <t>Spiral Pokemon</t>
  </si>
  <si>
    <t>Fossil Pokemon</t>
  </si>
  <si>
    <t>Sleeping Pokemon</t>
  </si>
  <si>
    <t>Freeze Pokemon</t>
  </si>
  <si>
    <t>Genetic Pokemon</t>
  </si>
  <si>
    <t>New Species Pokemon</t>
  </si>
  <si>
    <t>Leaf Pokemon</t>
  </si>
  <si>
    <t>Herb Pokemon</t>
  </si>
  <si>
    <t>Fire Mouse Pokemon</t>
  </si>
  <si>
    <t>Volcano Pokemon</t>
  </si>
  <si>
    <t>Big Jaw Pokemon</t>
  </si>
  <si>
    <t>Scout Pokemon</t>
  </si>
  <si>
    <t>Long Body Pokemon</t>
  </si>
  <si>
    <t>Owl Pokemon</t>
  </si>
  <si>
    <t>Five Star Pokemon</t>
  </si>
  <si>
    <t>String Spit Pokemon</t>
  </si>
  <si>
    <t>Long Leg Pokemon</t>
  </si>
  <si>
    <t>Angler Pokemon</t>
  </si>
  <si>
    <t>Light Pokemon</t>
  </si>
  <si>
    <t>Tiny Mouse Pokemon</t>
  </si>
  <si>
    <t>Star Shape Pokemon</t>
  </si>
  <si>
    <t>Spike Ball Pokemon</t>
  </si>
  <si>
    <t>Happiness Pokemon</t>
  </si>
  <si>
    <t>Little Bird Pokemon</t>
  </si>
  <si>
    <t>Mystic Pokemon</t>
  </si>
  <si>
    <t>Wool Pokemon</t>
  </si>
  <si>
    <t>Aquamouse Pokemon</t>
  </si>
  <si>
    <t>Aquarabbit Pokemon</t>
  </si>
  <si>
    <t>Imitation Pokemon</t>
  </si>
  <si>
    <t>Frog Pokemon</t>
  </si>
  <si>
    <t>Cottonweed Pokemon</t>
  </si>
  <si>
    <t>Long Tail Pokemon</t>
  </si>
  <si>
    <t>Sun Pokemon</t>
  </si>
  <si>
    <t>Clear Wing Pokemon</t>
  </si>
  <si>
    <t>Water Fish Pokemon</t>
  </si>
  <si>
    <t>Moonlight Pokemon</t>
  </si>
  <si>
    <t>Darkness Pokemon</t>
  </si>
  <si>
    <t>Royal Pokemon</t>
  </si>
  <si>
    <t>Screech Pokemon</t>
  </si>
  <si>
    <t>Symbol Pokemon</t>
  </si>
  <si>
    <t>Patient Pokemon</t>
  </si>
  <si>
    <t>Long Neck Pokemon</t>
  </si>
  <si>
    <t>Bagworm Pokemon</t>
  </si>
  <si>
    <t>Land Snake Pokemon</t>
  </si>
  <si>
    <t>Flyscorpion Pokemon</t>
  </si>
  <si>
    <t>Iron Snake Pokemon</t>
  </si>
  <si>
    <t>Mold Pokemon</t>
  </si>
  <si>
    <t>Singlehorn Pokemon</t>
  </si>
  <si>
    <t>Sharp Claw Pokemon</t>
  </si>
  <si>
    <t>Little Bear Pokemon</t>
  </si>
  <si>
    <t>Hibernator Pokemon</t>
  </si>
  <si>
    <t>Lava Pokemon</t>
  </si>
  <si>
    <t>Pig Pokemon</t>
  </si>
  <si>
    <t>Swine Pokemon</t>
  </si>
  <si>
    <t>Coral Pokemon</t>
  </si>
  <si>
    <t>Jet Pokemon</t>
  </si>
  <si>
    <t>Delivery Pokemon</t>
  </si>
  <si>
    <t>Kite Pokemon</t>
  </si>
  <si>
    <t>Armor Bird Pokemon</t>
  </si>
  <si>
    <t>Dark Pokemon</t>
  </si>
  <si>
    <t>Long Nose Pokemon</t>
  </si>
  <si>
    <t>Armor Pokemon</t>
  </si>
  <si>
    <t>Big Horn Pokemon</t>
  </si>
  <si>
    <t>Painter Pokemon</t>
  </si>
  <si>
    <t>Scuffle Pokemon</t>
  </si>
  <si>
    <t>Handstand Pokemon</t>
  </si>
  <si>
    <t>Kiss Pokemon</t>
  </si>
  <si>
    <t>Live Coal Pokemon</t>
  </si>
  <si>
    <t>Milk Cow Pokemon</t>
  </si>
  <si>
    <t>Thunder Pokemon</t>
  </si>
  <si>
    <t>Aurora Pokemon</t>
  </si>
  <si>
    <t>Rock Skin Pokemon</t>
  </si>
  <si>
    <t>Hard Shell Pokemon</t>
  </si>
  <si>
    <t>Diving Pokemon</t>
  </si>
  <si>
    <t>Rainbow Pokemon</t>
  </si>
  <si>
    <t>Time Travel Pokemon</t>
  </si>
  <si>
    <t>Wood Gecko Pokemon</t>
  </si>
  <si>
    <t>Forest Pokemon</t>
  </si>
  <si>
    <t>Chick Pokemon</t>
  </si>
  <si>
    <t>Young Fowl Pokemon</t>
  </si>
  <si>
    <t>Blaze Pokemon</t>
  </si>
  <si>
    <t>Mud Fish Pokemon</t>
  </si>
  <si>
    <t>Bite Pokemon</t>
  </si>
  <si>
    <t>Tiny Racoon Pokemon</t>
  </si>
  <si>
    <t>Rush Pokemon</t>
  </si>
  <si>
    <t>Water Weed Pokemon</t>
  </si>
  <si>
    <t>Jolly Pokemon</t>
  </si>
  <si>
    <t>Carefree Pokemon</t>
  </si>
  <si>
    <t>Acorn Pokemon</t>
  </si>
  <si>
    <t>Wily Pokemon</t>
  </si>
  <si>
    <t>Wickid Pokemon</t>
  </si>
  <si>
    <t>TinySwallow Pokemon</t>
  </si>
  <si>
    <t>Swallow Pokemon</t>
  </si>
  <si>
    <t>Seagull Pokemon</t>
  </si>
  <si>
    <t>Water Bird Pokemon</t>
  </si>
  <si>
    <t>Feeling Pokemon</t>
  </si>
  <si>
    <t>Emotion Pokemon</t>
  </si>
  <si>
    <t>Embrace Pokemon</t>
  </si>
  <si>
    <t>Pond Skater Pokemon</t>
  </si>
  <si>
    <t>Eyeball Pokemon</t>
  </si>
  <si>
    <t>Slacker Pokemon</t>
  </si>
  <si>
    <t>Wild Monkey Pokemon</t>
  </si>
  <si>
    <t>Lazy Pokemon</t>
  </si>
  <si>
    <t>Trainee Pokemon</t>
  </si>
  <si>
    <t>Ninja Pokemon</t>
  </si>
  <si>
    <t>Shed Pokemon</t>
  </si>
  <si>
    <t>Whisper Pokemon</t>
  </si>
  <si>
    <t>Big Voice Pokemon</t>
  </si>
  <si>
    <t>Loud Noise Pokemon</t>
  </si>
  <si>
    <t>Guts Pokemon</t>
  </si>
  <si>
    <t>Arm Thrust Pokemon</t>
  </si>
  <si>
    <t>Polka Dot Pokemon</t>
  </si>
  <si>
    <t>Compass Pokemon</t>
  </si>
  <si>
    <t>Kitten Pokemon</t>
  </si>
  <si>
    <t>Prim Pokemon</t>
  </si>
  <si>
    <t>Deceiver Pokemon</t>
  </si>
  <si>
    <t>Iron Armor Pokemon</t>
  </si>
  <si>
    <t>Meditate Pokemon</t>
  </si>
  <si>
    <t>Discharge Pokemon</t>
  </si>
  <si>
    <t>Cheering Pokemon</t>
  </si>
  <si>
    <t>Firefly Pokemon</t>
  </si>
  <si>
    <t>Thorn Pokemon</t>
  </si>
  <si>
    <t>Stomach Pokemon</t>
  </si>
  <si>
    <t>Poison Bag Pokemon</t>
  </si>
  <si>
    <t>Savage Pokemon</t>
  </si>
  <si>
    <t>Brutal Pokemon</t>
  </si>
  <si>
    <t>Ball Whale Pokemon</t>
  </si>
  <si>
    <t>Float Whale Pokemon</t>
  </si>
  <si>
    <t>Numb Pokemon</t>
  </si>
  <si>
    <t>Eruption Pokemon</t>
  </si>
  <si>
    <t>Coal Pokemon</t>
  </si>
  <si>
    <t>Bounce Pokemon</t>
  </si>
  <si>
    <t>Manipulate Pokemon</t>
  </si>
  <si>
    <t>Spot Panda Pokemon</t>
  </si>
  <si>
    <t>Ant Pit Pokemon</t>
  </si>
  <si>
    <t>Vibration Pokemon</t>
  </si>
  <si>
    <t>Cactus Pokemon</t>
  </si>
  <si>
    <t>Scarecrow Pokemon</t>
  </si>
  <si>
    <t>Cotton Bird Pokemon</t>
  </si>
  <si>
    <t>Humming Pokemon</t>
  </si>
  <si>
    <t>Cat Ferret Pokemon</t>
  </si>
  <si>
    <t>Fang Snake Pokemon</t>
  </si>
  <si>
    <t>Meteorite Pokemon</t>
  </si>
  <si>
    <t>Whiskers Pokemon</t>
  </si>
  <si>
    <t>Ruffian Pokemon</t>
  </si>
  <si>
    <t>Rogue Pokemon</t>
  </si>
  <si>
    <t>Clay Doll Pokemon</t>
  </si>
  <si>
    <t>Sea Lily Pokemon</t>
  </si>
  <si>
    <t>Barnacle Pokemon</t>
  </si>
  <si>
    <t>Old Shrimp Pokemon</t>
  </si>
  <si>
    <t>Plate Pokemon</t>
  </si>
  <si>
    <t>Tender Pokemon</t>
  </si>
  <si>
    <t>Weather Pokemon</t>
  </si>
  <si>
    <t>Color Swap Pokemon</t>
  </si>
  <si>
    <t>Puppet Pokemon</t>
  </si>
  <si>
    <t>Marionette Pokemon</t>
  </si>
  <si>
    <t>Requiem Pokemon</t>
  </si>
  <si>
    <t>Beckon Pokemon</t>
  </si>
  <si>
    <t>Fruit Pokemon</t>
  </si>
  <si>
    <t>Wind Chime Pokemon</t>
  </si>
  <si>
    <t>Disaster Pokemon</t>
  </si>
  <si>
    <t>Bright Pokemon</t>
  </si>
  <si>
    <t>Snow Hat Pokemon</t>
  </si>
  <si>
    <t>Face Pokemon</t>
  </si>
  <si>
    <t>Clap Pokemon</t>
  </si>
  <si>
    <t>Ball Roll Pokemon</t>
  </si>
  <si>
    <t>Ice Break Pokemon</t>
  </si>
  <si>
    <t>Deep Sea Pokemon</t>
  </si>
  <si>
    <t>South Sea Pokemon</t>
  </si>
  <si>
    <t>Longevity Pokemon</t>
  </si>
  <si>
    <t>Rendezvous Pokemon</t>
  </si>
  <si>
    <t>Rock Head Pokemon</t>
  </si>
  <si>
    <t>Endurance Pokemon</t>
  </si>
  <si>
    <t>Iron Ball Pokemon</t>
  </si>
  <si>
    <t>Iron Claw Pokemon</t>
  </si>
  <si>
    <t>Iron Leg Pokemon</t>
  </si>
  <si>
    <t>Rock Peak Pokemon</t>
  </si>
  <si>
    <t>Iceberg Pokemon</t>
  </si>
  <si>
    <t>Iron Pokemon</t>
  </si>
  <si>
    <t>Eon Pokemon</t>
  </si>
  <si>
    <t>Sea Basin Pokemon</t>
  </si>
  <si>
    <t>Continent Pokemon</t>
  </si>
  <si>
    <t>Sky High Pokemon</t>
  </si>
  <si>
    <t>Wish Pokemon</t>
  </si>
  <si>
    <t>DNA Pokemon</t>
  </si>
  <si>
    <t>Tiny Leaf Pokemon</t>
  </si>
  <si>
    <t>Grove Pokemon</t>
  </si>
  <si>
    <t>Chimp Pokemon</t>
  </si>
  <si>
    <t>Playful Pokemon</t>
  </si>
  <si>
    <t>Penguin Pokemon</t>
  </si>
  <si>
    <t>Emperor Pokemon</t>
  </si>
  <si>
    <t>Starling Pokemon</t>
  </si>
  <si>
    <t>Predator Pokemon</t>
  </si>
  <si>
    <t>Plump Mouse Pokemon</t>
  </si>
  <si>
    <t>Beaver Pokemon</t>
  </si>
  <si>
    <t>Cricket Pokemon</t>
  </si>
  <si>
    <t>Flash Pokemon</t>
  </si>
  <si>
    <t>Spark Pokemon</t>
  </si>
  <si>
    <t>Gleam Eyes Pokemon</t>
  </si>
  <si>
    <t>Bud Pokemon</t>
  </si>
  <si>
    <t>Bouquet Pokemon</t>
  </si>
  <si>
    <t>Head Butt Pokemon</t>
  </si>
  <si>
    <t>Shield Pokemon</t>
  </si>
  <si>
    <t>Moth Pokemon</t>
  </si>
  <si>
    <t>Tiny Bee Pokemon</t>
  </si>
  <si>
    <t>Beehive Pokemon</t>
  </si>
  <si>
    <t>EleSquirrel Pokemon</t>
  </si>
  <si>
    <t>Sea Weasel Pokemon</t>
  </si>
  <si>
    <t>Cherry Pokemon</t>
  </si>
  <si>
    <t>Blossom Pokemon</t>
  </si>
  <si>
    <t>Sea Slug Pokemon</t>
  </si>
  <si>
    <t>Blimp Pokemon</t>
  </si>
  <si>
    <t>Rabbit Pokemon</t>
  </si>
  <si>
    <t>Magical Pokemon</t>
  </si>
  <si>
    <t>Big Boss Pokemon</t>
  </si>
  <si>
    <t>Catty Pokemon</t>
  </si>
  <si>
    <t>Tiger Cat Pokemon</t>
  </si>
  <si>
    <t>Bell Pokemon</t>
  </si>
  <si>
    <t>Skunk Pokemon</t>
  </si>
  <si>
    <t>Bronze Pokemon</t>
  </si>
  <si>
    <t>Bronze Bell Pokemon</t>
  </si>
  <si>
    <t>Bonsai Pokemon</t>
  </si>
  <si>
    <t>Mime Pokemon</t>
  </si>
  <si>
    <t>Playhouse Pokemon</t>
  </si>
  <si>
    <t>Music Note Pokemon</t>
  </si>
  <si>
    <t>Forbidden Pokemon</t>
  </si>
  <si>
    <t>Land Shark Pokemon</t>
  </si>
  <si>
    <t>Cave Pokemon</t>
  </si>
  <si>
    <t>Mach Pokemon</t>
  </si>
  <si>
    <t>Big Eater Pokemon</t>
  </si>
  <si>
    <t>Emanation Pokemon</t>
  </si>
  <si>
    <t>Aura Pokemon</t>
  </si>
  <si>
    <t>Hippo Pokemon</t>
  </si>
  <si>
    <t>Heavyweight Pokemon</t>
  </si>
  <si>
    <t>Scorpion Pokemon</t>
  </si>
  <si>
    <t>Ogre Scorp Pokemon</t>
  </si>
  <si>
    <t>Toxic Mouth Pokemon</t>
  </si>
  <si>
    <t>Bug Catcher Pokemon</t>
  </si>
  <si>
    <t>Wing Fish Pokemon</t>
  </si>
  <si>
    <t>Neon Pokemon</t>
  </si>
  <si>
    <t>Frosted Tree Pokemon</t>
  </si>
  <si>
    <t>Magnet Area Pokemon</t>
  </si>
  <si>
    <t>Thunderbolt Pokemon</t>
  </si>
  <si>
    <t>Blast Pokemon</t>
  </si>
  <si>
    <t>Jubilee Pokemon</t>
  </si>
  <si>
    <t>Ogre Darner Pokemon</t>
  </si>
  <si>
    <t>Verdant Pokemon</t>
  </si>
  <si>
    <t>Fresh Snow Pokemon</t>
  </si>
  <si>
    <t>Fang Scorp Pokemon</t>
  </si>
  <si>
    <t>Twin Tusk Pokemon</t>
  </si>
  <si>
    <t>Blade Pokemon</t>
  </si>
  <si>
    <t>Gripper Pokemon</t>
  </si>
  <si>
    <t>Snow Land Pokemon</t>
  </si>
  <si>
    <t>Plasma Pokemon</t>
  </si>
  <si>
    <t>Knowledge Pokemon</t>
  </si>
  <si>
    <t>Willpower Pokemon</t>
  </si>
  <si>
    <t>Temporal Pokemon</t>
  </si>
  <si>
    <t>Spatial Pokemon</t>
  </si>
  <si>
    <t>Lava Dome Pokemon</t>
  </si>
  <si>
    <t>Colossal Pokemon</t>
  </si>
  <si>
    <t>Renegade Pokemon</t>
  </si>
  <si>
    <t>Lunar Pokemon</t>
  </si>
  <si>
    <t>Sea Drifter Pokemon</t>
  </si>
  <si>
    <t>Seafaring Pokemon</t>
  </si>
  <si>
    <t>Pitch-Black Pokemon</t>
  </si>
  <si>
    <t>Gratitude Pokemon</t>
  </si>
  <si>
    <t>Alpha Pokemon</t>
  </si>
  <si>
    <t>Victory Pokemon</t>
  </si>
  <si>
    <t>Grass Snake Pokemon</t>
  </si>
  <si>
    <t>Regal Pokemon</t>
  </si>
  <si>
    <t>Fire Pig Pokemon</t>
  </si>
  <si>
    <t>Mega Fire Pig Pokemon</t>
  </si>
  <si>
    <t>Sea Otter Pokemon</t>
  </si>
  <si>
    <t>Discipline Pokemon</t>
  </si>
  <si>
    <t>Formidable Pokemon</t>
  </si>
  <si>
    <t>Lookout Pokemon</t>
  </si>
  <si>
    <t>Loyal Dog Pokemon</t>
  </si>
  <si>
    <t>Big-Hearted Pokemon</t>
  </si>
  <si>
    <t>Devious Pokemon</t>
  </si>
  <si>
    <t>Cruel Pokemon</t>
  </si>
  <si>
    <t>Grass Monkey Pokemon</t>
  </si>
  <si>
    <t>Thorn Monkey Pokemon</t>
  </si>
  <si>
    <t>High Temp Pokemon</t>
  </si>
  <si>
    <t>Ember Pokemon</t>
  </si>
  <si>
    <t>Spray Pokemon</t>
  </si>
  <si>
    <t>Geyser Pokemon</t>
  </si>
  <si>
    <t>Dream Eater Pokemon</t>
  </si>
  <si>
    <t>Drowsing Pokemon</t>
  </si>
  <si>
    <t>Tiny Pigeon Pokemon</t>
  </si>
  <si>
    <t>Wild Pigeon Pokemon</t>
  </si>
  <si>
    <t>Proud Pokemon</t>
  </si>
  <si>
    <t>Electrified Pokemon</t>
  </si>
  <si>
    <t>Mantle Pokemon</t>
  </si>
  <si>
    <t>Ore Pokemon</t>
  </si>
  <si>
    <t>Compressed Pokemon</t>
  </si>
  <si>
    <t>Courting Pokemon</t>
  </si>
  <si>
    <t>Subterrene Pokemon</t>
  </si>
  <si>
    <t>Hearing Pokemon</t>
  </si>
  <si>
    <t>Muscular Pokemon</t>
  </si>
  <si>
    <t>Judo Pokemon</t>
  </si>
  <si>
    <t>Karate Pokemon</t>
  </si>
  <si>
    <t>Sewing Pokemon</t>
  </si>
  <si>
    <t>Leaf-Wrapped Pokemon</t>
  </si>
  <si>
    <t>Nurturing Pokemon</t>
  </si>
  <si>
    <t>Centipede Pokemon</t>
  </si>
  <si>
    <t>Curlipede Pokemon</t>
  </si>
  <si>
    <t>Megapede Pokemon</t>
  </si>
  <si>
    <t>Cotton Puff Pokemon</t>
  </si>
  <si>
    <t>Windveiled Pokemon</t>
  </si>
  <si>
    <t>Bulb Pokemon</t>
  </si>
  <si>
    <t>Flowering Pokemon</t>
  </si>
  <si>
    <t>Hostile Pokemon</t>
  </si>
  <si>
    <t>Desert Croc Pokemon</t>
  </si>
  <si>
    <t>Intimidation Pokemon</t>
  </si>
  <si>
    <t>Zen Charm Pokemon</t>
  </si>
  <si>
    <t>Blazing Pokemon</t>
  </si>
  <si>
    <t>Rock Inn Pokemon</t>
  </si>
  <si>
    <t>Stone Home Pokemon</t>
  </si>
  <si>
    <t>Shedding Pokemon</t>
  </si>
  <si>
    <t>Hoodlum Pokemon</t>
  </si>
  <si>
    <t>Avianoid Pokemon</t>
  </si>
  <si>
    <t>Spirit Pokemon</t>
  </si>
  <si>
    <t>Coffin Pokemon</t>
  </si>
  <si>
    <t>Prototurtle Pokemon</t>
  </si>
  <si>
    <t>First Bird Pokemon</t>
  </si>
  <si>
    <t>Trash Bag Pokemon</t>
  </si>
  <si>
    <t>Trash Heap Pokemon</t>
  </si>
  <si>
    <t>Tricky Fox Pokemon</t>
  </si>
  <si>
    <t>Illusion Fox Pokemon</t>
  </si>
  <si>
    <t>Chinchilla Pokemon</t>
  </si>
  <si>
    <t>Scarf Pokemon</t>
  </si>
  <si>
    <t>Fixation Pokemon</t>
  </si>
  <si>
    <t>Astral Body Pokemon</t>
  </si>
  <si>
    <t>Cell Pokemon</t>
  </si>
  <si>
    <t>Mitosis Pokemon</t>
  </si>
  <si>
    <t>Multiplying Pokemon</t>
  </si>
  <si>
    <t>White Bird Pokemon</t>
  </si>
  <si>
    <t>Icy Snow Pokemon</t>
  </si>
  <si>
    <t>Snowstorm Pokemon</t>
  </si>
  <si>
    <t>Season Pokemon</t>
  </si>
  <si>
    <t>Sky Squirrel Pokemon</t>
  </si>
  <si>
    <t>Clamping Pokemon</t>
  </si>
  <si>
    <t>Cavalry Pokemon</t>
  </si>
  <si>
    <t>Floating Pokemon</t>
  </si>
  <si>
    <t>Caring Pokemon</t>
  </si>
  <si>
    <t>Attaching Pokemon</t>
  </si>
  <si>
    <t>EleSpider Pokemon</t>
  </si>
  <si>
    <t>Thorn Seed Pokemon</t>
  </si>
  <si>
    <t>Thorn Pod Pokemon</t>
  </si>
  <si>
    <t>Gear Pokemon</t>
  </si>
  <si>
    <t>EleFish Pokemon</t>
  </si>
  <si>
    <t>Cerebral Pokemon</t>
  </si>
  <si>
    <t>Candle Pokemon</t>
  </si>
  <si>
    <t>Lamp Pokemon</t>
  </si>
  <si>
    <t>Luring Pokemon</t>
  </si>
  <si>
    <t>Tusk Pokemon</t>
  </si>
  <si>
    <t>Axe Jaw Pokemon</t>
  </si>
  <si>
    <t>Chill Pokemon</t>
  </si>
  <si>
    <t>Freezing Pokemon</t>
  </si>
  <si>
    <t>Crystallizing Pokemon</t>
  </si>
  <si>
    <t>Snail Pokemon</t>
  </si>
  <si>
    <t>Shell Out Pokemon</t>
  </si>
  <si>
    <t>Trap Pokemon</t>
  </si>
  <si>
    <t>Martial Arts Pokemon</t>
  </si>
  <si>
    <t>Automaton Pokemon</t>
  </si>
  <si>
    <t>Sharp Blade Pokemon</t>
  </si>
  <si>
    <t>Sword Blade Pokemon</t>
  </si>
  <si>
    <t>Bash Buffalo Pokemon</t>
  </si>
  <si>
    <t>Eaglet Pokemon</t>
  </si>
  <si>
    <t>Valiant Pokemon</t>
  </si>
  <si>
    <t>Diapered Pokemon</t>
  </si>
  <si>
    <t>Bone Vulture Pokemon</t>
  </si>
  <si>
    <t>Anteater Pokemon</t>
  </si>
  <si>
    <t>Iron Ant Pokemon</t>
  </si>
  <si>
    <t>Irate Pokemon</t>
  </si>
  <si>
    <t>Torch Pokemon</t>
  </si>
  <si>
    <t>Iron Will Pokemon</t>
  </si>
  <si>
    <t>Cavern Pokemon</t>
  </si>
  <si>
    <t>Grassland Pokemon</t>
  </si>
  <si>
    <t>Cyclone Pokemon</t>
  </si>
  <si>
    <t>Bolt Strike Pokemon</t>
  </si>
  <si>
    <t>Vast White Pokemon</t>
  </si>
  <si>
    <t>Deep Black Pokemon</t>
  </si>
  <si>
    <t>Abundance Pokemon</t>
  </si>
  <si>
    <t>Boundary Pokemon</t>
  </si>
  <si>
    <t>Colt Pokemon</t>
  </si>
  <si>
    <t>Melody Pokemon</t>
  </si>
  <si>
    <t>Paleozoic Pokemon</t>
  </si>
  <si>
    <t>Spiky Nut Pokemon</t>
  </si>
  <si>
    <t>Spiny Armor Pokemon</t>
  </si>
  <si>
    <t>Bubble Frog Pokemon</t>
  </si>
  <si>
    <t>Digging Pokemon</t>
  </si>
  <si>
    <t>Tiny Robin Pokemon</t>
  </si>
  <si>
    <t>Scorching Pokemon</t>
  </si>
  <si>
    <t>Scatterdust Pokemon</t>
  </si>
  <si>
    <t>Scale Pokemon</t>
  </si>
  <si>
    <t>Lion Cub Pokemon</t>
  </si>
  <si>
    <t>Single Bloom Pokemon</t>
  </si>
  <si>
    <t>Garden Pokemon</t>
  </si>
  <si>
    <t>Mount Pokemon</t>
  </si>
  <si>
    <t>Daunting Pokemon</t>
  </si>
  <si>
    <t>Poodle Pokemon</t>
  </si>
  <si>
    <t>Restraint Pokemon</t>
  </si>
  <si>
    <t>Constraint Pokemon</t>
  </si>
  <si>
    <t>Sword Pokemon</t>
  </si>
  <si>
    <t>Royal Sword Pokemon</t>
  </si>
  <si>
    <t>Perfume Pokemon</t>
  </si>
  <si>
    <t>Fragrance Pokemon</t>
  </si>
  <si>
    <t>Cotton Candy Pokemon</t>
  </si>
  <si>
    <t>Meringue Pokemon</t>
  </si>
  <si>
    <t>Revolving Pokemon</t>
  </si>
  <si>
    <t>Overturning Pokemon</t>
  </si>
  <si>
    <t>Two-Handed Pokemon</t>
  </si>
  <si>
    <t>Collective Pokemon</t>
  </si>
  <si>
    <t>Mock Kelp Pokemon</t>
  </si>
  <si>
    <t>Water Gun Pokemon</t>
  </si>
  <si>
    <t>Howitzer Pokemon</t>
  </si>
  <si>
    <t>Generator Pokemon</t>
  </si>
  <si>
    <t>Royal Heir Pokemon</t>
  </si>
  <si>
    <t>Despot Pokemon</t>
  </si>
  <si>
    <t>Tundra Pokemon</t>
  </si>
  <si>
    <t>Intertwining Pokemon</t>
  </si>
  <si>
    <t>Wrestling Pokemon</t>
  </si>
  <si>
    <t>Antenna Pokemon</t>
  </si>
  <si>
    <t>Jewel Pokemon</t>
  </si>
  <si>
    <t>Soft Tissue Pokemon</t>
  </si>
  <si>
    <t>Key Ring Pokemon</t>
  </si>
  <si>
    <t>Stump Pokemon</t>
  </si>
  <si>
    <t>Elder Tree Pokemon</t>
  </si>
  <si>
    <t>Pumpkin Pokemon</t>
  </si>
  <si>
    <t>Ice Chunk Pokemon</t>
  </si>
  <si>
    <t>Sound Wave Pokemon</t>
  </si>
  <si>
    <t>Life Pokemon</t>
  </si>
  <si>
    <t>Destruction Pokemon</t>
  </si>
  <si>
    <t>Order Pokemon</t>
  </si>
  <si>
    <t>Mischief Pokemon (Confined)Djinn Pokemonn (Unbound)</t>
  </si>
  <si>
    <t>Steam Pokemon</t>
  </si>
  <si>
    <t>Grass Quill Pokemon</t>
  </si>
  <si>
    <t>Blade Quill Pokemon</t>
  </si>
  <si>
    <t>Arrow Quill Pokemon</t>
  </si>
  <si>
    <t>Fire Cat Pokemon</t>
  </si>
  <si>
    <t>Heel Pokemon</t>
  </si>
  <si>
    <t>Pop Star Pokemon</t>
  </si>
  <si>
    <t>Soloist Pokemon</t>
  </si>
  <si>
    <t>Woodpecker Pokemon</t>
  </si>
  <si>
    <t>Bugle Beak Pokemon</t>
  </si>
  <si>
    <t>Cannon Pokemon</t>
  </si>
  <si>
    <t>Loitering Pokemon</t>
  </si>
  <si>
    <t>Stakeout Pokemon</t>
  </si>
  <si>
    <t>Larva Pokemon</t>
  </si>
  <si>
    <t>Battery Pokemon</t>
  </si>
  <si>
    <t>Stag Beetle Pokemon</t>
  </si>
  <si>
    <t>Boxing Pokemon</t>
  </si>
  <si>
    <t>Woolly Crab Pokemon</t>
  </si>
  <si>
    <t>Dancing Pokemon</t>
  </si>
  <si>
    <t>Bee Fly Pokemon</t>
  </si>
  <si>
    <t>Wolf Pokemon</t>
  </si>
  <si>
    <t>Small Fry Pokemon</t>
  </si>
  <si>
    <t>Brutal Star Pokemon</t>
  </si>
  <si>
    <t>Donkey Pokemon</t>
  </si>
  <si>
    <t>Draft Horse Pokemon</t>
  </si>
  <si>
    <t>Water Bubble Pokemon</t>
  </si>
  <si>
    <t>Sickle Grass Pokemon</t>
  </si>
  <si>
    <t>Bloom Sickle Pokemon</t>
  </si>
  <si>
    <t>Illuminating Pokemon</t>
  </si>
  <si>
    <t>Toxic Lizard Pokemon</t>
  </si>
  <si>
    <t>Flailing Pokemon</t>
  </si>
  <si>
    <t>Strong Arm Pokemon</t>
  </si>
  <si>
    <t>Posy Picker Pokemon</t>
  </si>
  <si>
    <t>Sage Pokemon</t>
  </si>
  <si>
    <t>Teamwork Pokemon</t>
  </si>
  <si>
    <t>Turn Tail Pokemon</t>
  </si>
  <si>
    <t>Hard Scale Pokemon</t>
  </si>
  <si>
    <t>Sand Heap Pokemon</t>
  </si>
  <si>
    <t>Sand Castle Pokemon</t>
  </si>
  <si>
    <t>Sea Cucumber Pokemon</t>
  </si>
  <si>
    <t>Synthetic Pokemon</t>
  </si>
  <si>
    <t>Meteor Pokemon</t>
  </si>
  <si>
    <t>Blast Turtle Pokemon</t>
  </si>
  <si>
    <t>Roly-Poly Pokemon</t>
  </si>
  <si>
    <t>Disguise Pokemon</t>
  </si>
  <si>
    <t>Gnash Teeth Pokemon</t>
  </si>
  <si>
    <t>Placid Pokemon</t>
  </si>
  <si>
    <t>Sea Creeper Pokemon</t>
  </si>
  <si>
    <t>Scaly Pokemon</t>
  </si>
  <si>
    <t>Land Spirit Pokemon</t>
  </si>
  <si>
    <t>Nebula Pokemon</t>
  </si>
  <si>
    <t>Protostar Pokemon</t>
  </si>
  <si>
    <t>Sunne Pokemon</t>
  </si>
  <si>
    <t>Moone Pokemon</t>
  </si>
  <si>
    <t>Parasite Pokemon</t>
  </si>
  <si>
    <t>Swollen Pokemon</t>
  </si>
  <si>
    <t>Lissome Pokemon</t>
  </si>
  <si>
    <t>Glowing Pokemon</t>
  </si>
  <si>
    <t>Launch Pokemon</t>
  </si>
  <si>
    <t>Drawn Sword Pokemon</t>
  </si>
  <si>
    <t>Junkivore Pokemon</t>
  </si>
  <si>
    <t>Prism Pokemon</t>
  </si>
  <si>
    <t>Artificial Pokemon</t>
  </si>
  <si>
    <t>Total Growth</t>
  </si>
  <si>
    <t>Total Speed</t>
  </si>
  <si>
    <t>Total Speed Attack</t>
  </si>
  <si>
    <t>Total Speed Defence</t>
  </si>
  <si>
    <t>Litten Total</t>
  </si>
  <si>
    <t>Torracat Total</t>
  </si>
  <si>
    <t>Fire Cat Pokemon Total</t>
  </si>
  <si>
    <t>Ponyta Total</t>
  </si>
  <si>
    <t>Rapidash Total</t>
  </si>
  <si>
    <t>Fire Horse Pokemon Total</t>
  </si>
  <si>
    <t>Cyndaquil Total</t>
  </si>
  <si>
    <t>Fire Mouse Pokemon Total</t>
  </si>
  <si>
    <t>Pignite Total</t>
  </si>
  <si>
    <t>Tepig Total</t>
  </si>
  <si>
    <t>Fire Pig Pokemon Total</t>
  </si>
  <si>
    <t>Illumise Total</t>
  </si>
  <si>
    <t>Volbeat Total</t>
  </si>
  <si>
    <t>Firefly Pokemon Total</t>
  </si>
  <si>
    <t>Emboar Total</t>
  </si>
  <si>
    <t>Mega Fire Pig Pokemon Total</t>
  </si>
  <si>
    <t>Magmar Total</t>
  </si>
  <si>
    <t>Spitfire Pokemon Total</t>
  </si>
  <si>
    <t>Grand Total</t>
  </si>
  <si>
    <t>expGrth_Z</t>
  </si>
  <si>
    <t>speed_Z</t>
  </si>
  <si>
    <t>speedAtt_Z</t>
  </si>
  <si>
    <t>spDef_Z</t>
  </si>
  <si>
    <t>ExpGr_scoreZ_norm</t>
  </si>
  <si>
    <t>Mean Exp Growth</t>
  </si>
  <si>
    <t>Std Dev Exp Growth</t>
  </si>
  <si>
    <t>speed_scoreZ_norm</t>
  </si>
  <si>
    <t>Mean Speed</t>
  </si>
  <si>
    <t>Std Dev Speed</t>
  </si>
  <si>
    <t>spAttack_scoreZ_norm</t>
  </si>
  <si>
    <t>Mean Speed Attack</t>
  </si>
  <si>
    <t>Std Dev Speed Attack</t>
  </si>
  <si>
    <t>spDef_scoreZ_norm</t>
  </si>
  <si>
    <t>Mean Speed Defence</t>
  </si>
  <si>
    <t>Std Dev Speed Defence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</si>
</sst>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charset val="1"/>
    </font>
    <font>
      <b/>
      <sz val="11"/>
      <color rgb="FF00000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8" fillId="0" borderId="0" xfId="0" applyFont="1"/>
    <xf numFmtId="0" fontId="16" fillId="0" borderId="0" xfId="0" applyFont="1"/>
    <xf numFmtId="2" fontId="0" fillId="0" borderId="0" xfId="0" applyNumberFormat="1"/>
    <xf numFmtId="0" fontId="19" fillId="0" borderId="0" xfId="0" applyFont="1"/>
    <xf numFmtId="0" fontId="0" fillId="0" borderId="0" xfId="0" pivotButton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scoreZnorm!$E$1</c:f>
              <c:strCache>
                <c:ptCount val="1"/>
                <c:pt idx="0">
                  <c:v>speed_Z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scoreZnorm!$E$2:$E$802</c:f>
              <c:numCache>
                <c:formatCode>0.00</c:formatCode>
                <c:ptCount val="801"/>
                <c:pt idx="0">
                  <c:v>-0.73802515972046456</c:v>
                </c:pt>
                <c:pt idx="1">
                  <c:v>-0.21913158525493809</c:v>
                </c:pt>
                <c:pt idx="2">
                  <c:v>0.47272651403243049</c:v>
                </c:pt>
                <c:pt idx="3">
                  <c:v>-4.6167060433095944E-2</c:v>
                </c:pt>
                <c:pt idx="4">
                  <c:v>0.47272651403243049</c:v>
                </c:pt>
                <c:pt idx="5">
                  <c:v>1.164584613319799</c:v>
                </c:pt>
                <c:pt idx="6">
                  <c:v>-0.80721096964920136</c:v>
                </c:pt>
                <c:pt idx="7">
                  <c:v>-0.28831739518367494</c:v>
                </c:pt>
                <c:pt idx="8">
                  <c:v>0.40354070410369364</c:v>
                </c:pt>
                <c:pt idx="9">
                  <c:v>-0.73802515972046456</c:v>
                </c:pt>
                <c:pt idx="10">
                  <c:v>-1.2569187341859909</c:v>
                </c:pt>
                <c:pt idx="11">
                  <c:v>0.1267974643887462</c:v>
                </c:pt>
                <c:pt idx="12">
                  <c:v>-0.56506063489862235</c:v>
                </c:pt>
                <c:pt idx="13">
                  <c:v>-1.0839542093641488</c:v>
                </c:pt>
                <c:pt idx="14">
                  <c:v>2.7212653367163786</c:v>
                </c:pt>
                <c:pt idx="15">
                  <c:v>-0.35750320511241179</c:v>
                </c:pt>
                <c:pt idx="16">
                  <c:v>0.16139036935311463</c:v>
                </c:pt>
                <c:pt idx="17">
                  <c:v>1.8910356175715362</c:v>
                </c:pt>
                <c:pt idx="18">
                  <c:v>0.19598327431748305</c:v>
                </c:pt>
                <c:pt idx="19">
                  <c:v>0.36894779913932518</c:v>
                </c:pt>
                <c:pt idx="20">
                  <c:v>0.1267974643887462</c:v>
                </c:pt>
                <c:pt idx="21">
                  <c:v>1.164584613319799</c:v>
                </c:pt>
                <c:pt idx="22">
                  <c:v>-0.39209611007678025</c:v>
                </c:pt>
                <c:pt idx="23">
                  <c:v>0.47272651403243049</c:v>
                </c:pt>
                <c:pt idx="24">
                  <c:v>0.81865556367611481</c:v>
                </c:pt>
                <c:pt idx="25">
                  <c:v>1.5105136629634834</c:v>
                </c:pt>
                <c:pt idx="26">
                  <c:v>-0.91098968454230667</c:v>
                </c:pt>
                <c:pt idx="27">
                  <c:v>-4.6167060433095944E-2</c:v>
                </c:pt>
                <c:pt idx="28">
                  <c:v>-0.87639677957793827</c:v>
                </c:pt>
                <c:pt idx="29">
                  <c:v>-0.35750320511241179</c:v>
                </c:pt>
                <c:pt idx="30">
                  <c:v>0.33435489417495678</c:v>
                </c:pt>
                <c:pt idx="31">
                  <c:v>-0.56506063489862235</c:v>
                </c:pt>
                <c:pt idx="32">
                  <c:v>-4.6167060433095944E-2</c:v>
                </c:pt>
                <c:pt idx="33">
                  <c:v>0.64569103885427259</c:v>
                </c:pt>
                <c:pt idx="34">
                  <c:v>-1.0839542093641488</c:v>
                </c:pt>
                <c:pt idx="35">
                  <c:v>-0.21913158525493809</c:v>
                </c:pt>
                <c:pt idx="36">
                  <c:v>-4.6167060433095944E-2</c:v>
                </c:pt>
                <c:pt idx="37">
                  <c:v>1.4759207579991149</c:v>
                </c:pt>
                <c:pt idx="38">
                  <c:v>-1.6028477838296753</c:v>
                </c:pt>
                <c:pt idx="39">
                  <c:v>-0.73802515972046456</c:v>
                </c:pt>
                <c:pt idx="40">
                  <c:v>-0.39209611007678025</c:v>
                </c:pt>
                <c:pt idx="41">
                  <c:v>0.81865556367611481</c:v>
                </c:pt>
                <c:pt idx="42">
                  <c:v>-1.2569187341859909</c:v>
                </c:pt>
                <c:pt idx="43">
                  <c:v>-0.91098968454230667</c:v>
                </c:pt>
                <c:pt idx="44">
                  <c:v>-0.56506063489862235</c:v>
                </c:pt>
                <c:pt idx="45">
                  <c:v>-1.4298832590078332</c:v>
                </c:pt>
                <c:pt idx="46">
                  <c:v>-1.2569187341859909</c:v>
                </c:pt>
                <c:pt idx="47">
                  <c:v>-0.73802515972046456</c:v>
                </c:pt>
                <c:pt idx="48">
                  <c:v>0.81865556367611481</c:v>
                </c:pt>
                <c:pt idx="49">
                  <c:v>0.81865556367611481</c:v>
                </c:pt>
                <c:pt idx="50">
                  <c:v>1.5105136629634834</c:v>
                </c:pt>
                <c:pt idx="51">
                  <c:v>0.81865556367611481</c:v>
                </c:pt>
                <c:pt idx="52">
                  <c:v>1.6834781877853255</c:v>
                </c:pt>
                <c:pt idx="53">
                  <c:v>-0.39209611007678025</c:v>
                </c:pt>
                <c:pt idx="54">
                  <c:v>0.64569103885427259</c:v>
                </c:pt>
                <c:pt idx="55">
                  <c:v>0.1267974643887462</c:v>
                </c:pt>
                <c:pt idx="56">
                  <c:v>0.99162008849795691</c:v>
                </c:pt>
                <c:pt idx="57">
                  <c:v>-0.21913158525493809</c:v>
                </c:pt>
                <c:pt idx="58">
                  <c:v>0.99162008849795691</c:v>
                </c:pt>
                <c:pt idx="59">
                  <c:v>0.81865556367611481</c:v>
                </c:pt>
                <c:pt idx="60">
                  <c:v>0.81865556367611481</c:v>
                </c:pt>
                <c:pt idx="61">
                  <c:v>0.1267974643887462</c:v>
                </c:pt>
                <c:pt idx="62">
                  <c:v>0.81865556367611481</c:v>
                </c:pt>
                <c:pt idx="63">
                  <c:v>1.3375491381416413</c:v>
                </c:pt>
                <c:pt idx="64">
                  <c:v>2.8942298615382205</c:v>
                </c:pt>
                <c:pt idx="65">
                  <c:v>-1.0839542093641488</c:v>
                </c:pt>
                <c:pt idx="66">
                  <c:v>-0.73802515972046456</c:v>
                </c:pt>
                <c:pt idx="67">
                  <c:v>-0.39209611007678025</c:v>
                </c:pt>
                <c:pt idx="68">
                  <c:v>-0.91098968454230667</c:v>
                </c:pt>
                <c:pt idx="69">
                  <c:v>-0.39209611007678025</c:v>
                </c:pt>
                <c:pt idx="70">
                  <c:v>0.1267974643887462</c:v>
                </c:pt>
                <c:pt idx="71">
                  <c:v>0.1267974643887462</c:v>
                </c:pt>
                <c:pt idx="72">
                  <c:v>1.164584613319799</c:v>
                </c:pt>
                <c:pt idx="73">
                  <c:v>-1.6028477838296753</c:v>
                </c:pt>
                <c:pt idx="74">
                  <c:v>-1.0839542093641488</c:v>
                </c:pt>
                <c:pt idx="75">
                  <c:v>-0.73802515972046456</c:v>
                </c:pt>
                <c:pt idx="76">
                  <c:v>0.81865556367611481</c:v>
                </c:pt>
                <c:pt idx="77">
                  <c:v>1.3375491381416413</c:v>
                </c:pt>
                <c:pt idx="78">
                  <c:v>-1.7758123086515174</c:v>
                </c:pt>
                <c:pt idx="79">
                  <c:v>-1.2569187341859909</c:v>
                </c:pt>
                <c:pt idx="80">
                  <c:v>-0.73802515972046456</c:v>
                </c:pt>
                <c:pt idx="81">
                  <c:v>0.1267974643887462</c:v>
                </c:pt>
                <c:pt idx="82">
                  <c:v>-0.21913158525493809</c:v>
                </c:pt>
                <c:pt idx="83">
                  <c:v>0.29976198921058833</c:v>
                </c:pt>
                <c:pt idx="84">
                  <c:v>1.5105136629634834</c:v>
                </c:pt>
                <c:pt idx="85">
                  <c:v>-0.73802515972046456</c:v>
                </c:pt>
                <c:pt idx="86">
                  <c:v>0.1267974643887462</c:v>
                </c:pt>
                <c:pt idx="87">
                  <c:v>-1.4298832590078332</c:v>
                </c:pt>
                <c:pt idx="88">
                  <c:v>-0.56506063489862235</c:v>
                </c:pt>
                <c:pt idx="89">
                  <c:v>-0.91098968454230667</c:v>
                </c:pt>
                <c:pt idx="90">
                  <c:v>0.1267974643887462</c:v>
                </c:pt>
                <c:pt idx="91">
                  <c:v>0.47272651403243049</c:v>
                </c:pt>
                <c:pt idx="92">
                  <c:v>0.99162008849795691</c:v>
                </c:pt>
                <c:pt idx="93">
                  <c:v>2.2023717622508521</c:v>
                </c:pt>
                <c:pt idx="94">
                  <c:v>0.1267974643887462</c:v>
                </c:pt>
                <c:pt idx="95">
                  <c:v>-0.84180387461356976</c:v>
                </c:pt>
                <c:pt idx="96">
                  <c:v>2.3018749495640919E-2</c:v>
                </c:pt>
                <c:pt idx="97">
                  <c:v>-0.56506063489862235</c:v>
                </c:pt>
                <c:pt idx="98">
                  <c:v>0.29976198921058833</c:v>
                </c:pt>
                <c:pt idx="99">
                  <c:v>1.164584613319799</c:v>
                </c:pt>
                <c:pt idx="100">
                  <c:v>2.8942298615382205</c:v>
                </c:pt>
                <c:pt idx="101">
                  <c:v>-0.91098968454230667</c:v>
                </c:pt>
                <c:pt idx="102">
                  <c:v>-0.73802515972046456</c:v>
                </c:pt>
                <c:pt idx="103">
                  <c:v>-1.0839542093641488</c:v>
                </c:pt>
                <c:pt idx="104">
                  <c:v>-0.73802515972046456</c:v>
                </c:pt>
                <c:pt idx="105">
                  <c:v>0.7148768487830095</c:v>
                </c:pt>
                <c:pt idx="106">
                  <c:v>0.33435489417495678</c:v>
                </c:pt>
                <c:pt idx="107">
                  <c:v>-1.2569187341859909</c:v>
                </c:pt>
                <c:pt idx="108">
                  <c:v>-1.0839542093641488</c:v>
                </c:pt>
                <c:pt idx="109">
                  <c:v>-0.21913158525493809</c:v>
                </c:pt>
                <c:pt idx="110">
                  <c:v>-1.4298832590078332</c:v>
                </c:pt>
                <c:pt idx="111">
                  <c:v>-0.91098968454230667</c:v>
                </c:pt>
                <c:pt idx="112">
                  <c:v>-0.56506063489862235</c:v>
                </c:pt>
                <c:pt idx="113">
                  <c:v>-0.21913158525493809</c:v>
                </c:pt>
                <c:pt idx="114">
                  <c:v>1.164584613319799</c:v>
                </c:pt>
                <c:pt idx="115">
                  <c:v>-0.21913158525493809</c:v>
                </c:pt>
                <c:pt idx="116">
                  <c:v>0.64569103885427259</c:v>
                </c:pt>
                <c:pt idx="117">
                  <c:v>-0.1153528703618328</c:v>
                </c:pt>
                <c:pt idx="118">
                  <c:v>5.7611654460009348E-2</c:v>
                </c:pt>
                <c:pt idx="119">
                  <c:v>0.64569103885427259</c:v>
                </c:pt>
                <c:pt idx="120">
                  <c:v>1.6834781877853255</c:v>
                </c:pt>
                <c:pt idx="121">
                  <c:v>0.81865556367611481</c:v>
                </c:pt>
                <c:pt idx="122">
                  <c:v>1.3375491381416413</c:v>
                </c:pt>
                <c:pt idx="123">
                  <c:v>0.99162008849795691</c:v>
                </c:pt>
                <c:pt idx="124">
                  <c:v>1.3375491381416413</c:v>
                </c:pt>
                <c:pt idx="125">
                  <c:v>0.92243427856922011</c:v>
                </c:pt>
                <c:pt idx="126">
                  <c:v>1.3375491381416413</c:v>
                </c:pt>
                <c:pt idx="127">
                  <c:v>1.5105136629634834</c:v>
                </c:pt>
                <c:pt idx="128">
                  <c:v>0.47272651403243049</c:v>
                </c:pt>
                <c:pt idx="129">
                  <c:v>0.50731941899679889</c:v>
                </c:pt>
                <c:pt idx="130">
                  <c:v>-0.21913158525493809</c:v>
                </c:pt>
                <c:pt idx="131">
                  <c:v>-0.63424644482735926</c:v>
                </c:pt>
                <c:pt idx="132">
                  <c:v>-0.39209611007678025</c:v>
                </c:pt>
                <c:pt idx="133">
                  <c:v>-4.6167060433095944E-2</c:v>
                </c:pt>
                <c:pt idx="134">
                  <c:v>2.2023717622508521</c:v>
                </c:pt>
                <c:pt idx="135">
                  <c:v>-4.6167060433095944E-2</c:v>
                </c:pt>
                <c:pt idx="136">
                  <c:v>-0.91098968454230667</c:v>
                </c:pt>
                <c:pt idx="137">
                  <c:v>-1.0839542093641488</c:v>
                </c:pt>
                <c:pt idx="138">
                  <c:v>-0.39209611007678025</c:v>
                </c:pt>
                <c:pt idx="139">
                  <c:v>-0.39209611007678025</c:v>
                </c:pt>
                <c:pt idx="140">
                  <c:v>0.47272651403243049</c:v>
                </c:pt>
                <c:pt idx="141">
                  <c:v>2.8942298615382205</c:v>
                </c:pt>
                <c:pt idx="142">
                  <c:v>-1.2569187341859909</c:v>
                </c:pt>
                <c:pt idx="143">
                  <c:v>0.64569103885427259</c:v>
                </c:pt>
                <c:pt idx="144">
                  <c:v>1.164584613319799</c:v>
                </c:pt>
                <c:pt idx="145">
                  <c:v>0.81865556367611481</c:v>
                </c:pt>
                <c:pt idx="146">
                  <c:v>-0.56506063489862235</c:v>
                </c:pt>
                <c:pt idx="147">
                  <c:v>0.1267974643887462</c:v>
                </c:pt>
                <c:pt idx="148">
                  <c:v>0.47272651403243049</c:v>
                </c:pt>
                <c:pt idx="149">
                  <c:v>2.5483008118945363</c:v>
                </c:pt>
                <c:pt idx="150">
                  <c:v>1.164584613319799</c:v>
                </c:pt>
                <c:pt idx="151">
                  <c:v>-0.73802515972046456</c:v>
                </c:pt>
                <c:pt idx="152">
                  <c:v>-0.21913158525493809</c:v>
                </c:pt>
                <c:pt idx="153">
                  <c:v>0.47272651403243049</c:v>
                </c:pt>
                <c:pt idx="154">
                  <c:v>-4.6167060433095944E-2</c:v>
                </c:pt>
                <c:pt idx="155">
                  <c:v>0.47272651403243049</c:v>
                </c:pt>
                <c:pt idx="156">
                  <c:v>1.164584613319799</c:v>
                </c:pt>
                <c:pt idx="157">
                  <c:v>-0.80721096964920136</c:v>
                </c:pt>
                <c:pt idx="158">
                  <c:v>-0.28831739518367494</c:v>
                </c:pt>
                <c:pt idx="159">
                  <c:v>0.40354070410369364</c:v>
                </c:pt>
                <c:pt idx="160">
                  <c:v>-1.6028477838296753</c:v>
                </c:pt>
                <c:pt idx="161">
                  <c:v>0.81865556367611481</c:v>
                </c:pt>
                <c:pt idx="162">
                  <c:v>-0.56506063489862235</c:v>
                </c:pt>
                <c:pt idx="163">
                  <c:v>0.1267974643887462</c:v>
                </c:pt>
                <c:pt idx="164">
                  <c:v>-0.39209611007678025</c:v>
                </c:pt>
                <c:pt idx="165">
                  <c:v>0.64569103885427259</c:v>
                </c:pt>
                <c:pt idx="166">
                  <c:v>-1.2569187341859909</c:v>
                </c:pt>
                <c:pt idx="167">
                  <c:v>-0.91098968454230667</c:v>
                </c:pt>
                <c:pt idx="168">
                  <c:v>2.2023717622508521</c:v>
                </c:pt>
                <c:pt idx="169">
                  <c:v>2.3018749495640919E-2</c:v>
                </c:pt>
                <c:pt idx="170">
                  <c:v>2.3018749495640919E-2</c:v>
                </c:pt>
                <c:pt idx="171">
                  <c:v>-0.21913158525493809</c:v>
                </c:pt>
                <c:pt idx="172">
                  <c:v>-1.7758123086515174</c:v>
                </c:pt>
                <c:pt idx="173">
                  <c:v>-1.7758123086515174</c:v>
                </c:pt>
                <c:pt idx="174">
                  <c:v>-1.6028477838296753</c:v>
                </c:pt>
                <c:pt idx="175">
                  <c:v>-0.91098968454230667</c:v>
                </c:pt>
                <c:pt idx="176">
                  <c:v>0.1267974643887462</c:v>
                </c:pt>
                <c:pt idx="177">
                  <c:v>0.99162008849795691</c:v>
                </c:pt>
                <c:pt idx="178">
                  <c:v>-1.0839542093641488</c:v>
                </c:pt>
                <c:pt idx="179">
                  <c:v>-0.73802515972046456</c:v>
                </c:pt>
                <c:pt idx="180">
                  <c:v>-0.73802515972046456</c:v>
                </c:pt>
                <c:pt idx="181">
                  <c:v>-0.56506063489862235</c:v>
                </c:pt>
                <c:pt idx="182">
                  <c:v>-0.91098968454230667</c:v>
                </c:pt>
                <c:pt idx="183">
                  <c:v>-0.56506063489862235</c:v>
                </c:pt>
                <c:pt idx="184">
                  <c:v>-1.2569187341859909</c:v>
                </c:pt>
                <c:pt idx="185">
                  <c:v>0.1267974643887462</c:v>
                </c:pt>
                <c:pt idx="186">
                  <c:v>-0.56506063489862235</c:v>
                </c:pt>
                <c:pt idx="187">
                  <c:v>0.47272651403243049</c:v>
                </c:pt>
                <c:pt idx="188">
                  <c:v>1.5105136629634834</c:v>
                </c:pt>
                <c:pt idx="189">
                  <c:v>0.64569103885427259</c:v>
                </c:pt>
                <c:pt idx="190">
                  <c:v>-1.2569187341859909</c:v>
                </c:pt>
                <c:pt idx="191">
                  <c:v>-1.2569187341859909</c:v>
                </c:pt>
                <c:pt idx="192">
                  <c:v>0.99162008849795691</c:v>
                </c:pt>
                <c:pt idx="193">
                  <c:v>-1.7758123086515174</c:v>
                </c:pt>
                <c:pt idx="194">
                  <c:v>-1.0839542093641488</c:v>
                </c:pt>
                <c:pt idx="195">
                  <c:v>1.5105136629634834</c:v>
                </c:pt>
                <c:pt idx="196">
                  <c:v>-4.6167060433095944E-2</c:v>
                </c:pt>
                <c:pt idx="197">
                  <c:v>0.8532484686404832</c:v>
                </c:pt>
                <c:pt idx="198">
                  <c:v>-1.2569187341859909</c:v>
                </c:pt>
                <c:pt idx="199">
                  <c:v>0.64569103885427259</c:v>
                </c:pt>
                <c:pt idx="200">
                  <c:v>-0.63424644482735926</c:v>
                </c:pt>
                <c:pt idx="201">
                  <c:v>-1.1531400192928856</c:v>
                </c:pt>
                <c:pt idx="202">
                  <c:v>0.64569103885427259</c:v>
                </c:pt>
                <c:pt idx="203">
                  <c:v>-1.7758123086515174</c:v>
                </c:pt>
                <c:pt idx="204">
                  <c:v>-0.91098968454230667</c:v>
                </c:pt>
                <c:pt idx="205">
                  <c:v>-0.73802515972046456</c:v>
                </c:pt>
                <c:pt idx="206">
                  <c:v>0.64569103885427259</c:v>
                </c:pt>
                <c:pt idx="207">
                  <c:v>-1.2569187341859909</c:v>
                </c:pt>
                <c:pt idx="208">
                  <c:v>-1.2569187341859909</c:v>
                </c:pt>
                <c:pt idx="209">
                  <c:v>-0.73802515972046456</c:v>
                </c:pt>
                <c:pt idx="210">
                  <c:v>0.64569103885427259</c:v>
                </c:pt>
                <c:pt idx="211">
                  <c:v>0.29976198921058833</c:v>
                </c:pt>
                <c:pt idx="212">
                  <c:v>-2.1217413582952016</c:v>
                </c:pt>
                <c:pt idx="213">
                  <c:v>0.29976198921058833</c:v>
                </c:pt>
                <c:pt idx="214">
                  <c:v>1.6834781877853255</c:v>
                </c:pt>
                <c:pt idx="215">
                  <c:v>-0.91098968454230667</c:v>
                </c:pt>
                <c:pt idx="216">
                  <c:v>-0.39209611007678025</c:v>
                </c:pt>
                <c:pt idx="217">
                  <c:v>-1.6028477838296753</c:v>
                </c:pt>
                <c:pt idx="218">
                  <c:v>-1.2569187341859909</c:v>
                </c:pt>
                <c:pt idx="219">
                  <c:v>-0.56506063489862235</c:v>
                </c:pt>
                <c:pt idx="220">
                  <c:v>-0.56506063489862235</c:v>
                </c:pt>
                <c:pt idx="221">
                  <c:v>-1.0839542093641488</c:v>
                </c:pt>
                <c:pt idx="222">
                  <c:v>-4.6167060433095944E-2</c:v>
                </c:pt>
                <c:pt idx="223">
                  <c:v>-0.73802515972046456</c:v>
                </c:pt>
                <c:pt idx="224">
                  <c:v>0.29976198921058833</c:v>
                </c:pt>
                <c:pt idx="225">
                  <c:v>0.1267974643887462</c:v>
                </c:pt>
                <c:pt idx="226">
                  <c:v>0.1267974643887462</c:v>
                </c:pt>
                <c:pt idx="227">
                  <c:v>-4.6167060433095944E-2</c:v>
                </c:pt>
                <c:pt idx="228">
                  <c:v>1.6834781877853255</c:v>
                </c:pt>
                <c:pt idx="229">
                  <c:v>0.64569103885427259</c:v>
                </c:pt>
                <c:pt idx="230">
                  <c:v>-0.91098968454230667</c:v>
                </c:pt>
                <c:pt idx="231">
                  <c:v>-0.56506063489862235</c:v>
                </c:pt>
                <c:pt idx="232">
                  <c:v>-0.21913158525493809</c:v>
                </c:pt>
                <c:pt idx="233">
                  <c:v>0.64569103885427259</c:v>
                </c:pt>
                <c:pt idx="234">
                  <c:v>0.29976198921058833</c:v>
                </c:pt>
                <c:pt idx="235">
                  <c:v>-1.0839542093641488</c:v>
                </c:pt>
                <c:pt idx="236">
                  <c:v>0.1267974643887462</c:v>
                </c:pt>
                <c:pt idx="237">
                  <c:v>-4.6167060433095944E-2</c:v>
                </c:pt>
                <c:pt idx="238">
                  <c:v>0.99162008849795691</c:v>
                </c:pt>
                <c:pt idx="239">
                  <c:v>0.5765052289255358</c:v>
                </c:pt>
                <c:pt idx="240">
                  <c:v>1.164584613319799</c:v>
                </c:pt>
                <c:pt idx="241">
                  <c:v>-0.39209611007678025</c:v>
                </c:pt>
                <c:pt idx="242">
                  <c:v>1.6834781877853255</c:v>
                </c:pt>
                <c:pt idx="243">
                  <c:v>1.164584613319799</c:v>
                </c:pt>
                <c:pt idx="244">
                  <c:v>0.64569103885427259</c:v>
                </c:pt>
                <c:pt idx="245">
                  <c:v>-0.87639677957793827</c:v>
                </c:pt>
                <c:pt idx="246">
                  <c:v>-0.53046772993425395</c:v>
                </c:pt>
                <c:pt idx="247">
                  <c:v>0.16139036935311463</c:v>
                </c:pt>
                <c:pt idx="248">
                  <c:v>1.5105136629634834</c:v>
                </c:pt>
                <c:pt idx="249">
                  <c:v>0.81865556367611481</c:v>
                </c:pt>
                <c:pt idx="250">
                  <c:v>1.164584613319799</c:v>
                </c:pt>
                <c:pt idx="251">
                  <c:v>0.1267974643887462</c:v>
                </c:pt>
                <c:pt idx="252">
                  <c:v>0.99162008849795691</c:v>
                </c:pt>
                <c:pt idx="253">
                  <c:v>2.7212653367163786</c:v>
                </c:pt>
                <c:pt idx="254">
                  <c:v>-0.73802515972046456</c:v>
                </c:pt>
                <c:pt idx="255">
                  <c:v>-0.39209611007678025</c:v>
                </c:pt>
                <c:pt idx="256">
                  <c:v>1.164584613319799</c:v>
                </c:pt>
                <c:pt idx="257">
                  <c:v>-0.91098968454230667</c:v>
                </c:pt>
                <c:pt idx="258">
                  <c:v>-0.56506063489862235</c:v>
                </c:pt>
                <c:pt idx="259">
                  <c:v>0.1267974643887462</c:v>
                </c:pt>
                <c:pt idx="260">
                  <c:v>-1.0839542093641488</c:v>
                </c:pt>
                <c:pt idx="261">
                  <c:v>0.1267974643887462</c:v>
                </c:pt>
                <c:pt idx="262">
                  <c:v>-0.21913158525493809</c:v>
                </c:pt>
                <c:pt idx="263">
                  <c:v>1.164584613319799</c:v>
                </c:pt>
                <c:pt idx="264">
                  <c:v>-1.6028477838296753</c:v>
                </c:pt>
                <c:pt idx="265">
                  <c:v>-1.7758123086515174</c:v>
                </c:pt>
                <c:pt idx="266">
                  <c:v>-4.6167060433095944E-2</c:v>
                </c:pt>
                <c:pt idx="267">
                  <c:v>-1.7758123086515174</c:v>
                </c:pt>
                <c:pt idx="268">
                  <c:v>-4.6167060433095944E-2</c:v>
                </c:pt>
                <c:pt idx="269">
                  <c:v>-1.2569187341859909</c:v>
                </c:pt>
                <c:pt idx="270">
                  <c:v>-0.56506063489862235</c:v>
                </c:pt>
                <c:pt idx="271">
                  <c:v>0.1267974643887462</c:v>
                </c:pt>
                <c:pt idx="272">
                  <c:v>-1.2569187341859909</c:v>
                </c:pt>
                <c:pt idx="273">
                  <c:v>-0.21913158525493809</c:v>
                </c:pt>
                <c:pt idx="274">
                  <c:v>0.47272651403243049</c:v>
                </c:pt>
                <c:pt idx="275">
                  <c:v>0.64569103885427259</c:v>
                </c:pt>
                <c:pt idx="276">
                  <c:v>2.0294072374290097</c:v>
                </c:pt>
                <c:pt idx="277">
                  <c:v>0.64569103885427259</c:v>
                </c:pt>
                <c:pt idx="278">
                  <c:v>-4.6167060433095944E-2</c:v>
                </c:pt>
                <c:pt idx="279">
                  <c:v>-0.91098968454230667</c:v>
                </c:pt>
                <c:pt idx="280">
                  <c:v>-0.56506063489862235</c:v>
                </c:pt>
                <c:pt idx="281">
                  <c:v>1.164584613319799</c:v>
                </c:pt>
                <c:pt idx="282">
                  <c:v>-4.6167060433095944E-2</c:v>
                </c:pt>
                <c:pt idx="283">
                  <c:v>0.47272651403243049</c:v>
                </c:pt>
                <c:pt idx="284">
                  <c:v>-1.0839542093641488</c:v>
                </c:pt>
                <c:pt idx="285">
                  <c:v>0.1267974643887462</c:v>
                </c:pt>
                <c:pt idx="286">
                  <c:v>-1.2569187341859909</c:v>
                </c:pt>
                <c:pt idx="287">
                  <c:v>0.81865556367611481</c:v>
                </c:pt>
                <c:pt idx="288">
                  <c:v>1.164584613319799</c:v>
                </c:pt>
                <c:pt idx="289">
                  <c:v>-0.91098968454230667</c:v>
                </c:pt>
                <c:pt idx="290">
                  <c:v>3.2401589111819047</c:v>
                </c:pt>
                <c:pt idx="291">
                  <c:v>-0.91098968454230667</c:v>
                </c:pt>
                <c:pt idx="292">
                  <c:v>-1.3261045441147279</c:v>
                </c:pt>
                <c:pt idx="293">
                  <c:v>-0.63424644482735926</c:v>
                </c:pt>
                <c:pt idx="294">
                  <c:v>5.7611654460009348E-2</c:v>
                </c:pt>
                <c:pt idx="295">
                  <c:v>-1.4298832590078332</c:v>
                </c:pt>
                <c:pt idx="296">
                  <c:v>-0.56506063489862235</c:v>
                </c:pt>
                <c:pt idx="297">
                  <c:v>-1.6028477838296753</c:v>
                </c:pt>
                <c:pt idx="298">
                  <c:v>-1.2569187341859909</c:v>
                </c:pt>
                <c:pt idx="299">
                  <c:v>-0.56506063489862235</c:v>
                </c:pt>
                <c:pt idx="300">
                  <c:v>0.81865556367611481</c:v>
                </c:pt>
                <c:pt idx="301">
                  <c:v>-1.6028477838296753</c:v>
                </c:pt>
                <c:pt idx="302">
                  <c:v>-0.56506063489862235</c:v>
                </c:pt>
                <c:pt idx="303">
                  <c:v>-1.2569187341859909</c:v>
                </c:pt>
                <c:pt idx="304">
                  <c:v>-0.91098968454230667</c:v>
                </c:pt>
                <c:pt idx="305">
                  <c:v>-0.56506063489862235</c:v>
                </c:pt>
                <c:pt idx="306">
                  <c:v>-0.21913158525493809</c:v>
                </c:pt>
                <c:pt idx="307">
                  <c:v>1.164584613319799</c:v>
                </c:pt>
                <c:pt idx="308">
                  <c:v>-4.6167060433095944E-2</c:v>
                </c:pt>
                <c:pt idx="309">
                  <c:v>2.375336287072694</c:v>
                </c:pt>
                <c:pt idx="310">
                  <c:v>0.99162008849795691</c:v>
                </c:pt>
                <c:pt idx="311">
                  <c:v>0.99162008849795691</c:v>
                </c:pt>
                <c:pt idx="312">
                  <c:v>0.64569103885427259</c:v>
                </c:pt>
                <c:pt idx="313">
                  <c:v>0.64569103885427259</c:v>
                </c:pt>
                <c:pt idx="314">
                  <c:v>-4.6167060433095944E-2</c:v>
                </c:pt>
                <c:pt idx="315">
                  <c:v>-0.91098968454230667</c:v>
                </c:pt>
                <c:pt idx="316">
                  <c:v>-0.39209611007678025</c:v>
                </c:pt>
                <c:pt idx="317">
                  <c:v>-4.6167060433095944E-2</c:v>
                </c:pt>
                <c:pt idx="318">
                  <c:v>1.3375491381416413</c:v>
                </c:pt>
                <c:pt idx="319">
                  <c:v>-0.21913158525493809</c:v>
                </c:pt>
                <c:pt idx="320">
                  <c:v>-0.21913158525493809</c:v>
                </c:pt>
                <c:pt idx="321">
                  <c:v>-1.0839542093641488</c:v>
                </c:pt>
                <c:pt idx="322">
                  <c:v>-1.6028477838296753</c:v>
                </c:pt>
                <c:pt idx="323">
                  <c:v>-1.6028477838296753</c:v>
                </c:pt>
                <c:pt idx="324">
                  <c:v>-0.21913158525493809</c:v>
                </c:pt>
                <c:pt idx="325">
                  <c:v>0.47272651403243049</c:v>
                </c:pt>
                <c:pt idx="326">
                  <c:v>-0.21913158525493809</c:v>
                </c:pt>
                <c:pt idx="327">
                  <c:v>-1.9487768334733595</c:v>
                </c:pt>
                <c:pt idx="328">
                  <c:v>0.1267974643887462</c:v>
                </c:pt>
                <c:pt idx="329">
                  <c:v>1.164584613319799</c:v>
                </c:pt>
                <c:pt idx="330">
                  <c:v>-1.0839542093641488</c:v>
                </c:pt>
                <c:pt idx="331">
                  <c:v>-0.39209611007678025</c:v>
                </c:pt>
                <c:pt idx="332">
                  <c:v>-0.56506063489862235</c:v>
                </c:pt>
                <c:pt idx="333">
                  <c:v>0.47272651403243049</c:v>
                </c:pt>
                <c:pt idx="334">
                  <c:v>0.81865556367611481</c:v>
                </c:pt>
                <c:pt idx="335">
                  <c:v>-4.6167060433095944E-2</c:v>
                </c:pt>
                <c:pt idx="336">
                  <c:v>0.1267974643887462</c:v>
                </c:pt>
                <c:pt idx="337">
                  <c:v>0.1267974643887462</c:v>
                </c:pt>
                <c:pt idx="338">
                  <c:v>-0.21913158525493809</c:v>
                </c:pt>
                <c:pt idx="339">
                  <c:v>-0.21913158525493809</c:v>
                </c:pt>
                <c:pt idx="340">
                  <c:v>-1.0839542093641488</c:v>
                </c:pt>
                <c:pt idx="341">
                  <c:v>-0.39209611007678025</c:v>
                </c:pt>
                <c:pt idx="342">
                  <c:v>-0.39209611007678025</c:v>
                </c:pt>
                <c:pt idx="343">
                  <c:v>0.29976198921058833</c:v>
                </c:pt>
                <c:pt idx="344">
                  <c:v>-1.49906906893657</c:v>
                </c:pt>
                <c:pt idx="345">
                  <c:v>-0.80721096964920136</c:v>
                </c:pt>
                <c:pt idx="346">
                  <c:v>0.29976198921058833</c:v>
                </c:pt>
                <c:pt idx="347">
                  <c:v>-0.73802515972046456</c:v>
                </c:pt>
                <c:pt idx="348">
                  <c:v>0.47272651403243049</c:v>
                </c:pt>
                <c:pt idx="349">
                  <c:v>0.50731941899679889</c:v>
                </c:pt>
                <c:pt idx="350">
                  <c:v>0.1267974643887462</c:v>
                </c:pt>
                <c:pt idx="351">
                  <c:v>-0.91098968454230667</c:v>
                </c:pt>
                <c:pt idx="352">
                  <c:v>-0.73802515972046456</c:v>
                </c:pt>
                <c:pt idx="353">
                  <c:v>0.29976198921058833</c:v>
                </c:pt>
                <c:pt idx="354">
                  <c:v>-1.4298832590078332</c:v>
                </c:pt>
                <c:pt idx="355">
                  <c:v>-1.4298832590078332</c:v>
                </c:pt>
                <c:pt idx="356">
                  <c:v>-0.53046772993425395</c:v>
                </c:pt>
                <c:pt idx="357">
                  <c:v>-4.6167060433095944E-2</c:v>
                </c:pt>
                <c:pt idx="358">
                  <c:v>1.6834781877853255</c:v>
                </c:pt>
                <c:pt idx="359">
                  <c:v>-1.49906906893657</c:v>
                </c:pt>
                <c:pt idx="360">
                  <c:v>-0.56506063489862235</c:v>
                </c:pt>
                <c:pt idx="361">
                  <c:v>1.164584613319799</c:v>
                </c:pt>
                <c:pt idx="362">
                  <c:v>-1.4298832590078332</c:v>
                </c:pt>
                <c:pt idx="363">
                  <c:v>-0.73802515972046456</c:v>
                </c:pt>
                <c:pt idx="364">
                  <c:v>-4.6167060433095944E-2</c:v>
                </c:pt>
                <c:pt idx="365">
                  <c:v>-1.1877329242572541</c:v>
                </c:pt>
                <c:pt idx="366">
                  <c:v>-0.4958748249698855</c:v>
                </c:pt>
                <c:pt idx="367">
                  <c:v>-0.4958748249698855</c:v>
                </c:pt>
                <c:pt idx="368">
                  <c:v>-0.39209611007678025</c:v>
                </c:pt>
                <c:pt idx="369">
                  <c:v>1.0608058984266937</c:v>
                </c:pt>
                <c:pt idx="370">
                  <c:v>-0.56506063489862235</c:v>
                </c:pt>
                <c:pt idx="371">
                  <c:v>-0.56506063489862235</c:v>
                </c:pt>
                <c:pt idx="372">
                  <c:v>1.8564427126071676</c:v>
                </c:pt>
                <c:pt idx="373">
                  <c:v>-1.2569187341859909</c:v>
                </c:pt>
                <c:pt idx="374">
                  <c:v>-0.56506063489862235</c:v>
                </c:pt>
                <c:pt idx="375">
                  <c:v>1.5105136629634834</c:v>
                </c:pt>
                <c:pt idx="376">
                  <c:v>-0.56506063489862235</c:v>
                </c:pt>
                <c:pt idx="377">
                  <c:v>-0.56506063489862235</c:v>
                </c:pt>
                <c:pt idx="378">
                  <c:v>-0.56506063489862235</c:v>
                </c:pt>
                <c:pt idx="379">
                  <c:v>1.5105136629634834</c:v>
                </c:pt>
                <c:pt idx="380">
                  <c:v>1.5105136629634834</c:v>
                </c:pt>
                <c:pt idx="381">
                  <c:v>0.81865556367611481</c:v>
                </c:pt>
                <c:pt idx="382">
                  <c:v>0.81865556367611481</c:v>
                </c:pt>
                <c:pt idx="383">
                  <c:v>1.6834781877853255</c:v>
                </c:pt>
                <c:pt idx="384">
                  <c:v>1.164584613319799</c:v>
                </c:pt>
                <c:pt idx="385">
                  <c:v>3.9320170104692735</c:v>
                </c:pt>
                <c:pt idx="386">
                  <c:v>-1.2223258292216226</c:v>
                </c:pt>
                <c:pt idx="387">
                  <c:v>-1.0493613043997805</c:v>
                </c:pt>
                <c:pt idx="388">
                  <c:v>-0.35750320511241179</c:v>
                </c:pt>
                <c:pt idx="389">
                  <c:v>-0.18453868029056966</c:v>
                </c:pt>
                <c:pt idx="390">
                  <c:v>0.50731941899679889</c:v>
                </c:pt>
                <c:pt idx="391">
                  <c:v>1.4413278530347464</c:v>
                </c:pt>
                <c:pt idx="392">
                  <c:v>-0.91098968454230667</c:v>
                </c:pt>
                <c:pt idx="393">
                  <c:v>-0.56506063489862235</c:v>
                </c:pt>
                <c:pt idx="394">
                  <c:v>-0.21913158525493809</c:v>
                </c:pt>
                <c:pt idx="395">
                  <c:v>-0.21913158525493809</c:v>
                </c:pt>
                <c:pt idx="396">
                  <c:v>0.47272651403243049</c:v>
                </c:pt>
                <c:pt idx="397">
                  <c:v>1.164584613319799</c:v>
                </c:pt>
                <c:pt idx="398">
                  <c:v>-1.2223258292216226</c:v>
                </c:pt>
                <c:pt idx="399">
                  <c:v>0.16139036935311463</c:v>
                </c:pt>
                <c:pt idx="400">
                  <c:v>-1.4298832590078332</c:v>
                </c:pt>
                <c:pt idx="401">
                  <c:v>-4.6167060433095944E-2</c:v>
                </c:pt>
                <c:pt idx="402">
                  <c:v>-0.73802515972046456</c:v>
                </c:pt>
                <c:pt idx="403">
                  <c:v>-0.21913158525493809</c:v>
                </c:pt>
                <c:pt idx="404">
                  <c:v>0.1267974643887462</c:v>
                </c:pt>
                <c:pt idx="405">
                  <c:v>-0.39209611007678025</c:v>
                </c:pt>
                <c:pt idx="406">
                  <c:v>0.81865556367611481</c:v>
                </c:pt>
                <c:pt idx="407">
                  <c:v>-0.28831739518367494</c:v>
                </c:pt>
                <c:pt idx="408">
                  <c:v>-0.28831739518367494</c:v>
                </c:pt>
                <c:pt idx="409">
                  <c:v>-1.2569187341859909</c:v>
                </c:pt>
                <c:pt idx="410">
                  <c:v>-1.2569187341859909</c:v>
                </c:pt>
                <c:pt idx="411">
                  <c:v>-1.0493613043997805</c:v>
                </c:pt>
                <c:pt idx="412">
                  <c:v>-1.0493613043997805</c:v>
                </c:pt>
                <c:pt idx="413">
                  <c:v>-1.1574155468727513E-2</c:v>
                </c:pt>
                <c:pt idx="414">
                  <c:v>0.1267974643887462</c:v>
                </c:pt>
                <c:pt idx="415">
                  <c:v>-0.91098968454230667</c:v>
                </c:pt>
                <c:pt idx="416">
                  <c:v>0.99162008849795691</c:v>
                </c:pt>
                <c:pt idx="417">
                  <c:v>0.64569103885427259</c:v>
                </c:pt>
                <c:pt idx="418">
                  <c:v>1.6834781877853255</c:v>
                </c:pt>
                <c:pt idx="419">
                  <c:v>-1.0839542093641488</c:v>
                </c:pt>
                <c:pt idx="420">
                  <c:v>0.64569103885427259</c:v>
                </c:pt>
                <c:pt idx="421">
                  <c:v>-1.1185471143285173</c:v>
                </c:pt>
                <c:pt idx="422">
                  <c:v>-0.94558258950667506</c:v>
                </c:pt>
                <c:pt idx="423">
                  <c:v>1.6834781877853255</c:v>
                </c:pt>
                <c:pt idx="424">
                  <c:v>0.1267974643887462</c:v>
                </c:pt>
                <c:pt idx="425">
                  <c:v>0.47272651403243049</c:v>
                </c:pt>
                <c:pt idx="426">
                  <c:v>0.64569103885427259</c:v>
                </c:pt>
                <c:pt idx="427">
                  <c:v>2.375336287072694</c:v>
                </c:pt>
                <c:pt idx="428">
                  <c:v>1.3375491381416413</c:v>
                </c:pt>
                <c:pt idx="429">
                  <c:v>0.16139036935311463</c:v>
                </c:pt>
                <c:pt idx="430">
                  <c:v>0.64569103885427259</c:v>
                </c:pt>
                <c:pt idx="431">
                  <c:v>1.5796994728922202</c:v>
                </c:pt>
                <c:pt idx="432">
                  <c:v>-0.73802515972046456</c:v>
                </c:pt>
                <c:pt idx="433">
                  <c:v>0.26516908424621993</c:v>
                </c:pt>
                <c:pt idx="434">
                  <c:v>0.61109813388990419</c:v>
                </c:pt>
                <c:pt idx="435">
                  <c:v>-1.49906906893657</c:v>
                </c:pt>
                <c:pt idx="436">
                  <c:v>-1.1531400192928856</c:v>
                </c:pt>
                <c:pt idx="437">
                  <c:v>-1.9487768334733595</c:v>
                </c:pt>
                <c:pt idx="438">
                  <c:v>-0.21913158525493809</c:v>
                </c:pt>
                <c:pt idx="439">
                  <c:v>-1.2569187341859909</c:v>
                </c:pt>
                <c:pt idx="440">
                  <c:v>0.8532484686404832</c:v>
                </c:pt>
                <c:pt idx="441">
                  <c:v>-1.0839542093641488</c:v>
                </c:pt>
                <c:pt idx="442">
                  <c:v>-0.84180387461356976</c:v>
                </c:pt>
                <c:pt idx="443">
                  <c:v>0.5419123239611674</c:v>
                </c:pt>
                <c:pt idx="444">
                  <c:v>0.8878413736048516</c:v>
                </c:pt>
                <c:pt idx="445">
                  <c:v>-2.1217413582952016</c:v>
                </c:pt>
                <c:pt idx="446">
                  <c:v>-0.21913158525493809</c:v>
                </c:pt>
                <c:pt idx="447">
                  <c:v>1.5796994728922202</c:v>
                </c:pt>
                <c:pt idx="448">
                  <c:v>-1.1877329242572541</c:v>
                </c:pt>
                <c:pt idx="449">
                  <c:v>-0.66883934979172766</c:v>
                </c:pt>
                <c:pt idx="450">
                  <c:v>-4.6167060433095944E-2</c:v>
                </c:pt>
                <c:pt idx="451">
                  <c:v>0.99162008849795691</c:v>
                </c:pt>
                <c:pt idx="452">
                  <c:v>-0.56506063489862235</c:v>
                </c:pt>
                <c:pt idx="453">
                  <c:v>0.64569103885427259</c:v>
                </c:pt>
                <c:pt idx="454">
                  <c:v>-0.70343225475609605</c:v>
                </c:pt>
                <c:pt idx="455">
                  <c:v>-1.1574155468727513E-2</c:v>
                </c:pt>
                <c:pt idx="456">
                  <c:v>0.8532484686404832</c:v>
                </c:pt>
                <c:pt idx="457">
                  <c:v>-0.56506063489862235</c:v>
                </c:pt>
                <c:pt idx="458">
                  <c:v>-0.91098968454230667</c:v>
                </c:pt>
                <c:pt idx="459">
                  <c:v>-1.2569187341859909</c:v>
                </c:pt>
                <c:pt idx="460">
                  <c:v>2.0294072374290097</c:v>
                </c:pt>
                <c:pt idx="461">
                  <c:v>-0.21913158525493809</c:v>
                </c:pt>
                <c:pt idx="462">
                  <c:v>-0.56506063489862235</c:v>
                </c:pt>
                <c:pt idx="463">
                  <c:v>-0.91098968454230667</c:v>
                </c:pt>
                <c:pt idx="464">
                  <c:v>-0.56506063489862235</c:v>
                </c:pt>
                <c:pt idx="465">
                  <c:v>0.99162008849795691</c:v>
                </c:pt>
                <c:pt idx="466">
                  <c:v>0.5765052289255358</c:v>
                </c:pt>
                <c:pt idx="467">
                  <c:v>0.47272651403243049</c:v>
                </c:pt>
                <c:pt idx="468">
                  <c:v>0.99162008849795691</c:v>
                </c:pt>
                <c:pt idx="469">
                  <c:v>0.99162008849795691</c:v>
                </c:pt>
                <c:pt idx="470">
                  <c:v>-4.6167060433095944E-2</c:v>
                </c:pt>
                <c:pt idx="471">
                  <c:v>0.99162008849795691</c:v>
                </c:pt>
                <c:pt idx="472">
                  <c:v>0.47272651403243049</c:v>
                </c:pt>
                <c:pt idx="473">
                  <c:v>0.81865556367611481</c:v>
                </c:pt>
                <c:pt idx="474">
                  <c:v>1.5105136629634834</c:v>
                </c:pt>
                <c:pt idx="475">
                  <c:v>-0.91098968454230667</c:v>
                </c:pt>
                <c:pt idx="476">
                  <c:v>-0.73802515972046456</c:v>
                </c:pt>
                <c:pt idx="477">
                  <c:v>1.5105136629634834</c:v>
                </c:pt>
                <c:pt idx="478">
                  <c:v>0.6802839438186411</c:v>
                </c:pt>
                <c:pt idx="479">
                  <c:v>0.99162008849795691</c:v>
                </c:pt>
                <c:pt idx="480">
                  <c:v>0.47272651403243049</c:v>
                </c:pt>
                <c:pt idx="481">
                  <c:v>1.6834781877853255</c:v>
                </c:pt>
                <c:pt idx="482">
                  <c:v>0.81865556367611481</c:v>
                </c:pt>
                <c:pt idx="483">
                  <c:v>1.164584613319799</c:v>
                </c:pt>
                <c:pt idx="484">
                  <c:v>0.36894779913932518</c:v>
                </c:pt>
                <c:pt idx="485">
                  <c:v>1.164584613319799</c:v>
                </c:pt>
                <c:pt idx="486">
                  <c:v>0.81865556367611481</c:v>
                </c:pt>
                <c:pt idx="487">
                  <c:v>0.64569103885427259</c:v>
                </c:pt>
                <c:pt idx="488">
                  <c:v>0.47272651403243049</c:v>
                </c:pt>
                <c:pt idx="489">
                  <c:v>1.164584613319799</c:v>
                </c:pt>
                <c:pt idx="490">
                  <c:v>2.0294072374290097</c:v>
                </c:pt>
                <c:pt idx="491">
                  <c:v>2.0985930473577468</c:v>
                </c:pt>
                <c:pt idx="492">
                  <c:v>1.8564427126071676</c:v>
                </c:pt>
                <c:pt idx="493">
                  <c:v>1.164584613319799</c:v>
                </c:pt>
                <c:pt idx="494">
                  <c:v>-0.1153528703618328</c:v>
                </c:pt>
                <c:pt idx="495">
                  <c:v>0.5765052289255358</c:v>
                </c:pt>
                <c:pt idx="496">
                  <c:v>1.6142923778565887</c:v>
                </c:pt>
                <c:pt idx="497">
                  <c:v>-0.73802515972046456</c:v>
                </c:pt>
                <c:pt idx="498">
                  <c:v>-0.39209611007678025</c:v>
                </c:pt>
                <c:pt idx="499">
                  <c:v>-4.6167060433095944E-2</c:v>
                </c:pt>
                <c:pt idx="500">
                  <c:v>-0.73802515972046456</c:v>
                </c:pt>
                <c:pt idx="501">
                  <c:v>-0.21913158525493809</c:v>
                </c:pt>
                <c:pt idx="502">
                  <c:v>0.1267974643887462</c:v>
                </c:pt>
                <c:pt idx="503">
                  <c:v>-0.84180387461356976</c:v>
                </c:pt>
                <c:pt idx="504">
                  <c:v>0.36894779913932518</c:v>
                </c:pt>
                <c:pt idx="505">
                  <c:v>-0.39209611007678025</c:v>
                </c:pt>
                <c:pt idx="506">
                  <c:v>-0.21913158525493809</c:v>
                </c:pt>
                <c:pt idx="507">
                  <c:v>0.47272651403243049</c:v>
                </c:pt>
                <c:pt idx="508">
                  <c:v>-1.1574155468727513E-2</c:v>
                </c:pt>
                <c:pt idx="509">
                  <c:v>1.3721420431060096</c:v>
                </c:pt>
                <c:pt idx="510">
                  <c:v>-8.075996539746437E-2</c:v>
                </c:pt>
                <c:pt idx="511">
                  <c:v>1.1991775182841675</c:v>
                </c:pt>
                <c:pt idx="512">
                  <c:v>-8.075996539746437E-2</c:v>
                </c:pt>
                <c:pt idx="513">
                  <c:v>1.1991775182841675</c:v>
                </c:pt>
                <c:pt idx="514">
                  <c:v>-8.075996539746437E-2</c:v>
                </c:pt>
                <c:pt idx="515">
                  <c:v>1.1991775182841675</c:v>
                </c:pt>
                <c:pt idx="516">
                  <c:v>-1.4644761639722015</c:v>
                </c:pt>
                <c:pt idx="517">
                  <c:v>-1.2915116391503594</c:v>
                </c:pt>
                <c:pt idx="518">
                  <c:v>-0.80721096964920136</c:v>
                </c:pt>
                <c:pt idx="519">
                  <c:v>-4.6167060433095944E-2</c:v>
                </c:pt>
                <c:pt idx="520">
                  <c:v>0.92243427856922011</c:v>
                </c:pt>
                <c:pt idx="521">
                  <c:v>0.33435489417495678</c:v>
                </c:pt>
                <c:pt idx="522">
                  <c:v>1.7180710927496941</c:v>
                </c:pt>
                <c:pt idx="523">
                  <c:v>-1.7758123086515174</c:v>
                </c:pt>
                <c:pt idx="524">
                  <c:v>-1.6028477838296753</c:v>
                </c:pt>
                <c:pt idx="525">
                  <c:v>-1.4298832590078332</c:v>
                </c:pt>
                <c:pt idx="526">
                  <c:v>0.19598327431748305</c:v>
                </c:pt>
                <c:pt idx="527">
                  <c:v>1.648885282820957</c:v>
                </c:pt>
                <c:pt idx="528">
                  <c:v>5.7611654460009348E-2</c:v>
                </c:pt>
                <c:pt idx="529">
                  <c:v>0.7494697537473779</c:v>
                </c:pt>
                <c:pt idx="530">
                  <c:v>-0.56506063489862235</c:v>
                </c:pt>
                <c:pt idx="531">
                  <c:v>-1.0839542093641488</c:v>
                </c:pt>
                <c:pt idx="532">
                  <c:v>-0.91098968454230667</c:v>
                </c:pt>
                <c:pt idx="533">
                  <c:v>-0.73802515972046456</c:v>
                </c:pt>
                <c:pt idx="534">
                  <c:v>-8.075996539746437E-2</c:v>
                </c:pt>
                <c:pt idx="535">
                  <c:v>9.2204559424377774E-2</c:v>
                </c:pt>
                <c:pt idx="536">
                  <c:v>0.26516908424621993</c:v>
                </c:pt>
                <c:pt idx="537">
                  <c:v>-0.73802515972046456</c:v>
                </c:pt>
                <c:pt idx="538">
                  <c:v>0.64569103885427259</c:v>
                </c:pt>
                <c:pt idx="539">
                  <c:v>-0.84180387461356976</c:v>
                </c:pt>
                <c:pt idx="540">
                  <c:v>-0.84180387461356976</c:v>
                </c:pt>
                <c:pt idx="541">
                  <c:v>0.8878413736048516</c:v>
                </c:pt>
                <c:pt idx="542">
                  <c:v>-0.32291030014804339</c:v>
                </c:pt>
                <c:pt idx="543">
                  <c:v>-0.66883934979172766</c:v>
                </c:pt>
                <c:pt idx="544">
                  <c:v>1.5796994728922202</c:v>
                </c:pt>
                <c:pt idx="545">
                  <c:v>-1.1574155468727513E-2</c:v>
                </c:pt>
                <c:pt idx="546">
                  <c:v>1.7180710927496941</c:v>
                </c:pt>
                <c:pt idx="547">
                  <c:v>-1.2569187341859909</c:v>
                </c:pt>
                <c:pt idx="548">
                  <c:v>0.81865556367611481</c:v>
                </c:pt>
                <c:pt idx="549">
                  <c:v>1.0953988033910622</c:v>
                </c:pt>
                <c:pt idx="550">
                  <c:v>-4.6167060433095944E-2</c:v>
                </c:pt>
                <c:pt idx="551">
                  <c:v>0.26516908424621993</c:v>
                </c:pt>
                <c:pt idx="552">
                  <c:v>0.8878413736048516</c:v>
                </c:pt>
                <c:pt idx="553">
                  <c:v>-0.56506063489862235</c:v>
                </c:pt>
                <c:pt idx="554">
                  <c:v>-0.39209611007678025</c:v>
                </c:pt>
                <c:pt idx="555">
                  <c:v>-0.21913158525493809</c:v>
                </c:pt>
                <c:pt idx="556">
                  <c:v>-0.39209611007678025</c:v>
                </c:pt>
                <c:pt idx="557">
                  <c:v>-0.73802515972046456</c:v>
                </c:pt>
                <c:pt idx="558">
                  <c:v>-0.63424644482735926</c:v>
                </c:pt>
                <c:pt idx="559">
                  <c:v>-0.28831739518367494</c:v>
                </c:pt>
                <c:pt idx="560">
                  <c:v>1.0608058984266937</c:v>
                </c:pt>
                <c:pt idx="561">
                  <c:v>-1.2569187341859909</c:v>
                </c:pt>
                <c:pt idx="562">
                  <c:v>-1.2569187341859909</c:v>
                </c:pt>
                <c:pt idx="563">
                  <c:v>-1.5336619739009385</c:v>
                </c:pt>
                <c:pt idx="564">
                  <c:v>-1.1877329242572541</c:v>
                </c:pt>
                <c:pt idx="565">
                  <c:v>0.1267974643887462</c:v>
                </c:pt>
                <c:pt idx="566">
                  <c:v>1.5105136629634834</c:v>
                </c:pt>
                <c:pt idx="567">
                  <c:v>-4.6167060433095944E-2</c:v>
                </c:pt>
                <c:pt idx="568">
                  <c:v>0.29976198921058833</c:v>
                </c:pt>
                <c:pt idx="569">
                  <c:v>-4.6167060433095944E-2</c:v>
                </c:pt>
                <c:pt idx="570">
                  <c:v>1.3375491381416413</c:v>
                </c:pt>
                <c:pt idx="571">
                  <c:v>0.29976198921058833</c:v>
                </c:pt>
                <c:pt idx="572">
                  <c:v>1.6834781877853255</c:v>
                </c:pt>
                <c:pt idx="573">
                  <c:v>-0.73802515972046456</c:v>
                </c:pt>
                <c:pt idx="574">
                  <c:v>-0.39209611007678025</c:v>
                </c:pt>
                <c:pt idx="575">
                  <c:v>-4.6167060433095944E-2</c:v>
                </c:pt>
                <c:pt idx="576">
                  <c:v>-1.6028477838296753</c:v>
                </c:pt>
                <c:pt idx="577">
                  <c:v>-1.2569187341859909</c:v>
                </c:pt>
                <c:pt idx="578">
                  <c:v>-1.2569187341859909</c:v>
                </c:pt>
                <c:pt idx="579">
                  <c:v>-0.39209611007678025</c:v>
                </c:pt>
                <c:pt idx="580">
                  <c:v>1.0953988033910622</c:v>
                </c:pt>
                <c:pt idx="581">
                  <c:v>-0.77261806468483296</c:v>
                </c:pt>
                <c:pt idx="582">
                  <c:v>-0.25372449021930654</c:v>
                </c:pt>
                <c:pt idx="583">
                  <c:v>0.43813360906806209</c:v>
                </c:pt>
                <c:pt idx="584">
                  <c:v>0.29976198921058833</c:v>
                </c:pt>
                <c:pt idx="585">
                  <c:v>0.99162008849795691</c:v>
                </c:pt>
                <c:pt idx="586">
                  <c:v>1.2683633282129043</c:v>
                </c:pt>
                <c:pt idx="587">
                  <c:v>-0.21913158525493809</c:v>
                </c:pt>
                <c:pt idx="588">
                  <c:v>-1.6028477838296753</c:v>
                </c:pt>
                <c:pt idx="589">
                  <c:v>-1.7758123086515174</c:v>
                </c:pt>
                <c:pt idx="590">
                  <c:v>-1.2569187341859909</c:v>
                </c:pt>
                <c:pt idx="591">
                  <c:v>-0.91098968454230667</c:v>
                </c:pt>
                <c:pt idx="592">
                  <c:v>-0.21913158525493809</c:v>
                </c:pt>
                <c:pt idx="593">
                  <c:v>-4.6167060433095944E-2</c:v>
                </c:pt>
                <c:pt idx="594">
                  <c:v>-4.6167060433095944E-2</c:v>
                </c:pt>
                <c:pt idx="595">
                  <c:v>1.4413278530347464</c:v>
                </c:pt>
                <c:pt idx="596">
                  <c:v>-1.9487768334733595</c:v>
                </c:pt>
                <c:pt idx="597">
                  <c:v>-1.6028477838296753</c:v>
                </c:pt>
                <c:pt idx="598">
                  <c:v>-1.2569187341859909</c:v>
                </c:pt>
                <c:pt idx="599">
                  <c:v>-0.56506063489862235</c:v>
                </c:pt>
                <c:pt idx="600">
                  <c:v>0.81865556367611481</c:v>
                </c:pt>
                <c:pt idx="601">
                  <c:v>-0.21913158525493809</c:v>
                </c:pt>
                <c:pt idx="602">
                  <c:v>-0.91098968454230667</c:v>
                </c:pt>
                <c:pt idx="603">
                  <c:v>-0.56506063489862235</c:v>
                </c:pt>
                <c:pt idx="604">
                  <c:v>-1.2569187341859909</c:v>
                </c:pt>
                <c:pt idx="605">
                  <c:v>-0.91098968454230667</c:v>
                </c:pt>
                <c:pt idx="606">
                  <c:v>-1.6028477838296753</c:v>
                </c:pt>
                <c:pt idx="607">
                  <c:v>-0.39209611007678025</c:v>
                </c:pt>
                <c:pt idx="608">
                  <c:v>0.47272651403243049</c:v>
                </c:pt>
                <c:pt idx="609">
                  <c:v>-0.32291030014804339</c:v>
                </c:pt>
                <c:pt idx="610">
                  <c:v>2.3018749495640919E-2</c:v>
                </c:pt>
                <c:pt idx="611">
                  <c:v>1.0608058984266937</c:v>
                </c:pt>
                <c:pt idx="612">
                  <c:v>-0.91098968454230667</c:v>
                </c:pt>
                <c:pt idx="613">
                  <c:v>-0.56506063489862235</c:v>
                </c:pt>
                <c:pt idx="614">
                  <c:v>1.3375491381416413</c:v>
                </c:pt>
                <c:pt idx="615">
                  <c:v>-1.4298832590078332</c:v>
                </c:pt>
                <c:pt idx="616">
                  <c:v>2.7212653367163786</c:v>
                </c:pt>
                <c:pt idx="617">
                  <c:v>-1.1877329242572541</c:v>
                </c:pt>
                <c:pt idx="618">
                  <c:v>-4.6167060433095944E-2</c:v>
                </c:pt>
                <c:pt idx="619">
                  <c:v>1.3375491381416413</c:v>
                </c:pt>
                <c:pt idx="620">
                  <c:v>-0.63424644482735926</c:v>
                </c:pt>
                <c:pt idx="621">
                  <c:v>-1.0839542093641488</c:v>
                </c:pt>
                <c:pt idx="622">
                  <c:v>-0.39209611007678025</c:v>
                </c:pt>
                <c:pt idx="623">
                  <c:v>-0.21913158525493809</c:v>
                </c:pt>
                <c:pt idx="624">
                  <c:v>0.1267974643887462</c:v>
                </c:pt>
                <c:pt idx="625">
                  <c:v>-0.39209611007678025</c:v>
                </c:pt>
                <c:pt idx="626">
                  <c:v>-0.21913158525493809</c:v>
                </c:pt>
                <c:pt idx="627">
                  <c:v>0.47272651403243049</c:v>
                </c:pt>
                <c:pt idx="628">
                  <c:v>-0.21913158525493809</c:v>
                </c:pt>
                <c:pt idx="629">
                  <c:v>0.47272651403243049</c:v>
                </c:pt>
                <c:pt idx="630">
                  <c:v>-4.6167060433095944E-2</c:v>
                </c:pt>
                <c:pt idx="631">
                  <c:v>1.4759207579991149</c:v>
                </c:pt>
                <c:pt idx="632">
                  <c:v>-0.98017549447104357</c:v>
                </c:pt>
                <c:pt idx="633">
                  <c:v>-0.28831739518367494</c:v>
                </c:pt>
                <c:pt idx="634">
                  <c:v>1.0953988033910622</c:v>
                </c:pt>
                <c:pt idx="635">
                  <c:v>-0.21913158525493809</c:v>
                </c:pt>
                <c:pt idx="636">
                  <c:v>1.164584613319799</c:v>
                </c:pt>
                <c:pt idx="637">
                  <c:v>1.4413278530347464</c:v>
                </c:pt>
                <c:pt idx="638">
                  <c:v>1.4413278530347464</c:v>
                </c:pt>
                <c:pt idx="639">
                  <c:v>1.4413278530347464</c:v>
                </c:pt>
                <c:pt idx="640">
                  <c:v>1.8910356175715362</c:v>
                </c:pt>
                <c:pt idx="641">
                  <c:v>1.1991775182841675</c:v>
                </c:pt>
                <c:pt idx="642">
                  <c:v>0.81865556367611481</c:v>
                </c:pt>
                <c:pt idx="643">
                  <c:v>0.81865556367611481</c:v>
                </c:pt>
                <c:pt idx="644">
                  <c:v>0.8532484686404832</c:v>
                </c:pt>
                <c:pt idx="645">
                  <c:v>0.99162008849795691</c:v>
                </c:pt>
                <c:pt idx="646">
                  <c:v>1.4413278530347464</c:v>
                </c:pt>
                <c:pt idx="647">
                  <c:v>2.1331859523221151</c:v>
                </c:pt>
                <c:pt idx="648">
                  <c:v>1.1299917083554307</c:v>
                </c:pt>
                <c:pt idx="649">
                  <c:v>-0.98017549447104357</c:v>
                </c:pt>
                <c:pt idx="650">
                  <c:v>-0.32291030014804339</c:v>
                </c:pt>
                <c:pt idx="651">
                  <c:v>-8.075996539746437E-2</c:v>
                </c:pt>
                <c:pt idx="652">
                  <c:v>-0.21913158525493809</c:v>
                </c:pt>
                <c:pt idx="653">
                  <c:v>0.23057617928185148</c:v>
                </c:pt>
                <c:pt idx="654">
                  <c:v>1.3029562331772728</c:v>
                </c:pt>
                <c:pt idx="655">
                  <c:v>0.16139036935311463</c:v>
                </c:pt>
                <c:pt idx="656">
                  <c:v>1.0608058984266937</c:v>
                </c:pt>
                <c:pt idx="657">
                  <c:v>2.2715575721795886</c:v>
                </c:pt>
                <c:pt idx="658">
                  <c:v>-0.32291030014804339</c:v>
                </c:pt>
                <c:pt idx="659">
                  <c:v>0.40354070410369364</c:v>
                </c:pt>
                <c:pt idx="660">
                  <c:v>-0.14994577532620124</c:v>
                </c:pt>
                <c:pt idx="661">
                  <c:v>0.61109813388990419</c:v>
                </c:pt>
                <c:pt idx="662">
                  <c:v>2.064000142393378</c:v>
                </c:pt>
                <c:pt idx="663">
                  <c:v>-1.0839542093641488</c:v>
                </c:pt>
                <c:pt idx="664">
                  <c:v>-1.2915116391503594</c:v>
                </c:pt>
                <c:pt idx="665">
                  <c:v>0.78406265871174641</c:v>
                </c:pt>
                <c:pt idx="666">
                  <c:v>0.19598327431748305</c:v>
                </c:pt>
                <c:pt idx="667">
                  <c:v>1.3721420431060096</c:v>
                </c:pt>
                <c:pt idx="668">
                  <c:v>-0.84180387461356976</c:v>
                </c:pt>
                <c:pt idx="669">
                  <c:v>0.8878413736048516</c:v>
                </c:pt>
                <c:pt idx="670">
                  <c:v>0.29976198921058833</c:v>
                </c:pt>
                <c:pt idx="671">
                  <c:v>-0.4958748249698855</c:v>
                </c:pt>
                <c:pt idx="672">
                  <c:v>5.7611654460009348E-2</c:v>
                </c:pt>
                <c:pt idx="673">
                  <c:v>-0.80721096964920136</c:v>
                </c:pt>
                <c:pt idx="674">
                  <c:v>-0.28831739518367494</c:v>
                </c:pt>
                <c:pt idx="675">
                  <c:v>1.233770423248536</c:v>
                </c:pt>
                <c:pt idx="676">
                  <c:v>5.7611654460009348E-2</c:v>
                </c:pt>
                <c:pt idx="677">
                  <c:v>1.3029562331772728</c:v>
                </c:pt>
                <c:pt idx="678">
                  <c:v>-1.3261045441147279</c:v>
                </c:pt>
                <c:pt idx="679">
                  <c:v>-1.0839542093641488</c:v>
                </c:pt>
                <c:pt idx="680">
                  <c:v>-0.21913158525493809</c:v>
                </c:pt>
                <c:pt idx="681">
                  <c:v>-1.49906906893657</c:v>
                </c:pt>
                <c:pt idx="682">
                  <c:v>-1.2915116391503594</c:v>
                </c:pt>
                <c:pt idx="683">
                  <c:v>-0.59965353986299086</c:v>
                </c:pt>
                <c:pt idx="684">
                  <c:v>0.19598327431748305</c:v>
                </c:pt>
                <c:pt idx="685">
                  <c:v>-0.73802515972046456</c:v>
                </c:pt>
                <c:pt idx="686">
                  <c:v>0.23057617928185148</c:v>
                </c:pt>
                <c:pt idx="687">
                  <c:v>-0.56506063489862235</c:v>
                </c:pt>
                <c:pt idx="688">
                  <c:v>5.7611654460009348E-2</c:v>
                </c:pt>
                <c:pt idx="689">
                  <c:v>-1.2569187341859909</c:v>
                </c:pt>
                <c:pt idx="690">
                  <c:v>-0.77261806468483296</c:v>
                </c:pt>
                <c:pt idx="691">
                  <c:v>-0.77261806468483296</c:v>
                </c:pt>
                <c:pt idx="692">
                  <c:v>-0.25372449021930654</c:v>
                </c:pt>
                <c:pt idx="693">
                  <c:v>0.1267974643887462</c:v>
                </c:pt>
                <c:pt idx="694">
                  <c:v>1.4759207579991149</c:v>
                </c:pt>
                <c:pt idx="695">
                  <c:v>-0.63424644482735926</c:v>
                </c:pt>
                <c:pt idx="696">
                  <c:v>0.16139036935311463</c:v>
                </c:pt>
                <c:pt idx="697">
                  <c:v>-0.70343225475609605</c:v>
                </c:pt>
                <c:pt idx="698">
                  <c:v>-0.28831739518367494</c:v>
                </c:pt>
                <c:pt idx="699">
                  <c:v>-0.21913158525493809</c:v>
                </c:pt>
                <c:pt idx="700">
                  <c:v>1.7872569026784308</c:v>
                </c:pt>
                <c:pt idx="701">
                  <c:v>1.1991775182841675</c:v>
                </c:pt>
                <c:pt idx="702">
                  <c:v>-0.56506063489862235</c:v>
                </c:pt>
                <c:pt idx="703">
                  <c:v>-0.91098968454230667</c:v>
                </c:pt>
                <c:pt idx="704">
                  <c:v>-0.21913158525493809</c:v>
                </c:pt>
                <c:pt idx="705">
                  <c:v>0.47272651403243049</c:v>
                </c:pt>
                <c:pt idx="706">
                  <c:v>0.29976198921058833</c:v>
                </c:pt>
                <c:pt idx="707">
                  <c:v>-0.98017549447104357</c:v>
                </c:pt>
                <c:pt idx="708">
                  <c:v>-0.35750320511241179</c:v>
                </c:pt>
                <c:pt idx="709">
                  <c:v>-0.87639677957793827</c:v>
                </c:pt>
                <c:pt idx="710">
                  <c:v>-0.42668901504114864</c:v>
                </c:pt>
                <c:pt idx="711">
                  <c:v>-1.3261045441147279</c:v>
                </c:pt>
                <c:pt idx="712">
                  <c:v>-1.3261045441147279</c:v>
                </c:pt>
                <c:pt idx="713">
                  <c:v>-0.39209611007678025</c:v>
                </c:pt>
                <c:pt idx="714">
                  <c:v>1.960221427500273</c:v>
                </c:pt>
                <c:pt idx="715">
                  <c:v>1.1299917083554307</c:v>
                </c:pt>
                <c:pt idx="716">
                  <c:v>1.1299917083554307</c:v>
                </c:pt>
                <c:pt idx="717">
                  <c:v>0.64569103885427259</c:v>
                </c:pt>
                <c:pt idx="718">
                  <c:v>1.5105136629634834</c:v>
                </c:pt>
                <c:pt idx="719">
                  <c:v>0.47272651403243049</c:v>
                </c:pt>
                <c:pt idx="720">
                  <c:v>0.1267974643887462</c:v>
                </c:pt>
                <c:pt idx="721">
                  <c:v>-0.84180387461356976</c:v>
                </c:pt>
                <c:pt idx="722">
                  <c:v>-0.4958748249698855</c:v>
                </c:pt>
                <c:pt idx="723">
                  <c:v>0.1267974643887462</c:v>
                </c:pt>
                <c:pt idx="724">
                  <c:v>0.1267974643887462</c:v>
                </c:pt>
                <c:pt idx="725">
                  <c:v>0.81865556367611481</c:v>
                </c:pt>
                <c:pt idx="726">
                  <c:v>-0.21913158525493809</c:v>
                </c:pt>
                <c:pt idx="727">
                  <c:v>-0.91098968454230667</c:v>
                </c:pt>
                <c:pt idx="728">
                  <c:v>-0.56506063489862235</c:v>
                </c:pt>
                <c:pt idx="729">
                  <c:v>-0.21913158525493809</c:v>
                </c:pt>
                <c:pt idx="730">
                  <c:v>-4.6167060433095944E-2</c:v>
                </c:pt>
                <c:pt idx="731">
                  <c:v>0.29976198921058833</c:v>
                </c:pt>
                <c:pt idx="732">
                  <c:v>-0.21913158525493809</c:v>
                </c:pt>
                <c:pt idx="733">
                  <c:v>-0.73802515972046456</c:v>
                </c:pt>
                <c:pt idx="734">
                  <c:v>-0.73802515972046456</c:v>
                </c:pt>
                <c:pt idx="735">
                  <c:v>-0.70343225475609605</c:v>
                </c:pt>
                <c:pt idx="736">
                  <c:v>-1.0493613043997805</c:v>
                </c:pt>
                <c:pt idx="737">
                  <c:v>-0.80721096964920136</c:v>
                </c:pt>
                <c:pt idx="738">
                  <c:v>-0.1153528703618328</c:v>
                </c:pt>
                <c:pt idx="739">
                  <c:v>-0.80721096964920136</c:v>
                </c:pt>
                <c:pt idx="740">
                  <c:v>0.92243427856922011</c:v>
                </c:pt>
                <c:pt idx="741">
                  <c:v>0.61109813388990419</c:v>
                </c:pt>
                <c:pt idx="742">
                  <c:v>1.9948143324646415</c:v>
                </c:pt>
                <c:pt idx="743">
                  <c:v>-0.21913158525493809</c:v>
                </c:pt>
                <c:pt idx="744">
                  <c:v>0.5419123239611674</c:v>
                </c:pt>
                <c:pt idx="745">
                  <c:v>-1.2569187341859909</c:v>
                </c:pt>
                <c:pt idx="746">
                  <c:v>-0.73802515972046456</c:v>
                </c:pt>
                <c:pt idx="747">
                  <c:v>-1.0839542093641488</c:v>
                </c:pt>
                <c:pt idx="748">
                  <c:v>-0.73802515972046456</c:v>
                </c:pt>
                <c:pt idx="749">
                  <c:v>-1.0839542093641488</c:v>
                </c:pt>
                <c:pt idx="750">
                  <c:v>-1.3606974490790962</c:v>
                </c:pt>
                <c:pt idx="751">
                  <c:v>-0.84180387461356976</c:v>
                </c:pt>
                <c:pt idx="752">
                  <c:v>-1.0839542093641488</c:v>
                </c:pt>
                <c:pt idx="753">
                  <c:v>-0.73802515972046456</c:v>
                </c:pt>
                <c:pt idx="754">
                  <c:v>-1.7758123086515174</c:v>
                </c:pt>
                <c:pt idx="755">
                  <c:v>-1.2569187341859909</c:v>
                </c:pt>
                <c:pt idx="756">
                  <c:v>0.36894779913932518</c:v>
                </c:pt>
                <c:pt idx="757">
                  <c:v>1.7526639977140623</c:v>
                </c:pt>
                <c:pt idx="758">
                  <c:v>-0.56506063489862235</c:v>
                </c:pt>
                <c:pt idx="759">
                  <c:v>-0.21913158525493809</c:v>
                </c:pt>
                <c:pt idx="760">
                  <c:v>-1.1877329242572541</c:v>
                </c:pt>
                <c:pt idx="761">
                  <c:v>-0.14994577532620124</c:v>
                </c:pt>
                <c:pt idx="762">
                  <c:v>0.19598327431748305</c:v>
                </c:pt>
                <c:pt idx="763">
                  <c:v>1.164584613319799</c:v>
                </c:pt>
                <c:pt idx="764">
                  <c:v>-0.21913158525493809</c:v>
                </c:pt>
                <c:pt idx="765">
                  <c:v>0.47272651403243049</c:v>
                </c:pt>
                <c:pt idx="766">
                  <c:v>0.47272651403243049</c:v>
                </c:pt>
                <c:pt idx="767">
                  <c:v>-0.91098968454230667</c:v>
                </c:pt>
                <c:pt idx="768">
                  <c:v>-1.7758123086515174</c:v>
                </c:pt>
                <c:pt idx="769">
                  <c:v>-1.0839542093641488</c:v>
                </c:pt>
                <c:pt idx="770">
                  <c:v>-2.1217413582952016</c:v>
                </c:pt>
                <c:pt idx="771">
                  <c:v>-0.25372449021930654</c:v>
                </c:pt>
                <c:pt idx="772">
                  <c:v>0.99162008849795691</c:v>
                </c:pt>
                <c:pt idx="773">
                  <c:v>1.8564427126071676</c:v>
                </c:pt>
                <c:pt idx="774">
                  <c:v>-4.6167060433095944E-2</c:v>
                </c:pt>
                <c:pt idx="775">
                  <c:v>-1.0493613043997805</c:v>
                </c:pt>
                <c:pt idx="776">
                  <c:v>1.0262129934623254</c:v>
                </c:pt>
                <c:pt idx="777">
                  <c:v>1.0262129934623254</c:v>
                </c:pt>
                <c:pt idx="778">
                  <c:v>0.8878413736048516</c:v>
                </c:pt>
                <c:pt idx="779">
                  <c:v>-1.0493613043997805</c:v>
                </c:pt>
                <c:pt idx="780">
                  <c:v>-0.91098968454230667</c:v>
                </c:pt>
                <c:pt idx="781">
                  <c:v>-0.73802515972046456</c:v>
                </c:pt>
                <c:pt idx="782">
                  <c:v>-4.6167060433095944E-2</c:v>
                </c:pt>
                <c:pt idx="783">
                  <c:v>0.64569103885427259</c:v>
                </c:pt>
                <c:pt idx="784">
                  <c:v>2.2023717622508521</c:v>
                </c:pt>
                <c:pt idx="785">
                  <c:v>0.99162008849795691</c:v>
                </c:pt>
                <c:pt idx="786">
                  <c:v>0.29976198921058833</c:v>
                </c:pt>
                <c:pt idx="787">
                  <c:v>0.64569103885427259</c:v>
                </c:pt>
                <c:pt idx="788">
                  <c:v>-1.014768399435412</c:v>
                </c:pt>
                <c:pt idx="789">
                  <c:v>-1.014768399435412</c:v>
                </c:pt>
                <c:pt idx="790">
                  <c:v>1.0608058984266937</c:v>
                </c:pt>
                <c:pt idx="791">
                  <c:v>1.0608058984266937</c:v>
                </c:pt>
                <c:pt idx="792">
                  <c:v>1.2683633282129043</c:v>
                </c:pt>
                <c:pt idx="793">
                  <c:v>0.43813360906806209</c:v>
                </c:pt>
                <c:pt idx="794">
                  <c:v>2.9288227665025888</c:v>
                </c:pt>
                <c:pt idx="795">
                  <c:v>0.5765052289255358</c:v>
                </c:pt>
                <c:pt idx="796">
                  <c:v>-0.18453868029056966</c:v>
                </c:pt>
                <c:pt idx="797">
                  <c:v>1.4759207579991149</c:v>
                </c:pt>
                <c:pt idx="798">
                  <c:v>-0.80721096964920136</c:v>
                </c:pt>
                <c:pt idx="799">
                  <c:v>0.43813360906806209</c:v>
                </c:pt>
                <c:pt idx="800">
                  <c:v>-4.6167060433095944E-2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8-4689-BF79-412F70428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233159"/>
        <c:axId val="741235207"/>
      </c:scatterChart>
      <c:valAx>
        <c:axId val="741233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35207"/>
        <c:crosses val="autoZero"/>
        <c:crossBetween val="midCat"/>
      </c:valAx>
      <c:valAx>
        <c:axId val="741235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2331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_xlchart.v1.3</cx:f>
      </cx:numDim>
    </cx:data>
    <cx:data id="2">
      <cx:numDim type="val">
        <cx:f>_xlchart.v1.5</cx:f>
      </cx:numDim>
    </cx:data>
    <cx:data id="3">
      <cx:numDim type="val">
        <cx:f>_xlchart.v1.7</cx:f>
      </cx:numDim>
    </cx:data>
  </cx:chartData>
  <cx:chart>
    <cx:title pos="t" align="ctr" overlay="0">
      <cx:tx>
        <cx:txData>
          <cx:v>Outliers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Outliers</a:t>
          </a:r>
        </a:p>
      </cx:txPr>
    </cx:title>
    <cx:plotArea>
      <cx:plotAreaRegion>
        <cx:series layoutId="boxWhisker" uniqueId="{02CF2450-A32B-4D62-83B3-EF3D672F8003}">
          <cx:tx>
            <cx:txData>
              <cx:f>_xlchart.v1.0</cx:f>
              <cx:v>NormExpGr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  <cx:series layoutId="boxWhisker" uniqueId="{7EB9C8E4-E1A0-499A-840E-9FC24D58AE9F}">
          <cx:tx>
            <cx:txData>
              <cx:f>_xlchart.v1.2</cx:f>
              <cx:v>NormSpeed</cx:v>
            </cx:txData>
          </cx:tx>
          <cx:dataId val="1"/>
          <cx:layoutPr>
            <cx:visibility meanLine="0" meanMarker="1" nonoutliers="0" outliers="1"/>
            <cx:statistics quartileMethod="exclusive"/>
          </cx:layoutPr>
        </cx:series>
        <cx:series layoutId="boxWhisker" uniqueId="{42824A99-2E70-4A62-BFF4-3C8721C25DE4}">
          <cx:tx>
            <cx:txData>
              <cx:f>_xlchart.v1.4</cx:f>
              <cx:v>NormSpAttack</cx:v>
            </cx:txData>
          </cx:tx>
          <cx:dataId val="2"/>
          <cx:layoutPr>
            <cx:visibility meanLine="0" meanMarker="1" nonoutliers="0" outliers="1"/>
            <cx:statistics quartileMethod="exclusive"/>
          </cx:layoutPr>
        </cx:series>
        <cx:series layoutId="boxWhisker" uniqueId="{48725948-7A41-41EF-9BB1-9F81B0FEECDB}">
          <cx:tx>
            <cx:txData>
              <cx:f>_xlchart.v1.6</cx:f>
              <cx:v>NormSpDef</cx:v>
            </cx:txData>
          </cx:tx>
          <cx:dataId val="3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b" align="ctr" overlay="0"/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Speed Attack Outliers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Speed Attack Outliers</a:t>
          </a:r>
        </a:p>
      </cx:txPr>
    </cx:title>
    <cx:plotArea>
      <cx:plotAreaRegion>
        <cx:series layoutId="boxWhisker" uniqueId="{E2027B3E-D3C6-4819-9766-4A0225ACB1D9}">
          <cx:tx>
            <cx:txData>
              <cx:f>_xlchart.v1.8</cx:f>
              <cx:v>speedAtt_Z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_xlchart.v1.11</cx:f>
      </cx:numDim>
    </cx:data>
  </cx:chartData>
  <cx:chart>
    <cx:title pos="t" align="ctr" overlay="0">
      <cx:tx>
        <cx:txData>
          <cx:v>Speed Defence Outliers</cx:v>
        </cx:txData>
      </cx:tx>
      <cx:txPr>
        <a:bodyPr vertOverflow="overflow" horzOverflow="overflow" wrap="square" lIns="0" tIns="0" rIns="0" bIns="0"/>
        <a:lstStyle/>
        <a:p>
          <a:pPr algn="ctr" rtl="0">
            <a:defRPr sz="1400" b="0" i="0">
              <a:solidFill>
                <a:srgbClr val="7F7F7F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r>
            <a:t>Speed Defence Outliers</a:t>
          </a:r>
        </a:p>
      </cx:txPr>
    </cx:title>
    <cx:plotArea>
      <cx:plotAreaRegion>
        <cx:series layoutId="boxWhisker" uniqueId="{514A2A71-8636-4EF9-B83B-656595C6E380}">
          <cx:tx>
            <cx:txData>
              <cx:f>_xlchart.v1.10</cx:f>
              <cx:v>spDef_Z</cx:v>
            </cx:txData>
          </cx:tx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_xlchart.v1.12</cx:f>
      </cx:numDim>
    </cx:data>
  </cx:chartData>
  <cx:chart>
    <cx:title pos="t" align="ctr" overlay="0">
      <cx:tx>
        <cx:txData>
          <cx:v>Experience Growth</cx:v>
        </cx:txData>
      </cx:tx>
      <cx:txPr>
        <a:bodyPr rot="0" spcFirstLastPara="1" vertOverflow="ellipsis" vert="horz" wrap="square" lIns="38100" tIns="19050" rIns="38100" bIns="19050" anchor="ctr" anchorCtr="1" compatLnSpc="0"/>
        <a:lstStyle/>
        <a:p>
          <a:pPr algn="ctr" rtl="0"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r>
            <a:rPr kumimoji="0" lang="en-US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</a:rPr>
            <a:t>Experience Growth</a:t>
          </a:r>
        </a:p>
      </cx:txPr>
    </cx:title>
    <cx:plotArea>
      <cx:plotAreaRegion>
        <cx:series layoutId="clusteredColumn" uniqueId="{4834339C-B937-4BCC-87B4-677C4255E1CC}">
          <cx:dataId val="0"/>
          <cx:layoutPr>
            <cx:binning intervalClosed="r"/>
          </cx:layoutPr>
        </cx:series>
      </cx:plotAreaRegion>
      <cx:axis id="0">
        <cx:cat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  <cx:axis id="1">
        <cx:valScaling/>
        <cx:majorGridlines/>
        <cx:tickLabels/>
        <cx:txPr>
          <a:bodyPr vertOverflow="overflow" horzOverflow="overflow" wrap="square" lIns="0" tIns="0" rIns="0" bIns="0"/>
          <a:lstStyle/>
          <a:p>
            <a:pPr algn="ctr" rtl="0">
              <a:defRPr sz="1200" b="0" i="0">
                <a:solidFill>
                  <a:srgbClr val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/>
          </a:p>
        </cx:txPr>
      </cx:axis>
    </cx:plotArea>
    <cx:legend pos="t" align="ctr" overlay="0">
      <cx:txPr>
        <a:bodyPr vertOverflow="overflow" horzOverflow="overflow" wrap="square" lIns="0" tIns="0" rIns="0" bIns="0"/>
        <a:lstStyle/>
        <a:p>
          <a:pPr algn="ctr" rtl="0">
            <a:defRPr sz="1200" b="0" i="0">
              <a:solidFill>
                <a:srgbClr val="000000"/>
              </a:solidFill>
              <a:latin typeface="Calibri" panose="020F0502020204030204" pitchFamily="34" charset="0"/>
              <a:ea typeface="Calibri" panose="020F0502020204030204" pitchFamily="34" charset="0"/>
              <a:cs typeface="Calibri" panose="020F0502020204030204" pitchFamily="34" charset="0"/>
            </a:defRPr>
          </a:pPr>
          <a:endParaRPr/>
        </a:p>
      </cx:txPr>
    </cx:legend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114300</xdr:colOff>
      <xdr:row>20</xdr:row>
      <xdr:rowOff>9525</xdr:rowOff>
    </xdr:from>
    <xdr:to>
      <xdr:col>17</xdr:col>
      <xdr:colOff>581025</xdr:colOff>
      <xdr:row>34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E0662795-CDCA-788E-EEFA-D03DCAE947B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049250" y="3819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285750</xdr:colOff>
      <xdr:row>34</xdr:row>
      <xdr:rowOff>161925</xdr:rowOff>
    </xdr:from>
    <xdr:to>
      <xdr:col>17</xdr:col>
      <xdr:colOff>533400</xdr:colOff>
      <xdr:row>41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82F910E-8964-FBB6-26DE-B2B53C9A35B7}"/>
            </a:ext>
            <a:ext uri="{147F2762-F138-4A5C-976F-8EAC2B608ADB}">
              <a16:predDERef xmlns:a16="http://schemas.microsoft.com/office/drawing/2014/main" pred="{E0662795-CDCA-788E-EEFA-D03DCAE947B3}"/>
            </a:ext>
          </a:extLst>
        </xdr:cNvPr>
        <xdr:cNvSpPr txBox="1"/>
      </xdr:nvSpPr>
      <xdr:spPr>
        <a:xfrm>
          <a:off x="13220700" y="6638925"/>
          <a:ext cx="4352925" cy="1219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can see that for each trait measured (Experience Growth, Speed, Speed Attack, and Speed Defence) we have outliers.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For Speed, Speed Attack, and Speed Defence only above the third quartile.</a:t>
          </a:r>
        </a:p>
        <a:p>
          <a:pPr marL="0" marR="0" indent="0" algn="l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For Experience Growth we have outliers both above and below the interquartiles.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38100</xdr:colOff>
      <xdr:row>16</xdr:row>
      <xdr:rowOff>114300</xdr:rowOff>
    </xdr:from>
    <xdr:to>
      <xdr:col>14</xdr:col>
      <xdr:colOff>228600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071980-6638-FD07-F2BA-33CFC5B6A8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</xdr:colOff>
      <xdr:row>32</xdr:row>
      <xdr:rowOff>0</xdr:rowOff>
    </xdr:from>
    <xdr:to>
      <xdr:col>14</xdr:col>
      <xdr:colOff>228600</xdr:colOff>
      <xdr:row>46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44A7AFE8-F229-6B8F-B5C0-55556114735C}"/>
                </a:ext>
                <a:ext uri="{147F2762-F138-4A5C-976F-8EAC2B608ADB}">
                  <a16:predDERef xmlns:a16="http://schemas.microsoft.com/office/drawing/2014/main" pred="{CA071980-6638-FD07-F2BA-33CFC5B6A85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3275" y="609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323850</xdr:colOff>
      <xdr:row>17</xdr:row>
      <xdr:rowOff>66675</xdr:rowOff>
    </xdr:from>
    <xdr:to>
      <xdr:col>17</xdr:col>
      <xdr:colOff>114300</xdr:colOff>
      <xdr:row>30</xdr:row>
      <xdr:rowOff>171450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38950EE-23DB-54A4-269B-914094581D9C}"/>
            </a:ext>
            <a:ext uri="{147F2762-F138-4A5C-976F-8EAC2B608ADB}">
              <a16:predDERef xmlns:a16="http://schemas.microsoft.com/office/drawing/2014/main" pred="{44A7AFE8-F229-6B8F-B5C0-55556114735C}"/>
            </a:ext>
          </a:extLst>
        </xdr:cNvPr>
        <xdr:cNvSpPr txBox="1"/>
      </xdr:nvSpPr>
      <xdr:spPr>
        <a:xfrm>
          <a:off x="11820525" y="1400175"/>
          <a:ext cx="1619250" cy="1438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spcFirstLastPara="0" vertOverflow="clip" horzOverflow="clip" wrap="square" lIns="91440" tIns="45720" rIns="91440" bIns="45720" rtlCol="0" anchor="t">
          <a:noAutofit/>
        </a:bodyPr>
        <a:lstStyle/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can see that the most values for Speed are in the range (-2, 3).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know we have some outliers between 3 and 4, and under -2.</a:t>
          </a:r>
        </a:p>
      </xdr:txBody>
    </xdr:sp>
    <xdr:clientData/>
  </xdr:twoCellAnchor>
  <xdr:twoCellAnchor>
    <xdr:from>
      <xdr:col>14</xdr:col>
      <xdr:colOff>276225</xdr:colOff>
      <xdr:row>35</xdr:row>
      <xdr:rowOff>57150</xdr:rowOff>
    </xdr:from>
    <xdr:to>
      <xdr:col>17</xdr:col>
      <xdr:colOff>257175</xdr:colOff>
      <xdr:row>43</xdr:row>
      <xdr:rowOff>76200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952DC5A2-97AE-4BB2-A78F-A1955B4EC143}"/>
            </a:ext>
            <a:ext uri="{147F2762-F138-4A5C-976F-8EAC2B608ADB}">
              <a16:predDERef xmlns:a16="http://schemas.microsoft.com/office/drawing/2014/main" pred="{238950EE-23DB-54A4-269B-914094581D9C}"/>
            </a:ext>
          </a:extLst>
        </xdr:cNvPr>
        <xdr:cNvSpPr txBox="1"/>
      </xdr:nvSpPr>
      <xdr:spPr>
        <a:xfrm>
          <a:off x="11772900" y="6724650"/>
          <a:ext cx="180975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can see that the most values for Speed Attack are in the range (-1, 0.5).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can see we have outliers above 3.</a:t>
          </a:r>
        </a:p>
      </xdr:txBody>
    </xdr:sp>
    <xdr:clientData/>
  </xdr:twoCellAnchor>
  <xdr:twoCellAnchor>
    <xdr:from>
      <xdr:col>10</xdr:col>
      <xdr:colOff>38100</xdr:colOff>
      <xdr:row>47</xdr:row>
      <xdr:rowOff>133350</xdr:rowOff>
    </xdr:from>
    <xdr:to>
      <xdr:col>14</xdr:col>
      <xdr:colOff>228600</xdr:colOff>
      <xdr:row>62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7" name="Chart 6">
              <a:extLst>
                <a:ext uri="{FF2B5EF4-FFF2-40B4-BE49-F238E27FC236}">
                  <a16:creationId xmlns:a16="http://schemas.microsoft.com/office/drawing/2014/main" id="{F5BE4C2A-E88F-AEBE-1487-DEF92154BC43}"/>
                </a:ext>
                <a:ext uri="{147F2762-F138-4A5C-976F-8EAC2B608ADB}">
                  <a16:predDERef xmlns:a16="http://schemas.microsoft.com/office/drawing/2014/main" pred="{952DC5A2-97AE-4BB2-A78F-A1955B4EC14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153275" y="90868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304800</xdr:colOff>
      <xdr:row>49</xdr:row>
      <xdr:rowOff>171450</xdr:rowOff>
    </xdr:from>
    <xdr:to>
      <xdr:col>17</xdr:col>
      <xdr:colOff>285750</xdr:colOff>
      <xdr:row>58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D0F60E1-A6D9-442E-91B2-8C5F1896C8C4}"/>
            </a:ext>
            <a:ext uri="{147F2762-F138-4A5C-976F-8EAC2B608ADB}">
              <a16:predDERef xmlns:a16="http://schemas.microsoft.com/office/drawing/2014/main" pred="{F5BE4C2A-E88F-AEBE-1487-DEF92154BC43}"/>
            </a:ext>
          </a:extLst>
        </xdr:cNvPr>
        <xdr:cNvSpPr txBox="1"/>
      </xdr:nvSpPr>
      <xdr:spPr>
        <a:xfrm>
          <a:off x="11801475" y="9505950"/>
          <a:ext cx="1809750" cy="15430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can see that the most values for Speed Attack are in the range (-0.75, 0.75).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can see we have outliers above 2.75.</a:t>
          </a:r>
        </a:p>
      </xdr:txBody>
    </xdr:sp>
    <xdr:clientData/>
  </xdr:twoCellAnchor>
  <xdr:twoCellAnchor>
    <xdr:from>
      <xdr:col>9</xdr:col>
      <xdr:colOff>247650</xdr:colOff>
      <xdr:row>62</xdr:row>
      <xdr:rowOff>85725</xdr:rowOff>
    </xdr:from>
    <xdr:to>
      <xdr:col>14</xdr:col>
      <xdr:colOff>495300</xdr:colOff>
      <xdr:row>77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5" name="Chart 14">
              <a:extLst>
                <a:ext uri="{FF2B5EF4-FFF2-40B4-BE49-F238E27FC236}">
                  <a16:creationId xmlns:a16="http://schemas.microsoft.com/office/drawing/2014/main" id="{154BBBDB-1891-7FFA-A708-09DC78ECD697}"/>
                </a:ext>
                <a:ext uri="{147F2762-F138-4A5C-976F-8EAC2B608ADB}">
                  <a16:predDERef xmlns:a16="http://schemas.microsoft.com/office/drawing/2014/main" pred="{2D0F60E1-A6D9-442E-91B2-8C5F1896C8C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53225" y="11896725"/>
              <a:ext cx="5238750" cy="29241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chart isn't available in your version of Excel.
Editing this shape or saving this workbook in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590550</xdr:colOff>
      <xdr:row>63</xdr:row>
      <xdr:rowOff>19050</xdr:rowOff>
    </xdr:from>
    <xdr:to>
      <xdr:col>18</xdr:col>
      <xdr:colOff>123825</xdr:colOff>
      <xdr:row>77</xdr:row>
      <xdr:rowOff>171450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84568D4-9FED-47F9-9483-1554E52B1459}"/>
            </a:ext>
            <a:ext uri="{147F2762-F138-4A5C-976F-8EAC2B608ADB}">
              <a16:predDERef xmlns:a16="http://schemas.microsoft.com/office/drawing/2014/main" pred="{154BBBDB-1891-7FFA-A708-09DC78ECD697}"/>
            </a:ext>
          </a:extLst>
        </xdr:cNvPr>
        <xdr:cNvSpPr txBox="1"/>
      </xdr:nvSpPr>
      <xdr:spPr>
        <a:xfrm>
          <a:off x="12087225" y="12020550"/>
          <a:ext cx="1971675" cy="2819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txBody>
        <a:bodyPr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can see that the most growth happpens between (-.56, -0.18) on normalized results, followed by (-0.18, 0.58), and (0.96, 1.34).</a:t>
          </a:r>
        </a:p>
        <a:p>
          <a:pPr marL="0" indent="0" algn="l"/>
          <a:endParaRPr lang="en-US" sz="1100" b="0" i="0" u="none" strike="noStrike">
            <a:solidFill>
              <a:srgbClr val="000000"/>
            </a:solidFill>
            <a:latin typeface="Calibri" panose="020F0502020204030204" pitchFamily="34" charset="0"/>
            <a:cs typeface="Calibri" panose="020F0502020204030204" pitchFamily="34" charset="0"/>
          </a:endParaRP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This means that there are more improvements for the Pokemons slightly below, and around the Experience Growth Mean, and some improvements for the Pokemons who are already above the mean.</a:t>
          </a:r>
        </a:p>
        <a:p>
          <a:pPr marL="0" indent="0" algn="l"/>
          <a:r>
            <a:rPr lang="en-US" sz="1100" b="0" i="0" u="none" strike="noStrike">
              <a:solidFill>
                <a:srgbClr val="000000"/>
              </a:solidFill>
              <a:latin typeface="Calibri" panose="020F0502020204030204" pitchFamily="34" charset="0"/>
              <a:cs typeface="Calibri" panose="020F0502020204030204" pitchFamily="34" charset="0"/>
            </a:rPr>
            <a:t>We can also see significant improvements in the outliers.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338.514743981483" createdVersion="8" refreshedVersion="8" minRefreshableVersion="3" recordCount="802" xr:uid="{C58C2814-838B-4A02-9595-14AA1E56DF86}">
  <cacheSource type="worksheet">
    <worksheetSource ref="A1:L1048576" sheet="MinMaxNorm"/>
  </cacheSource>
  <cacheFields count="12">
    <cacheField name="classfication" numFmtId="0">
      <sharedItems containsBlank="1" count="589">
        <s v="Seed Pokemon"/>
        <s v="Lizard Pokemon"/>
        <s v="Flame Pokemon"/>
        <s v="Tiny Turtle Pokemon"/>
        <s v="Turtle Pokemon"/>
        <s v="Shellfish Pokemon"/>
        <s v="Worm Pokemon"/>
        <s v="Cocoon Pokemon"/>
        <s v="Butterfly Pokemon"/>
        <s v="Hairy Pokemon"/>
        <s v="Poison Bee Pokemon"/>
        <s v="Tiny Bird Pokemon"/>
        <s v="Bird Pokemon"/>
        <s v="Mouse Pokemon"/>
        <s v="Beak Pokemon"/>
        <s v="Snake Pokemon"/>
        <s v="Cobra Pokemon"/>
        <s v="Poison Pin Pokemon"/>
        <s v="Drill Pokemon"/>
        <s v="Fairy Pokemon"/>
        <s v="Fox Pokemon"/>
        <s v="Balloon Pokemon"/>
        <s v="Bat Pokemon"/>
        <s v="Weed Pokemon"/>
        <s v="Flower Pokemon"/>
        <s v="Mushroom Pokemon"/>
        <s v="Insect Pokemon"/>
        <s v="Poison Moth Pokemon"/>
        <s v="Mole Pokemon"/>
        <s v="Scratch Cat Pokemon"/>
        <s v="Classy Cat Pokemon"/>
        <s v="Duck Pokemon"/>
        <s v="Pig Monkey Pokemon"/>
        <s v="Puppy Pokemon"/>
        <s v="Legendary Pokemon"/>
        <s v="Tadpole Pokemon"/>
        <s v="Psi Pokemon"/>
        <s v="Superpower Pokemon"/>
        <s v="Flycatcher Pokemon"/>
        <s v="Jellyfish Pokemon"/>
        <s v="Rock Pokemon"/>
        <s v="Megaton Pokemon"/>
        <s v="Fire Horse Pokemon"/>
        <s v="Dopey Pokemon"/>
        <s v="Hermit Crab Pokemon"/>
        <s v="Magnet Pokemon"/>
        <s v="Wild Duck Pokemon"/>
        <s v="Twin Bird Pokemon"/>
        <s v="Triple Bird Pokemon"/>
        <s v="Sea Lion Pokemon"/>
        <s v="Sludge Pokemon"/>
        <s v="Bivalve Pokemon"/>
        <s v="Gas Pokemon"/>
        <s v="Shadow Pokemon"/>
        <s v="Rock Snake Pokemon"/>
        <s v="Hypnosis Pokemon"/>
        <s v="River Crab Pokemon"/>
        <s v="Pincer Pokemon"/>
        <s v="Ball Pokemon"/>
        <s v="Egg Pokemon"/>
        <s v="Coconut Pokemon"/>
        <s v="Lonely Pokemon"/>
        <s v="Bone Keeper Pokemon"/>
        <s v="Kicking Pokemon"/>
        <s v="Punching Pokemon"/>
        <s v="Licking Pokemon"/>
        <s v="Poison Gas Pokemon"/>
        <s v="Spikes Pokemon"/>
        <s v="Vine Pokemon"/>
        <s v="Parent Pokemon"/>
        <s v="Dragon Pokemon"/>
        <s v="Goldfish Pokemon"/>
        <s v="Starshape Pokemon"/>
        <s v="Mysterious Pokemon"/>
        <s v="Barrier Pokemon"/>
        <s v="Mantis Pokemon"/>
        <s v="Humanshape Pokemon"/>
        <s v="Electric Pokemon"/>
        <s v="Spitfire Pokemon"/>
        <s v="Stagbeetle Pokemon"/>
        <s v="Wild Bull Pokemon"/>
        <s v="Fish Pokemon"/>
        <s v="Atrocious Pokemon"/>
        <s v="Transport Pokemon"/>
        <s v="Transform Pokemon"/>
        <s v="Evolution Pokemon"/>
        <s v="Bubble Jet Pokemon"/>
        <s v="Lightning Pokemon"/>
        <s v="Virtual Pokemon"/>
        <s v="Spiral Pokemon"/>
        <s v="Fossil Pokemon"/>
        <s v="Sleeping Pokemon"/>
        <s v="Freeze Pokemon"/>
        <s v="Genetic Pokemon"/>
        <s v="New Species Pokemon"/>
        <s v="Leaf Pokemon"/>
        <s v="Herb Pokemon"/>
        <s v="Fire Mouse Pokemon"/>
        <s v="Volcano Pokemon"/>
        <s v="Big Jaw Pokemon"/>
        <s v="Scout Pokemon"/>
        <s v="Long Body Pokemon"/>
        <s v="Owl Pokemon"/>
        <s v="Five Star Pokemon"/>
        <s v="String Spit Pokemon"/>
        <s v="Long Leg Pokemon"/>
        <s v="Angler Pokemon"/>
        <s v="Light Pokemon"/>
        <s v="Tiny Mouse Pokemon"/>
        <s v="Star Shape Pokemon"/>
        <s v="Spike Ball Pokemon"/>
        <s v="Happiness Pokemon"/>
        <s v="Little Bird Pokemon"/>
        <s v="Mystic Pokemon"/>
        <s v="Wool Pokemon"/>
        <s v="Aquamouse Pokemon"/>
        <s v="Aquarabbit Pokemon"/>
        <s v="Imitation Pokemon"/>
        <s v="Frog Pokemon"/>
        <s v="Cottonweed Pokemon"/>
        <s v="Long Tail Pokemon"/>
        <s v="Sun Pokemon"/>
        <s v="Clear Wing Pokemon"/>
        <s v="Water Fish Pokemon"/>
        <s v="Moonlight Pokemon"/>
        <s v="Darkness Pokemon"/>
        <s v="Royal Pokemon"/>
        <s v="Screech Pokemon"/>
        <s v="Symbol Pokemon"/>
        <s v="Patient Pokemon"/>
        <s v="Long Neck Pokemon"/>
        <s v="Bagworm Pokemon"/>
        <s v="Land Snake Pokemon"/>
        <s v="Flyscorpion Pokemon"/>
        <s v="Iron Snake Pokemon"/>
        <s v="Mold Pokemon"/>
        <s v="Singlehorn Pokemon"/>
        <s v="Sharp Claw Pokemon"/>
        <s v="Little Bear Pokemon"/>
        <s v="Hibernator Pokemon"/>
        <s v="Lava Pokemon"/>
        <s v="Pig Pokemon"/>
        <s v="Swine Pokemon"/>
        <s v="Coral Pokemon"/>
        <s v="Jet Pokemon"/>
        <s v="Delivery Pokemon"/>
        <s v="Kite Pokemon"/>
        <s v="Armor Bird Pokemon"/>
        <s v="Dark Pokemon"/>
        <s v="Long Nose Pokemon"/>
        <s v="Armor Pokemon"/>
        <s v="Big Horn Pokemon"/>
        <s v="Painter Pokemon"/>
        <s v="Scuffle Pokemon"/>
        <s v="Handstand Pokemon"/>
        <s v="Kiss Pokemon"/>
        <s v="Live Coal Pokemon"/>
        <s v="Milk Cow Pokemon"/>
        <s v="Thunder Pokemon"/>
        <s v="Aurora Pokemon"/>
        <s v="Rock Skin Pokemon"/>
        <s v="Hard Shell Pokemon"/>
        <s v="Diving Pokemon"/>
        <s v="Rainbow Pokemon"/>
        <s v="Time Travel Pokemon"/>
        <s v="Wood Gecko Pokemon"/>
        <s v="Forest Pokemon"/>
        <s v="Chick Pokemon"/>
        <s v="Young Fowl Pokemon"/>
        <s v="Blaze Pokemon"/>
        <s v="Mud Fish Pokemon"/>
        <s v="Bite Pokemon"/>
        <s v="Tiny Racoon Pokemon"/>
        <s v="Rush Pokemon"/>
        <s v="Water Weed Pokemon"/>
        <s v="Jolly Pokemon"/>
        <s v="Carefree Pokemon"/>
        <s v="Acorn Pokemon"/>
        <s v="Wily Pokemon"/>
        <s v="Wickid Pokemon"/>
        <s v="TinySwallow Pokemon"/>
        <s v="Swallow Pokemon"/>
        <s v="Seagull Pokemon"/>
        <s v="Water Bird Pokemon"/>
        <s v="Feeling Pokemon"/>
        <s v="Emotion Pokemon"/>
        <s v="Embrace Pokemon"/>
        <s v="Pond Skater Pokemon"/>
        <s v="Eyeball Pokemon"/>
        <s v="Slacker Pokemon"/>
        <s v="Wild Monkey Pokemon"/>
        <s v="Lazy Pokemon"/>
        <s v="Trainee Pokemon"/>
        <s v="Ninja Pokemon"/>
        <s v="Shed Pokemon"/>
        <s v="Whisper Pokemon"/>
        <s v="Big Voice Pokemon"/>
        <s v="Loud Noise Pokemon"/>
        <s v="Guts Pokemon"/>
        <s v="Arm Thrust Pokemon"/>
        <s v="Polka Dot Pokemon"/>
        <s v="Compass Pokemon"/>
        <s v="Kitten Pokemon"/>
        <s v="Prim Pokemon"/>
        <s v="Deceiver Pokemon"/>
        <s v="Iron Armor Pokemon"/>
        <s v="Meditate Pokemon"/>
        <s v="Discharge Pokemon"/>
        <s v="Cheering Pokemon"/>
        <s v="Firefly Pokemon"/>
        <s v="Thorn Pokemon"/>
        <s v="Stomach Pokemon"/>
        <s v="Poison Bag Pokemon"/>
        <s v="Savage Pokemon"/>
        <s v="Brutal Pokemon"/>
        <s v="Ball Whale Pokemon"/>
        <s v="Float Whale Pokemon"/>
        <s v="Numb Pokemon"/>
        <s v="Eruption Pokemon"/>
        <s v="Coal Pokemon"/>
        <s v="Bounce Pokemon"/>
        <s v="Manipulate Pokemon"/>
        <s v="Spot Panda Pokemon"/>
        <s v="Ant Pit Pokemon"/>
        <s v="Vibration Pokemon"/>
        <s v="Cactus Pokemon"/>
        <s v="Scarecrow Pokemon"/>
        <s v="Cotton Bird Pokemon"/>
        <s v="Humming Pokemon"/>
        <s v="Cat Ferret Pokemon"/>
        <s v="Fang Snake Pokemon"/>
        <s v="Meteorite Pokemon"/>
        <s v="Whiskers Pokemon"/>
        <s v="Ruffian Pokemon"/>
        <s v="Rogue Pokemon"/>
        <s v="Clay Doll Pokemon"/>
        <s v="Sea Lily Pokemon"/>
        <s v="Barnacle Pokemon"/>
        <s v="Old Shrimp Pokemon"/>
        <s v="Plate Pokemon"/>
        <s v="Tender Pokemon"/>
        <s v="Weather Pokemon"/>
        <s v="Color Swap Pokemon"/>
        <s v="Puppet Pokemon"/>
        <s v="Marionette Pokemon"/>
        <s v="Requiem Pokemon"/>
        <s v="Beckon Pokemon"/>
        <s v="Fruit Pokemon"/>
        <s v="Wind Chime Pokemon"/>
        <s v="Disaster Pokemon"/>
        <s v="Bright Pokemon"/>
        <s v="Snow Hat Pokemon"/>
        <s v="Face Pokemon"/>
        <s v="Clap Pokemon"/>
        <s v="Ball Roll Pokemon"/>
        <s v="Ice Break Pokemon"/>
        <s v="Deep Sea Pokemon"/>
        <s v="South Sea Pokemon"/>
        <s v="Longevity Pokemon"/>
        <s v="Rendezvous Pokemon"/>
        <s v="Rock Head Pokemon"/>
        <s v="Endurance Pokemon"/>
        <s v="Iron Ball Pokemon"/>
        <s v="Iron Claw Pokemon"/>
        <s v="Iron Leg Pokemon"/>
        <s v="Rock Peak Pokemon"/>
        <s v="Iceberg Pokemon"/>
        <s v="Iron Pokemon"/>
        <s v="Eon Pokemon"/>
        <s v="Sea Basin Pokemon"/>
        <s v="Continent Pokemon"/>
        <s v="Sky High Pokemon"/>
        <s v="Wish Pokemon"/>
        <s v="DNA Pokemon"/>
        <s v="Tiny Leaf Pokemon"/>
        <s v="Grove Pokemon"/>
        <s v="Chimp Pokemon"/>
        <s v="Playful Pokemon"/>
        <s v="Penguin Pokemon"/>
        <s v="Emperor Pokemon"/>
        <s v="Starling Pokemon"/>
        <s v="Predator Pokemon"/>
        <s v="Plump Mouse Pokemon"/>
        <s v="Beaver Pokemon"/>
        <s v="Cricket Pokemon"/>
        <s v="Flash Pokemon"/>
        <s v="Spark Pokemon"/>
        <s v="Gleam Eyes Pokemon"/>
        <s v="Bud Pokemon"/>
        <s v="Bouquet Pokemon"/>
        <s v="Head Butt Pokemon"/>
        <s v="Shield Pokemon"/>
        <s v="Moth Pokemon"/>
        <s v="Tiny Bee Pokemon"/>
        <s v="Beehive Pokemon"/>
        <s v="EleSquirrel Pokemon"/>
        <s v="Sea Weasel Pokemon"/>
        <s v="Cherry Pokemon"/>
        <s v="Blossom Pokemon"/>
        <s v="Sea Slug Pokemon"/>
        <s v="Blimp Pokemon"/>
        <s v="Rabbit Pokemon"/>
        <s v="Magical Pokemon"/>
        <s v="Big Boss Pokemon"/>
        <s v="Catty Pokemon"/>
        <s v="Tiger Cat Pokemon"/>
        <s v="Bell Pokemon"/>
        <s v="Skunk Pokemon"/>
        <s v="Bronze Pokemon"/>
        <s v="Bronze Bell Pokemon"/>
        <s v="Bonsai Pokemon"/>
        <s v="Mime Pokemon"/>
        <s v="Playhouse Pokemon"/>
        <s v="Music Note Pokemon"/>
        <s v="Forbidden Pokemon"/>
        <s v="Land Shark Pokemon"/>
        <s v="Cave Pokemon"/>
        <s v="Mach Pokemon"/>
        <s v="Big Eater Pokemon"/>
        <s v="Emanation Pokemon"/>
        <s v="Aura Pokemon"/>
        <s v="Hippo Pokemon"/>
        <s v="Heavyweight Pokemon"/>
        <s v="Scorpion Pokemon"/>
        <s v="Ogre Scorp Pokemon"/>
        <s v="Toxic Mouth Pokemon"/>
        <s v="Bug Catcher Pokemon"/>
        <s v="Wing Fish Pokemon"/>
        <s v="Neon Pokemon"/>
        <s v="Frosted Tree Pokemon"/>
        <s v="Magnet Area Pokemon"/>
        <s v="Thunderbolt Pokemon"/>
        <s v="Blast Pokemon"/>
        <s v="Jubilee Pokemon"/>
        <s v="Ogre Darner Pokemon"/>
        <s v="Verdant Pokemon"/>
        <s v="Fresh Snow Pokemon"/>
        <s v="Fang Scorp Pokemon"/>
        <s v="Twin Tusk Pokemon"/>
        <s v="Blade Pokemon"/>
        <s v="Gripper Pokemon"/>
        <s v="Snow Land Pokemon"/>
        <s v="Plasma Pokemon"/>
        <s v="Knowledge Pokemon"/>
        <s v="Willpower Pokemon"/>
        <s v="Temporal Pokemon"/>
        <s v="Spatial Pokemon"/>
        <s v="Lava Dome Pokemon"/>
        <s v="Colossal Pokemon"/>
        <s v="Renegade Pokemon"/>
        <s v="Lunar Pokemon"/>
        <s v="Sea Drifter Pokemon"/>
        <s v="Seafaring Pokemon"/>
        <s v="Pitch-Black Pokemon"/>
        <s v="Gratitude Pokemon"/>
        <s v="Alpha Pokemon"/>
        <s v="Victory Pokemon"/>
        <s v="Grass Snake Pokemon"/>
        <s v="Regal Pokemon"/>
        <s v="Fire Pig Pokemon"/>
        <s v="Mega Fire Pig Pokemon"/>
        <s v="Sea Otter Pokemon"/>
        <s v="Discipline Pokemon"/>
        <s v="Formidable Pokemon"/>
        <s v="Lookout Pokemon"/>
        <s v="Loyal Dog Pokemon"/>
        <s v="Big-Hearted Pokemon"/>
        <s v="Devious Pokemon"/>
        <s v="Cruel Pokemon"/>
        <s v="Grass Monkey Pokemon"/>
        <s v="Thorn Monkey Pokemon"/>
        <s v="High Temp Pokemon"/>
        <s v="Ember Pokemon"/>
        <s v="Spray Pokemon"/>
        <s v="Geyser Pokemon"/>
        <s v="Dream Eater Pokemon"/>
        <s v="Drowsing Pokemon"/>
        <s v="Tiny Pigeon Pokemon"/>
        <s v="Wild Pigeon Pokemon"/>
        <s v="Proud Pokemon"/>
        <s v="Electrified Pokemon"/>
        <s v="Mantle Pokemon"/>
        <s v="Ore Pokemon"/>
        <s v="Compressed Pokemon"/>
        <s v="Courting Pokemon"/>
        <s v="Subterrene Pokemon"/>
        <s v="Hearing Pokemon"/>
        <s v="Muscular Pokemon"/>
        <s v="Judo Pokemon"/>
        <s v="Karate Pokemon"/>
        <s v="Sewing Pokemon"/>
        <s v="Leaf-Wrapped Pokemon"/>
        <s v="Nurturing Pokemon"/>
        <s v="Centipede Pokemon"/>
        <s v="Curlipede Pokemon"/>
        <s v="Megapede Pokemon"/>
        <s v="Cotton Puff Pokemon"/>
        <s v="Windveiled Pokemon"/>
        <s v="Bulb Pokemon"/>
        <s v="Flowering Pokemon"/>
        <s v="Hostile Pokemon"/>
        <s v="Desert Croc Pokemon"/>
        <s v="Intimidation Pokemon"/>
        <s v="Zen Charm Pokemon"/>
        <s v="Blazing Pokemon"/>
        <s v="Rock Inn Pokemon"/>
        <s v="Stone Home Pokemon"/>
        <s v="Shedding Pokemon"/>
        <s v="Hoodlum Pokemon"/>
        <s v="Avianoid Pokemon"/>
        <s v="Spirit Pokemon"/>
        <s v="Coffin Pokemon"/>
        <s v="Prototurtle Pokemon"/>
        <s v="First Bird Pokemon"/>
        <s v="Trash Bag Pokemon"/>
        <s v="Trash Heap Pokemon"/>
        <s v="Tricky Fox Pokemon"/>
        <s v="Illusion Fox Pokemon"/>
        <s v="Chinchilla Pokemon"/>
        <s v="Scarf Pokemon"/>
        <s v="Fixation Pokemon"/>
        <s v="Astral Body Pokemon"/>
        <s v="Cell Pokemon"/>
        <s v="Mitosis Pokemon"/>
        <s v="Multiplying Pokemon"/>
        <s v="White Bird Pokemon"/>
        <s v="Icy Snow Pokemon"/>
        <s v="Snowstorm Pokemon"/>
        <s v="Season Pokemon"/>
        <s v="Sky Squirrel Pokemon"/>
        <s v="Clamping Pokemon"/>
        <s v="Cavalry Pokemon"/>
        <s v="Floating Pokemon"/>
        <s v="Caring Pokemon"/>
        <s v="Attaching Pokemon"/>
        <s v="EleSpider Pokemon"/>
        <s v="Thorn Seed Pokemon"/>
        <s v="Thorn Pod Pokemon"/>
        <s v="Gear Pokemon"/>
        <s v="EleFish Pokemon"/>
        <s v="Cerebral Pokemon"/>
        <s v="Candle Pokemon"/>
        <s v="Lamp Pokemon"/>
        <s v="Luring Pokemon"/>
        <s v="Tusk Pokemon"/>
        <s v="Axe Jaw Pokemon"/>
        <s v="Chill Pokemon"/>
        <s v="Freezing Pokemon"/>
        <s v="Crystallizing Pokemon"/>
        <s v="Snail Pokemon"/>
        <s v="Shell Out Pokemon"/>
        <s v="Trap Pokemon"/>
        <s v="Martial Arts Pokemon"/>
        <s v="Automaton Pokemon"/>
        <s v="Sharp Blade Pokemon"/>
        <s v="Sword Blade Pokemon"/>
        <s v="Bash Buffalo Pokemon"/>
        <s v="Eaglet Pokemon"/>
        <s v="Valiant Pokemon"/>
        <s v="Diapered Pokemon"/>
        <s v="Bone Vulture Pokemon"/>
        <s v="Anteater Pokemon"/>
        <s v="Iron Ant Pokemon"/>
        <s v="Irate Pokemon"/>
        <s v="Torch Pokemon"/>
        <s v="Iron Will Pokemon"/>
        <s v="Cavern Pokemon"/>
        <s v="Grassland Pokemon"/>
        <s v="Cyclone Pokemon"/>
        <s v="Bolt Strike Pokemon"/>
        <s v="Vast White Pokemon"/>
        <s v="Deep Black Pokemon"/>
        <s v="Abundance Pokemon"/>
        <s v="Boundary Pokemon"/>
        <s v="Colt Pokemon"/>
        <s v="Melody Pokemon"/>
        <s v="Paleozoic Pokemon"/>
        <s v="Spiky Nut Pokemon"/>
        <s v="Spiny Armor Pokemon"/>
        <s v="Bubble Frog Pokemon"/>
        <s v="Digging Pokemon"/>
        <s v="Tiny Robin Pokemon"/>
        <s v="Scorching Pokemon"/>
        <s v="Scatterdust Pokemon"/>
        <s v="Scale Pokemon"/>
        <s v="Lion Cub Pokemon"/>
        <s v="Single Bloom Pokemon"/>
        <s v="Garden Pokemon"/>
        <s v="Mount Pokemon"/>
        <s v="Daunting Pokemon"/>
        <s v="Poodle Pokemon"/>
        <s v="Restraint Pokemon"/>
        <s v="Constraint Pokemon"/>
        <s v="Sword Pokemon"/>
        <s v="Royal Sword Pokemon"/>
        <s v="Perfume Pokemon"/>
        <s v="Fragrance Pokemon"/>
        <s v="Cotton Candy Pokemon"/>
        <s v="Meringue Pokemon"/>
        <s v="Revolving Pokemon"/>
        <s v="Overturning Pokemon"/>
        <s v="Two-Handed Pokemon"/>
        <s v="Collective Pokemon"/>
        <s v="Mock Kelp Pokemon"/>
        <s v="Water Gun Pokemon"/>
        <s v="Howitzer Pokemon"/>
        <s v="Generator Pokemon"/>
        <s v="Royal Heir Pokemon"/>
        <s v="Despot Pokemon"/>
        <s v="Tundra Pokemon"/>
        <s v="Intertwining Pokemon"/>
        <s v="Wrestling Pokemon"/>
        <s v="Antenna Pokemon"/>
        <s v="Jewel Pokemon"/>
        <s v="Soft Tissue Pokemon"/>
        <s v="Key Ring Pokemon"/>
        <s v="Stump Pokemon"/>
        <s v="Elder Tree Pokemon"/>
        <s v="Pumpkin Pokemon"/>
        <s v="Ice Chunk Pokemon"/>
        <s v="Sound Wave Pokemon"/>
        <s v="Life Pokemon"/>
        <s v="Destruction Pokemon"/>
        <s v="Order Pokemon"/>
        <s v="Mischief Pokemon (Confined)Djinn Pokemonn (Unbound)"/>
        <s v="Steam Pokemon"/>
        <s v="Grass Quill Pokemon"/>
        <s v="Blade Quill Pokemon"/>
        <s v="Arrow Quill Pokemon"/>
        <s v="Fire Cat Pokemon"/>
        <s v="Heel Pokemon"/>
        <s v="Pop Star Pokemon"/>
        <s v="Soloist Pokemon"/>
        <s v="Woodpecker Pokemon"/>
        <s v="Bugle Beak Pokemon"/>
        <s v="Cannon Pokemon"/>
        <s v="Loitering Pokemon"/>
        <s v="Stakeout Pokemon"/>
        <s v="Larva Pokemon"/>
        <s v="Battery Pokemon"/>
        <s v="Stag Beetle Pokemon"/>
        <s v="Boxing Pokemon"/>
        <s v="Woolly Crab Pokemon"/>
        <s v="Dancing Pokemon"/>
        <s v="Bee Fly Pokemon"/>
        <s v="Wolf Pokemon"/>
        <s v="Small Fry Pokemon"/>
        <s v="Brutal Star Pokemon"/>
        <s v="Donkey Pokemon"/>
        <s v="Draft Horse Pokemon"/>
        <s v="Water Bubble Pokemon"/>
        <s v="Sickle Grass Pokemon"/>
        <s v="Bloom Sickle Pokemon"/>
        <s v="Illuminating Pokemon"/>
        <s v="Toxic Lizard Pokemon"/>
        <s v="Flailing Pokemon"/>
        <s v="Strong Arm Pokemon"/>
        <s v="Posy Picker Pokemon"/>
        <s v="Sage Pokemon"/>
        <s v="Teamwork Pokemon"/>
        <s v="Turn Tail Pokemon"/>
        <s v="Hard Scale Pokemon"/>
        <s v="Sand Heap Pokemon"/>
        <s v="Sand Castle Pokemon"/>
        <s v="Sea Cucumber Pokemon"/>
        <s v="Synthetic Pokemon"/>
        <s v="Meteor Pokemon"/>
        <s v="Blast Turtle Pokemon"/>
        <s v="Roly-Poly Pokemon"/>
        <s v="Disguise Pokemon"/>
        <s v="Gnash Teeth Pokemon"/>
        <s v="Placid Pokemon"/>
        <s v="Sea Creeper Pokemon"/>
        <s v="Scaly Pokemon"/>
        <s v="Land Spirit Pokemon"/>
        <s v="Nebula Pokemon"/>
        <s v="Protostar Pokemon"/>
        <s v="Sunne Pokemon"/>
        <s v="Moone Pokemon"/>
        <s v="Parasite Pokemon"/>
        <s v="Swollen Pokemon"/>
        <s v="Lissome Pokemon"/>
        <s v="Glowing Pokemon"/>
        <s v="Launch Pokemon"/>
        <s v="Drawn Sword Pokemon"/>
        <s v="Junkivore Pokemon"/>
        <s v="Prism Pokemon"/>
        <s v="Artificial Pokemon"/>
        <m/>
      </sharedItems>
    </cacheField>
    <cacheField name="name" numFmtId="0">
      <sharedItems containsBlank="1" count="802">
        <s v="Bulbasaur"/>
        <s v="Ivysaur"/>
        <s v="Venusaur"/>
        <s v="Charmander"/>
        <s v="Charmeleon"/>
        <s v="Charizard"/>
        <s v="Squirtle"/>
        <s v="Wartortle"/>
        <s v="Blastoise"/>
        <s v="Caterpie"/>
        <s v="Metapod"/>
        <s v="Butterfree"/>
        <s v="Weedle"/>
        <s v="Kakuna"/>
        <s v="Beedrill"/>
        <s v="Pidgey"/>
        <s v="Pidgeotto"/>
        <s v="Pidgeot"/>
        <s v="Rattata"/>
        <s v="Raticate"/>
        <s v="Spearow"/>
        <s v="Fearow"/>
        <s v="Ekans"/>
        <s v="Arbok"/>
        <s v="Pikachu"/>
        <s v="Raichu"/>
        <s v="Sandshrew"/>
        <s v="Sandslash"/>
        <s v="Nidoranâ™€"/>
        <s v="Nidorina"/>
        <s v="Nidoqueen"/>
        <s v="Nidoranâ™‚"/>
        <s v="Nidorino"/>
        <s v="Nidoking"/>
        <s v="Clefairy"/>
        <s v="Clefable"/>
        <s v="Vulpix"/>
        <s v="Ninetales"/>
        <s v="Jigglypuff"/>
        <s v="Wigglytuff"/>
        <s v="Zubat"/>
        <s v="Golbat"/>
        <s v="Oddish"/>
        <s v="Gloom"/>
        <s v="Vileplume"/>
        <s v="Paras"/>
        <s v="Parasect"/>
        <s v="Venonat"/>
        <s v="Venomoth"/>
        <s v="Diglett"/>
        <s v="Dugtrio"/>
        <s v="Meowth"/>
        <s v="Persian"/>
        <s v="Psyduck"/>
        <s v="Golduck"/>
        <s v="Mankey"/>
        <s v="Primeape"/>
        <s v="Growlithe"/>
        <s v="Arcanine"/>
        <s v="Poliwag"/>
        <s v="Poliwhirl"/>
        <s v="Poliwrath"/>
        <s v="Abra"/>
        <s v="Kadabra"/>
        <s v="Alakazam"/>
        <s v="Machop"/>
        <s v="Machoke"/>
        <s v="Machamp"/>
        <s v="Bellsprout"/>
        <s v="Weepinbell"/>
        <s v="Victreebel"/>
        <s v="Tentacool"/>
        <s v="Tentacruel"/>
        <s v="Geodude"/>
        <s v="Graveler"/>
        <s v="Golem"/>
        <s v="Ponyta"/>
        <s v="Rapidash"/>
        <s v="Slowpoke"/>
        <s v="Slowbro"/>
        <s v="Magnemite"/>
        <s v="Magneton"/>
        <s v="Farfetch'd"/>
        <s v="Doduo"/>
        <s v="Dodrio"/>
        <s v="Seel"/>
        <s v="Dewgong"/>
        <s v="Grimer"/>
        <s v="Muk"/>
        <s v="Shellder"/>
        <s v="Cloyster"/>
        <s v="Gastly"/>
        <s v="Haunter"/>
        <s v="Gengar"/>
        <s v="Onix"/>
        <s v="Drowzee"/>
        <s v="Hypno"/>
        <s v="Krabby"/>
        <s v="Kingler"/>
        <s v="Voltorb"/>
        <s v="Electrode"/>
        <s v="Exeggcute"/>
        <s v="Exeggutor"/>
        <s v="Cubone"/>
        <s v="Marowak"/>
        <s v="Hitmonlee"/>
        <s v="Hitmonchan"/>
        <s v="Lickitung"/>
        <s v="Koffing"/>
        <s v="Weezing"/>
        <s v="Rhyhorn"/>
        <s v="Rhydon"/>
        <s v="Chansey"/>
        <s v="Tangela"/>
        <s v="Kangaskhan"/>
        <s v="Horsea"/>
        <s v="Seadra"/>
        <s v="Goldeen"/>
        <s v="Seaking"/>
        <s v="Staryu"/>
        <s v="Starmie"/>
        <s v="Mr. Mime"/>
        <s v="Scyther"/>
        <s v="Jynx"/>
        <s v="Electabuzz"/>
        <s v="Magmar"/>
        <s v="Pinsir"/>
        <s v="Tauros"/>
        <s v="Magikarp"/>
        <s v="Gyarados"/>
        <s v="Lapras"/>
        <s v="Ditto"/>
        <s v="Eevee"/>
        <s v="Vaporeon"/>
        <s v="Jolteon"/>
        <s v="Flareon"/>
        <s v="Porygon"/>
        <s v="Omanyte"/>
        <s v="Omastar"/>
        <s v="Kabuto"/>
        <s v="Kabutops"/>
        <s v="Aerodactyl"/>
        <s v="Snorlax"/>
        <s v="Articuno"/>
        <s v="Zapdos"/>
        <s v="Moltres"/>
        <s v="Dratini"/>
        <s v="Dragonair"/>
        <s v="Dragonite"/>
        <s v="Mewtwo"/>
        <s v="Mew"/>
        <s v="Chikorita"/>
        <s v="Bayleef"/>
        <s v="Meganium"/>
        <s v="Cyndaquil"/>
        <s v="Quilava"/>
        <s v="Typhlosion"/>
        <s v="Totodile"/>
        <s v="Croconaw"/>
        <s v="Feraligatr"/>
        <s v="Sentret"/>
        <s v="Furret"/>
        <s v="Hoothoot"/>
        <s v="Noctowl"/>
        <s v="Ledyba"/>
        <s v="Ledian"/>
        <s v="Spinarak"/>
        <s v="Ariados"/>
        <s v="Crobat"/>
        <s v="Chinchou"/>
        <s v="Lanturn"/>
        <s v="Pichu"/>
        <s v="Cleffa"/>
        <s v="Igglybuff"/>
        <s v="Togepi"/>
        <s v="Togetic"/>
        <s v="Natu"/>
        <s v="Xatu"/>
        <s v="Mareep"/>
        <s v="Flaaffy"/>
        <s v="Ampharos"/>
        <s v="Bellossom"/>
        <s v="Marill"/>
        <s v="Azumarill"/>
        <s v="Sudowoodo"/>
        <s v="Politoed"/>
        <s v="Hoppip"/>
        <s v="Skiploom"/>
        <s v="Jumpluff"/>
        <s v="Aipom"/>
        <s v="Sunkern"/>
        <s v="Sunflora"/>
        <s v="Yanma"/>
        <s v="Wooper"/>
        <s v="Quagsire"/>
        <s v="Espeon"/>
        <s v="Umbreon"/>
        <s v="Murkrow"/>
        <s v="Slowking"/>
        <s v="Misdreavus"/>
        <s v="Unown"/>
        <s v="Wobbuffet"/>
        <s v="Girafarig"/>
        <s v="Pineco"/>
        <s v="Forretress"/>
        <s v="Dunsparce"/>
        <s v="Gligar"/>
        <s v="Steelix"/>
        <s v="Snubbull"/>
        <s v="Granbull"/>
        <s v="Qwilfish"/>
        <s v="Scizor"/>
        <s v="Shuckle"/>
        <s v="Heracross"/>
        <s v="Sneasel"/>
        <s v="Teddiursa"/>
        <s v="Ursaring"/>
        <s v="Slugma"/>
        <s v="Magcargo"/>
        <s v="Swinub"/>
        <s v="Piloswine"/>
        <s v="Corsola"/>
        <s v="Remoraid"/>
        <s v="Octillery"/>
        <s v="Delibird"/>
        <s v="Mantine"/>
        <s v="Skarmory"/>
        <s v="Houndour"/>
        <s v="Houndoom"/>
        <s v="Kingdra"/>
        <s v="Phanpy"/>
        <s v="Donphan"/>
        <s v="Porygon2"/>
        <s v="Stantler"/>
        <s v="Smeargle"/>
        <s v="Tyrogue"/>
        <s v="Hitmontop"/>
        <s v="Smoochum"/>
        <s v="Elekid"/>
        <s v="Magby"/>
        <s v="Miltank"/>
        <s v="Blissey"/>
        <s v="Raikou"/>
        <s v="Entei"/>
        <s v="Suicune"/>
        <s v="Larvitar"/>
        <s v="Pupitar"/>
        <s v="Tyranitar"/>
        <s v="Lugia"/>
        <s v="Ho-Oh"/>
        <s v="Celebi"/>
        <s v="Treecko"/>
        <s v="Grovyle"/>
        <s v="Sceptile"/>
        <s v="Torchic"/>
        <s v="Combusken"/>
        <s v="Blaziken"/>
        <s v="Mudkip"/>
        <s v="Marshtomp"/>
        <s v="Swampert"/>
        <s v="Poochyena"/>
        <s v="Mightyena"/>
        <s v="Zigzagoon"/>
        <s v="Linoone"/>
        <s v="Wurmple"/>
        <s v="Silcoon"/>
        <s v="Beautifly"/>
        <s v="Cascoon"/>
        <s v="Dustox"/>
        <s v="Lotad"/>
        <s v="Lombre"/>
        <s v="Ludicolo"/>
        <s v="Seedot"/>
        <s v="Nuzleaf"/>
        <s v="Shiftry"/>
        <s v="Taillow"/>
        <s v="Swellow"/>
        <s v="Wingull"/>
        <s v="Pelipper"/>
        <s v="Ralts"/>
        <s v="Kirlia"/>
        <s v="Gardevoir"/>
        <s v="Surskit"/>
        <s v="Masquerain"/>
        <s v="Shroomish"/>
        <s v="Breloom"/>
        <s v="Slakoth"/>
        <s v="Vigoroth"/>
        <s v="Slaking"/>
        <s v="Nincada"/>
        <s v="Ninjask"/>
        <s v="Shedinja"/>
        <s v="Whismur"/>
        <s v="Loudred"/>
        <s v="Exploud"/>
        <s v="Makuhita"/>
        <s v="Hariyama"/>
        <s v="Azurill"/>
        <s v="Nosepass"/>
        <s v="Skitty"/>
        <s v="Delcatty"/>
        <s v="Sableye"/>
        <s v="Mawile"/>
        <s v="Aron"/>
        <s v="Lairon"/>
        <s v="Aggron"/>
        <s v="Meditite"/>
        <s v="Medicham"/>
        <s v="Electrike"/>
        <s v="Manectric"/>
        <s v="Plusle"/>
        <s v="Minun"/>
        <s v="Volbeat"/>
        <s v="Illumise"/>
        <s v="Roselia"/>
        <s v="Gulpin"/>
        <s v="Swalot"/>
        <s v="Carvanha"/>
        <s v="Sharpedo"/>
        <s v="Wailmer"/>
        <s v="Wailord"/>
        <s v="Numel"/>
        <s v="Camerupt"/>
        <s v="Torkoal"/>
        <s v="Spoink"/>
        <s v="Grumpig"/>
        <s v="Spinda"/>
        <s v="Trapinch"/>
        <s v="Vibrava"/>
        <s v="Flygon"/>
        <s v="Cacnea"/>
        <s v="Cacturne"/>
        <s v="Swablu"/>
        <s v="Altaria"/>
        <s v="Zangoose"/>
        <s v="Seviper"/>
        <s v="Lunatone"/>
        <s v="Solrock"/>
        <s v="Barboach"/>
        <s v="Whiscash"/>
        <s v="Corphish"/>
        <s v="Crawdaunt"/>
        <s v="Baltoy"/>
        <s v="Claydol"/>
        <s v="Lileep"/>
        <s v="Cradily"/>
        <s v="Anorith"/>
        <s v="Armaldo"/>
        <s v="Feebas"/>
        <s v="Milotic"/>
        <s v="Castform"/>
        <s v="Kecleon"/>
        <s v="Shuppet"/>
        <s v="Banette"/>
        <s v="Duskull"/>
        <s v="Dusclops"/>
        <s v="Tropius"/>
        <s v="Chimecho"/>
        <s v="Absol"/>
        <s v="Wynaut"/>
        <s v="Snorunt"/>
        <s v="Glalie"/>
        <s v="Spheal"/>
        <s v="Sealeo"/>
        <s v="Walrein"/>
        <s v="Clamperl"/>
        <s v="Huntail"/>
        <s v="Gorebyss"/>
        <s v="Relicanth"/>
        <s v="Luvdisc"/>
        <s v="Bagon"/>
        <s v="Shelgon"/>
        <s v="Salamence"/>
        <s v="Beldum"/>
        <s v="Metang"/>
        <s v="Metagross"/>
        <s v="Regirock"/>
        <s v="Regice"/>
        <s v="Registeel"/>
        <s v="Latias"/>
        <s v="Latios"/>
        <s v="Kyogre"/>
        <s v="Groudon"/>
        <s v="Rayquaza"/>
        <s v="Jirachi"/>
        <s v="Deoxys"/>
        <s v="Turtwig"/>
        <s v="Grotle"/>
        <s v="Torterra"/>
        <s v="Chimchar"/>
        <s v="Monferno"/>
        <s v="Infernape"/>
        <s v="Piplup"/>
        <s v="Prinplup"/>
        <s v="Empoleon"/>
        <s v="Starly"/>
        <s v="Staravia"/>
        <s v="Staraptor"/>
        <s v="Bidoof"/>
        <s v="Bibarel"/>
        <s v="Kricketot"/>
        <s v="Kricketune"/>
        <s v="Shinx"/>
        <s v="Luxio"/>
        <s v="Luxray"/>
        <s v="Budew"/>
        <s v="Roserade"/>
        <s v="Cranidos"/>
        <s v="Rampardos"/>
        <s v="Shieldon"/>
        <s v="Bastiodon"/>
        <s v="Burmy"/>
        <s v="Wormadam"/>
        <s v="Mothim"/>
        <s v="Combee"/>
        <s v="Vespiquen"/>
        <s v="Pachirisu"/>
        <s v="Buizel"/>
        <s v="Floatzel"/>
        <s v="Cherubi"/>
        <s v="Cherrim"/>
        <s v="Shellos"/>
        <s v="Gastrodon"/>
        <s v="Ambipom"/>
        <s v="Drifloon"/>
        <s v="Drifblim"/>
        <s v="Buneary"/>
        <s v="Lopunny"/>
        <s v="Mismagius"/>
        <s v="Honchkrow"/>
        <s v="Glameow"/>
        <s v="Purugly"/>
        <s v="Chingling"/>
        <s v="Stunky"/>
        <s v="Skuntank"/>
        <s v="Bronzor"/>
        <s v="Bronzong"/>
        <s v="Bonsly"/>
        <s v="Mime Jr."/>
        <s v="Happiny"/>
        <s v="Chatot"/>
        <s v="Spiritomb"/>
        <s v="Gible"/>
        <s v="Gabite"/>
        <s v="Garchomp"/>
        <s v="Munchlax"/>
        <s v="Riolu"/>
        <s v="Lucario"/>
        <s v="Hippopotas"/>
        <s v="Hippowdon"/>
        <s v="Skorupi"/>
        <s v="Drapion"/>
        <s v="Croagunk"/>
        <s v="Toxicroak"/>
        <s v="Carnivine"/>
        <s v="Finneon"/>
        <s v="Lumineon"/>
        <s v="Mantyke"/>
        <s v="Snover"/>
        <s v="Abomasnow"/>
        <s v="Weavile"/>
        <s v="Magnezone"/>
        <s v="Lickilicky"/>
        <s v="Rhyperior"/>
        <s v="Tangrowth"/>
        <s v="Electivire"/>
        <s v="Magmortar"/>
        <s v="Togekiss"/>
        <s v="Yanmega"/>
        <s v="Leafeon"/>
        <s v="Glaceon"/>
        <s v="Gliscor"/>
        <s v="Mamoswine"/>
        <s v="Porygon-Z"/>
        <s v="Gallade"/>
        <s v="Probopass"/>
        <s v="Dusknoir"/>
        <s v="Froslass"/>
        <s v="Rotom"/>
        <s v="Uxie"/>
        <s v="Mesprit"/>
        <s v="Azelf"/>
        <s v="Dialga"/>
        <s v="Palkia"/>
        <s v="Heatran"/>
        <s v="Regigigas"/>
        <s v="Giratina"/>
        <s v="Cresselia"/>
        <s v="Phione"/>
        <s v="Manaphy"/>
        <s v="Darkrai"/>
        <s v="Shaymin"/>
        <s v="Arceus"/>
        <s v="Victini"/>
        <s v="Snivy"/>
        <s v="Servine"/>
        <s v="Serperior"/>
        <s v="Tepig"/>
        <s v="Pignite"/>
        <s v="Emboar"/>
        <s v="Oshawott"/>
        <s v="Dewott"/>
        <s v="Samurott"/>
        <s v="Patrat"/>
        <s v="Watchog"/>
        <s v="Lillipup"/>
        <s v="Herdier"/>
        <s v="Stoutland"/>
        <s v="Purrloin"/>
        <s v="Liepard"/>
        <s v="Pansage"/>
        <s v="Simisage"/>
        <s v="Pansear"/>
        <s v="Simisear"/>
        <s v="Panpour"/>
        <s v="Simipour"/>
        <s v="Munna"/>
        <s v="Musharna"/>
        <s v="Pidove"/>
        <s v="Tranquill"/>
        <s v="Unfezant"/>
        <s v="Blitzle"/>
        <s v="Zebstrika"/>
        <s v="Roggenrola"/>
        <s v="Boldore"/>
        <s v="Gigalith"/>
        <s v="Woobat"/>
        <s v="Swoobat"/>
        <s v="Drilbur"/>
        <s v="Excadrill"/>
        <s v="Audino"/>
        <s v="Timburr"/>
        <s v="Gurdurr"/>
        <s v="Conkeldurr"/>
        <s v="Tympole"/>
        <s v="Palpitoad"/>
        <s v="Seismitoad"/>
        <s v="Throh"/>
        <s v="Sawk"/>
        <s v="Sewaddle"/>
        <s v="Swadloon"/>
        <s v="Leavanny"/>
        <s v="Venipede"/>
        <s v="Whirlipede"/>
        <s v="Scolipede"/>
        <s v="Cottonee"/>
        <s v="Whimsicott"/>
        <s v="Petilil"/>
        <s v="Lilligant"/>
        <s v="Basculin"/>
        <s v="Sandile"/>
        <s v="Krokorok"/>
        <s v="Krookodile"/>
        <s v="Darumaka"/>
        <s v="Darmanitan"/>
        <s v="Maractus"/>
        <s v="Dwebble"/>
        <s v="Crustle"/>
        <s v="Scraggy"/>
        <s v="Scrafty"/>
        <s v="Sigilyph"/>
        <s v="Yamask"/>
        <s v="Cofagrigus"/>
        <s v="Tirtouga"/>
        <s v="Carracosta"/>
        <s v="Archen"/>
        <s v="Archeops"/>
        <s v="Trubbish"/>
        <s v="Garbodor"/>
        <s v="Zorua"/>
        <s v="Zoroark"/>
        <s v="Minccino"/>
        <s v="Cinccino"/>
        <s v="Gothita"/>
        <s v="Gothorita"/>
        <s v="Gothitelle"/>
        <s v="Solosis"/>
        <s v="Duosion"/>
        <s v="Reuniclus"/>
        <s v="Ducklett"/>
        <s v="Swanna"/>
        <s v="Vanillite"/>
        <s v="Vanillish"/>
        <s v="Vanilluxe"/>
        <s v="Deerling"/>
        <s v="Sawsbuck"/>
        <s v="Emolga"/>
        <s v="Karrablast"/>
        <s v="Escavalier"/>
        <s v="Foongus"/>
        <s v="Amoonguss"/>
        <s v="Frillish"/>
        <s v="Jellicent"/>
        <s v="Alomomola"/>
        <s v="Joltik"/>
        <s v="Galvantula"/>
        <s v="Ferroseed"/>
        <s v="Ferrothorn"/>
        <s v="Klink"/>
        <s v="Klang"/>
        <s v="Klinklang"/>
        <s v="Tynamo"/>
        <s v="Eelektrik"/>
        <s v="Eelektross"/>
        <s v="Elgyem"/>
        <s v="Beheeyem"/>
        <s v="Litwick"/>
        <s v="Lampent"/>
        <s v="Chandelure"/>
        <s v="Axew"/>
        <s v="Fraxure"/>
        <s v="Haxorus"/>
        <s v="Cubchoo"/>
        <s v="Beartic"/>
        <s v="Cryogonal"/>
        <s v="Shelmet"/>
        <s v="Accelgor"/>
        <s v="Stunfisk"/>
        <s v="Mienfoo"/>
        <s v="Mienshao"/>
        <s v="Druddigon"/>
        <s v="Golett"/>
        <s v="Golurk"/>
        <s v="Pawniard"/>
        <s v="Bisharp"/>
        <s v="Bouffalant"/>
        <s v="Rufflet"/>
        <s v="Braviary"/>
        <s v="Vullaby"/>
        <s v="Mandibuzz"/>
        <s v="Heatmor"/>
        <s v="Durant"/>
        <s v="Deino"/>
        <s v="Zweilous"/>
        <s v="Hydreigon"/>
        <s v="Larvesta"/>
        <s v="Volcarona"/>
        <s v="Cobalion"/>
        <s v="Terrakion"/>
        <s v="Virizion"/>
        <s v="Tornadus"/>
        <s v="Thundurus"/>
        <s v="Reshiram"/>
        <s v="Zekrom"/>
        <s v="Landorus"/>
        <s v="Kyurem"/>
        <s v="Keldeo"/>
        <s v="Meloetta"/>
        <s v="Genesect"/>
        <s v="Chespin"/>
        <s v="Quilladin"/>
        <s v="Chesnaught"/>
        <s v="Fennekin"/>
        <s v="Braixen"/>
        <s v="Delphox"/>
        <s v="Froakie"/>
        <s v="Frogadier"/>
        <s v="Greninja"/>
        <s v="Bunnelby"/>
        <s v="Diggersby"/>
        <s v="Fletchling"/>
        <s v="Fletchinder"/>
        <s v="Talonflame"/>
        <s v="Scatterbug"/>
        <s v="Spewpa"/>
        <s v="Vivillon"/>
        <s v="Litleo"/>
        <s v="Pyroar"/>
        <s v="FlabÃ©bÃ©"/>
        <s v="Floette"/>
        <s v="Florges"/>
        <s v="Skiddo"/>
        <s v="Gogoat"/>
        <s v="Pancham"/>
        <s v="Pangoro"/>
        <s v="Furfrou"/>
        <s v="Espurr"/>
        <s v="Meowstic"/>
        <s v="Honedge"/>
        <s v="Doublade"/>
        <s v="Aegislash"/>
        <s v="Spritzee"/>
        <s v="Aromatisse"/>
        <s v="Swirlix"/>
        <s v="Slurpuff"/>
        <s v="Inkay"/>
        <s v="Malamar"/>
        <s v="Binacle"/>
        <s v="Barbaracle"/>
        <s v="Skrelp"/>
        <s v="Dragalge"/>
        <s v="Clauncher"/>
        <s v="Clawitzer"/>
        <s v="Helioptile"/>
        <s v="Heliolisk"/>
        <s v="Tyrunt"/>
        <s v="Tyrantrum"/>
        <s v="Amaura"/>
        <s v="Aurorus"/>
        <s v="Sylveon"/>
        <s v="Hawlucha"/>
        <s v="Dedenne"/>
        <s v="Carbink"/>
        <s v="Goomy"/>
        <s v="Sliggoo"/>
        <s v="Goodra"/>
        <s v="Klefki"/>
        <s v="Phantump"/>
        <s v="Trevenant"/>
        <s v="Pumpkaboo"/>
        <s v="Gourgeist"/>
        <s v="Bergmite"/>
        <s v="Avalugg"/>
        <s v="Noibat"/>
        <s v="Noivern"/>
        <s v="Xerneas"/>
        <s v="Yveltal"/>
        <s v="Zygarde"/>
        <s v="Diancie"/>
        <s v="Hoopa"/>
        <s v="Volcanion"/>
        <s v="Rowlet"/>
        <s v="Dartrix"/>
        <s v="Decidueye"/>
        <s v="Litten"/>
        <s v="Torracat"/>
        <s v="Incineroar"/>
        <s v="Popplio"/>
        <s v="Brionne"/>
        <s v="Primarina"/>
        <s v="Pikipek"/>
        <s v="Trumbeak"/>
        <s v="Toucannon"/>
        <s v="Yungoos"/>
        <s v="Gumshoos"/>
        <s v="Grubbin"/>
        <s v="Charjabug"/>
        <s v="Vikavolt"/>
        <s v="Crabrawler"/>
        <s v="Crabominable"/>
        <s v="Oricorio"/>
        <s v="Cutiefly"/>
        <s v="Ribombee"/>
        <s v="Rockruff"/>
        <s v="Lycanroc"/>
        <s v="Wishiwashi"/>
        <s v="Mareanie"/>
        <s v="Toxapex"/>
        <s v="Mudbray"/>
        <s v="Mudsdale"/>
        <s v="Dewpider"/>
        <s v="Araquanid"/>
        <s v="Fomantis"/>
        <s v="Lurantis"/>
        <s v="Morelull"/>
        <s v="Shiinotic"/>
        <s v="Salandit"/>
        <s v="Salazzle"/>
        <s v="Stufful"/>
        <s v="Bewear"/>
        <s v="Bounsweet"/>
        <s v="Steenee"/>
        <s v="Tsareena"/>
        <s v="Comfey"/>
        <s v="Oranguru"/>
        <s v="Passimian"/>
        <s v="Wimpod"/>
        <s v="Golisopod"/>
        <s v="Sandygast"/>
        <s v="Palossand"/>
        <s v="Pyukumuku"/>
        <s v="Type: Null"/>
        <s v="Silvally"/>
        <s v="Minior"/>
        <s v="Komala"/>
        <s v="Turtonator"/>
        <s v="Togedemaru"/>
        <s v="Mimikyu"/>
        <s v="Bruxish"/>
        <s v="Drampa"/>
        <s v="Dhelmise"/>
        <s v="Jangmo-o"/>
        <s v="Hakamo-o"/>
        <s v="Kommo-o"/>
        <s v="Tapu Koko"/>
        <s v="Tapu Lele"/>
        <s v="Tapu Bulu"/>
        <s v="Tapu Fini"/>
        <s v="Cosmog"/>
        <s v="Cosmoem"/>
        <s v="Solgaleo"/>
        <s v="Lunala"/>
        <s v="Nihilego"/>
        <s v="Buzzwole"/>
        <s v="Pheromosa"/>
        <s v="Xurkitree"/>
        <s v="Celesteela"/>
        <s v="Kartana"/>
        <s v="Guzzlord"/>
        <s v="Necrozma"/>
        <s v="Magearna"/>
        <m/>
      </sharedItems>
    </cacheField>
    <cacheField name="type1" numFmtId="0">
      <sharedItems containsBlank="1" count="19">
        <s v="grass"/>
        <s v="fire"/>
        <s v="water"/>
        <s v="bug"/>
        <s v="normal"/>
        <s v="poison"/>
        <s v="electric"/>
        <s v="ground"/>
        <s v="fairy"/>
        <s v="fighting"/>
        <s v="psychic"/>
        <s v="rock"/>
        <s v="ghost"/>
        <s v="ice"/>
        <s v="dragon"/>
        <s v="dark"/>
        <s v="steel"/>
        <s v="flying"/>
        <m/>
      </sharedItems>
    </cacheField>
    <cacheField name="type2" numFmtId="0">
      <sharedItems containsBlank="1"/>
    </cacheField>
    <cacheField name="experience_growth" numFmtId="0">
      <sharedItems containsString="0" containsBlank="1" containsNumber="1" containsInteger="1" minValue="600000" maxValue="1640000"/>
    </cacheField>
    <cacheField name="speed" numFmtId="0">
      <sharedItems containsString="0" containsBlank="1" containsNumber="1" containsInteger="1" minValue="5" maxValue="180"/>
    </cacheField>
    <cacheField name="sp_attack" numFmtId="0">
      <sharedItems containsString="0" containsBlank="1" containsNumber="1" containsInteger="1" minValue="10" maxValue="194"/>
    </cacheField>
    <cacheField name="sp_defense" numFmtId="0">
      <sharedItems containsString="0" containsBlank="1" containsNumber="1" containsInteger="1" minValue="20" maxValue="230"/>
    </cacheField>
    <cacheField name="NormExpGr" numFmtId="0">
      <sharedItems containsString="0" containsBlank="1" containsNumber="1" minValue="0" maxValue="1"/>
    </cacheField>
    <cacheField name="NormSpeed" numFmtId="0">
      <sharedItems containsString="0" containsBlank="1" containsNumber="1" minValue="0" maxValue="1"/>
    </cacheField>
    <cacheField name="NormSpAttack" numFmtId="0">
      <sharedItems containsString="0" containsBlank="1" containsNumber="1" minValue="0" maxValue="1"/>
    </cacheField>
    <cacheField name="NormSpDef" numFmtId="0">
      <sharedItems containsString="0" containsBlank="1" containsNumb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2">
  <r>
    <x v="0"/>
    <x v="0"/>
    <x v="0"/>
    <s v="poison"/>
    <n v="1059860"/>
    <n v="45"/>
    <n v="65"/>
    <n v="65"/>
    <n v="0.44217307692307695"/>
    <n v="0.22857142857142856"/>
    <n v="0.29891304347826086"/>
    <n v="0.21428571428571427"/>
  </r>
  <r>
    <x v="0"/>
    <x v="1"/>
    <x v="0"/>
    <s v="poison"/>
    <n v="1059860"/>
    <n v="60"/>
    <n v="80"/>
    <n v="80"/>
    <n v="0.44217307692307695"/>
    <n v="0.31428571428571428"/>
    <n v="0.38043478260869568"/>
    <n v="0.2857142857142857"/>
  </r>
  <r>
    <x v="0"/>
    <x v="2"/>
    <x v="0"/>
    <s v="poison"/>
    <n v="1059860"/>
    <n v="80"/>
    <n v="122"/>
    <n v="120"/>
    <n v="0.44217307692307695"/>
    <n v="0.42857142857142855"/>
    <n v="0.60869565217391308"/>
    <n v="0.47619047619047616"/>
  </r>
  <r>
    <x v="1"/>
    <x v="3"/>
    <x v="1"/>
    <m/>
    <n v="1059860"/>
    <n v="65"/>
    <n v="60"/>
    <n v="50"/>
    <n v="0.44217307692307695"/>
    <n v="0.34285714285714286"/>
    <n v="0.27173913043478259"/>
    <n v="0.14285714285714285"/>
  </r>
  <r>
    <x v="2"/>
    <x v="4"/>
    <x v="1"/>
    <m/>
    <n v="1059860"/>
    <n v="80"/>
    <n v="80"/>
    <n v="65"/>
    <n v="0.44217307692307695"/>
    <n v="0.42857142857142855"/>
    <n v="0.38043478260869568"/>
    <n v="0.21428571428571427"/>
  </r>
  <r>
    <x v="2"/>
    <x v="5"/>
    <x v="1"/>
    <s v="flying"/>
    <n v="1059860"/>
    <n v="100"/>
    <n v="159"/>
    <n v="115"/>
    <n v="0.44217307692307695"/>
    <n v="0.54285714285714282"/>
    <n v="0.80978260869565222"/>
    <n v="0.45238095238095238"/>
  </r>
  <r>
    <x v="3"/>
    <x v="6"/>
    <x v="2"/>
    <m/>
    <n v="1059860"/>
    <n v="43"/>
    <n v="50"/>
    <n v="64"/>
    <n v="0.44217307692307695"/>
    <n v="0.21714285714285714"/>
    <n v="0.21739130434782608"/>
    <n v="0.20952380952380953"/>
  </r>
  <r>
    <x v="4"/>
    <x v="7"/>
    <x v="2"/>
    <m/>
    <n v="1059860"/>
    <n v="58"/>
    <n v="65"/>
    <n v="80"/>
    <n v="0.44217307692307695"/>
    <n v="0.30285714285714288"/>
    <n v="0.29891304347826086"/>
    <n v="0.2857142857142857"/>
  </r>
  <r>
    <x v="5"/>
    <x v="8"/>
    <x v="2"/>
    <m/>
    <n v="1059860"/>
    <n v="78"/>
    <n v="135"/>
    <n v="115"/>
    <n v="0.44217307692307695"/>
    <n v="0.41714285714285715"/>
    <n v="0.67934782608695654"/>
    <n v="0.45238095238095238"/>
  </r>
  <r>
    <x v="6"/>
    <x v="9"/>
    <x v="3"/>
    <m/>
    <n v="1000000"/>
    <n v="45"/>
    <n v="20"/>
    <n v="20"/>
    <n v="0.38461538461538464"/>
    <n v="0.22857142857142856"/>
    <n v="5.434782608695652E-2"/>
    <n v="0"/>
  </r>
  <r>
    <x v="7"/>
    <x v="10"/>
    <x v="3"/>
    <m/>
    <n v="1000000"/>
    <n v="30"/>
    <n v="25"/>
    <n v="25"/>
    <n v="0.38461538461538464"/>
    <n v="0.14285714285714285"/>
    <n v="8.1521739130434784E-2"/>
    <n v="2.3809523809523808E-2"/>
  </r>
  <r>
    <x v="8"/>
    <x v="11"/>
    <x v="3"/>
    <s v="flying"/>
    <n v="1000000"/>
    <n v="70"/>
    <n v="90"/>
    <n v="80"/>
    <n v="0.38461538461538464"/>
    <n v="0.37142857142857144"/>
    <n v="0.43478260869565216"/>
    <n v="0.2857142857142857"/>
  </r>
  <r>
    <x v="9"/>
    <x v="12"/>
    <x v="3"/>
    <s v="poison"/>
    <n v="1000000"/>
    <n v="50"/>
    <n v="20"/>
    <n v="20"/>
    <n v="0.38461538461538464"/>
    <n v="0.25714285714285712"/>
    <n v="5.434782608695652E-2"/>
    <n v="0"/>
  </r>
  <r>
    <x v="7"/>
    <x v="13"/>
    <x v="3"/>
    <s v="poison"/>
    <n v="1000000"/>
    <n v="35"/>
    <n v="25"/>
    <n v="25"/>
    <n v="0.38461538461538464"/>
    <n v="0.17142857142857143"/>
    <n v="8.1521739130434784E-2"/>
    <n v="2.3809523809523808E-2"/>
  </r>
  <r>
    <x v="10"/>
    <x v="14"/>
    <x v="3"/>
    <s v="poison"/>
    <n v="1000000"/>
    <n v="145"/>
    <n v="15"/>
    <n v="80"/>
    <n v="0.38461538461538464"/>
    <n v="0.8"/>
    <n v="2.717391304347826E-2"/>
    <n v="0.2857142857142857"/>
  </r>
  <r>
    <x v="11"/>
    <x v="15"/>
    <x v="4"/>
    <s v="flying"/>
    <n v="1059860"/>
    <n v="56"/>
    <n v="35"/>
    <n v="35"/>
    <n v="0.44217307692307695"/>
    <n v="0.29142857142857143"/>
    <n v="0.1358695652173913"/>
    <n v="7.1428571428571425E-2"/>
  </r>
  <r>
    <x v="12"/>
    <x v="16"/>
    <x v="4"/>
    <s v="flying"/>
    <n v="1059860"/>
    <n v="71"/>
    <n v="50"/>
    <n v="50"/>
    <n v="0.44217307692307695"/>
    <n v="0.37714285714285717"/>
    <n v="0.21739130434782608"/>
    <n v="0.14285714285714285"/>
  </r>
  <r>
    <x v="12"/>
    <x v="17"/>
    <x v="4"/>
    <s v="flying"/>
    <n v="1059860"/>
    <n v="121"/>
    <n v="135"/>
    <n v="80"/>
    <n v="0.44217307692307695"/>
    <n v="0.66285714285714281"/>
    <n v="0.67934782608695654"/>
    <n v="0.2857142857142857"/>
  </r>
  <r>
    <x v="13"/>
    <x v="18"/>
    <x v="4"/>
    <s v="dark"/>
    <n v="1000000"/>
    <n v="72"/>
    <n v="25"/>
    <n v="35"/>
    <n v="0.38461538461538464"/>
    <n v="0.38285714285714284"/>
    <n v="8.1521739130434784E-2"/>
    <n v="7.1428571428571425E-2"/>
  </r>
  <r>
    <x v="13"/>
    <x v="19"/>
    <x v="4"/>
    <s v="dark"/>
    <n v="1000000"/>
    <n v="77"/>
    <n v="40"/>
    <n v="80"/>
    <n v="0.38461538461538464"/>
    <n v="0.41142857142857142"/>
    <n v="0.16304347826086957"/>
    <n v="0.2857142857142857"/>
  </r>
  <r>
    <x v="11"/>
    <x v="20"/>
    <x v="4"/>
    <s v="flying"/>
    <n v="1000000"/>
    <n v="70"/>
    <n v="31"/>
    <n v="31"/>
    <n v="0.38461538461538464"/>
    <n v="0.37142857142857144"/>
    <n v="0.11413043478260869"/>
    <n v="5.2380952380952382E-2"/>
  </r>
  <r>
    <x v="14"/>
    <x v="21"/>
    <x v="4"/>
    <s v="flying"/>
    <n v="1000000"/>
    <n v="100"/>
    <n v="61"/>
    <n v="61"/>
    <n v="0.38461538461538464"/>
    <n v="0.54285714285714282"/>
    <n v="0.27717391304347827"/>
    <n v="0.19523809523809524"/>
  </r>
  <r>
    <x v="15"/>
    <x v="22"/>
    <x v="5"/>
    <m/>
    <n v="1000000"/>
    <n v="55"/>
    <n v="40"/>
    <n v="54"/>
    <n v="0.38461538461538464"/>
    <n v="0.2857142857142857"/>
    <n v="0.16304347826086957"/>
    <n v="0.16190476190476191"/>
  </r>
  <r>
    <x v="16"/>
    <x v="23"/>
    <x v="5"/>
    <m/>
    <n v="1000000"/>
    <n v="80"/>
    <n v="65"/>
    <n v="79"/>
    <n v="0.38461538461538464"/>
    <n v="0.42857142857142855"/>
    <n v="0.29891304347826086"/>
    <n v="0.28095238095238095"/>
  </r>
  <r>
    <x v="13"/>
    <x v="24"/>
    <x v="6"/>
    <m/>
    <n v="1000000"/>
    <n v="90"/>
    <n v="50"/>
    <n v="50"/>
    <n v="0.38461538461538464"/>
    <n v="0.48571428571428571"/>
    <n v="0.21739130434782608"/>
    <n v="0.14285714285714285"/>
  </r>
  <r>
    <x v="13"/>
    <x v="25"/>
    <x v="6"/>
    <s v="electric"/>
    <n v="1000000"/>
    <n v="110"/>
    <n v="95"/>
    <n v="85"/>
    <n v="0.38461538461538464"/>
    <n v="0.6"/>
    <n v="0.46195652173913043"/>
    <n v="0.30952380952380953"/>
  </r>
  <r>
    <x v="13"/>
    <x v="26"/>
    <x v="7"/>
    <s v="ice"/>
    <n v="1000000"/>
    <n v="40"/>
    <n v="10"/>
    <n v="35"/>
    <n v="0.38461538461538464"/>
    <n v="0.2"/>
    <n v="0"/>
    <n v="7.1428571428571425E-2"/>
  </r>
  <r>
    <x v="13"/>
    <x v="27"/>
    <x v="7"/>
    <s v="ice"/>
    <n v="1000000"/>
    <n v="65"/>
    <n v="25"/>
    <n v="65"/>
    <n v="0.38461538461538464"/>
    <n v="0.34285714285714286"/>
    <n v="8.1521739130434784E-2"/>
    <n v="0.21428571428571427"/>
  </r>
  <r>
    <x v="17"/>
    <x v="28"/>
    <x v="5"/>
    <m/>
    <n v="1059860"/>
    <n v="41"/>
    <n v="40"/>
    <n v="40"/>
    <n v="0.44217307692307695"/>
    <n v="0.20571428571428571"/>
    <n v="0.16304347826086957"/>
    <n v="9.5238095238095233E-2"/>
  </r>
  <r>
    <x v="17"/>
    <x v="29"/>
    <x v="5"/>
    <m/>
    <n v="1059860"/>
    <n v="56"/>
    <n v="55"/>
    <n v="55"/>
    <n v="0.44217307692307695"/>
    <n v="0.29142857142857143"/>
    <n v="0.24456521739130435"/>
    <n v="0.16666666666666666"/>
  </r>
  <r>
    <x v="18"/>
    <x v="30"/>
    <x v="5"/>
    <s v="ground"/>
    <n v="1059860"/>
    <n v="76"/>
    <n v="75"/>
    <n v="85"/>
    <n v="0.44217307692307695"/>
    <n v="0.40571428571428569"/>
    <n v="0.35326086956521741"/>
    <n v="0.30952380952380953"/>
  </r>
  <r>
    <x v="17"/>
    <x v="31"/>
    <x v="5"/>
    <m/>
    <n v="1059860"/>
    <n v="50"/>
    <n v="40"/>
    <n v="40"/>
    <n v="0.44217307692307695"/>
    <n v="0.25714285714285712"/>
    <n v="0.16304347826086957"/>
    <n v="9.5238095238095233E-2"/>
  </r>
  <r>
    <x v="17"/>
    <x v="32"/>
    <x v="5"/>
    <m/>
    <n v="1059860"/>
    <n v="65"/>
    <n v="55"/>
    <n v="55"/>
    <n v="0.44217307692307695"/>
    <n v="0.34285714285714286"/>
    <n v="0.24456521739130435"/>
    <n v="0.16666666666666666"/>
  </r>
  <r>
    <x v="18"/>
    <x v="33"/>
    <x v="5"/>
    <s v="ground"/>
    <n v="1059860"/>
    <n v="85"/>
    <n v="85"/>
    <n v="75"/>
    <n v="0.44217307692307695"/>
    <n v="0.45714285714285713"/>
    <n v="0.40760869565217389"/>
    <n v="0.26190476190476192"/>
  </r>
  <r>
    <x v="19"/>
    <x v="34"/>
    <x v="8"/>
    <m/>
    <n v="800000"/>
    <n v="35"/>
    <n v="60"/>
    <n v="65"/>
    <n v="0.19230769230769232"/>
    <n v="0.17142857142857143"/>
    <n v="0.27173913043478259"/>
    <n v="0.21428571428571427"/>
  </r>
  <r>
    <x v="19"/>
    <x v="35"/>
    <x v="8"/>
    <m/>
    <n v="800000"/>
    <n v="60"/>
    <n v="95"/>
    <n v="90"/>
    <n v="0.19230769230769232"/>
    <n v="0.31428571428571428"/>
    <n v="0.46195652173913043"/>
    <n v="0.33333333333333331"/>
  </r>
  <r>
    <x v="20"/>
    <x v="36"/>
    <x v="1"/>
    <s v="ice"/>
    <n v="1000000"/>
    <n v="65"/>
    <n v="50"/>
    <n v="65"/>
    <n v="0.38461538461538464"/>
    <n v="0.34285714285714286"/>
    <n v="0.21739130434782608"/>
    <n v="0.21428571428571427"/>
  </r>
  <r>
    <x v="20"/>
    <x v="37"/>
    <x v="1"/>
    <s v="ice"/>
    <n v="1000000"/>
    <n v="109"/>
    <n v="81"/>
    <n v="100"/>
    <n v="0.38461538461538464"/>
    <n v="0.59428571428571431"/>
    <n v="0.3858695652173913"/>
    <n v="0.38095238095238093"/>
  </r>
  <r>
    <x v="21"/>
    <x v="38"/>
    <x v="4"/>
    <s v="fairy"/>
    <n v="800000"/>
    <n v="20"/>
    <n v="45"/>
    <n v="25"/>
    <n v="0.19230769230769232"/>
    <n v="8.5714285714285715E-2"/>
    <n v="0.19021739130434784"/>
    <n v="2.3809523809523808E-2"/>
  </r>
  <r>
    <x v="21"/>
    <x v="39"/>
    <x v="4"/>
    <s v="fairy"/>
    <n v="800000"/>
    <n v="45"/>
    <n v="85"/>
    <n v="50"/>
    <n v="0.19230769230769232"/>
    <n v="0.22857142857142856"/>
    <n v="0.40760869565217389"/>
    <n v="0.14285714285714285"/>
  </r>
  <r>
    <x v="22"/>
    <x v="40"/>
    <x v="5"/>
    <s v="flying"/>
    <n v="1000000"/>
    <n v="55"/>
    <n v="30"/>
    <n v="40"/>
    <n v="0.38461538461538464"/>
    <n v="0.2857142857142857"/>
    <n v="0.10869565217391304"/>
    <n v="9.5238095238095233E-2"/>
  </r>
  <r>
    <x v="22"/>
    <x v="41"/>
    <x v="5"/>
    <s v="flying"/>
    <n v="1000000"/>
    <n v="90"/>
    <n v="65"/>
    <n v="75"/>
    <n v="0.38461538461538464"/>
    <n v="0.48571428571428571"/>
    <n v="0.29891304347826086"/>
    <n v="0.26190476190476192"/>
  </r>
  <r>
    <x v="23"/>
    <x v="42"/>
    <x v="0"/>
    <s v="poison"/>
    <n v="1059860"/>
    <n v="30"/>
    <n v="75"/>
    <n v="65"/>
    <n v="0.44217307692307695"/>
    <n v="0.14285714285714285"/>
    <n v="0.35326086956521741"/>
    <n v="0.21428571428571427"/>
  </r>
  <r>
    <x v="23"/>
    <x v="43"/>
    <x v="0"/>
    <s v="poison"/>
    <n v="1059860"/>
    <n v="40"/>
    <n v="85"/>
    <n v="75"/>
    <n v="0.44217307692307695"/>
    <n v="0.2"/>
    <n v="0.40760869565217389"/>
    <n v="0.26190476190476192"/>
  </r>
  <r>
    <x v="24"/>
    <x v="44"/>
    <x v="0"/>
    <s v="poison"/>
    <n v="1059860"/>
    <n v="50"/>
    <n v="110"/>
    <n v="90"/>
    <n v="0.44217307692307695"/>
    <n v="0.25714285714285712"/>
    <n v="0.54347826086956519"/>
    <n v="0.33333333333333331"/>
  </r>
  <r>
    <x v="25"/>
    <x v="45"/>
    <x v="3"/>
    <s v="grass"/>
    <n v="1000000"/>
    <n v="25"/>
    <n v="45"/>
    <n v="55"/>
    <n v="0.38461538461538464"/>
    <n v="0.11428571428571428"/>
    <n v="0.19021739130434784"/>
    <n v="0.16666666666666666"/>
  </r>
  <r>
    <x v="25"/>
    <x v="46"/>
    <x v="3"/>
    <s v="grass"/>
    <n v="1000000"/>
    <n v="30"/>
    <n v="60"/>
    <n v="80"/>
    <n v="0.38461538461538464"/>
    <n v="0.14285714285714285"/>
    <n v="0.27173913043478259"/>
    <n v="0.2857142857142857"/>
  </r>
  <r>
    <x v="26"/>
    <x v="47"/>
    <x v="3"/>
    <s v="poison"/>
    <n v="1000000"/>
    <n v="45"/>
    <n v="40"/>
    <n v="55"/>
    <n v="0.38461538461538464"/>
    <n v="0.22857142857142856"/>
    <n v="0.16304347826086957"/>
    <n v="0.16666666666666666"/>
  </r>
  <r>
    <x v="27"/>
    <x v="48"/>
    <x v="3"/>
    <s v="poison"/>
    <n v="1000000"/>
    <n v="90"/>
    <n v="90"/>
    <n v="75"/>
    <n v="0.38461538461538464"/>
    <n v="0.48571428571428571"/>
    <n v="0.43478260869565216"/>
    <n v="0.26190476190476192"/>
  </r>
  <r>
    <x v="28"/>
    <x v="49"/>
    <x v="7"/>
    <s v="ground"/>
    <n v="1000000"/>
    <n v="90"/>
    <n v="35"/>
    <n v="45"/>
    <n v="0.38461538461538464"/>
    <n v="0.48571428571428571"/>
    <n v="0.1358695652173913"/>
    <n v="0.11904761904761904"/>
  </r>
  <r>
    <x v="28"/>
    <x v="50"/>
    <x v="7"/>
    <s v="ground"/>
    <n v="1000000"/>
    <n v="110"/>
    <n v="50"/>
    <n v="70"/>
    <n v="0.38461538461538464"/>
    <n v="0.6"/>
    <n v="0.21739130434782608"/>
    <n v="0.23809523809523808"/>
  </r>
  <r>
    <x v="29"/>
    <x v="51"/>
    <x v="4"/>
    <s v="dark"/>
    <n v="1000000"/>
    <n v="90"/>
    <n v="50"/>
    <n v="40"/>
    <n v="0.38461538461538464"/>
    <n v="0.48571428571428571"/>
    <n v="0.21739130434782608"/>
    <n v="9.5238095238095233E-2"/>
  </r>
  <r>
    <x v="30"/>
    <x v="52"/>
    <x v="4"/>
    <s v="dark"/>
    <n v="1000000"/>
    <n v="115"/>
    <n v="75"/>
    <n v="65"/>
    <n v="0.38461538461538464"/>
    <n v="0.62857142857142856"/>
    <n v="0.35326086956521741"/>
    <n v="0.21428571428571427"/>
  </r>
  <r>
    <x v="31"/>
    <x v="53"/>
    <x v="2"/>
    <m/>
    <n v="1000000"/>
    <n v="55"/>
    <n v="65"/>
    <n v="50"/>
    <n v="0.38461538461538464"/>
    <n v="0.2857142857142857"/>
    <n v="0.29891304347826086"/>
    <n v="0.14285714285714285"/>
  </r>
  <r>
    <x v="31"/>
    <x v="54"/>
    <x v="2"/>
    <m/>
    <n v="1000000"/>
    <n v="85"/>
    <n v="95"/>
    <n v="80"/>
    <n v="0.38461538461538464"/>
    <n v="0.45714285714285713"/>
    <n v="0.46195652173913043"/>
    <n v="0.2857142857142857"/>
  </r>
  <r>
    <x v="32"/>
    <x v="55"/>
    <x v="9"/>
    <m/>
    <n v="1000000"/>
    <n v="70"/>
    <n v="35"/>
    <n v="45"/>
    <n v="0.38461538461538464"/>
    <n v="0.37142857142857144"/>
    <n v="0.1358695652173913"/>
    <n v="0.11904761904761904"/>
  </r>
  <r>
    <x v="32"/>
    <x v="56"/>
    <x v="9"/>
    <m/>
    <n v="1000000"/>
    <n v="95"/>
    <n v="60"/>
    <n v="70"/>
    <n v="0.38461538461538464"/>
    <n v="0.51428571428571423"/>
    <n v="0.27173913043478259"/>
    <n v="0.23809523809523808"/>
  </r>
  <r>
    <x v="33"/>
    <x v="57"/>
    <x v="1"/>
    <m/>
    <n v="1250000"/>
    <n v="60"/>
    <n v="70"/>
    <n v="50"/>
    <n v="0.625"/>
    <n v="0.31428571428571428"/>
    <n v="0.32608695652173914"/>
    <n v="0.14285714285714285"/>
  </r>
  <r>
    <x v="34"/>
    <x v="58"/>
    <x v="1"/>
    <m/>
    <n v="1250000"/>
    <n v="95"/>
    <n v="100"/>
    <n v="80"/>
    <n v="0.625"/>
    <n v="0.51428571428571423"/>
    <n v="0.4891304347826087"/>
    <n v="0.2857142857142857"/>
  </r>
  <r>
    <x v="35"/>
    <x v="59"/>
    <x v="2"/>
    <m/>
    <n v="1059860"/>
    <n v="90"/>
    <n v="40"/>
    <n v="40"/>
    <n v="0.44217307692307695"/>
    <n v="0.48571428571428571"/>
    <n v="0.16304347826086957"/>
    <n v="9.5238095238095233E-2"/>
  </r>
  <r>
    <x v="35"/>
    <x v="60"/>
    <x v="2"/>
    <m/>
    <n v="1059860"/>
    <n v="90"/>
    <n v="50"/>
    <n v="50"/>
    <n v="0.44217307692307695"/>
    <n v="0.48571428571428571"/>
    <n v="0.21739130434782608"/>
    <n v="0.14285714285714285"/>
  </r>
  <r>
    <x v="35"/>
    <x v="61"/>
    <x v="2"/>
    <s v="fighting"/>
    <n v="1059860"/>
    <n v="70"/>
    <n v="70"/>
    <n v="90"/>
    <n v="0.44217307692307695"/>
    <n v="0.37142857142857144"/>
    <n v="0.32608695652173914"/>
    <n v="0.33333333333333331"/>
  </r>
  <r>
    <x v="36"/>
    <x v="62"/>
    <x v="10"/>
    <m/>
    <n v="1059860"/>
    <n v="90"/>
    <n v="105"/>
    <n v="55"/>
    <n v="0.44217307692307695"/>
    <n v="0.48571428571428571"/>
    <n v="0.51630434782608692"/>
    <n v="0.16666666666666666"/>
  </r>
  <r>
    <x v="36"/>
    <x v="63"/>
    <x v="10"/>
    <m/>
    <n v="1059860"/>
    <n v="105"/>
    <n v="120"/>
    <n v="70"/>
    <n v="0.44217307692307695"/>
    <n v="0.5714285714285714"/>
    <n v="0.59782608695652173"/>
    <n v="0.23809523809523808"/>
  </r>
  <r>
    <x v="36"/>
    <x v="64"/>
    <x v="10"/>
    <m/>
    <n v="1059860"/>
    <n v="150"/>
    <n v="175"/>
    <n v="105"/>
    <n v="0.44217307692307695"/>
    <n v="0.82857142857142863"/>
    <n v="0.89673913043478259"/>
    <n v="0.40476190476190477"/>
  </r>
  <r>
    <x v="37"/>
    <x v="65"/>
    <x v="9"/>
    <m/>
    <n v="1059860"/>
    <n v="35"/>
    <n v="35"/>
    <n v="35"/>
    <n v="0.44217307692307695"/>
    <n v="0.17142857142857143"/>
    <n v="0.1358695652173913"/>
    <n v="7.1428571428571425E-2"/>
  </r>
  <r>
    <x v="37"/>
    <x v="66"/>
    <x v="9"/>
    <m/>
    <n v="1059860"/>
    <n v="45"/>
    <n v="50"/>
    <n v="60"/>
    <n v="0.44217307692307695"/>
    <n v="0.22857142857142856"/>
    <n v="0.21739130434782608"/>
    <n v="0.19047619047619047"/>
  </r>
  <r>
    <x v="37"/>
    <x v="67"/>
    <x v="9"/>
    <m/>
    <n v="1059860"/>
    <n v="55"/>
    <n v="65"/>
    <n v="85"/>
    <n v="0.44217307692307695"/>
    <n v="0.2857142857142857"/>
    <n v="0.29891304347826086"/>
    <n v="0.30952380952380953"/>
  </r>
  <r>
    <x v="24"/>
    <x v="68"/>
    <x v="0"/>
    <s v="poison"/>
    <n v="1059860"/>
    <n v="40"/>
    <n v="70"/>
    <n v="30"/>
    <n v="0.44217307692307695"/>
    <n v="0.2"/>
    <n v="0.32608695652173914"/>
    <n v="4.7619047619047616E-2"/>
  </r>
  <r>
    <x v="38"/>
    <x v="69"/>
    <x v="0"/>
    <s v="poison"/>
    <n v="1059860"/>
    <n v="55"/>
    <n v="85"/>
    <n v="45"/>
    <n v="0.44217307692307695"/>
    <n v="0.2857142857142857"/>
    <n v="0.40760869565217389"/>
    <n v="0.11904761904761904"/>
  </r>
  <r>
    <x v="38"/>
    <x v="70"/>
    <x v="0"/>
    <s v="poison"/>
    <n v="1059860"/>
    <n v="70"/>
    <n v="100"/>
    <n v="70"/>
    <n v="0.44217307692307695"/>
    <n v="0.37142857142857144"/>
    <n v="0.4891304347826087"/>
    <n v="0.23809523809523808"/>
  </r>
  <r>
    <x v="39"/>
    <x v="71"/>
    <x v="2"/>
    <s v="poison"/>
    <n v="1250000"/>
    <n v="70"/>
    <n v="50"/>
    <n v="100"/>
    <n v="0.625"/>
    <n v="0.37142857142857144"/>
    <n v="0.21739130434782608"/>
    <n v="0.38095238095238093"/>
  </r>
  <r>
    <x v="39"/>
    <x v="72"/>
    <x v="2"/>
    <s v="poison"/>
    <n v="1250000"/>
    <n v="100"/>
    <n v="80"/>
    <n v="120"/>
    <n v="0.625"/>
    <n v="0.54285714285714282"/>
    <n v="0.38043478260869568"/>
    <n v="0.47619047619047616"/>
  </r>
  <r>
    <x v="40"/>
    <x v="73"/>
    <x v="11"/>
    <s v="ground"/>
    <n v="1059860"/>
    <n v="20"/>
    <n v="30"/>
    <n v="30"/>
    <n v="0.44217307692307695"/>
    <n v="8.5714285714285715E-2"/>
    <n v="0.10869565217391304"/>
    <n v="4.7619047619047616E-2"/>
  </r>
  <r>
    <x v="40"/>
    <x v="74"/>
    <x v="11"/>
    <s v="ground"/>
    <n v="1059860"/>
    <n v="35"/>
    <n v="45"/>
    <n v="45"/>
    <n v="0.44217307692307695"/>
    <n v="0.17142857142857143"/>
    <n v="0.19021739130434784"/>
    <n v="0.11904761904761904"/>
  </r>
  <r>
    <x v="41"/>
    <x v="75"/>
    <x v="11"/>
    <s v="ground"/>
    <n v="1059860"/>
    <n v="45"/>
    <n v="55"/>
    <n v="65"/>
    <n v="0.44217307692307695"/>
    <n v="0.22857142857142856"/>
    <n v="0.24456521739130435"/>
    <n v="0.21428571428571427"/>
  </r>
  <r>
    <x v="42"/>
    <x v="76"/>
    <x v="1"/>
    <m/>
    <n v="1000000"/>
    <n v="90"/>
    <n v="65"/>
    <n v="65"/>
    <n v="0.38461538461538464"/>
    <n v="0.48571428571428571"/>
    <n v="0.29891304347826086"/>
    <n v="0.21428571428571427"/>
  </r>
  <r>
    <x v="42"/>
    <x v="77"/>
    <x v="1"/>
    <m/>
    <n v="1000000"/>
    <n v="105"/>
    <n v="80"/>
    <n v="80"/>
    <n v="0.38461538461538464"/>
    <n v="0.5714285714285714"/>
    <n v="0.38043478260869568"/>
    <n v="0.2857142857142857"/>
  </r>
  <r>
    <x v="43"/>
    <x v="78"/>
    <x v="2"/>
    <s v="psychic"/>
    <n v="1000000"/>
    <n v="15"/>
    <n v="40"/>
    <n v="40"/>
    <n v="0.38461538461538464"/>
    <n v="5.7142857142857141E-2"/>
    <n v="0.16304347826086957"/>
    <n v="9.5238095238095233E-2"/>
  </r>
  <r>
    <x v="44"/>
    <x v="79"/>
    <x v="2"/>
    <s v="psychic"/>
    <n v="1000000"/>
    <n v="30"/>
    <n v="130"/>
    <n v="80"/>
    <n v="0.38461538461538464"/>
    <n v="0.14285714285714285"/>
    <n v="0.65217391304347827"/>
    <n v="0.2857142857142857"/>
  </r>
  <r>
    <x v="45"/>
    <x v="80"/>
    <x v="6"/>
    <s v="steel"/>
    <n v="1000000"/>
    <n v="45"/>
    <n v="95"/>
    <n v="55"/>
    <n v="0.38461538461538464"/>
    <n v="0.22857142857142856"/>
    <n v="0.46195652173913043"/>
    <n v="0.16666666666666666"/>
  </r>
  <r>
    <x v="45"/>
    <x v="81"/>
    <x v="6"/>
    <s v="steel"/>
    <n v="1000000"/>
    <n v="70"/>
    <n v="120"/>
    <n v="70"/>
    <n v="0.38461538461538464"/>
    <n v="0.37142857142857144"/>
    <n v="0.59782608695652173"/>
    <n v="0.23809523809523808"/>
  </r>
  <r>
    <x v="46"/>
    <x v="82"/>
    <x v="4"/>
    <s v="flying"/>
    <n v="1000000"/>
    <n v="60"/>
    <n v="58"/>
    <n v="62"/>
    <n v="0.38461538461538464"/>
    <n v="0.31428571428571428"/>
    <n v="0.2608695652173913"/>
    <n v="0.2"/>
  </r>
  <r>
    <x v="47"/>
    <x v="83"/>
    <x v="4"/>
    <s v="flying"/>
    <n v="1000000"/>
    <n v="75"/>
    <n v="35"/>
    <n v="35"/>
    <n v="0.38461538461538464"/>
    <n v="0.4"/>
    <n v="0.1358695652173913"/>
    <n v="7.1428571428571425E-2"/>
  </r>
  <r>
    <x v="48"/>
    <x v="84"/>
    <x v="4"/>
    <s v="flying"/>
    <n v="1000000"/>
    <n v="110"/>
    <n v="60"/>
    <n v="60"/>
    <n v="0.38461538461538464"/>
    <n v="0.6"/>
    <n v="0.27173913043478259"/>
    <n v="0.19047619047619047"/>
  </r>
  <r>
    <x v="49"/>
    <x v="85"/>
    <x v="2"/>
    <m/>
    <n v="1000000"/>
    <n v="45"/>
    <n v="45"/>
    <n v="70"/>
    <n v="0.38461538461538464"/>
    <n v="0.22857142857142856"/>
    <n v="0.19021739130434784"/>
    <n v="0.23809523809523808"/>
  </r>
  <r>
    <x v="49"/>
    <x v="86"/>
    <x v="2"/>
    <s v="ice"/>
    <n v="1000000"/>
    <n v="70"/>
    <n v="70"/>
    <n v="95"/>
    <n v="0.38461538461538464"/>
    <n v="0.37142857142857144"/>
    <n v="0.32608695652173914"/>
    <n v="0.35714285714285715"/>
  </r>
  <r>
    <x v="50"/>
    <x v="87"/>
    <x v="5"/>
    <s v="poison"/>
    <n v="1000000"/>
    <n v="25"/>
    <n v="40"/>
    <n v="50"/>
    <n v="0.38461538461538464"/>
    <n v="0.11428571428571428"/>
    <n v="0.16304347826086957"/>
    <n v="0.14285714285714285"/>
  </r>
  <r>
    <x v="50"/>
    <x v="88"/>
    <x v="5"/>
    <s v="poison"/>
    <n v="1000000"/>
    <n v="50"/>
    <n v="65"/>
    <n v="100"/>
    <n v="0.38461538461538464"/>
    <n v="0.25714285714285712"/>
    <n v="0.29891304347826086"/>
    <n v="0.38095238095238093"/>
  </r>
  <r>
    <x v="51"/>
    <x v="89"/>
    <x v="2"/>
    <m/>
    <n v="1250000"/>
    <n v="40"/>
    <n v="45"/>
    <n v="25"/>
    <n v="0.625"/>
    <n v="0.2"/>
    <n v="0.19021739130434784"/>
    <n v="2.3809523809523808E-2"/>
  </r>
  <r>
    <x v="51"/>
    <x v="90"/>
    <x v="2"/>
    <s v="ice"/>
    <n v="1250000"/>
    <n v="70"/>
    <n v="85"/>
    <n v="45"/>
    <n v="0.625"/>
    <n v="0.37142857142857144"/>
    <n v="0.40760869565217389"/>
    <n v="0.11904761904761904"/>
  </r>
  <r>
    <x v="52"/>
    <x v="91"/>
    <x v="12"/>
    <s v="poison"/>
    <n v="1059860"/>
    <n v="80"/>
    <n v="100"/>
    <n v="35"/>
    <n v="0.44217307692307695"/>
    <n v="0.42857142857142855"/>
    <n v="0.4891304347826087"/>
    <n v="7.1428571428571425E-2"/>
  </r>
  <r>
    <x v="52"/>
    <x v="92"/>
    <x v="12"/>
    <s v="poison"/>
    <n v="1059860"/>
    <n v="95"/>
    <n v="115"/>
    <n v="55"/>
    <n v="0.44217307692307695"/>
    <n v="0.51428571428571423"/>
    <n v="0.57065217391304346"/>
    <n v="0.16666666666666666"/>
  </r>
  <r>
    <x v="53"/>
    <x v="93"/>
    <x v="12"/>
    <s v="poison"/>
    <n v="1059860"/>
    <n v="130"/>
    <n v="170"/>
    <n v="95"/>
    <n v="0.44217307692307695"/>
    <n v="0.7142857142857143"/>
    <n v="0.86956521739130432"/>
    <n v="0.35714285714285715"/>
  </r>
  <r>
    <x v="54"/>
    <x v="94"/>
    <x v="11"/>
    <s v="ground"/>
    <n v="1000000"/>
    <n v="70"/>
    <n v="30"/>
    <n v="45"/>
    <n v="0.38461538461538464"/>
    <n v="0.37142857142857144"/>
    <n v="0.10869565217391304"/>
    <n v="0.11904761904761904"/>
  </r>
  <r>
    <x v="55"/>
    <x v="95"/>
    <x v="10"/>
    <m/>
    <n v="1000000"/>
    <n v="42"/>
    <n v="43"/>
    <n v="90"/>
    <n v="0.38461538461538464"/>
    <n v="0.21142857142857144"/>
    <n v="0.17934782608695651"/>
    <n v="0.33333333333333331"/>
  </r>
  <r>
    <x v="55"/>
    <x v="96"/>
    <x v="10"/>
    <m/>
    <n v="1000000"/>
    <n v="67"/>
    <n v="73"/>
    <n v="115"/>
    <n v="0.38461538461538464"/>
    <n v="0.35428571428571426"/>
    <n v="0.34239130434782611"/>
    <n v="0.45238095238095238"/>
  </r>
  <r>
    <x v="56"/>
    <x v="97"/>
    <x v="2"/>
    <m/>
    <n v="1000000"/>
    <n v="50"/>
    <n v="25"/>
    <n v="25"/>
    <n v="0.38461538461538464"/>
    <n v="0.25714285714285712"/>
    <n v="8.1521739130434784E-2"/>
    <n v="2.3809523809523808E-2"/>
  </r>
  <r>
    <x v="57"/>
    <x v="98"/>
    <x v="2"/>
    <m/>
    <n v="1000000"/>
    <n v="75"/>
    <n v="50"/>
    <n v="50"/>
    <n v="0.38461538461538464"/>
    <n v="0.4"/>
    <n v="0.21739130434782608"/>
    <n v="0.14285714285714285"/>
  </r>
  <r>
    <x v="58"/>
    <x v="99"/>
    <x v="6"/>
    <m/>
    <n v="1000000"/>
    <n v="100"/>
    <n v="55"/>
    <n v="55"/>
    <n v="0.38461538461538464"/>
    <n v="0.54285714285714282"/>
    <n v="0.24456521739130435"/>
    <n v="0.16666666666666666"/>
  </r>
  <r>
    <x v="58"/>
    <x v="100"/>
    <x v="6"/>
    <m/>
    <n v="1000000"/>
    <n v="150"/>
    <n v="80"/>
    <n v="80"/>
    <n v="0.38461538461538464"/>
    <n v="0.82857142857142863"/>
    <n v="0.38043478260869568"/>
    <n v="0.2857142857142857"/>
  </r>
  <r>
    <x v="59"/>
    <x v="101"/>
    <x v="0"/>
    <s v="psychic"/>
    <n v="1250000"/>
    <n v="40"/>
    <n v="60"/>
    <n v="45"/>
    <n v="0.625"/>
    <n v="0.2"/>
    <n v="0.27173913043478259"/>
    <n v="0.11904761904761904"/>
  </r>
  <r>
    <x v="60"/>
    <x v="102"/>
    <x v="0"/>
    <s v="psychic"/>
    <n v="1250000"/>
    <n v="45"/>
    <n v="125"/>
    <n v="75"/>
    <n v="0.625"/>
    <n v="0.22857142857142856"/>
    <n v="0.625"/>
    <n v="0.26190476190476192"/>
  </r>
  <r>
    <x v="61"/>
    <x v="103"/>
    <x v="7"/>
    <m/>
    <n v="1000000"/>
    <n v="35"/>
    <n v="40"/>
    <n v="50"/>
    <n v="0.38461538461538464"/>
    <n v="0.17142857142857143"/>
    <n v="0.16304347826086957"/>
    <n v="0.14285714285714285"/>
  </r>
  <r>
    <x v="62"/>
    <x v="104"/>
    <x v="7"/>
    <s v="fire"/>
    <n v="1000000"/>
    <n v="45"/>
    <n v="50"/>
    <n v="80"/>
    <n v="0.38461538461538464"/>
    <n v="0.22857142857142856"/>
    <n v="0.21739130434782608"/>
    <n v="0.2857142857142857"/>
  </r>
  <r>
    <x v="63"/>
    <x v="105"/>
    <x v="9"/>
    <m/>
    <n v="1000000"/>
    <n v="87"/>
    <n v="35"/>
    <n v="110"/>
    <n v="0.38461538461538464"/>
    <n v="0.46857142857142858"/>
    <n v="0.1358695652173913"/>
    <n v="0.42857142857142855"/>
  </r>
  <r>
    <x v="64"/>
    <x v="106"/>
    <x v="9"/>
    <m/>
    <n v="1000000"/>
    <n v="76"/>
    <n v="35"/>
    <n v="110"/>
    <n v="0.38461538461538464"/>
    <n v="0.40571428571428569"/>
    <n v="0.1358695652173913"/>
    <n v="0.42857142857142855"/>
  </r>
  <r>
    <x v="65"/>
    <x v="107"/>
    <x v="4"/>
    <m/>
    <n v="1000000"/>
    <n v="30"/>
    <n v="60"/>
    <n v="75"/>
    <n v="0.38461538461538464"/>
    <n v="0.14285714285714285"/>
    <n v="0.27173913043478259"/>
    <n v="0.26190476190476192"/>
  </r>
  <r>
    <x v="66"/>
    <x v="108"/>
    <x v="5"/>
    <m/>
    <n v="1000000"/>
    <n v="35"/>
    <n v="60"/>
    <n v="45"/>
    <n v="0.38461538461538464"/>
    <n v="0.17142857142857143"/>
    <n v="0.27173913043478259"/>
    <n v="0.11904761904761904"/>
  </r>
  <r>
    <x v="66"/>
    <x v="109"/>
    <x v="5"/>
    <m/>
    <n v="1000000"/>
    <n v="60"/>
    <n v="85"/>
    <n v="70"/>
    <n v="0.38461538461538464"/>
    <n v="0.31428571428571428"/>
    <n v="0.40760869565217389"/>
    <n v="0.23809523809523808"/>
  </r>
  <r>
    <x v="67"/>
    <x v="110"/>
    <x v="7"/>
    <s v="rock"/>
    <n v="1250000"/>
    <n v="25"/>
    <n v="30"/>
    <n v="30"/>
    <n v="0.625"/>
    <n v="0.11428571428571428"/>
    <n v="0.10869565217391304"/>
    <n v="4.7619047619047616E-2"/>
  </r>
  <r>
    <x v="18"/>
    <x v="111"/>
    <x v="7"/>
    <s v="rock"/>
    <n v="1250000"/>
    <n v="40"/>
    <n v="45"/>
    <n v="45"/>
    <n v="0.625"/>
    <n v="0.2"/>
    <n v="0.19021739130434784"/>
    <n v="0.11904761904761904"/>
  </r>
  <r>
    <x v="59"/>
    <x v="112"/>
    <x v="4"/>
    <m/>
    <n v="800000"/>
    <n v="50"/>
    <n v="35"/>
    <n v="105"/>
    <n v="0.19230769230769232"/>
    <n v="0.25714285714285712"/>
    <n v="0.1358695652173913"/>
    <n v="0.40476190476190477"/>
  </r>
  <r>
    <x v="68"/>
    <x v="113"/>
    <x v="0"/>
    <m/>
    <n v="1000000"/>
    <n v="60"/>
    <n v="100"/>
    <n v="40"/>
    <n v="0.38461538461538464"/>
    <n v="0.31428571428571428"/>
    <n v="0.4891304347826087"/>
    <n v="9.5238095238095233E-2"/>
  </r>
  <r>
    <x v="69"/>
    <x v="114"/>
    <x v="4"/>
    <m/>
    <n v="1000000"/>
    <n v="100"/>
    <n v="60"/>
    <n v="100"/>
    <n v="0.38461538461538464"/>
    <n v="0.54285714285714282"/>
    <n v="0.27173913043478259"/>
    <n v="0.38095238095238093"/>
  </r>
  <r>
    <x v="70"/>
    <x v="115"/>
    <x v="2"/>
    <m/>
    <n v="1000000"/>
    <n v="60"/>
    <n v="70"/>
    <n v="25"/>
    <n v="0.38461538461538464"/>
    <n v="0.31428571428571428"/>
    <n v="0.32608695652173914"/>
    <n v="2.3809523809523808E-2"/>
  </r>
  <r>
    <x v="70"/>
    <x v="116"/>
    <x v="2"/>
    <m/>
    <n v="1000000"/>
    <n v="85"/>
    <n v="95"/>
    <n v="45"/>
    <n v="0.38461538461538464"/>
    <n v="0.45714285714285713"/>
    <n v="0.46195652173913043"/>
    <n v="0.11904761904761904"/>
  </r>
  <r>
    <x v="71"/>
    <x v="117"/>
    <x v="2"/>
    <m/>
    <n v="1000000"/>
    <n v="63"/>
    <n v="35"/>
    <n v="50"/>
    <n v="0.38461538461538464"/>
    <n v="0.33142857142857141"/>
    <n v="0.1358695652173913"/>
    <n v="0.14285714285714285"/>
  </r>
  <r>
    <x v="71"/>
    <x v="118"/>
    <x v="2"/>
    <m/>
    <n v="1000000"/>
    <n v="68"/>
    <n v="65"/>
    <n v="80"/>
    <n v="0.38461538461538464"/>
    <n v="0.36"/>
    <n v="0.29891304347826086"/>
    <n v="0.2857142857142857"/>
  </r>
  <r>
    <x v="72"/>
    <x v="119"/>
    <x v="2"/>
    <m/>
    <n v="1250000"/>
    <n v="85"/>
    <n v="70"/>
    <n v="55"/>
    <n v="0.625"/>
    <n v="0.45714285714285713"/>
    <n v="0.32608695652173914"/>
    <n v="0.16666666666666666"/>
  </r>
  <r>
    <x v="73"/>
    <x v="120"/>
    <x v="2"/>
    <s v="psychic"/>
    <n v="1250000"/>
    <n v="115"/>
    <n v="100"/>
    <n v="85"/>
    <n v="0.625"/>
    <n v="0.62857142857142856"/>
    <n v="0.4891304347826087"/>
    <n v="0.30952380952380953"/>
  </r>
  <r>
    <x v="74"/>
    <x v="121"/>
    <x v="10"/>
    <s v="fairy"/>
    <n v="1000000"/>
    <n v="90"/>
    <n v="100"/>
    <n v="120"/>
    <n v="0.38461538461538464"/>
    <n v="0.48571428571428571"/>
    <n v="0.4891304347826087"/>
    <n v="0.47619047619047616"/>
  </r>
  <r>
    <x v="75"/>
    <x v="122"/>
    <x v="3"/>
    <s v="flying"/>
    <n v="1000000"/>
    <n v="105"/>
    <n v="55"/>
    <n v="80"/>
    <n v="0.38461538461538464"/>
    <n v="0.5714285714285714"/>
    <n v="0.24456521739130435"/>
    <n v="0.2857142857142857"/>
  </r>
  <r>
    <x v="76"/>
    <x v="123"/>
    <x v="13"/>
    <s v="psychic"/>
    <n v="1000000"/>
    <n v="95"/>
    <n v="115"/>
    <n v="95"/>
    <n v="0.38461538461538464"/>
    <n v="0.51428571428571423"/>
    <n v="0.57065217391304346"/>
    <n v="0.35714285714285715"/>
  </r>
  <r>
    <x v="77"/>
    <x v="124"/>
    <x v="6"/>
    <m/>
    <n v="1000000"/>
    <n v="105"/>
    <n v="95"/>
    <n v="85"/>
    <n v="0.38461538461538464"/>
    <n v="0.5714285714285714"/>
    <n v="0.46195652173913043"/>
    <n v="0.30952380952380953"/>
  </r>
  <r>
    <x v="78"/>
    <x v="125"/>
    <x v="1"/>
    <m/>
    <n v="1000000"/>
    <n v="93"/>
    <n v="100"/>
    <n v="85"/>
    <n v="0.38461538461538464"/>
    <n v="0.50285714285714289"/>
    <n v="0.4891304347826087"/>
    <n v="0.30952380952380953"/>
  </r>
  <r>
    <x v="79"/>
    <x v="126"/>
    <x v="3"/>
    <m/>
    <n v="1250000"/>
    <n v="105"/>
    <n v="65"/>
    <n v="90"/>
    <n v="0.625"/>
    <n v="0.5714285714285714"/>
    <n v="0.29891304347826086"/>
    <n v="0.33333333333333331"/>
  </r>
  <r>
    <x v="80"/>
    <x v="127"/>
    <x v="4"/>
    <m/>
    <n v="1250000"/>
    <n v="110"/>
    <n v="40"/>
    <n v="70"/>
    <n v="0.625"/>
    <n v="0.6"/>
    <n v="0.16304347826086957"/>
    <n v="0.23809523809523808"/>
  </r>
  <r>
    <x v="81"/>
    <x v="128"/>
    <x v="2"/>
    <m/>
    <n v="1250000"/>
    <n v="80"/>
    <n v="15"/>
    <n v="20"/>
    <n v="0.625"/>
    <n v="0.42857142857142855"/>
    <n v="2.717391304347826E-2"/>
    <n v="0"/>
  </r>
  <r>
    <x v="82"/>
    <x v="129"/>
    <x v="2"/>
    <s v="flying"/>
    <n v="1250000"/>
    <n v="81"/>
    <n v="70"/>
    <n v="130"/>
    <n v="0.625"/>
    <n v="0.43428571428571427"/>
    <n v="0.32608695652173914"/>
    <n v="0.52380952380952384"/>
  </r>
  <r>
    <x v="83"/>
    <x v="130"/>
    <x v="2"/>
    <s v="ice"/>
    <n v="1250000"/>
    <n v="60"/>
    <n v="85"/>
    <n v="95"/>
    <n v="0.625"/>
    <n v="0.31428571428571428"/>
    <n v="0.40760869565217389"/>
    <n v="0.35714285714285715"/>
  </r>
  <r>
    <x v="84"/>
    <x v="131"/>
    <x v="4"/>
    <m/>
    <n v="1000000"/>
    <n v="48"/>
    <n v="48"/>
    <n v="48"/>
    <n v="0.38461538461538464"/>
    <n v="0.24571428571428572"/>
    <n v="0.20652173913043478"/>
    <n v="0.13333333333333333"/>
  </r>
  <r>
    <x v="85"/>
    <x v="132"/>
    <x v="4"/>
    <m/>
    <n v="1000000"/>
    <n v="55"/>
    <n v="45"/>
    <n v="65"/>
    <n v="0.38461538461538464"/>
    <n v="0.2857142857142857"/>
    <n v="0.19021739130434784"/>
    <n v="0.21428571428571427"/>
  </r>
  <r>
    <x v="86"/>
    <x v="133"/>
    <x v="2"/>
    <m/>
    <n v="1000000"/>
    <n v="65"/>
    <n v="110"/>
    <n v="95"/>
    <n v="0.38461538461538464"/>
    <n v="0.34285714285714286"/>
    <n v="0.54347826086956519"/>
    <n v="0.35714285714285715"/>
  </r>
  <r>
    <x v="87"/>
    <x v="134"/>
    <x v="6"/>
    <m/>
    <n v="1000000"/>
    <n v="130"/>
    <n v="110"/>
    <n v="95"/>
    <n v="0.38461538461538464"/>
    <n v="0.7142857142857143"/>
    <n v="0.54347826086956519"/>
    <n v="0.35714285714285715"/>
  </r>
  <r>
    <x v="2"/>
    <x v="135"/>
    <x v="1"/>
    <m/>
    <n v="1000000"/>
    <n v="65"/>
    <n v="95"/>
    <n v="110"/>
    <n v="0.38461538461538464"/>
    <n v="0.34285714285714286"/>
    <n v="0.46195652173913043"/>
    <n v="0.42857142857142855"/>
  </r>
  <r>
    <x v="88"/>
    <x v="136"/>
    <x v="4"/>
    <m/>
    <n v="1000000"/>
    <n v="40"/>
    <n v="85"/>
    <n v="75"/>
    <n v="0.38461538461538464"/>
    <n v="0.2"/>
    <n v="0.40760869565217389"/>
    <n v="0.26190476190476192"/>
  </r>
  <r>
    <x v="89"/>
    <x v="137"/>
    <x v="11"/>
    <s v="water"/>
    <n v="1000000"/>
    <n v="35"/>
    <n v="90"/>
    <n v="55"/>
    <n v="0.38461538461538464"/>
    <n v="0.17142857142857143"/>
    <n v="0.43478260869565216"/>
    <n v="0.16666666666666666"/>
  </r>
  <r>
    <x v="89"/>
    <x v="138"/>
    <x v="11"/>
    <s v="water"/>
    <n v="1000000"/>
    <n v="55"/>
    <n v="115"/>
    <n v="70"/>
    <n v="0.38461538461538464"/>
    <n v="0.2857142857142857"/>
    <n v="0.57065217391304346"/>
    <n v="0.23809523809523808"/>
  </r>
  <r>
    <x v="5"/>
    <x v="139"/>
    <x v="11"/>
    <s v="water"/>
    <n v="1000000"/>
    <n v="55"/>
    <n v="55"/>
    <n v="45"/>
    <n v="0.38461538461538464"/>
    <n v="0.2857142857142857"/>
    <n v="0.24456521739130435"/>
    <n v="0.11904761904761904"/>
  </r>
  <r>
    <x v="5"/>
    <x v="140"/>
    <x v="11"/>
    <s v="water"/>
    <n v="1000000"/>
    <n v="80"/>
    <n v="65"/>
    <n v="70"/>
    <n v="0.38461538461538464"/>
    <n v="0.42857142857142855"/>
    <n v="0.29891304347826086"/>
    <n v="0.23809523809523808"/>
  </r>
  <r>
    <x v="90"/>
    <x v="141"/>
    <x v="11"/>
    <s v="flying"/>
    <n v="1250000"/>
    <n v="150"/>
    <n v="70"/>
    <n v="95"/>
    <n v="0.625"/>
    <n v="0.82857142857142863"/>
    <n v="0.32608695652173914"/>
    <n v="0.35714285714285715"/>
  </r>
  <r>
    <x v="91"/>
    <x v="142"/>
    <x v="4"/>
    <m/>
    <n v="1250000"/>
    <n v="30"/>
    <n v="65"/>
    <n v="110"/>
    <n v="0.625"/>
    <n v="0.14285714285714285"/>
    <n v="0.29891304347826086"/>
    <n v="0.42857142857142855"/>
  </r>
  <r>
    <x v="92"/>
    <x v="143"/>
    <x v="13"/>
    <s v="flying"/>
    <n v="1250000"/>
    <n v="85"/>
    <n v="95"/>
    <n v="125"/>
    <n v="0.625"/>
    <n v="0.45714285714285713"/>
    <n v="0.46195652173913043"/>
    <n v="0.5"/>
  </r>
  <r>
    <x v="77"/>
    <x v="144"/>
    <x v="6"/>
    <s v="flying"/>
    <n v="1250000"/>
    <n v="100"/>
    <n v="125"/>
    <n v="90"/>
    <n v="0.625"/>
    <n v="0.54285714285714282"/>
    <n v="0.625"/>
    <n v="0.33333333333333331"/>
  </r>
  <r>
    <x v="2"/>
    <x v="145"/>
    <x v="1"/>
    <s v="flying"/>
    <n v="1250000"/>
    <n v="90"/>
    <n v="125"/>
    <n v="85"/>
    <n v="0.625"/>
    <n v="0.48571428571428571"/>
    <n v="0.625"/>
    <n v="0.30952380952380953"/>
  </r>
  <r>
    <x v="70"/>
    <x v="146"/>
    <x v="14"/>
    <m/>
    <n v="1250000"/>
    <n v="50"/>
    <n v="50"/>
    <n v="50"/>
    <n v="0.625"/>
    <n v="0.25714285714285712"/>
    <n v="0.21739130434782608"/>
    <n v="0.14285714285714285"/>
  </r>
  <r>
    <x v="70"/>
    <x v="147"/>
    <x v="14"/>
    <m/>
    <n v="1250000"/>
    <n v="70"/>
    <n v="70"/>
    <n v="70"/>
    <n v="0.625"/>
    <n v="0.37142857142857144"/>
    <n v="0.32608695652173914"/>
    <n v="0.23809523809523808"/>
  </r>
  <r>
    <x v="70"/>
    <x v="148"/>
    <x v="14"/>
    <s v="flying"/>
    <n v="1250000"/>
    <n v="80"/>
    <n v="100"/>
    <n v="100"/>
    <n v="0.625"/>
    <n v="0.42857142857142855"/>
    <n v="0.4891304347826087"/>
    <n v="0.38095238095238093"/>
  </r>
  <r>
    <x v="93"/>
    <x v="149"/>
    <x v="10"/>
    <m/>
    <n v="1250000"/>
    <n v="140"/>
    <n v="194"/>
    <n v="120"/>
    <n v="0.625"/>
    <n v="0.77142857142857146"/>
    <n v="1"/>
    <n v="0.47619047619047616"/>
  </r>
  <r>
    <x v="94"/>
    <x v="150"/>
    <x v="10"/>
    <m/>
    <n v="1059860"/>
    <n v="100"/>
    <n v="100"/>
    <n v="100"/>
    <n v="0.44217307692307695"/>
    <n v="0.54285714285714282"/>
    <n v="0.4891304347826087"/>
    <n v="0.38095238095238093"/>
  </r>
  <r>
    <x v="95"/>
    <x v="151"/>
    <x v="0"/>
    <m/>
    <n v="1059860"/>
    <n v="45"/>
    <n v="49"/>
    <n v="65"/>
    <n v="0.44217307692307695"/>
    <n v="0.22857142857142856"/>
    <n v="0.21195652173913043"/>
    <n v="0.21428571428571427"/>
  </r>
  <r>
    <x v="95"/>
    <x v="152"/>
    <x v="0"/>
    <m/>
    <n v="1059860"/>
    <n v="60"/>
    <n v="63"/>
    <n v="80"/>
    <n v="0.44217307692307695"/>
    <n v="0.31428571428571428"/>
    <n v="0.28804347826086957"/>
    <n v="0.2857142857142857"/>
  </r>
  <r>
    <x v="96"/>
    <x v="153"/>
    <x v="0"/>
    <m/>
    <n v="1059860"/>
    <n v="80"/>
    <n v="83"/>
    <n v="100"/>
    <n v="0.44217307692307695"/>
    <n v="0.42857142857142855"/>
    <n v="0.39673913043478259"/>
    <n v="0.38095238095238093"/>
  </r>
  <r>
    <x v="97"/>
    <x v="154"/>
    <x v="1"/>
    <m/>
    <n v="1059860"/>
    <n v="65"/>
    <n v="60"/>
    <n v="50"/>
    <n v="0.44217307692307695"/>
    <n v="0.34285714285714286"/>
    <n v="0.27173913043478259"/>
    <n v="0.14285714285714285"/>
  </r>
  <r>
    <x v="98"/>
    <x v="155"/>
    <x v="1"/>
    <m/>
    <n v="1059860"/>
    <n v="80"/>
    <n v="80"/>
    <n v="65"/>
    <n v="0.44217307692307695"/>
    <n v="0.42857142857142855"/>
    <n v="0.38043478260869568"/>
    <n v="0.21428571428571427"/>
  </r>
  <r>
    <x v="98"/>
    <x v="156"/>
    <x v="1"/>
    <m/>
    <n v="1059860"/>
    <n v="100"/>
    <n v="109"/>
    <n v="85"/>
    <n v="0.44217307692307695"/>
    <n v="0.54285714285714282"/>
    <n v="0.53804347826086951"/>
    <n v="0.30952380952380953"/>
  </r>
  <r>
    <x v="99"/>
    <x v="157"/>
    <x v="2"/>
    <m/>
    <n v="1059860"/>
    <n v="43"/>
    <n v="44"/>
    <n v="48"/>
    <n v="0.44217307692307695"/>
    <n v="0.21714285714285714"/>
    <n v="0.18478260869565216"/>
    <n v="0.13333333333333333"/>
  </r>
  <r>
    <x v="99"/>
    <x v="158"/>
    <x v="2"/>
    <m/>
    <n v="1059860"/>
    <n v="58"/>
    <n v="59"/>
    <n v="63"/>
    <n v="0.44217307692307695"/>
    <n v="0.30285714285714288"/>
    <n v="0.26630434782608697"/>
    <n v="0.20476190476190476"/>
  </r>
  <r>
    <x v="99"/>
    <x v="159"/>
    <x v="2"/>
    <m/>
    <n v="1059860"/>
    <n v="78"/>
    <n v="79"/>
    <n v="83"/>
    <n v="0.44217307692307695"/>
    <n v="0.41714285714285715"/>
    <n v="0.375"/>
    <n v="0.3"/>
  </r>
  <r>
    <x v="100"/>
    <x v="160"/>
    <x v="4"/>
    <m/>
    <n v="1000000"/>
    <n v="20"/>
    <n v="35"/>
    <n v="45"/>
    <n v="0.38461538461538464"/>
    <n v="8.5714285714285715E-2"/>
    <n v="0.1358695652173913"/>
    <n v="0.11904761904761904"/>
  </r>
  <r>
    <x v="101"/>
    <x v="161"/>
    <x v="4"/>
    <m/>
    <n v="1000000"/>
    <n v="90"/>
    <n v="45"/>
    <n v="55"/>
    <n v="0.38461538461538464"/>
    <n v="0.48571428571428571"/>
    <n v="0.19021739130434784"/>
    <n v="0.16666666666666666"/>
  </r>
  <r>
    <x v="102"/>
    <x v="162"/>
    <x v="4"/>
    <s v="flying"/>
    <n v="1000000"/>
    <n v="50"/>
    <n v="36"/>
    <n v="56"/>
    <n v="0.38461538461538464"/>
    <n v="0.25714285714285712"/>
    <n v="0.14130434782608695"/>
    <n v="0.17142857142857143"/>
  </r>
  <r>
    <x v="102"/>
    <x v="163"/>
    <x v="4"/>
    <s v="flying"/>
    <n v="1000000"/>
    <n v="70"/>
    <n v="86"/>
    <n v="96"/>
    <n v="0.38461538461538464"/>
    <n v="0.37142857142857144"/>
    <n v="0.41304347826086957"/>
    <n v="0.3619047619047619"/>
  </r>
  <r>
    <x v="103"/>
    <x v="164"/>
    <x v="3"/>
    <s v="flying"/>
    <n v="800000"/>
    <n v="55"/>
    <n v="40"/>
    <n v="80"/>
    <n v="0.19230769230769232"/>
    <n v="0.2857142857142857"/>
    <n v="0.16304347826086957"/>
    <n v="0.2857142857142857"/>
  </r>
  <r>
    <x v="103"/>
    <x v="165"/>
    <x v="3"/>
    <s v="flying"/>
    <n v="800000"/>
    <n v="85"/>
    <n v="55"/>
    <n v="110"/>
    <n v="0.19230769230769232"/>
    <n v="0.45714285714285713"/>
    <n v="0.24456521739130435"/>
    <n v="0.42857142857142855"/>
  </r>
  <r>
    <x v="104"/>
    <x v="166"/>
    <x v="3"/>
    <s v="poison"/>
    <n v="800000"/>
    <n v="30"/>
    <n v="40"/>
    <n v="40"/>
    <n v="0.19230769230769232"/>
    <n v="0.14285714285714285"/>
    <n v="0.16304347826086957"/>
    <n v="9.5238095238095233E-2"/>
  </r>
  <r>
    <x v="105"/>
    <x v="167"/>
    <x v="3"/>
    <s v="poison"/>
    <n v="800000"/>
    <n v="40"/>
    <n v="60"/>
    <n v="70"/>
    <n v="0.19230769230769232"/>
    <n v="0.2"/>
    <n v="0.27173913043478259"/>
    <n v="0.23809523809523808"/>
  </r>
  <r>
    <x v="22"/>
    <x v="168"/>
    <x v="5"/>
    <s v="flying"/>
    <n v="1000000"/>
    <n v="130"/>
    <n v="70"/>
    <n v="80"/>
    <n v="0.38461538461538464"/>
    <n v="0.7142857142857143"/>
    <n v="0.32608695652173914"/>
    <n v="0.2857142857142857"/>
  </r>
  <r>
    <x v="106"/>
    <x v="169"/>
    <x v="2"/>
    <s v="electric"/>
    <n v="1250000"/>
    <n v="67"/>
    <n v="56"/>
    <n v="56"/>
    <n v="0.625"/>
    <n v="0.35428571428571426"/>
    <n v="0.25"/>
    <n v="0.17142857142857143"/>
  </r>
  <r>
    <x v="107"/>
    <x v="170"/>
    <x v="2"/>
    <s v="electric"/>
    <n v="1250000"/>
    <n v="67"/>
    <n v="76"/>
    <n v="76"/>
    <n v="0.625"/>
    <n v="0.35428571428571426"/>
    <n v="0.35869565217391303"/>
    <n v="0.26666666666666666"/>
  </r>
  <r>
    <x v="108"/>
    <x v="171"/>
    <x v="6"/>
    <m/>
    <n v="1000000"/>
    <n v="60"/>
    <n v="35"/>
    <n v="35"/>
    <n v="0.38461538461538464"/>
    <n v="0.31428571428571428"/>
    <n v="0.1358695652173913"/>
    <n v="7.1428571428571425E-2"/>
  </r>
  <r>
    <x v="109"/>
    <x v="172"/>
    <x v="8"/>
    <m/>
    <n v="800000"/>
    <n v="15"/>
    <n v="45"/>
    <n v="55"/>
    <n v="0.19230769230769232"/>
    <n v="5.7142857142857141E-2"/>
    <n v="0.19021739130434784"/>
    <n v="0.16666666666666666"/>
  </r>
  <r>
    <x v="21"/>
    <x v="173"/>
    <x v="4"/>
    <s v="fairy"/>
    <n v="800000"/>
    <n v="15"/>
    <n v="40"/>
    <n v="20"/>
    <n v="0.19230769230769232"/>
    <n v="5.7142857142857141E-2"/>
    <n v="0.16304347826086957"/>
    <n v="0"/>
  </r>
  <r>
    <x v="110"/>
    <x v="174"/>
    <x v="8"/>
    <m/>
    <n v="800000"/>
    <n v="20"/>
    <n v="40"/>
    <n v="65"/>
    <n v="0.19230769230769232"/>
    <n v="8.5714285714285715E-2"/>
    <n v="0.16304347826086957"/>
    <n v="0.21428571428571427"/>
  </r>
  <r>
    <x v="111"/>
    <x v="175"/>
    <x v="8"/>
    <s v="flying"/>
    <n v="800000"/>
    <n v="40"/>
    <n v="80"/>
    <n v="105"/>
    <n v="0.19230769230769232"/>
    <n v="0.2"/>
    <n v="0.38043478260869568"/>
    <n v="0.40476190476190477"/>
  </r>
  <r>
    <x v="112"/>
    <x v="176"/>
    <x v="10"/>
    <s v="flying"/>
    <n v="1000000"/>
    <n v="70"/>
    <n v="70"/>
    <n v="45"/>
    <n v="0.38461538461538464"/>
    <n v="0.37142857142857144"/>
    <n v="0.32608695652173914"/>
    <n v="0.11904761904761904"/>
  </r>
  <r>
    <x v="113"/>
    <x v="177"/>
    <x v="10"/>
    <s v="flying"/>
    <n v="1000000"/>
    <n v="95"/>
    <n v="95"/>
    <n v="70"/>
    <n v="0.38461538461538464"/>
    <n v="0.51428571428571423"/>
    <n v="0.46195652173913043"/>
    <n v="0.23809523809523808"/>
  </r>
  <r>
    <x v="114"/>
    <x v="178"/>
    <x v="6"/>
    <m/>
    <n v="1059860"/>
    <n v="35"/>
    <n v="65"/>
    <n v="45"/>
    <n v="0.44217307692307695"/>
    <n v="0.17142857142857143"/>
    <n v="0.29891304347826086"/>
    <n v="0.11904761904761904"/>
  </r>
  <r>
    <x v="114"/>
    <x v="179"/>
    <x v="6"/>
    <m/>
    <n v="1059860"/>
    <n v="45"/>
    <n v="80"/>
    <n v="60"/>
    <n v="0.44217307692307695"/>
    <n v="0.22857142857142856"/>
    <n v="0.38043478260869568"/>
    <n v="0.19047619047619047"/>
  </r>
  <r>
    <x v="107"/>
    <x v="180"/>
    <x v="6"/>
    <m/>
    <n v="1059860"/>
    <n v="45"/>
    <n v="165"/>
    <n v="110"/>
    <n v="0.44217307692307695"/>
    <n v="0.22857142857142856"/>
    <n v="0.84239130434782605"/>
    <n v="0.42857142857142855"/>
  </r>
  <r>
    <x v="24"/>
    <x v="181"/>
    <x v="0"/>
    <m/>
    <n v="1059860"/>
    <n v="50"/>
    <n v="90"/>
    <n v="100"/>
    <n v="0.44217307692307695"/>
    <n v="0.25714285714285712"/>
    <n v="0.43478260869565216"/>
    <n v="0.38095238095238093"/>
  </r>
  <r>
    <x v="115"/>
    <x v="182"/>
    <x v="2"/>
    <s v="fairy"/>
    <n v="800000"/>
    <n v="40"/>
    <n v="20"/>
    <n v="50"/>
    <n v="0.19230769230769232"/>
    <n v="0.2"/>
    <n v="5.434782608695652E-2"/>
    <n v="0.14285714285714285"/>
  </r>
  <r>
    <x v="116"/>
    <x v="183"/>
    <x v="2"/>
    <s v="fairy"/>
    <n v="800000"/>
    <n v="50"/>
    <n v="60"/>
    <n v="80"/>
    <n v="0.19230769230769232"/>
    <n v="0.25714285714285712"/>
    <n v="0.27173913043478259"/>
    <n v="0.2857142857142857"/>
  </r>
  <r>
    <x v="117"/>
    <x v="184"/>
    <x v="11"/>
    <m/>
    <n v="1000000"/>
    <n v="30"/>
    <n v="30"/>
    <n v="65"/>
    <n v="0.38461538461538464"/>
    <n v="0.14285714285714285"/>
    <n v="0.10869565217391304"/>
    <n v="0.21428571428571427"/>
  </r>
  <r>
    <x v="118"/>
    <x v="185"/>
    <x v="2"/>
    <m/>
    <n v="1059860"/>
    <n v="70"/>
    <n v="90"/>
    <n v="100"/>
    <n v="0.44217307692307695"/>
    <n v="0.37142857142857144"/>
    <n v="0.43478260869565216"/>
    <n v="0.38095238095238093"/>
  </r>
  <r>
    <x v="119"/>
    <x v="186"/>
    <x v="0"/>
    <s v="flying"/>
    <n v="1059860"/>
    <n v="50"/>
    <n v="35"/>
    <n v="55"/>
    <n v="0.44217307692307695"/>
    <n v="0.25714285714285712"/>
    <n v="0.1358695652173913"/>
    <n v="0.16666666666666666"/>
  </r>
  <r>
    <x v="119"/>
    <x v="187"/>
    <x v="0"/>
    <s v="flying"/>
    <n v="1059860"/>
    <n v="80"/>
    <n v="45"/>
    <n v="65"/>
    <n v="0.44217307692307695"/>
    <n v="0.42857142857142855"/>
    <n v="0.19021739130434784"/>
    <n v="0.21428571428571427"/>
  </r>
  <r>
    <x v="119"/>
    <x v="188"/>
    <x v="0"/>
    <s v="flying"/>
    <n v="1059860"/>
    <n v="110"/>
    <n v="55"/>
    <n v="95"/>
    <n v="0.44217307692307695"/>
    <n v="0.6"/>
    <n v="0.24456521739130435"/>
    <n v="0.35714285714285715"/>
  </r>
  <r>
    <x v="120"/>
    <x v="189"/>
    <x v="4"/>
    <m/>
    <n v="800000"/>
    <n v="85"/>
    <n v="40"/>
    <n v="55"/>
    <n v="0.19230769230769232"/>
    <n v="0.45714285714285713"/>
    <n v="0.16304347826086957"/>
    <n v="0.16666666666666666"/>
  </r>
  <r>
    <x v="0"/>
    <x v="190"/>
    <x v="0"/>
    <m/>
    <n v="1059860"/>
    <n v="30"/>
    <n v="30"/>
    <n v="30"/>
    <n v="0.44217307692307695"/>
    <n v="0.14285714285714285"/>
    <n v="0.10869565217391304"/>
    <n v="4.7619047619047616E-2"/>
  </r>
  <r>
    <x v="121"/>
    <x v="191"/>
    <x v="0"/>
    <m/>
    <n v="1059860"/>
    <n v="30"/>
    <n v="105"/>
    <n v="85"/>
    <n v="0.44217307692307695"/>
    <n v="0.14285714285714285"/>
    <n v="0.51630434782608692"/>
    <n v="0.30952380952380953"/>
  </r>
  <r>
    <x v="122"/>
    <x v="192"/>
    <x v="3"/>
    <s v="flying"/>
    <n v="1000000"/>
    <n v="95"/>
    <n v="75"/>
    <n v="45"/>
    <n v="0.38461538461538464"/>
    <n v="0.51428571428571423"/>
    <n v="0.35326086956521741"/>
    <n v="0.11904761904761904"/>
  </r>
  <r>
    <x v="123"/>
    <x v="193"/>
    <x v="2"/>
    <s v="ground"/>
    <n v="1000000"/>
    <n v="15"/>
    <n v="25"/>
    <n v="25"/>
    <n v="0.38461538461538464"/>
    <n v="5.7142857142857141E-2"/>
    <n v="8.1521739130434784E-2"/>
    <n v="2.3809523809523808E-2"/>
  </r>
  <r>
    <x v="123"/>
    <x v="194"/>
    <x v="2"/>
    <s v="ground"/>
    <n v="1000000"/>
    <n v="35"/>
    <n v="65"/>
    <n v="65"/>
    <n v="0.38461538461538464"/>
    <n v="0.17142857142857143"/>
    <n v="0.29891304347826086"/>
    <n v="0.21428571428571427"/>
  </r>
  <r>
    <x v="121"/>
    <x v="195"/>
    <x v="10"/>
    <m/>
    <n v="1000000"/>
    <n v="110"/>
    <n v="130"/>
    <n v="95"/>
    <n v="0.38461538461538464"/>
    <n v="0.6"/>
    <n v="0.65217391304347827"/>
    <n v="0.35714285714285715"/>
  </r>
  <r>
    <x v="124"/>
    <x v="196"/>
    <x v="15"/>
    <m/>
    <n v="1000000"/>
    <n v="65"/>
    <n v="60"/>
    <n v="130"/>
    <n v="0.38461538461538464"/>
    <n v="0.34285714285714286"/>
    <n v="0.27173913043478259"/>
    <n v="0.52380952380952384"/>
  </r>
  <r>
    <x v="125"/>
    <x v="197"/>
    <x v="15"/>
    <s v="flying"/>
    <n v="1059860"/>
    <n v="91"/>
    <n v="85"/>
    <n v="42"/>
    <n v="0.44217307692307695"/>
    <n v="0.49142857142857144"/>
    <n v="0.40760869565217389"/>
    <n v="0.10476190476190476"/>
  </r>
  <r>
    <x v="126"/>
    <x v="198"/>
    <x v="2"/>
    <s v="psychic"/>
    <n v="1000000"/>
    <n v="30"/>
    <n v="100"/>
    <n v="110"/>
    <n v="0.38461538461538464"/>
    <n v="0.14285714285714285"/>
    <n v="0.4891304347826087"/>
    <n v="0.42857142857142855"/>
  </r>
  <r>
    <x v="127"/>
    <x v="199"/>
    <x v="12"/>
    <m/>
    <n v="800000"/>
    <n v="85"/>
    <n v="85"/>
    <n v="85"/>
    <n v="0.19230769230769232"/>
    <n v="0.45714285714285713"/>
    <n v="0.40760869565217389"/>
    <n v="0.30952380952380953"/>
  </r>
  <r>
    <x v="128"/>
    <x v="200"/>
    <x v="10"/>
    <m/>
    <n v="1000000"/>
    <n v="48"/>
    <n v="72"/>
    <n v="48"/>
    <n v="0.38461538461538464"/>
    <n v="0.24571428571428572"/>
    <n v="0.33695652173913043"/>
    <n v="0.13333333333333333"/>
  </r>
  <r>
    <x v="129"/>
    <x v="201"/>
    <x v="10"/>
    <m/>
    <n v="1000000"/>
    <n v="33"/>
    <n v="33"/>
    <n v="58"/>
    <n v="0.38461538461538464"/>
    <n v="0.16"/>
    <n v="0.125"/>
    <n v="0.18095238095238095"/>
  </r>
  <r>
    <x v="130"/>
    <x v="202"/>
    <x v="4"/>
    <s v="psychic"/>
    <n v="1000000"/>
    <n v="85"/>
    <n v="90"/>
    <n v="65"/>
    <n v="0.38461538461538464"/>
    <n v="0.45714285714285713"/>
    <n v="0.43478260869565216"/>
    <n v="0.21428571428571427"/>
  </r>
  <r>
    <x v="131"/>
    <x v="203"/>
    <x v="3"/>
    <m/>
    <n v="1000000"/>
    <n v="15"/>
    <n v="35"/>
    <n v="35"/>
    <n v="0.38461538461538464"/>
    <n v="5.7142857142857141E-2"/>
    <n v="0.1358695652173913"/>
    <n v="7.1428571428571425E-2"/>
  </r>
  <r>
    <x v="131"/>
    <x v="204"/>
    <x v="3"/>
    <s v="steel"/>
    <n v="1000000"/>
    <n v="40"/>
    <n v="60"/>
    <n v="60"/>
    <n v="0.38461538461538464"/>
    <n v="0.2"/>
    <n v="0.27173913043478259"/>
    <n v="0.19047619047619047"/>
  </r>
  <r>
    <x v="132"/>
    <x v="205"/>
    <x v="4"/>
    <m/>
    <n v="1000000"/>
    <n v="45"/>
    <n v="65"/>
    <n v="65"/>
    <n v="0.38461538461538464"/>
    <n v="0.22857142857142856"/>
    <n v="0.29891304347826086"/>
    <n v="0.21428571428571427"/>
  </r>
  <r>
    <x v="133"/>
    <x v="206"/>
    <x v="7"/>
    <s v="flying"/>
    <n v="1059860"/>
    <n v="85"/>
    <n v="35"/>
    <n v="65"/>
    <n v="0.44217307692307695"/>
    <n v="0.45714285714285713"/>
    <n v="0.1358695652173913"/>
    <n v="0.21428571428571427"/>
  </r>
  <r>
    <x v="134"/>
    <x v="207"/>
    <x v="16"/>
    <s v="ground"/>
    <n v="1000000"/>
    <n v="30"/>
    <n v="55"/>
    <n v="95"/>
    <n v="0.38461538461538464"/>
    <n v="0.14285714285714285"/>
    <n v="0.24456521739130435"/>
    <n v="0.35714285714285715"/>
  </r>
  <r>
    <x v="19"/>
    <x v="208"/>
    <x v="8"/>
    <m/>
    <n v="800000"/>
    <n v="30"/>
    <n v="40"/>
    <n v="40"/>
    <n v="0.19230769230769232"/>
    <n v="0.14285714285714285"/>
    <n v="0.16304347826086957"/>
    <n v="9.5238095238095233E-2"/>
  </r>
  <r>
    <x v="19"/>
    <x v="209"/>
    <x v="8"/>
    <m/>
    <n v="800000"/>
    <n v="45"/>
    <n v="60"/>
    <n v="60"/>
    <n v="0.19230769230769232"/>
    <n v="0.22857142857142856"/>
    <n v="0.27173913043478259"/>
    <n v="0.19047619047619047"/>
  </r>
  <r>
    <x v="21"/>
    <x v="210"/>
    <x v="2"/>
    <s v="poison"/>
    <n v="1000000"/>
    <n v="85"/>
    <n v="55"/>
    <n v="55"/>
    <n v="0.38461538461538464"/>
    <n v="0.45714285714285713"/>
    <n v="0.24456521739130435"/>
    <n v="0.16666666666666666"/>
  </r>
  <r>
    <x v="57"/>
    <x v="211"/>
    <x v="3"/>
    <s v="steel"/>
    <n v="1000000"/>
    <n v="75"/>
    <n v="65"/>
    <n v="100"/>
    <n v="0.38461538461538464"/>
    <n v="0.4"/>
    <n v="0.29891304347826086"/>
    <n v="0.38095238095238093"/>
  </r>
  <r>
    <x v="135"/>
    <x v="212"/>
    <x v="3"/>
    <s v="rock"/>
    <n v="1059860"/>
    <n v="5"/>
    <n v="10"/>
    <n v="230"/>
    <n v="0.44217307692307695"/>
    <n v="0"/>
    <n v="0"/>
    <n v="1"/>
  </r>
  <r>
    <x v="136"/>
    <x v="213"/>
    <x v="3"/>
    <s v="fighting"/>
    <n v="1250000"/>
    <n v="75"/>
    <n v="40"/>
    <n v="105"/>
    <n v="0.625"/>
    <n v="0.4"/>
    <n v="0.16304347826086957"/>
    <n v="0.40476190476190477"/>
  </r>
  <r>
    <x v="137"/>
    <x v="214"/>
    <x v="15"/>
    <s v="ice"/>
    <n v="1059860"/>
    <n v="115"/>
    <n v="35"/>
    <n v="75"/>
    <n v="0.44217307692307695"/>
    <n v="0.62857142857142856"/>
    <n v="0.1358695652173913"/>
    <n v="0.26190476190476192"/>
  </r>
  <r>
    <x v="138"/>
    <x v="215"/>
    <x v="4"/>
    <m/>
    <n v="1000000"/>
    <n v="40"/>
    <n v="50"/>
    <n v="50"/>
    <n v="0.38461538461538464"/>
    <n v="0.2"/>
    <n v="0.21739130434782608"/>
    <n v="0.14285714285714285"/>
  </r>
  <r>
    <x v="139"/>
    <x v="216"/>
    <x v="4"/>
    <m/>
    <n v="1000000"/>
    <n v="55"/>
    <n v="75"/>
    <n v="75"/>
    <n v="0.38461538461538464"/>
    <n v="0.2857142857142857"/>
    <n v="0.35326086956521741"/>
    <n v="0.26190476190476192"/>
  </r>
  <r>
    <x v="140"/>
    <x v="217"/>
    <x v="1"/>
    <m/>
    <n v="1000000"/>
    <n v="20"/>
    <n v="70"/>
    <n v="40"/>
    <n v="0.38461538461538464"/>
    <n v="8.5714285714285715E-2"/>
    <n v="0.32608695652173914"/>
    <n v="9.5238095238095233E-2"/>
  </r>
  <r>
    <x v="140"/>
    <x v="218"/>
    <x v="1"/>
    <s v="rock"/>
    <n v="1000000"/>
    <n v="30"/>
    <n v="90"/>
    <n v="80"/>
    <n v="0.38461538461538464"/>
    <n v="0.14285714285714285"/>
    <n v="0.43478260869565216"/>
    <n v="0.2857142857142857"/>
  </r>
  <r>
    <x v="141"/>
    <x v="219"/>
    <x v="13"/>
    <s v="ground"/>
    <n v="1250000"/>
    <n v="50"/>
    <n v="30"/>
    <n v="30"/>
    <n v="0.625"/>
    <n v="0.25714285714285712"/>
    <n v="0.10869565217391304"/>
    <n v="4.7619047619047616E-2"/>
  </r>
  <r>
    <x v="142"/>
    <x v="220"/>
    <x v="13"/>
    <s v="ground"/>
    <n v="1250000"/>
    <n v="50"/>
    <n v="60"/>
    <n v="60"/>
    <n v="0.625"/>
    <n v="0.25714285714285712"/>
    <n v="0.27173913043478259"/>
    <n v="0.19047619047619047"/>
  </r>
  <r>
    <x v="143"/>
    <x v="221"/>
    <x v="2"/>
    <s v="rock"/>
    <n v="800000"/>
    <n v="35"/>
    <n v="65"/>
    <n v="95"/>
    <n v="0.19230769230769232"/>
    <n v="0.17142857142857143"/>
    <n v="0.29891304347826086"/>
    <n v="0.35714285714285715"/>
  </r>
  <r>
    <x v="144"/>
    <x v="222"/>
    <x v="2"/>
    <m/>
    <n v="1000000"/>
    <n v="65"/>
    <n v="65"/>
    <n v="35"/>
    <n v="0.38461538461538464"/>
    <n v="0.34285714285714286"/>
    <n v="0.29891304347826086"/>
    <n v="7.1428571428571425E-2"/>
  </r>
  <r>
    <x v="144"/>
    <x v="223"/>
    <x v="2"/>
    <m/>
    <n v="1000000"/>
    <n v="45"/>
    <n v="105"/>
    <n v="75"/>
    <n v="0.38461538461538464"/>
    <n v="0.22857142857142856"/>
    <n v="0.51630434782608692"/>
    <n v="0.26190476190476192"/>
  </r>
  <r>
    <x v="145"/>
    <x v="224"/>
    <x v="13"/>
    <s v="flying"/>
    <n v="800000"/>
    <n v="75"/>
    <n v="65"/>
    <n v="45"/>
    <n v="0.19230769230769232"/>
    <n v="0.4"/>
    <n v="0.29891304347826086"/>
    <n v="0.11904761904761904"/>
  </r>
  <r>
    <x v="146"/>
    <x v="225"/>
    <x v="2"/>
    <s v="flying"/>
    <n v="1250000"/>
    <n v="70"/>
    <n v="80"/>
    <n v="140"/>
    <n v="0.625"/>
    <n v="0.37142857142857144"/>
    <n v="0.38043478260869568"/>
    <n v="0.5714285714285714"/>
  </r>
  <r>
    <x v="147"/>
    <x v="226"/>
    <x v="16"/>
    <s v="flying"/>
    <n v="1250000"/>
    <n v="70"/>
    <n v="40"/>
    <n v="70"/>
    <n v="0.625"/>
    <n v="0.37142857142857144"/>
    <n v="0.16304347826086957"/>
    <n v="0.23809523809523808"/>
  </r>
  <r>
    <x v="148"/>
    <x v="227"/>
    <x v="15"/>
    <s v="fire"/>
    <n v="1250000"/>
    <n v="65"/>
    <n v="80"/>
    <n v="50"/>
    <n v="0.625"/>
    <n v="0.34285714285714286"/>
    <n v="0.38043478260869568"/>
    <n v="0.14285714285714285"/>
  </r>
  <r>
    <x v="148"/>
    <x v="228"/>
    <x v="15"/>
    <s v="fire"/>
    <n v="1250000"/>
    <n v="115"/>
    <n v="140"/>
    <n v="90"/>
    <n v="0.625"/>
    <n v="0.62857142857142856"/>
    <n v="0.70652173913043481"/>
    <n v="0.33333333333333331"/>
  </r>
  <r>
    <x v="70"/>
    <x v="229"/>
    <x v="2"/>
    <s v="dragon"/>
    <n v="1000000"/>
    <n v="85"/>
    <n v="95"/>
    <n v="95"/>
    <n v="0.38461538461538464"/>
    <n v="0.45714285714285713"/>
    <n v="0.46195652173913043"/>
    <n v="0.35714285714285715"/>
  </r>
  <r>
    <x v="149"/>
    <x v="230"/>
    <x v="7"/>
    <m/>
    <n v="1000000"/>
    <n v="40"/>
    <n v="40"/>
    <n v="40"/>
    <n v="0.38461538461538464"/>
    <n v="0.2"/>
    <n v="0.16304347826086957"/>
    <n v="9.5238095238095233E-2"/>
  </r>
  <r>
    <x v="150"/>
    <x v="231"/>
    <x v="7"/>
    <m/>
    <n v="1000000"/>
    <n v="50"/>
    <n v="60"/>
    <n v="60"/>
    <n v="0.38461538461538464"/>
    <n v="0.25714285714285712"/>
    <n v="0.27173913043478259"/>
    <n v="0.19047619047619047"/>
  </r>
  <r>
    <x v="88"/>
    <x v="232"/>
    <x v="4"/>
    <m/>
    <n v="1000000"/>
    <n v="60"/>
    <n v="105"/>
    <n v="95"/>
    <n v="0.38461538461538464"/>
    <n v="0.31428571428571428"/>
    <n v="0.51630434782608692"/>
    <n v="0.35714285714285715"/>
  </r>
  <r>
    <x v="151"/>
    <x v="233"/>
    <x v="4"/>
    <m/>
    <n v="1250000"/>
    <n v="85"/>
    <n v="85"/>
    <n v="65"/>
    <n v="0.625"/>
    <n v="0.45714285714285713"/>
    <n v="0.40760869565217389"/>
    <n v="0.21428571428571427"/>
  </r>
  <r>
    <x v="152"/>
    <x v="234"/>
    <x v="4"/>
    <m/>
    <n v="800000"/>
    <n v="75"/>
    <n v="20"/>
    <n v="45"/>
    <n v="0.19230769230769232"/>
    <n v="0.4"/>
    <n v="5.434782608695652E-2"/>
    <n v="0.11904761904761904"/>
  </r>
  <r>
    <x v="153"/>
    <x v="235"/>
    <x v="9"/>
    <m/>
    <n v="1000000"/>
    <n v="35"/>
    <n v="35"/>
    <n v="35"/>
    <n v="0.38461538461538464"/>
    <n v="0.17142857142857143"/>
    <n v="0.1358695652173913"/>
    <n v="7.1428571428571425E-2"/>
  </r>
  <r>
    <x v="154"/>
    <x v="236"/>
    <x v="9"/>
    <m/>
    <n v="1000000"/>
    <n v="70"/>
    <n v="35"/>
    <n v="110"/>
    <n v="0.38461538461538464"/>
    <n v="0.37142857142857144"/>
    <n v="0.1358695652173913"/>
    <n v="0.42857142857142855"/>
  </r>
  <r>
    <x v="155"/>
    <x v="237"/>
    <x v="13"/>
    <s v="psychic"/>
    <n v="1000000"/>
    <n v="65"/>
    <n v="85"/>
    <n v="65"/>
    <n v="0.38461538461538464"/>
    <n v="0.34285714285714286"/>
    <n v="0.40760869565217389"/>
    <n v="0.21428571428571427"/>
  </r>
  <r>
    <x v="77"/>
    <x v="238"/>
    <x v="6"/>
    <m/>
    <n v="1000000"/>
    <n v="95"/>
    <n v="65"/>
    <n v="55"/>
    <n v="0.38461538461538464"/>
    <n v="0.51428571428571423"/>
    <n v="0.29891304347826086"/>
    <n v="0.16666666666666666"/>
  </r>
  <r>
    <x v="156"/>
    <x v="239"/>
    <x v="1"/>
    <m/>
    <n v="1000000"/>
    <n v="83"/>
    <n v="70"/>
    <n v="55"/>
    <n v="0.38461538461538464"/>
    <n v="0.44571428571428573"/>
    <n v="0.32608695652173914"/>
    <n v="0.16666666666666666"/>
  </r>
  <r>
    <x v="157"/>
    <x v="240"/>
    <x v="4"/>
    <m/>
    <n v="1250000"/>
    <n v="100"/>
    <n v="40"/>
    <n v="70"/>
    <n v="0.625"/>
    <n v="0.54285714285714282"/>
    <n v="0.16304347826086957"/>
    <n v="0.23809523809523808"/>
  </r>
  <r>
    <x v="111"/>
    <x v="241"/>
    <x v="4"/>
    <m/>
    <n v="800000"/>
    <n v="55"/>
    <n v="75"/>
    <n v="135"/>
    <n v="0.19230769230769232"/>
    <n v="0.2857142857142857"/>
    <n v="0.35326086956521741"/>
    <n v="0.54761904761904767"/>
  </r>
  <r>
    <x v="158"/>
    <x v="242"/>
    <x v="6"/>
    <m/>
    <n v="1250000"/>
    <n v="115"/>
    <n v="115"/>
    <n v="100"/>
    <n v="0.625"/>
    <n v="0.62857142857142856"/>
    <n v="0.57065217391304346"/>
    <n v="0.38095238095238093"/>
  </r>
  <r>
    <x v="98"/>
    <x v="243"/>
    <x v="1"/>
    <m/>
    <n v="1250000"/>
    <n v="100"/>
    <n v="90"/>
    <n v="75"/>
    <n v="0.625"/>
    <n v="0.54285714285714282"/>
    <n v="0.43478260869565216"/>
    <n v="0.26190476190476192"/>
  </r>
  <r>
    <x v="159"/>
    <x v="244"/>
    <x v="2"/>
    <m/>
    <n v="1250000"/>
    <n v="85"/>
    <n v="90"/>
    <n v="115"/>
    <n v="0.625"/>
    <n v="0.45714285714285713"/>
    <n v="0.43478260869565216"/>
    <n v="0.45238095238095238"/>
  </r>
  <r>
    <x v="160"/>
    <x v="245"/>
    <x v="11"/>
    <s v="ground"/>
    <n v="1250000"/>
    <n v="41"/>
    <n v="45"/>
    <n v="50"/>
    <n v="0.625"/>
    <n v="0.20571428571428571"/>
    <n v="0.19021739130434784"/>
    <n v="0.14285714285714285"/>
  </r>
  <r>
    <x v="161"/>
    <x v="246"/>
    <x v="11"/>
    <s v="ground"/>
    <n v="1250000"/>
    <n v="51"/>
    <n v="65"/>
    <n v="70"/>
    <n v="0.625"/>
    <n v="0.26285714285714284"/>
    <n v="0.29891304347826086"/>
    <n v="0.23809523809523808"/>
  </r>
  <r>
    <x v="150"/>
    <x v="247"/>
    <x v="11"/>
    <s v="dark"/>
    <n v="1250000"/>
    <n v="71"/>
    <n v="95"/>
    <n v="120"/>
    <n v="0.625"/>
    <n v="0.37714285714285717"/>
    <n v="0.46195652173913043"/>
    <n v="0.47619047619047616"/>
  </r>
  <r>
    <x v="162"/>
    <x v="248"/>
    <x v="10"/>
    <s v="flying"/>
    <n v="1250000"/>
    <n v="110"/>
    <n v="90"/>
    <n v="154"/>
    <n v="0.625"/>
    <n v="0.6"/>
    <n v="0.43478260869565216"/>
    <n v="0.63809523809523805"/>
  </r>
  <r>
    <x v="163"/>
    <x v="249"/>
    <x v="1"/>
    <s v="flying"/>
    <n v="1250000"/>
    <n v="90"/>
    <n v="110"/>
    <n v="154"/>
    <n v="0.625"/>
    <n v="0.48571428571428571"/>
    <n v="0.54347826086956519"/>
    <n v="0.63809523809523805"/>
  </r>
  <r>
    <x v="164"/>
    <x v="250"/>
    <x v="10"/>
    <s v="grass"/>
    <n v="1059860"/>
    <n v="100"/>
    <n v="100"/>
    <n v="100"/>
    <n v="0.44217307692307695"/>
    <n v="0.54285714285714282"/>
    <n v="0.4891304347826087"/>
    <n v="0.38095238095238093"/>
  </r>
  <r>
    <x v="165"/>
    <x v="251"/>
    <x v="0"/>
    <m/>
    <n v="1059860"/>
    <n v="70"/>
    <n v="65"/>
    <n v="55"/>
    <n v="0.44217307692307695"/>
    <n v="0.37142857142857144"/>
    <n v="0.29891304347826086"/>
    <n v="0.16666666666666666"/>
  </r>
  <r>
    <x v="165"/>
    <x v="252"/>
    <x v="0"/>
    <m/>
    <n v="1059860"/>
    <n v="95"/>
    <n v="85"/>
    <n v="65"/>
    <n v="0.44217307692307695"/>
    <n v="0.51428571428571423"/>
    <n v="0.40760869565217389"/>
    <n v="0.21428571428571427"/>
  </r>
  <r>
    <x v="166"/>
    <x v="253"/>
    <x v="0"/>
    <m/>
    <n v="1059860"/>
    <n v="145"/>
    <n v="145"/>
    <n v="85"/>
    <n v="0.44217307692307695"/>
    <n v="0.8"/>
    <n v="0.73369565217391308"/>
    <n v="0.30952380952380953"/>
  </r>
  <r>
    <x v="167"/>
    <x v="254"/>
    <x v="1"/>
    <m/>
    <n v="1059860"/>
    <n v="45"/>
    <n v="70"/>
    <n v="50"/>
    <n v="0.44217307692307695"/>
    <n v="0.22857142857142856"/>
    <n v="0.32608695652173914"/>
    <n v="0.14285714285714285"/>
  </r>
  <r>
    <x v="168"/>
    <x v="255"/>
    <x v="1"/>
    <s v="fighting"/>
    <n v="1059860"/>
    <n v="55"/>
    <n v="85"/>
    <n v="60"/>
    <n v="0.44217307692307695"/>
    <n v="0.2857142857142857"/>
    <n v="0.40760869565217389"/>
    <n v="0.19047619047619047"/>
  </r>
  <r>
    <x v="169"/>
    <x v="256"/>
    <x v="1"/>
    <s v="fighting"/>
    <n v="1059860"/>
    <n v="100"/>
    <n v="130"/>
    <n v="80"/>
    <n v="0.44217307692307695"/>
    <n v="0.54285714285714282"/>
    <n v="0.65217391304347827"/>
    <n v="0.2857142857142857"/>
  </r>
  <r>
    <x v="170"/>
    <x v="257"/>
    <x v="2"/>
    <m/>
    <n v="1059860"/>
    <n v="40"/>
    <n v="50"/>
    <n v="50"/>
    <n v="0.44217307692307695"/>
    <n v="0.2"/>
    <n v="0.21739130434782608"/>
    <n v="0.14285714285714285"/>
  </r>
  <r>
    <x v="170"/>
    <x v="258"/>
    <x v="2"/>
    <s v="ground"/>
    <n v="1059860"/>
    <n v="50"/>
    <n v="60"/>
    <n v="70"/>
    <n v="0.44217307692307695"/>
    <n v="0.25714285714285712"/>
    <n v="0.27173913043478259"/>
    <n v="0.23809523809523808"/>
  </r>
  <r>
    <x v="170"/>
    <x v="259"/>
    <x v="2"/>
    <s v="ground"/>
    <n v="1059860"/>
    <n v="70"/>
    <n v="95"/>
    <n v="110"/>
    <n v="0.44217307692307695"/>
    <n v="0.37142857142857144"/>
    <n v="0.46195652173913043"/>
    <n v="0.42857142857142855"/>
  </r>
  <r>
    <x v="171"/>
    <x v="260"/>
    <x v="15"/>
    <m/>
    <n v="1000000"/>
    <n v="35"/>
    <n v="30"/>
    <n v="30"/>
    <n v="0.38461538461538464"/>
    <n v="0.17142857142857143"/>
    <n v="0.10869565217391304"/>
    <n v="4.7619047619047616E-2"/>
  </r>
  <r>
    <x v="171"/>
    <x v="261"/>
    <x v="15"/>
    <m/>
    <n v="1000000"/>
    <n v="70"/>
    <n v="60"/>
    <n v="60"/>
    <n v="0.38461538461538464"/>
    <n v="0.37142857142857144"/>
    <n v="0.27173913043478259"/>
    <n v="0.19047619047619047"/>
  </r>
  <r>
    <x v="172"/>
    <x v="262"/>
    <x v="4"/>
    <m/>
    <n v="1000000"/>
    <n v="60"/>
    <n v="30"/>
    <n v="41"/>
    <n v="0.38461538461538464"/>
    <n v="0.31428571428571428"/>
    <n v="0.10869565217391304"/>
    <n v="0.1"/>
  </r>
  <r>
    <x v="173"/>
    <x v="263"/>
    <x v="4"/>
    <m/>
    <n v="1000000"/>
    <n v="100"/>
    <n v="50"/>
    <n v="61"/>
    <n v="0.38461538461538464"/>
    <n v="0.54285714285714282"/>
    <n v="0.21739130434782608"/>
    <n v="0.19523809523809524"/>
  </r>
  <r>
    <x v="6"/>
    <x v="264"/>
    <x v="3"/>
    <m/>
    <n v="1000000"/>
    <n v="20"/>
    <n v="20"/>
    <n v="30"/>
    <n v="0.38461538461538464"/>
    <n v="8.5714285714285715E-2"/>
    <n v="5.434782608695652E-2"/>
    <n v="4.7619047619047616E-2"/>
  </r>
  <r>
    <x v="7"/>
    <x v="265"/>
    <x v="3"/>
    <m/>
    <n v="1000000"/>
    <n v="15"/>
    <n v="25"/>
    <n v="25"/>
    <n v="0.38461538461538464"/>
    <n v="5.7142857142857141E-2"/>
    <n v="8.1521739130434784E-2"/>
    <n v="2.3809523809523808E-2"/>
  </r>
  <r>
    <x v="8"/>
    <x v="266"/>
    <x v="3"/>
    <s v="flying"/>
    <n v="1000000"/>
    <n v="65"/>
    <n v="100"/>
    <n v="50"/>
    <n v="0.38461538461538464"/>
    <n v="0.34285714285714286"/>
    <n v="0.4891304347826087"/>
    <n v="0.14285714285714285"/>
  </r>
  <r>
    <x v="7"/>
    <x v="267"/>
    <x v="3"/>
    <m/>
    <n v="1000000"/>
    <n v="15"/>
    <n v="25"/>
    <n v="25"/>
    <n v="0.38461538461538464"/>
    <n v="5.7142857142857141E-2"/>
    <n v="8.1521739130434784E-2"/>
    <n v="2.3809523809523808E-2"/>
  </r>
  <r>
    <x v="27"/>
    <x v="268"/>
    <x v="3"/>
    <s v="poison"/>
    <n v="1000000"/>
    <n v="65"/>
    <n v="50"/>
    <n v="90"/>
    <n v="0.38461538461538464"/>
    <n v="0.34285714285714286"/>
    <n v="0.21739130434782608"/>
    <n v="0.33333333333333331"/>
  </r>
  <r>
    <x v="174"/>
    <x v="269"/>
    <x v="2"/>
    <s v="grass"/>
    <n v="1059860"/>
    <n v="30"/>
    <n v="40"/>
    <n v="50"/>
    <n v="0.44217307692307695"/>
    <n v="0.14285714285714285"/>
    <n v="0.16304347826086957"/>
    <n v="0.14285714285714285"/>
  </r>
  <r>
    <x v="175"/>
    <x v="270"/>
    <x v="2"/>
    <s v="grass"/>
    <n v="1059860"/>
    <n v="50"/>
    <n v="60"/>
    <n v="70"/>
    <n v="0.44217307692307695"/>
    <n v="0.25714285714285712"/>
    <n v="0.27173913043478259"/>
    <n v="0.23809523809523808"/>
  </r>
  <r>
    <x v="176"/>
    <x v="271"/>
    <x v="2"/>
    <s v="grass"/>
    <n v="1059860"/>
    <n v="70"/>
    <n v="90"/>
    <n v="100"/>
    <n v="0.44217307692307695"/>
    <n v="0.37142857142857144"/>
    <n v="0.43478260869565216"/>
    <n v="0.38095238095238093"/>
  </r>
  <r>
    <x v="177"/>
    <x v="272"/>
    <x v="0"/>
    <m/>
    <n v="1059860"/>
    <n v="30"/>
    <n v="30"/>
    <n v="30"/>
    <n v="0.44217307692307695"/>
    <n v="0.14285714285714285"/>
    <n v="0.10869565217391304"/>
    <n v="4.7619047619047616E-2"/>
  </r>
  <r>
    <x v="178"/>
    <x v="273"/>
    <x v="0"/>
    <s v="dark"/>
    <n v="1059860"/>
    <n v="60"/>
    <n v="60"/>
    <n v="40"/>
    <n v="0.44217307692307695"/>
    <n v="0.31428571428571428"/>
    <n v="0.27173913043478259"/>
    <n v="9.5238095238095233E-2"/>
  </r>
  <r>
    <x v="179"/>
    <x v="274"/>
    <x v="0"/>
    <s v="dark"/>
    <n v="1059860"/>
    <n v="80"/>
    <n v="90"/>
    <n v="60"/>
    <n v="0.44217307692307695"/>
    <n v="0.42857142857142855"/>
    <n v="0.43478260869565216"/>
    <n v="0.19047619047619047"/>
  </r>
  <r>
    <x v="180"/>
    <x v="275"/>
    <x v="4"/>
    <s v="flying"/>
    <n v="1059860"/>
    <n v="85"/>
    <n v="30"/>
    <n v="30"/>
    <n v="0.44217307692307695"/>
    <n v="0.45714285714285713"/>
    <n v="0.10869565217391304"/>
    <n v="4.7619047619047616E-2"/>
  </r>
  <r>
    <x v="181"/>
    <x v="276"/>
    <x v="4"/>
    <s v="flying"/>
    <n v="1059860"/>
    <n v="125"/>
    <n v="75"/>
    <n v="50"/>
    <n v="0.44217307692307695"/>
    <n v="0.68571428571428572"/>
    <n v="0.35326086956521741"/>
    <n v="0.14285714285714285"/>
  </r>
  <r>
    <x v="182"/>
    <x v="277"/>
    <x v="2"/>
    <s v="flying"/>
    <n v="1000000"/>
    <n v="85"/>
    <n v="55"/>
    <n v="30"/>
    <n v="0.38461538461538464"/>
    <n v="0.45714285714285713"/>
    <n v="0.24456521739130435"/>
    <n v="4.7619047619047616E-2"/>
  </r>
  <r>
    <x v="183"/>
    <x v="278"/>
    <x v="2"/>
    <s v="flying"/>
    <n v="1000000"/>
    <n v="65"/>
    <n v="95"/>
    <n v="70"/>
    <n v="0.38461538461538464"/>
    <n v="0.34285714285714286"/>
    <n v="0.46195652173913043"/>
    <n v="0.23809523809523808"/>
  </r>
  <r>
    <x v="184"/>
    <x v="279"/>
    <x v="10"/>
    <s v="fairy"/>
    <n v="1250000"/>
    <n v="40"/>
    <n v="45"/>
    <n v="35"/>
    <n v="0.625"/>
    <n v="0.2"/>
    <n v="0.19021739130434784"/>
    <n v="7.1428571428571425E-2"/>
  </r>
  <r>
    <x v="185"/>
    <x v="280"/>
    <x v="10"/>
    <s v="fairy"/>
    <n v="1250000"/>
    <n v="50"/>
    <n v="65"/>
    <n v="55"/>
    <n v="0.625"/>
    <n v="0.25714285714285712"/>
    <n v="0.29891304347826086"/>
    <n v="0.16666666666666666"/>
  </r>
  <r>
    <x v="186"/>
    <x v="281"/>
    <x v="10"/>
    <s v="fairy"/>
    <n v="1250000"/>
    <n v="100"/>
    <n v="165"/>
    <n v="135"/>
    <n v="0.625"/>
    <n v="0.54285714285714282"/>
    <n v="0.84239130434782605"/>
    <n v="0.54761904761904767"/>
  </r>
  <r>
    <x v="187"/>
    <x v="282"/>
    <x v="3"/>
    <s v="water"/>
    <n v="1000000"/>
    <n v="65"/>
    <n v="50"/>
    <n v="52"/>
    <n v="0.38461538461538464"/>
    <n v="0.34285714285714286"/>
    <n v="0.21739130434782608"/>
    <n v="0.15238095238095239"/>
  </r>
  <r>
    <x v="188"/>
    <x v="283"/>
    <x v="3"/>
    <s v="flying"/>
    <n v="1000000"/>
    <n v="80"/>
    <n v="100"/>
    <n v="82"/>
    <n v="0.38461538461538464"/>
    <n v="0.42857142857142855"/>
    <n v="0.4891304347826087"/>
    <n v="0.29523809523809524"/>
  </r>
  <r>
    <x v="25"/>
    <x v="284"/>
    <x v="0"/>
    <m/>
    <n v="1640000"/>
    <n v="35"/>
    <n v="40"/>
    <n v="60"/>
    <n v="1"/>
    <n v="0.17142857142857143"/>
    <n v="0.16304347826086957"/>
    <n v="0.19047619047619047"/>
  </r>
  <r>
    <x v="25"/>
    <x v="285"/>
    <x v="0"/>
    <s v="fighting"/>
    <n v="1640000"/>
    <n v="70"/>
    <n v="60"/>
    <n v="60"/>
    <n v="1"/>
    <n v="0.37142857142857144"/>
    <n v="0.27173913043478259"/>
    <n v="0.19047619047619047"/>
  </r>
  <r>
    <x v="189"/>
    <x v="286"/>
    <x v="4"/>
    <m/>
    <n v="1250000"/>
    <n v="30"/>
    <n v="35"/>
    <n v="35"/>
    <n v="0.625"/>
    <n v="0.14285714285714285"/>
    <n v="0.1358695652173913"/>
    <n v="7.1428571428571425E-2"/>
  </r>
  <r>
    <x v="190"/>
    <x v="287"/>
    <x v="4"/>
    <m/>
    <n v="1250000"/>
    <n v="90"/>
    <n v="55"/>
    <n v="55"/>
    <n v="0.625"/>
    <n v="0.48571428571428571"/>
    <n v="0.24456521739130435"/>
    <n v="0.16666666666666666"/>
  </r>
  <r>
    <x v="191"/>
    <x v="288"/>
    <x v="4"/>
    <m/>
    <n v="1250000"/>
    <n v="100"/>
    <n v="95"/>
    <n v="65"/>
    <n v="0.625"/>
    <n v="0.54285714285714282"/>
    <n v="0.46195652173913043"/>
    <n v="0.21428571428571427"/>
  </r>
  <r>
    <x v="192"/>
    <x v="289"/>
    <x v="3"/>
    <s v="ground"/>
    <n v="600000"/>
    <n v="40"/>
    <n v="30"/>
    <n v="30"/>
    <n v="0"/>
    <n v="0.2"/>
    <n v="0.10869565217391304"/>
    <n v="4.7619047619047616E-2"/>
  </r>
  <r>
    <x v="193"/>
    <x v="290"/>
    <x v="3"/>
    <s v="flying"/>
    <n v="600000"/>
    <n v="160"/>
    <n v="50"/>
    <n v="50"/>
    <n v="0"/>
    <n v="0.88571428571428568"/>
    <n v="0.21739130434782608"/>
    <n v="0.14285714285714285"/>
  </r>
  <r>
    <x v="194"/>
    <x v="291"/>
    <x v="3"/>
    <s v="ghost"/>
    <n v="600000"/>
    <n v="40"/>
    <n v="30"/>
    <n v="30"/>
    <n v="0"/>
    <n v="0.2"/>
    <n v="0.10869565217391304"/>
    <n v="4.7619047619047616E-2"/>
  </r>
  <r>
    <x v="195"/>
    <x v="292"/>
    <x v="4"/>
    <m/>
    <n v="1059860"/>
    <n v="28"/>
    <n v="51"/>
    <n v="23"/>
    <n v="0.44217307692307695"/>
    <n v="0.13142857142857142"/>
    <n v="0.22282608695652173"/>
    <n v="1.4285714285714285E-2"/>
  </r>
  <r>
    <x v="196"/>
    <x v="293"/>
    <x v="4"/>
    <m/>
    <n v="1059860"/>
    <n v="48"/>
    <n v="71"/>
    <n v="43"/>
    <n v="0.44217307692307695"/>
    <n v="0.24571428571428572"/>
    <n v="0.33152173913043476"/>
    <n v="0.10952380952380952"/>
  </r>
  <r>
    <x v="197"/>
    <x v="294"/>
    <x v="4"/>
    <m/>
    <n v="1059860"/>
    <n v="68"/>
    <n v="91"/>
    <n v="73"/>
    <n v="0.44217307692307695"/>
    <n v="0.36"/>
    <n v="0.44021739130434784"/>
    <n v="0.25238095238095237"/>
  </r>
  <r>
    <x v="198"/>
    <x v="295"/>
    <x v="9"/>
    <m/>
    <n v="1640000"/>
    <n v="25"/>
    <n v="20"/>
    <n v="30"/>
    <n v="1"/>
    <n v="0.11428571428571428"/>
    <n v="5.434782608695652E-2"/>
    <n v="4.7619047619047616E-2"/>
  </r>
  <r>
    <x v="199"/>
    <x v="296"/>
    <x v="9"/>
    <m/>
    <n v="1640000"/>
    <n v="50"/>
    <n v="40"/>
    <n v="60"/>
    <n v="1"/>
    <n v="0.25714285714285712"/>
    <n v="0.16304347826086957"/>
    <n v="0.19047619047619047"/>
  </r>
  <r>
    <x v="200"/>
    <x v="297"/>
    <x v="4"/>
    <s v="fairy"/>
    <n v="800000"/>
    <n v="20"/>
    <n v="20"/>
    <n v="40"/>
    <n v="0.19230769230769232"/>
    <n v="8.5714285714285715E-2"/>
    <n v="5.434782608695652E-2"/>
    <n v="9.5238095238095233E-2"/>
  </r>
  <r>
    <x v="201"/>
    <x v="298"/>
    <x v="11"/>
    <m/>
    <n v="1000000"/>
    <n v="30"/>
    <n v="45"/>
    <n v="90"/>
    <n v="0.38461538461538464"/>
    <n v="0.14285714285714285"/>
    <n v="0.19021739130434784"/>
    <n v="0.33333333333333331"/>
  </r>
  <r>
    <x v="202"/>
    <x v="299"/>
    <x v="4"/>
    <m/>
    <n v="800000"/>
    <n v="50"/>
    <n v="35"/>
    <n v="35"/>
    <n v="0.19230769230769232"/>
    <n v="0.25714285714285712"/>
    <n v="0.1358695652173913"/>
    <n v="7.1428571428571425E-2"/>
  </r>
  <r>
    <x v="203"/>
    <x v="300"/>
    <x v="4"/>
    <m/>
    <n v="800000"/>
    <n v="90"/>
    <n v="55"/>
    <n v="55"/>
    <n v="0.19230769230769232"/>
    <n v="0.48571428571428571"/>
    <n v="0.24456521739130435"/>
    <n v="0.16666666666666666"/>
  </r>
  <r>
    <x v="125"/>
    <x v="301"/>
    <x v="15"/>
    <s v="ghost"/>
    <n v="1059860"/>
    <n v="20"/>
    <n v="85"/>
    <n v="115"/>
    <n v="0.44217307692307695"/>
    <n v="8.5714285714285715E-2"/>
    <n v="0.40760869565217389"/>
    <n v="0.45238095238095238"/>
  </r>
  <r>
    <x v="204"/>
    <x v="302"/>
    <x v="16"/>
    <s v="fairy"/>
    <n v="800000"/>
    <n v="50"/>
    <n v="55"/>
    <n v="95"/>
    <n v="0.19230769230769232"/>
    <n v="0.25714285714285712"/>
    <n v="0.24456521739130435"/>
    <n v="0.35714285714285715"/>
  </r>
  <r>
    <x v="205"/>
    <x v="303"/>
    <x v="16"/>
    <s v="rock"/>
    <n v="1250000"/>
    <n v="30"/>
    <n v="40"/>
    <n v="40"/>
    <n v="0.625"/>
    <n v="0.14285714285714285"/>
    <n v="0.16304347826086957"/>
    <n v="9.5238095238095233E-2"/>
  </r>
  <r>
    <x v="205"/>
    <x v="304"/>
    <x v="16"/>
    <s v="rock"/>
    <n v="1250000"/>
    <n v="40"/>
    <n v="50"/>
    <n v="50"/>
    <n v="0.625"/>
    <n v="0.2"/>
    <n v="0.21739130434782608"/>
    <n v="0.14285714285714285"/>
  </r>
  <r>
    <x v="205"/>
    <x v="305"/>
    <x v="16"/>
    <s v="rock"/>
    <n v="1250000"/>
    <n v="50"/>
    <n v="60"/>
    <n v="80"/>
    <n v="0.625"/>
    <n v="0.25714285714285712"/>
    <n v="0.27173913043478259"/>
    <n v="0.2857142857142857"/>
  </r>
  <r>
    <x v="206"/>
    <x v="306"/>
    <x v="9"/>
    <s v="psychic"/>
    <n v="1000000"/>
    <n v="60"/>
    <n v="40"/>
    <n v="55"/>
    <n v="0.38461538461538464"/>
    <n v="0.31428571428571428"/>
    <n v="0.16304347826086957"/>
    <n v="0.16666666666666666"/>
  </r>
  <r>
    <x v="206"/>
    <x v="307"/>
    <x v="9"/>
    <s v="psychic"/>
    <n v="1000000"/>
    <n v="100"/>
    <n v="80"/>
    <n v="85"/>
    <n v="0.38461538461538464"/>
    <n v="0.54285714285714282"/>
    <n v="0.38043478260869568"/>
    <n v="0.30952380952380953"/>
  </r>
  <r>
    <x v="87"/>
    <x v="308"/>
    <x v="6"/>
    <m/>
    <n v="1250000"/>
    <n v="65"/>
    <n v="65"/>
    <n v="40"/>
    <n v="0.625"/>
    <n v="0.34285714285714286"/>
    <n v="0.29891304347826086"/>
    <n v="9.5238095238095233E-2"/>
  </r>
  <r>
    <x v="207"/>
    <x v="309"/>
    <x v="6"/>
    <m/>
    <n v="1250000"/>
    <n v="135"/>
    <n v="135"/>
    <n v="80"/>
    <n v="0.625"/>
    <n v="0.74285714285714288"/>
    <n v="0.67934782608695654"/>
    <n v="0.2857142857142857"/>
  </r>
  <r>
    <x v="208"/>
    <x v="310"/>
    <x v="6"/>
    <m/>
    <n v="1000000"/>
    <n v="95"/>
    <n v="85"/>
    <n v="75"/>
    <n v="0.38461538461538464"/>
    <n v="0.51428571428571423"/>
    <n v="0.40760869565217389"/>
    <n v="0.26190476190476192"/>
  </r>
  <r>
    <x v="208"/>
    <x v="311"/>
    <x v="6"/>
    <m/>
    <n v="1000000"/>
    <n v="95"/>
    <n v="75"/>
    <n v="85"/>
    <n v="0.38461538461538464"/>
    <n v="0.51428571428571423"/>
    <n v="0.35326086956521741"/>
    <n v="0.30952380952380953"/>
  </r>
  <r>
    <x v="209"/>
    <x v="312"/>
    <x v="3"/>
    <m/>
    <n v="600000"/>
    <n v="85"/>
    <n v="47"/>
    <n v="85"/>
    <n v="0"/>
    <n v="0.45714285714285713"/>
    <n v="0.20108695652173914"/>
    <n v="0.30952380952380953"/>
  </r>
  <r>
    <x v="209"/>
    <x v="313"/>
    <x v="3"/>
    <m/>
    <n v="1640000"/>
    <n v="85"/>
    <n v="73"/>
    <n v="85"/>
    <n v="1"/>
    <n v="0.45714285714285713"/>
    <n v="0.34239130434782611"/>
    <n v="0.30952380952380953"/>
  </r>
  <r>
    <x v="210"/>
    <x v="314"/>
    <x v="0"/>
    <s v="poison"/>
    <n v="1059860"/>
    <n v="65"/>
    <n v="100"/>
    <n v="80"/>
    <n v="0.44217307692307695"/>
    <n v="0.34285714285714286"/>
    <n v="0.4891304347826087"/>
    <n v="0.2857142857142857"/>
  </r>
  <r>
    <x v="211"/>
    <x v="315"/>
    <x v="5"/>
    <m/>
    <n v="1640000"/>
    <n v="40"/>
    <n v="43"/>
    <n v="53"/>
    <n v="1"/>
    <n v="0.2"/>
    <n v="0.17934782608695651"/>
    <n v="0.15714285714285714"/>
  </r>
  <r>
    <x v="212"/>
    <x v="316"/>
    <x v="5"/>
    <m/>
    <n v="1640000"/>
    <n v="55"/>
    <n v="73"/>
    <n v="83"/>
    <n v="1"/>
    <n v="0.2857142857142857"/>
    <n v="0.34239130434782611"/>
    <n v="0.3"/>
  </r>
  <r>
    <x v="213"/>
    <x v="317"/>
    <x v="2"/>
    <s v="dark"/>
    <n v="1250000"/>
    <n v="65"/>
    <n v="65"/>
    <n v="20"/>
    <n v="0.625"/>
    <n v="0.34285714285714286"/>
    <n v="0.29891304347826086"/>
    <n v="0"/>
  </r>
  <r>
    <x v="214"/>
    <x v="318"/>
    <x v="2"/>
    <s v="dark"/>
    <n v="1250000"/>
    <n v="105"/>
    <n v="110"/>
    <n v="65"/>
    <n v="0.625"/>
    <n v="0.5714285714285714"/>
    <n v="0.54347826086956519"/>
    <n v="0.21428571428571427"/>
  </r>
  <r>
    <x v="215"/>
    <x v="319"/>
    <x v="2"/>
    <m/>
    <n v="1640000"/>
    <n v="60"/>
    <n v="70"/>
    <n v="35"/>
    <n v="1"/>
    <n v="0.31428571428571428"/>
    <n v="0.32608695652173914"/>
    <n v="7.1428571428571425E-2"/>
  </r>
  <r>
    <x v="216"/>
    <x v="320"/>
    <x v="2"/>
    <m/>
    <n v="1640000"/>
    <n v="60"/>
    <n v="90"/>
    <n v="45"/>
    <n v="1"/>
    <n v="0.31428571428571428"/>
    <n v="0.43478260869565216"/>
    <n v="0.11904761904761904"/>
  </r>
  <r>
    <x v="217"/>
    <x v="321"/>
    <x v="1"/>
    <s v="ground"/>
    <n v="1000000"/>
    <n v="35"/>
    <n v="65"/>
    <n v="45"/>
    <n v="0.38461538461538464"/>
    <n v="0.17142857142857143"/>
    <n v="0.29891304347826086"/>
    <n v="0.11904761904761904"/>
  </r>
  <r>
    <x v="218"/>
    <x v="322"/>
    <x v="1"/>
    <s v="ground"/>
    <n v="1000000"/>
    <n v="20"/>
    <n v="145"/>
    <n v="105"/>
    <n v="0.38461538461538464"/>
    <n v="8.5714285714285715E-2"/>
    <n v="0.73369565217391308"/>
    <n v="0.40476190476190477"/>
  </r>
  <r>
    <x v="219"/>
    <x v="323"/>
    <x v="1"/>
    <m/>
    <n v="1000000"/>
    <n v="20"/>
    <n v="85"/>
    <n v="70"/>
    <n v="0.38461538461538464"/>
    <n v="8.5714285714285715E-2"/>
    <n v="0.40760869565217389"/>
    <n v="0.23809523809523808"/>
  </r>
  <r>
    <x v="220"/>
    <x v="324"/>
    <x v="10"/>
    <m/>
    <n v="800000"/>
    <n v="60"/>
    <n v="70"/>
    <n v="80"/>
    <n v="0.19230769230769232"/>
    <n v="0.31428571428571428"/>
    <n v="0.32608695652173914"/>
    <n v="0.2857142857142857"/>
  </r>
  <r>
    <x v="221"/>
    <x v="325"/>
    <x v="10"/>
    <m/>
    <n v="800000"/>
    <n v="80"/>
    <n v="90"/>
    <n v="110"/>
    <n v="0.19230769230769232"/>
    <n v="0.42857142857142855"/>
    <n v="0.43478260869565216"/>
    <n v="0.42857142857142855"/>
  </r>
  <r>
    <x v="222"/>
    <x v="326"/>
    <x v="4"/>
    <m/>
    <n v="800000"/>
    <n v="60"/>
    <n v="60"/>
    <n v="60"/>
    <n v="0.19230769230769232"/>
    <n v="0.31428571428571428"/>
    <n v="0.27173913043478259"/>
    <n v="0.19047619047619047"/>
  </r>
  <r>
    <x v="223"/>
    <x v="327"/>
    <x v="7"/>
    <m/>
    <n v="1059860"/>
    <n v="10"/>
    <n v="45"/>
    <n v="45"/>
    <n v="0.44217307692307695"/>
    <n v="2.8571428571428571E-2"/>
    <n v="0.19021739130434784"/>
    <n v="0.11904761904761904"/>
  </r>
  <r>
    <x v="224"/>
    <x v="328"/>
    <x v="7"/>
    <s v="dragon"/>
    <n v="1059860"/>
    <n v="70"/>
    <n v="50"/>
    <n v="50"/>
    <n v="0.44217307692307695"/>
    <n v="0.37142857142857144"/>
    <n v="0.21739130434782608"/>
    <n v="0.14285714285714285"/>
  </r>
  <r>
    <x v="113"/>
    <x v="329"/>
    <x v="7"/>
    <s v="dragon"/>
    <n v="1059860"/>
    <n v="100"/>
    <n v="80"/>
    <n v="80"/>
    <n v="0.44217307692307695"/>
    <n v="0.54285714285714282"/>
    <n v="0.38043478260869568"/>
    <n v="0.2857142857142857"/>
  </r>
  <r>
    <x v="225"/>
    <x v="330"/>
    <x v="0"/>
    <m/>
    <n v="1059860"/>
    <n v="35"/>
    <n v="85"/>
    <n v="40"/>
    <n v="0.44217307692307695"/>
    <n v="0.17142857142857143"/>
    <n v="0.40760869565217389"/>
    <n v="9.5238095238095233E-2"/>
  </r>
  <r>
    <x v="226"/>
    <x v="331"/>
    <x v="0"/>
    <s v="dark"/>
    <n v="1059860"/>
    <n v="55"/>
    <n v="115"/>
    <n v="60"/>
    <n v="0.44217307692307695"/>
    <n v="0.2857142857142857"/>
    <n v="0.57065217391304346"/>
    <n v="0.19047619047619047"/>
  </r>
  <r>
    <x v="227"/>
    <x v="332"/>
    <x v="4"/>
    <s v="flying"/>
    <n v="600000"/>
    <n v="50"/>
    <n v="40"/>
    <n v="75"/>
    <n v="0"/>
    <n v="0.25714285714285712"/>
    <n v="0.16304347826086957"/>
    <n v="0.26190476190476192"/>
  </r>
  <r>
    <x v="228"/>
    <x v="333"/>
    <x v="14"/>
    <s v="flying"/>
    <n v="600000"/>
    <n v="80"/>
    <n v="110"/>
    <n v="105"/>
    <n v="0"/>
    <n v="0.42857142857142855"/>
    <n v="0.54347826086956519"/>
    <n v="0.40476190476190477"/>
  </r>
  <r>
    <x v="229"/>
    <x v="334"/>
    <x v="4"/>
    <m/>
    <n v="600000"/>
    <n v="90"/>
    <n v="60"/>
    <n v="60"/>
    <n v="0"/>
    <n v="0.48571428571428571"/>
    <n v="0.27173913043478259"/>
    <n v="0.19047619047619047"/>
  </r>
  <r>
    <x v="230"/>
    <x v="335"/>
    <x v="5"/>
    <m/>
    <n v="1640000"/>
    <n v="65"/>
    <n v="100"/>
    <n v="60"/>
    <n v="1"/>
    <n v="0.34285714285714286"/>
    <n v="0.4891304347826087"/>
    <n v="0.19047619047619047"/>
  </r>
  <r>
    <x v="231"/>
    <x v="336"/>
    <x v="11"/>
    <s v="psychic"/>
    <n v="800000"/>
    <n v="70"/>
    <n v="95"/>
    <n v="85"/>
    <n v="0.19230769230769232"/>
    <n v="0.37142857142857144"/>
    <n v="0.46195652173913043"/>
    <n v="0.30952380952380953"/>
  </r>
  <r>
    <x v="231"/>
    <x v="337"/>
    <x v="11"/>
    <s v="psychic"/>
    <n v="800000"/>
    <n v="70"/>
    <n v="55"/>
    <n v="65"/>
    <n v="0.19230769230769232"/>
    <n v="0.37142857142857144"/>
    <n v="0.24456521739130435"/>
    <n v="0.21428571428571427"/>
  </r>
  <r>
    <x v="232"/>
    <x v="338"/>
    <x v="2"/>
    <s v="ground"/>
    <n v="1000000"/>
    <n v="60"/>
    <n v="46"/>
    <n v="41"/>
    <n v="0.38461538461538464"/>
    <n v="0.31428571428571428"/>
    <n v="0.19565217391304349"/>
    <n v="0.1"/>
  </r>
  <r>
    <x v="232"/>
    <x v="339"/>
    <x v="2"/>
    <s v="ground"/>
    <n v="1000000"/>
    <n v="60"/>
    <n v="76"/>
    <n v="71"/>
    <n v="0.38461538461538464"/>
    <n v="0.31428571428571428"/>
    <n v="0.35869565217391303"/>
    <n v="0.24285714285714285"/>
  </r>
  <r>
    <x v="233"/>
    <x v="340"/>
    <x v="2"/>
    <m/>
    <n v="1640000"/>
    <n v="35"/>
    <n v="50"/>
    <n v="35"/>
    <n v="1"/>
    <n v="0.17142857142857143"/>
    <n v="0.21739130434782608"/>
    <n v="7.1428571428571425E-2"/>
  </r>
  <r>
    <x v="234"/>
    <x v="341"/>
    <x v="2"/>
    <s v="dark"/>
    <n v="1640000"/>
    <n v="55"/>
    <n v="90"/>
    <n v="55"/>
    <n v="1"/>
    <n v="0.2857142857142857"/>
    <n v="0.43478260869565216"/>
    <n v="0.16666666666666666"/>
  </r>
  <r>
    <x v="235"/>
    <x v="342"/>
    <x v="7"/>
    <s v="psychic"/>
    <n v="1000000"/>
    <n v="55"/>
    <n v="40"/>
    <n v="70"/>
    <n v="0.38461538461538464"/>
    <n v="0.2857142857142857"/>
    <n v="0.16304347826086957"/>
    <n v="0.23809523809523808"/>
  </r>
  <r>
    <x v="235"/>
    <x v="343"/>
    <x v="7"/>
    <s v="psychic"/>
    <n v="1000000"/>
    <n v="75"/>
    <n v="70"/>
    <n v="120"/>
    <n v="0.38461538461538464"/>
    <n v="0.4"/>
    <n v="0.32608695652173914"/>
    <n v="0.47619047619047616"/>
  </r>
  <r>
    <x v="236"/>
    <x v="344"/>
    <x v="11"/>
    <s v="grass"/>
    <n v="600000"/>
    <n v="23"/>
    <n v="61"/>
    <n v="87"/>
    <n v="0"/>
    <n v="0.10285714285714286"/>
    <n v="0.27717391304347827"/>
    <n v="0.31904761904761902"/>
  </r>
  <r>
    <x v="237"/>
    <x v="345"/>
    <x v="11"/>
    <s v="grass"/>
    <n v="600000"/>
    <n v="43"/>
    <n v="81"/>
    <n v="107"/>
    <n v="0"/>
    <n v="0.21714285714285714"/>
    <n v="0.3858695652173913"/>
    <n v="0.41428571428571431"/>
  </r>
  <r>
    <x v="238"/>
    <x v="346"/>
    <x v="11"/>
    <s v="bug"/>
    <n v="600000"/>
    <n v="75"/>
    <n v="40"/>
    <n v="50"/>
    <n v="0"/>
    <n v="0.4"/>
    <n v="0.16304347826086957"/>
    <n v="0.14285714285714285"/>
  </r>
  <r>
    <x v="239"/>
    <x v="347"/>
    <x v="11"/>
    <s v="bug"/>
    <n v="600000"/>
    <n v="45"/>
    <n v="70"/>
    <n v="80"/>
    <n v="0"/>
    <n v="0.22857142857142856"/>
    <n v="0.32608695652173914"/>
    <n v="0.2857142857142857"/>
  </r>
  <r>
    <x v="81"/>
    <x v="348"/>
    <x v="2"/>
    <m/>
    <n v="600000"/>
    <n v="80"/>
    <n v="10"/>
    <n v="55"/>
    <n v="0"/>
    <n v="0.42857142857142855"/>
    <n v="0"/>
    <n v="0.16666666666666666"/>
  </r>
  <r>
    <x v="240"/>
    <x v="349"/>
    <x v="2"/>
    <m/>
    <n v="600000"/>
    <n v="81"/>
    <n v="100"/>
    <n v="125"/>
    <n v="0"/>
    <n v="0.43428571428571427"/>
    <n v="0.4891304347826087"/>
    <n v="0.5"/>
  </r>
  <r>
    <x v="241"/>
    <x v="350"/>
    <x v="4"/>
    <m/>
    <n v="1000000"/>
    <n v="70"/>
    <n v="70"/>
    <n v="70"/>
    <n v="0.38461538461538464"/>
    <n v="0.37142857142857144"/>
    <n v="0.32608695652173914"/>
    <n v="0.23809523809523808"/>
  </r>
  <r>
    <x v="242"/>
    <x v="351"/>
    <x v="4"/>
    <m/>
    <n v="1059860"/>
    <n v="40"/>
    <n v="60"/>
    <n v="120"/>
    <n v="0.44217307692307695"/>
    <n v="0.2"/>
    <n v="0.27173913043478259"/>
    <n v="0.47619047619047616"/>
  </r>
  <r>
    <x v="243"/>
    <x v="352"/>
    <x v="12"/>
    <m/>
    <n v="800000"/>
    <n v="45"/>
    <n v="63"/>
    <n v="33"/>
    <n v="0.19230769230769232"/>
    <n v="0.22857142857142856"/>
    <n v="0.28804347826086957"/>
    <n v="6.1904761904761907E-2"/>
  </r>
  <r>
    <x v="244"/>
    <x v="353"/>
    <x v="12"/>
    <m/>
    <n v="800000"/>
    <n v="75"/>
    <n v="93"/>
    <n v="83"/>
    <n v="0.19230769230769232"/>
    <n v="0.4"/>
    <n v="0.45108695652173914"/>
    <n v="0.3"/>
  </r>
  <r>
    <x v="245"/>
    <x v="354"/>
    <x v="12"/>
    <m/>
    <n v="800000"/>
    <n v="25"/>
    <n v="30"/>
    <n v="90"/>
    <n v="0.19230769230769232"/>
    <n v="0.11428571428571428"/>
    <n v="0.10869565217391304"/>
    <n v="0.33333333333333331"/>
  </r>
  <r>
    <x v="246"/>
    <x v="355"/>
    <x v="12"/>
    <m/>
    <n v="800000"/>
    <n v="25"/>
    <n v="60"/>
    <n v="130"/>
    <n v="0.19230769230769232"/>
    <n v="0.11428571428571428"/>
    <n v="0.27173913043478259"/>
    <n v="0.52380952380952384"/>
  </r>
  <r>
    <x v="247"/>
    <x v="356"/>
    <x v="0"/>
    <s v="flying"/>
    <n v="1250000"/>
    <n v="51"/>
    <n v="72"/>
    <n v="87"/>
    <n v="0.625"/>
    <n v="0.26285714285714284"/>
    <n v="0.33695652173913043"/>
    <n v="0.31904761904761902"/>
  </r>
  <r>
    <x v="248"/>
    <x v="357"/>
    <x v="10"/>
    <m/>
    <n v="800000"/>
    <n v="65"/>
    <n v="95"/>
    <n v="90"/>
    <n v="0.19230769230769232"/>
    <n v="0.34285714285714286"/>
    <n v="0.46195652173913043"/>
    <n v="0.33333333333333331"/>
  </r>
  <r>
    <x v="249"/>
    <x v="358"/>
    <x v="15"/>
    <m/>
    <n v="1059860"/>
    <n v="115"/>
    <n v="115"/>
    <n v="60"/>
    <n v="0.44217307692307695"/>
    <n v="0.62857142857142856"/>
    <n v="0.57065217391304346"/>
    <n v="0.19047619047619047"/>
  </r>
  <r>
    <x v="250"/>
    <x v="359"/>
    <x v="10"/>
    <m/>
    <n v="1000000"/>
    <n v="23"/>
    <n v="23"/>
    <n v="48"/>
    <n v="0.38461538461538464"/>
    <n v="0.10285714285714286"/>
    <n v="7.0652173913043473E-2"/>
    <n v="0.13333333333333333"/>
  </r>
  <r>
    <x v="251"/>
    <x v="360"/>
    <x v="13"/>
    <m/>
    <n v="1000000"/>
    <n v="50"/>
    <n v="50"/>
    <n v="50"/>
    <n v="0.38461538461538464"/>
    <n v="0.25714285714285712"/>
    <n v="0.21739130434782608"/>
    <n v="0.14285714285714285"/>
  </r>
  <r>
    <x v="252"/>
    <x v="361"/>
    <x v="13"/>
    <m/>
    <n v="1000000"/>
    <n v="100"/>
    <n v="120"/>
    <n v="80"/>
    <n v="0.38461538461538464"/>
    <n v="0.54285714285714282"/>
    <n v="0.59782608695652173"/>
    <n v="0.2857142857142857"/>
  </r>
  <r>
    <x v="253"/>
    <x v="362"/>
    <x v="13"/>
    <s v="water"/>
    <n v="1059860"/>
    <n v="25"/>
    <n v="55"/>
    <n v="50"/>
    <n v="0.44217307692307695"/>
    <n v="0.11428571428571428"/>
    <n v="0.24456521739130435"/>
    <n v="0.14285714285714285"/>
  </r>
  <r>
    <x v="254"/>
    <x v="363"/>
    <x v="13"/>
    <s v="water"/>
    <n v="1059860"/>
    <n v="45"/>
    <n v="75"/>
    <n v="70"/>
    <n v="0.44217307692307695"/>
    <n v="0.22857142857142856"/>
    <n v="0.35326086956521741"/>
    <n v="0.23809523809523808"/>
  </r>
  <r>
    <x v="255"/>
    <x v="364"/>
    <x v="13"/>
    <s v="water"/>
    <n v="1059860"/>
    <n v="65"/>
    <n v="95"/>
    <n v="90"/>
    <n v="0.44217307692307695"/>
    <n v="0.34285714285714286"/>
    <n v="0.46195652173913043"/>
    <n v="0.33333333333333331"/>
  </r>
  <r>
    <x v="51"/>
    <x v="365"/>
    <x v="2"/>
    <m/>
    <n v="600000"/>
    <n v="32"/>
    <n v="74"/>
    <n v="55"/>
    <n v="0"/>
    <n v="0.15428571428571428"/>
    <n v="0.34782608695652173"/>
    <n v="0.16666666666666666"/>
  </r>
  <r>
    <x v="256"/>
    <x v="366"/>
    <x v="2"/>
    <m/>
    <n v="600000"/>
    <n v="52"/>
    <n v="94"/>
    <n v="75"/>
    <n v="0"/>
    <n v="0.26857142857142857"/>
    <n v="0.45652173913043476"/>
    <n v="0.26190476190476192"/>
  </r>
  <r>
    <x v="257"/>
    <x v="367"/>
    <x v="2"/>
    <m/>
    <n v="600000"/>
    <n v="52"/>
    <n v="114"/>
    <n v="75"/>
    <n v="0"/>
    <n v="0.26857142857142857"/>
    <n v="0.56521739130434778"/>
    <n v="0.26190476190476192"/>
  </r>
  <r>
    <x v="258"/>
    <x v="368"/>
    <x v="2"/>
    <s v="rock"/>
    <n v="1250000"/>
    <n v="55"/>
    <n v="45"/>
    <n v="65"/>
    <n v="0.625"/>
    <n v="0.2857142857142857"/>
    <n v="0.19021739130434784"/>
    <n v="0.21428571428571427"/>
  </r>
  <r>
    <x v="259"/>
    <x v="369"/>
    <x v="2"/>
    <m/>
    <n v="800000"/>
    <n v="97"/>
    <n v="40"/>
    <n v="65"/>
    <n v="0.19230769230769232"/>
    <n v="0.52571428571428569"/>
    <n v="0.16304347826086957"/>
    <n v="0.21428571428571427"/>
  </r>
  <r>
    <x v="260"/>
    <x v="370"/>
    <x v="14"/>
    <m/>
    <n v="1250000"/>
    <n v="50"/>
    <n v="40"/>
    <n v="30"/>
    <n v="0.625"/>
    <n v="0.25714285714285712"/>
    <n v="0.16304347826086957"/>
    <n v="4.7619047619047616E-2"/>
  </r>
  <r>
    <x v="261"/>
    <x v="371"/>
    <x v="14"/>
    <m/>
    <n v="1250000"/>
    <n v="50"/>
    <n v="60"/>
    <n v="50"/>
    <n v="0.625"/>
    <n v="0.25714285714285712"/>
    <n v="0.27173913043478259"/>
    <n v="0.14285714285714285"/>
  </r>
  <r>
    <x v="70"/>
    <x v="372"/>
    <x v="14"/>
    <s v="flying"/>
    <n v="1250000"/>
    <n v="120"/>
    <n v="120"/>
    <n v="90"/>
    <n v="0.625"/>
    <n v="0.65714285714285714"/>
    <n v="0.59782608695652173"/>
    <n v="0.33333333333333331"/>
  </r>
  <r>
    <x v="262"/>
    <x v="373"/>
    <x v="16"/>
    <s v="psychic"/>
    <n v="1250000"/>
    <n v="30"/>
    <n v="35"/>
    <n v="60"/>
    <n v="0.625"/>
    <n v="0.14285714285714285"/>
    <n v="0.1358695652173913"/>
    <n v="0.19047619047619047"/>
  </r>
  <r>
    <x v="263"/>
    <x v="374"/>
    <x v="16"/>
    <s v="psychic"/>
    <n v="1250000"/>
    <n v="50"/>
    <n v="55"/>
    <n v="80"/>
    <n v="0.625"/>
    <n v="0.25714285714285712"/>
    <n v="0.24456521739130435"/>
    <n v="0.2857142857142857"/>
  </r>
  <r>
    <x v="264"/>
    <x v="375"/>
    <x v="16"/>
    <s v="psychic"/>
    <n v="1250000"/>
    <n v="110"/>
    <n v="105"/>
    <n v="110"/>
    <n v="0.625"/>
    <n v="0.6"/>
    <n v="0.51630434782608692"/>
    <n v="0.42857142857142855"/>
  </r>
  <r>
    <x v="265"/>
    <x v="376"/>
    <x v="11"/>
    <m/>
    <n v="1250000"/>
    <n v="50"/>
    <n v="50"/>
    <n v="100"/>
    <n v="0.625"/>
    <n v="0.25714285714285712"/>
    <n v="0.21739130434782608"/>
    <n v="0.38095238095238093"/>
  </r>
  <r>
    <x v="266"/>
    <x v="377"/>
    <x v="13"/>
    <m/>
    <n v="1250000"/>
    <n v="50"/>
    <n v="100"/>
    <n v="200"/>
    <n v="0.625"/>
    <n v="0.25714285714285712"/>
    <n v="0.4891304347826087"/>
    <n v="0.8571428571428571"/>
  </r>
  <r>
    <x v="267"/>
    <x v="378"/>
    <x v="16"/>
    <m/>
    <n v="1250000"/>
    <n v="50"/>
    <n v="75"/>
    <n v="150"/>
    <n v="0.625"/>
    <n v="0.25714285714285712"/>
    <n v="0.35326086956521741"/>
    <n v="0.61904761904761907"/>
  </r>
  <r>
    <x v="268"/>
    <x v="379"/>
    <x v="14"/>
    <s v="psychic"/>
    <n v="1250000"/>
    <n v="110"/>
    <n v="140"/>
    <n v="150"/>
    <n v="0.625"/>
    <n v="0.6"/>
    <n v="0.70652173913043481"/>
    <n v="0.61904761904761907"/>
  </r>
  <r>
    <x v="268"/>
    <x v="380"/>
    <x v="14"/>
    <s v="psychic"/>
    <n v="1250000"/>
    <n v="110"/>
    <n v="160"/>
    <n v="120"/>
    <n v="0.625"/>
    <n v="0.6"/>
    <n v="0.81521739130434778"/>
    <n v="0.47619047619047616"/>
  </r>
  <r>
    <x v="269"/>
    <x v="381"/>
    <x v="2"/>
    <m/>
    <n v="1250000"/>
    <n v="90"/>
    <n v="180"/>
    <n v="160"/>
    <n v="0.625"/>
    <n v="0.48571428571428571"/>
    <n v="0.92391304347826086"/>
    <n v="0.66666666666666663"/>
  </r>
  <r>
    <x v="270"/>
    <x v="382"/>
    <x v="7"/>
    <m/>
    <n v="1250000"/>
    <n v="90"/>
    <n v="150"/>
    <n v="90"/>
    <n v="0.625"/>
    <n v="0.48571428571428571"/>
    <n v="0.76086956521739135"/>
    <n v="0.33333333333333331"/>
  </r>
  <r>
    <x v="271"/>
    <x v="383"/>
    <x v="14"/>
    <s v="flying"/>
    <n v="1250000"/>
    <n v="115"/>
    <n v="180"/>
    <n v="100"/>
    <n v="0.625"/>
    <n v="0.62857142857142856"/>
    <n v="0.92391304347826086"/>
    <n v="0.38095238095238093"/>
  </r>
  <r>
    <x v="272"/>
    <x v="384"/>
    <x v="16"/>
    <s v="psychic"/>
    <n v="1250000"/>
    <n v="100"/>
    <n v="100"/>
    <n v="100"/>
    <n v="0.625"/>
    <n v="0.54285714285714282"/>
    <n v="0.4891304347826087"/>
    <n v="0.38095238095238093"/>
  </r>
  <r>
    <x v="273"/>
    <x v="385"/>
    <x v="10"/>
    <m/>
    <n v="1250000"/>
    <n v="180"/>
    <n v="95"/>
    <n v="90"/>
    <n v="0.625"/>
    <n v="1"/>
    <n v="0.46195652173913043"/>
    <n v="0.33333333333333331"/>
  </r>
  <r>
    <x v="274"/>
    <x v="386"/>
    <x v="0"/>
    <m/>
    <n v="1059860"/>
    <n v="31"/>
    <n v="45"/>
    <n v="55"/>
    <n v="0.44217307692307695"/>
    <n v="0.14857142857142858"/>
    <n v="0.19021739130434784"/>
    <n v="0.16666666666666666"/>
  </r>
  <r>
    <x v="275"/>
    <x v="387"/>
    <x v="0"/>
    <m/>
    <n v="1059860"/>
    <n v="36"/>
    <n v="55"/>
    <n v="65"/>
    <n v="0.44217307692307695"/>
    <n v="0.17714285714285713"/>
    <n v="0.24456521739130435"/>
    <n v="0.21428571428571427"/>
  </r>
  <r>
    <x v="270"/>
    <x v="388"/>
    <x v="0"/>
    <s v="ground"/>
    <n v="1059860"/>
    <n v="56"/>
    <n v="75"/>
    <n v="85"/>
    <n v="0.44217307692307695"/>
    <n v="0.29142857142857143"/>
    <n v="0.35326086956521741"/>
    <n v="0.30952380952380953"/>
  </r>
  <r>
    <x v="276"/>
    <x v="389"/>
    <x v="1"/>
    <m/>
    <n v="1059860"/>
    <n v="61"/>
    <n v="58"/>
    <n v="44"/>
    <n v="0.44217307692307695"/>
    <n v="0.32"/>
    <n v="0.2608695652173913"/>
    <n v="0.11428571428571428"/>
  </r>
  <r>
    <x v="277"/>
    <x v="390"/>
    <x v="1"/>
    <s v="fighting"/>
    <n v="1059860"/>
    <n v="81"/>
    <n v="78"/>
    <n v="52"/>
    <n v="0.44217307692307695"/>
    <n v="0.43428571428571427"/>
    <n v="0.36956521739130432"/>
    <n v="0.15238095238095239"/>
  </r>
  <r>
    <x v="2"/>
    <x v="391"/>
    <x v="1"/>
    <s v="fighting"/>
    <n v="1059860"/>
    <n v="108"/>
    <n v="104"/>
    <n v="71"/>
    <n v="0.44217307692307695"/>
    <n v="0.58857142857142852"/>
    <n v="0.51086956521739135"/>
    <n v="0.24285714285714285"/>
  </r>
  <r>
    <x v="278"/>
    <x v="392"/>
    <x v="2"/>
    <m/>
    <n v="1059860"/>
    <n v="40"/>
    <n v="61"/>
    <n v="56"/>
    <n v="0.44217307692307695"/>
    <n v="0.2"/>
    <n v="0.27717391304347827"/>
    <n v="0.17142857142857143"/>
  </r>
  <r>
    <x v="278"/>
    <x v="393"/>
    <x v="2"/>
    <m/>
    <n v="1059860"/>
    <n v="50"/>
    <n v="81"/>
    <n v="76"/>
    <n v="0.44217307692307695"/>
    <n v="0.25714285714285712"/>
    <n v="0.3858695652173913"/>
    <n v="0.26666666666666666"/>
  </r>
  <r>
    <x v="279"/>
    <x v="394"/>
    <x v="2"/>
    <s v="steel"/>
    <n v="1059860"/>
    <n v="60"/>
    <n v="111"/>
    <n v="101"/>
    <n v="0.44217307692307695"/>
    <n v="0.31428571428571428"/>
    <n v="0.54891304347826086"/>
    <n v="0.38571428571428573"/>
  </r>
  <r>
    <x v="280"/>
    <x v="395"/>
    <x v="4"/>
    <s v="flying"/>
    <n v="1059860"/>
    <n v="60"/>
    <n v="30"/>
    <n v="30"/>
    <n v="0.44217307692307695"/>
    <n v="0.31428571428571428"/>
    <n v="0.10869565217391304"/>
    <n v="4.7619047619047616E-2"/>
  </r>
  <r>
    <x v="280"/>
    <x v="396"/>
    <x v="4"/>
    <s v="flying"/>
    <n v="1059860"/>
    <n v="80"/>
    <n v="40"/>
    <n v="40"/>
    <n v="0.44217307692307695"/>
    <n v="0.42857142857142855"/>
    <n v="0.16304347826086957"/>
    <n v="9.5238095238095233E-2"/>
  </r>
  <r>
    <x v="281"/>
    <x v="397"/>
    <x v="4"/>
    <s v="flying"/>
    <n v="1059860"/>
    <n v="100"/>
    <n v="50"/>
    <n v="60"/>
    <n v="0.44217307692307695"/>
    <n v="0.54285714285714282"/>
    <n v="0.21739130434782608"/>
    <n v="0.19047619047619047"/>
  </r>
  <r>
    <x v="282"/>
    <x v="398"/>
    <x v="4"/>
    <m/>
    <n v="1000000"/>
    <n v="31"/>
    <n v="35"/>
    <n v="40"/>
    <n v="0.38461538461538464"/>
    <n v="0.14857142857142858"/>
    <n v="0.1358695652173913"/>
    <n v="9.5238095238095233E-2"/>
  </r>
  <r>
    <x v="283"/>
    <x v="399"/>
    <x v="4"/>
    <s v="water"/>
    <n v="1000000"/>
    <n v="71"/>
    <n v="55"/>
    <n v="60"/>
    <n v="0.38461538461538464"/>
    <n v="0.37714285714285717"/>
    <n v="0.24456521739130435"/>
    <n v="0.19047619047619047"/>
  </r>
  <r>
    <x v="284"/>
    <x v="400"/>
    <x v="3"/>
    <m/>
    <n v="1059860"/>
    <n v="25"/>
    <n v="25"/>
    <n v="41"/>
    <n v="0.44217307692307695"/>
    <n v="0.11428571428571428"/>
    <n v="8.1521739130434784E-2"/>
    <n v="0.1"/>
  </r>
  <r>
    <x v="284"/>
    <x v="401"/>
    <x v="3"/>
    <m/>
    <n v="1059860"/>
    <n v="65"/>
    <n v="55"/>
    <n v="51"/>
    <n v="0.44217307692307695"/>
    <n v="0.34285714285714286"/>
    <n v="0.24456521739130435"/>
    <n v="0.14761904761904762"/>
  </r>
  <r>
    <x v="285"/>
    <x v="402"/>
    <x v="6"/>
    <m/>
    <n v="1059860"/>
    <n v="45"/>
    <n v="40"/>
    <n v="34"/>
    <n v="0.44217307692307695"/>
    <n v="0.22857142857142856"/>
    <n v="0.16304347826086957"/>
    <n v="6.6666666666666666E-2"/>
  </r>
  <r>
    <x v="286"/>
    <x v="403"/>
    <x v="6"/>
    <m/>
    <n v="1059860"/>
    <n v="60"/>
    <n v="60"/>
    <n v="49"/>
    <n v="0.44217307692307695"/>
    <n v="0.31428571428571428"/>
    <n v="0.27173913043478259"/>
    <n v="0.1380952380952381"/>
  </r>
  <r>
    <x v="287"/>
    <x v="404"/>
    <x v="6"/>
    <m/>
    <n v="1059860"/>
    <n v="70"/>
    <n v="95"/>
    <n v="79"/>
    <n v="0.44217307692307695"/>
    <n v="0.37142857142857144"/>
    <n v="0.46195652173913043"/>
    <n v="0.28095238095238095"/>
  </r>
  <r>
    <x v="288"/>
    <x v="405"/>
    <x v="0"/>
    <s v="poison"/>
    <n v="1059860"/>
    <n v="55"/>
    <n v="50"/>
    <n v="70"/>
    <n v="0.44217307692307695"/>
    <n v="0.2857142857142857"/>
    <n v="0.21739130434782608"/>
    <n v="0.23809523809523808"/>
  </r>
  <r>
    <x v="289"/>
    <x v="406"/>
    <x v="0"/>
    <s v="poison"/>
    <n v="1059860"/>
    <n v="90"/>
    <n v="125"/>
    <n v="105"/>
    <n v="0.44217307692307695"/>
    <n v="0.48571428571428571"/>
    <n v="0.625"/>
    <n v="0.40476190476190477"/>
  </r>
  <r>
    <x v="290"/>
    <x v="407"/>
    <x v="11"/>
    <m/>
    <n v="600000"/>
    <n v="58"/>
    <n v="30"/>
    <n v="30"/>
    <n v="0"/>
    <n v="0.30285714285714288"/>
    <n v="0.10869565217391304"/>
    <n v="4.7619047619047616E-2"/>
  </r>
  <r>
    <x v="290"/>
    <x v="408"/>
    <x v="11"/>
    <m/>
    <n v="600000"/>
    <n v="58"/>
    <n v="65"/>
    <n v="50"/>
    <n v="0"/>
    <n v="0.30285714285714288"/>
    <n v="0.29891304347826086"/>
    <n v="0.14285714285714285"/>
  </r>
  <r>
    <x v="291"/>
    <x v="409"/>
    <x v="11"/>
    <s v="steel"/>
    <n v="600000"/>
    <n v="30"/>
    <n v="42"/>
    <n v="88"/>
    <n v="0"/>
    <n v="0.14285714285714285"/>
    <n v="0.17391304347826086"/>
    <n v="0.32380952380952382"/>
  </r>
  <r>
    <x v="291"/>
    <x v="410"/>
    <x v="11"/>
    <s v="steel"/>
    <n v="600000"/>
    <n v="30"/>
    <n v="47"/>
    <n v="138"/>
    <n v="0"/>
    <n v="0.14285714285714285"/>
    <n v="0.20108695652173914"/>
    <n v="0.56190476190476191"/>
  </r>
  <r>
    <x v="131"/>
    <x v="411"/>
    <x v="3"/>
    <m/>
    <n v="1000000"/>
    <n v="36"/>
    <n v="29"/>
    <n v="45"/>
    <n v="0.38461538461538464"/>
    <n v="0.17714285714285713"/>
    <n v="0.10326086956521739"/>
    <n v="0.11904761904761904"/>
  </r>
  <r>
    <x v="131"/>
    <x v="412"/>
    <x v="3"/>
    <s v="grass"/>
    <n v="1000000"/>
    <n v="36"/>
    <n v="69"/>
    <n v="95"/>
    <n v="0.38461538461538464"/>
    <n v="0.17714285714285713"/>
    <n v="0.32065217391304346"/>
    <n v="0.35714285714285715"/>
  </r>
  <r>
    <x v="292"/>
    <x v="413"/>
    <x v="3"/>
    <s v="flying"/>
    <n v="1000000"/>
    <n v="66"/>
    <n v="94"/>
    <n v="50"/>
    <n v="0.38461538461538464"/>
    <n v="0.34857142857142859"/>
    <n v="0.45652173913043476"/>
    <n v="0.14285714285714285"/>
  </r>
  <r>
    <x v="293"/>
    <x v="414"/>
    <x v="3"/>
    <s v="flying"/>
    <n v="1059860"/>
    <n v="70"/>
    <n v="30"/>
    <n v="42"/>
    <n v="0.44217307692307695"/>
    <n v="0.37142857142857144"/>
    <n v="0.10869565217391304"/>
    <n v="0.10476190476190476"/>
  </r>
  <r>
    <x v="294"/>
    <x v="415"/>
    <x v="3"/>
    <s v="flying"/>
    <n v="1059860"/>
    <n v="40"/>
    <n v="80"/>
    <n v="102"/>
    <n v="0.44217307692307695"/>
    <n v="0.2"/>
    <n v="0.38043478260869568"/>
    <n v="0.39047619047619048"/>
  </r>
  <r>
    <x v="295"/>
    <x v="416"/>
    <x v="6"/>
    <m/>
    <n v="1000000"/>
    <n v="95"/>
    <n v="45"/>
    <n v="90"/>
    <n v="0.38461538461538464"/>
    <n v="0.51428571428571423"/>
    <n v="0.19021739130434784"/>
    <n v="0.33333333333333331"/>
  </r>
  <r>
    <x v="296"/>
    <x v="417"/>
    <x v="2"/>
    <m/>
    <n v="1000000"/>
    <n v="85"/>
    <n v="60"/>
    <n v="30"/>
    <n v="0.38461538461538464"/>
    <n v="0.45714285714285713"/>
    <n v="0.27173913043478259"/>
    <n v="4.7619047619047616E-2"/>
  </r>
  <r>
    <x v="296"/>
    <x v="418"/>
    <x v="2"/>
    <m/>
    <n v="1000000"/>
    <n v="115"/>
    <n v="85"/>
    <n v="50"/>
    <n v="0.38461538461538464"/>
    <n v="0.62857142857142856"/>
    <n v="0.40760869565217389"/>
    <n v="0.14285714285714285"/>
  </r>
  <r>
    <x v="297"/>
    <x v="419"/>
    <x v="0"/>
    <m/>
    <n v="1000000"/>
    <n v="35"/>
    <n v="62"/>
    <n v="53"/>
    <n v="0.38461538461538464"/>
    <n v="0.17142857142857143"/>
    <n v="0.28260869565217389"/>
    <n v="0.15714285714285714"/>
  </r>
  <r>
    <x v="298"/>
    <x v="420"/>
    <x v="0"/>
    <m/>
    <n v="1000000"/>
    <n v="85"/>
    <n v="87"/>
    <n v="78"/>
    <n v="0.38461538461538464"/>
    <n v="0.45714285714285713"/>
    <n v="0.41847826086956524"/>
    <n v="0.27619047619047621"/>
  </r>
  <r>
    <x v="299"/>
    <x v="421"/>
    <x v="2"/>
    <m/>
    <n v="1000000"/>
    <n v="34"/>
    <n v="57"/>
    <n v="62"/>
    <n v="0.38461538461538464"/>
    <n v="0.1657142857142857"/>
    <n v="0.25543478260869568"/>
    <n v="0.2"/>
  </r>
  <r>
    <x v="299"/>
    <x v="422"/>
    <x v="2"/>
    <s v="ground"/>
    <n v="1000000"/>
    <n v="39"/>
    <n v="92"/>
    <n v="82"/>
    <n v="0.38461538461538464"/>
    <n v="0.19428571428571428"/>
    <n v="0.44565217391304346"/>
    <n v="0.29523809523809524"/>
  </r>
  <r>
    <x v="120"/>
    <x v="423"/>
    <x v="4"/>
    <m/>
    <n v="800000"/>
    <n v="115"/>
    <n v="60"/>
    <n v="66"/>
    <n v="0.19230769230769232"/>
    <n v="0.62857142857142856"/>
    <n v="0.27173913043478259"/>
    <n v="0.21904761904761905"/>
  </r>
  <r>
    <x v="21"/>
    <x v="424"/>
    <x v="12"/>
    <s v="flying"/>
    <n v="1640000"/>
    <n v="70"/>
    <n v="60"/>
    <n v="44"/>
    <n v="1"/>
    <n v="0.37142857142857144"/>
    <n v="0.27173913043478259"/>
    <n v="0.11428571428571428"/>
  </r>
  <r>
    <x v="300"/>
    <x v="425"/>
    <x v="12"/>
    <s v="flying"/>
    <n v="1640000"/>
    <n v="80"/>
    <n v="90"/>
    <n v="54"/>
    <n v="1"/>
    <n v="0.42857142857142855"/>
    <n v="0.43478260869565216"/>
    <n v="0.16190476190476191"/>
  </r>
  <r>
    <x v="301"/>
    <x v="426"/>
    <x v="4"/>
    <m/>
    <n v="1000000"/>
    <n v="85"/>
    <n v="44"/>
    <n v="56"/>
    <n v="0.38461538461538464"/>
    <n v="0.45714285714285713"/>
    <n v="0.18478260869565216"/>
    <n v="0.17142857142857143"/>
  </r>
  <r>
    <x v="301"/>
    <x v="427"/>
    <x v="4"/>
    <m/>
    <n v="1000000"/>
    <n v="135"/>
    <n v="54"/>
    <n v="96"/>
    <n v="0.38461538461538464"/>
    <n v="0.74285714285714288"/>
    <n v="0.2391304347826087"/>
    <n v="0.3619047619047619"/>
  </r>
  <r>
    <x v="302"/>
    <x v="428"/>
    <x v="12"/>
    <m/>
    <n v="800000"/>
    <n v="105"/>
    <n v="105"/>
    <n v="105"/>
    <n v="0.19230769230769232"/>
    <n v="0.5714285714285714"/>
    <n v="0.51630434782608692"/>
    <n v="0.40476190476190477"/>
  </r>
  <r>
    <x v="303"/>
    <x v="429"/>
    <x v="15"/>
    <s v="flying"/>
    <n v="1059860"/>
    <n v="71"/>
    <n v="105"/>
    <n v="52"/>
    <n v="0.44217307692307695"/>
    <n v="0.37714285714285717"/>
    <n v="0.51630434782608692"/>
    <n v="0.15238095238095239"/>
  </r>
  <r>
    <x v="304"/>
    <x v="430"/>
    <x v="4"/>
    <m/>
    <n v="800000"/>
    <n v="85"/>
    <n v="42"/>
    <n v="37"/>
    <n v="0.19230769230769232"/>
    <n v="0.45714285714285713"/>
    <n v="0.17391304347826086"/>
    <n v="8.0952380952380956E-2"/>
  </r>
  <r>
    <x v="305"/>
    <x v="431"/>
    <x v="4"/>
    <m/>
    <n v="800000"/>
    <n v="112"/>
    <n v="64"/>
    <n v="59"/>
    <n v="0.19230769230769232"/>
    <n v="0.61142857142857143"/>
    <n v="0.29347826086956524"/>
    <n v="0.18571428571428572"/>
  </r>
  <r>
    <x v="306"/>
    <x v="432"/>
    <x v="10"/>
    <m/>
    <n v="800000"/>
    <n v="45"/>
    <n v="65"/>
    <n v="50"/>
    <n v="0.19230769230769232"/>
    <n v="0.22857142857142856"/>
    <n v="0.29891304347826086"/>
    <n v="0.14285714285714285"/>
  </r>
  <r>
    <x v="307"/>
    <x v="433"/>
    <x v="5"/>
    <s v="dark"/>
    <n v="1000000"/>
    <n v="74"/>
    <n v="41"/>
    <n v="41"/>
    <n v="0.38461538461538464"/>
    <n v="0.39428571428571429"/>
    <n v="0.16847826086956522"/>
    <n v="0.1"/>
  </r>
  <r>
    <x v="307"/>
    <x v="434"/>
    <x v="5"/>
    <s v="dark"/>
    <n v="1000000"/>
    <n v="84"/>
    <n v="71"/>
    <n v="61"/>
    <n v="0.38461538461538464"/>
    <n v="0.4514285714285714"/>
    <n v="0.33152173913043476"/>
    <n v="0.19523809523809524"/>
  </r>
  <r>
    <x v="308"/>
    <x v="435"/>
    <x v="16"/>
    <s v="psychic"/>
    <n v="1000000"/>
    <n v="23"/>
    <n v="24"/>
    <n v="86"/>
    <n v="0.38461538461538464"/>
    <n v="0.10285714285714286"/>
    <n v="7.6086956521739135E-2"/>
    <n v="0.31428571428571428"/>
  </r>
  <r>
    <x v="309"/>
    <x v="436"/>
    <x v="16"/>
    <s v="psychic"/>
    <n v="1000000"/>
    <n v="33"/>
    <n v="79"/>
    <n v="116"/>
    <n v="0.38461538461538464"/>
    <n v="0.16"/>
    <n v="0.375"/>
    <n v="0.45714285714285713"/>
  </r>
  <r>
    <x v="310"/>
    <x v="437"/>
    <x v="11"/>
    <m/>
    <n v="1000000"/>
    <n v="10"/>
    <n v="10"/>
    <n v="45"/>
    <n v="0.38461538461538464"/>
    <n v="2.8571428571428571E-2"/>
    <n v="0"/>
    <n v="0.11904761904761904"/>
  </r>
  <r>
    <x v="311"/>
    <x v="438"/>
    <x v="10"/>
    <s v="fairy"/>
    <n v="1000000"/>
    <n v="60"/>
    <n v="70"/>
    <n v="90"/>
    <n v="0.38461538461538464"/>
    <n v="0.31428571428571428"/>
    <n v="0.32608695652173914"/>
    <n v="0.33333333333333331"/>
  </r>
  <r>
    <x v="312"/>
    <x v="439"/>
    <x v="4"/>
    <m/>
    <n v="800000"/>
    <n v="30"/>
    <n v="15"/>
    <n v="65"/>
    <n v="0.19230769230769232"/>
    <n v="0.14285714285714285"/>
    <n v="2.717391304347826E-2"/>
    <n v="0.21428571428571427"/>
  </r>
  <r>
    <x v="313"/>
    <x v="440"/>
    <x v="4"/>
    <s v="flying"/>
    <n v="1059860"/>
    <n v="91"/>
    <n v="92"/>
    <n v="42"/>
    <n v="0.44217307692307695"/>
    <n v="0.49142857142857144"/>
    <n v="0.44565217391304346"/>
    <n v="0.10476190476190476"/>
  </r>
  <r>
    <x v="314"/>
    <x v="441"/>
    <x v="12"/>
    <s v="dark"/>
    <n v="1000000"/>
    <n v="35"/>
    <n v="92"/>
    <n v="108"/>
    <n v="0.38461538461538464"/>
    <n v="0.17142857142857143"/>
    <n v="0.44565217391304346"/>
    <n v="0.41904761904761906"/>
  </r>
  <r>
    <x v="315"/>
    <x v="442"/>
    <x v="14"/>
    <s v="ground"/>
    <n v="1250000"/>
    <n v="42"/>
    <n v="40"/>
    <n v="45"/>
    <n v="0.625"/>
    <n v="0.21142857142857144"/>
    <n v="0.16304347826086957"/>
    <n v="0.11904761904761904"/>
  </r>
  <r>
    <x v="316"/>
    <x v="443"/>
    <x v="14"/>
    <s v="ground"/>
    <n v="1250000"/>
    <n v="82"/>
    <n v="50"/>
    <n v="55"/>
    <n v="0.625"/>
    <n v="0.44"/>
    <n v="0.21739130434782608"/>
    <n v="0.16666666666666666"/>
  </r>
  <r>
    <x v="317"/>
    <x v="444"/>
    <x v="14"/>
    <s v="ground"/>
    <n v="1250000"/>
    <n v="92"/>
    <n v="120"/>
    <n v="95"/>
    <n v="0.625"/>
    <n v="0.49714285714285716"/>
    <n v="0.59782608695652173"/>
    <n v="0.35714285714285715"/>
  </r>
  <r>
    <x v="318"/>
    <x v="445"/>
    <x v="4"/>
    <m/>
    <n v="1250000"/>
    <n v="5"/>
    <n v="40"/>
    <n v="85"/>
    <n v="0.625"/>
    <n v="0"/>
    <n v="0.16304347826086957"/>
    <n v="0.30952380952380953"/>
  </r>
  <r>
    <x v="319"/>
    <x v="446"/>
    <x v="9"/>
    <m/>
    <n v="1059860"/>
    <n v="60"/>
    <n v="35"/>
    <n v="40"/>
    <n v="0.44217307692307695"/>
    <n v="0.31428571428571428"/>
    <n v="0.1358695652173913"/>
    <n v="9.5238095238095233E-2"/>
  </r>
  <r>
    <x v="320"/>
    <x v="447"/>
    <x v="9"/>
    <s v="steel"/>
    <n v="1059860"/>
    <n v="112"/>
    <n v="140"/>
    <n v="70"/>
    <n v="0.44217307692307695"/>
    <n v="0.61142857142857143"/>
    <n v="0.70652173913043481"/>
    <n v="0.23809523809523808"/>
  </r>
  <r>
    <x v="321"/>
    <x v="448"/>
    <x v="7"/>
    <m/>
    <n v="1250000"/>
    <n v="32"/>
    <n v="38"/>
    <n v="42"/>
    <n v="0.625"/>
    <n v="0.15428571428571428"/>
    <n v="0.15217391304347827"/>
    <n v="0.10476190476190476"/>
  </r>
  <r>
    <x v="322"/>
    <x v="449"/>
    <x v="7"/>
    <m/>
    <n v="1250000"/>
    <n v="47"/>
    <n v="68"/>
    <n v="72"/>
    <n v="0.625"/>
    <n v="0.24"/>
    <n v="0.31521739130434784"/>
    <n v="0.24761904761904763"/>
  </r>
  <r>
    <x v="323"/>
    <x v="450"/>
    <x v="5"/>
    <s v="bug"/>
    <n v="1250000"/>
    <n v="65"/>
    <n v="30"/>
    <n v="55"/>
    <n v="0.625"/>
    <n v="0.34285714285714286"/>
    <n v="0.10869565217391304"/>
    <n v="0.16666666666666666"/>
  </r>
  <r>
    <x v="324"/>
    <x v="451"/>
    <x v="5"/>
    <s v="dark"/>
    <n v="1250000"/>
    <n v="95"/>
    <n v="60"/>
    <n v="75"/>
    <n v="0.625"/>
    <n v="0.51428571428571423"/>
    <n v="0.27173913043478259"/>
    <n v="0.26190476190476192"/>
  </r>
  <r>
    <x v="325"/>
    <x v="452"/>
    <x v="5"/>
    <s v="fighting"/>
    <n v="1000000"/>
    <n v="50"/>
    <n v="61"/>
    <n v="40"/>
    <n v="0.38461538461538464"/>
    <n v="0.25714285714285712"/>
    <n v="0.27717391304347827"/>
    <n v="9.5238095238095233E-2"/>
  </r>
  <r>
    <x v="325"/>
    <x v="453"/>
    <x v="5"/>
    <s v="fighting"/>
    <n v="1000000"/>
    <n v="85"/>
    <n v="86"/>
    <n v="65"/>
    <n v="0.38461538461538464"/>
    <n v="0.45714285714285713"/>
    <n v="0.41304347826086957"/>
    <n v="0.21428571428571427"/>
  </r>
  <r>
    <x v="326"/>
    <x v="454"/>
    <x v="0"/>
    <m/>
    <n v="1250000"/>
    <n v="46"/>
    <n v="90"/>
    <n v="72"/>
    <n v="0.625"/>
    <n v="0.23428571428571429"/>
    <n v="0.43478260869565216"/>
    <n v="0.24761904761904763"/>
  </r>
  <r>
    <x v="327"/>
    <x v="455"/>
    <x v="2"/>
    <m/>
    <n v="600000"/>
    <n v="66"/>
    <n v="49"/>
    <n v="61"/>
    <n v="0"/>
    <n v="0.34857142857142859"/>
    <n v="0.21195652173913043"/>
    <n v="0.19523809523809524"/>
  </r>
  <r>
    <x v="328"/>
    <x v="456"/>
    <x v="2"/>
    <m/>
    <n v="600000"/>
    <n v="91"/>
    <n v="69"/>
    <n v="86"/>
    <n v="0"/>
    <n v="0.49142857142857144"/>
    <n v="0.32065217391304346"/>
    <n v="0.31428571428571428"/>
  </r>
  <r>
    <x v="146"/>
    <x v="457"/>
    <x v="2"/>
    <s v="flying"/>
    <n v="1250000"/>
    <n v="50"/>
    <n v="60"/>
    <n v="120"/>
    <n v="0.625"/>
    <n v="0.25714285714285712"/>
    <n v="0.27173913043478259"/>
    <n v="0.47619047619047616"/>
  </r>
  <r>
    <x v="329"/>
    <x v="458"/>
    <x v="0"/>
    <s v="ice"/>
    <n v="1250000"/>
    <n v="40"/>
    <n v="62"/>
    <n v="60"/>
    <n v="0.625"/>
    <n v="0.2"/>
    <n v="0.28260869565217389"/>
    <n v="0.19047619047619047"/>
  </r>
  <r>
    <x v="329"/>
    <x v="459"/>
    <x v="0"/>
    <s v="ice"/>
    <n v="1250000"/>
    <n v="30"/>
    <n v="132"/>
    <n v="105"/>
    <n v="0.625"/>
    <n v="0.14285714285714285"/>
    <n v="0.66304347826086951"/>
    <n v="0.40476190476190477"/>
  </r>
  <r>
    <x v="137"/>
    <x v="460"/>
    <x v="15"/>
    <s v="ice"/>
    <n v="1059860"/>
    <n v="125"/>
    <n v="45"/>
    <n v="85"/>
    <n v="0.44217307692307695"/>
    <n v="0.68571428571428572"/>
    <n v="0.19021739130434784"/>
    <n v="0.30952380952380953"/>
  </r>
  <r>
    <x v="330"/>
    <x v="461"/>
    <x v="6"/>
    <s v="steel"/>
    <n v="1000000"/>
    <n v="60"/>
    <n v="130"/>
    <n v="90"/>
    <n v="0.38461538461538464"/>
    <n v="0.31428571428571428"/>
    <n v="0.65217391304347827"/>
    <n v="0.33333333333333331"/>
  </r>
  <r>
    <x v="65"/>
    <x v="462"/>
    <x v="4"/>
    <m/>
    <n v="1000000"/>
    <n v="50"/>
    <n v="80"/>
    <n v="95"/>
    <n v="0.38461538461538464"/>
    <n v="0.25714285714285712"/>
    <n v="0.38043478260869568"/>
    <n v="0.35714285714285715"/>
  </r>
  <r>
    <x v="18"/>
    <x v="463"/>
    <x v="7"/>
    <s v="rock"/>
    <n v="1250000"/>
    <n v="40"/>
    <n v="55"/>
    <n v="55"/>
    <n v="0.625"/>
    <n v="0.2"/>
    <n v="0.24456521739130435"/>
    <n v="0.16666666666666666"/>
  </r>
  <r>
    <x v="68"/>
    <x v="464"/>
    <x v="0"/>
    <m/>
    <n v="1000000"/>
    <n v="50"/>
    <n v="110"/>
    <n v="50"/>
    <n v="0.38461538461538464"/>
    <n v="0.25714285714285712"/>
    <n v="0.54347826086956519"/>
    <n v="0.14285714285714285"/>
  </r>
  <r>
    <x v="331"/>
    <x v="465"/>
    <x v="6"/>
    <m/>
    <n v="1000000"/>
    <n v="95"/>
    <n v="95"/>
    <n v="85"/>
    <n v="0.38461538461538464"/>
    <n v="0.51428571428571423"/>
    <n v="0.46195652173913043"/>
    <n v="0.30952380952380953"/>
  </r>
  <r>
    <x v="332"/>
    <x v="466"/>
    <x v="1"/>
    <m/>
    <n v="1000000"/>
    <n v="83"/>
    <n v="125"/>
    <n v="95"/>
    <n v="0.38461538461538464"/>
    <n v="0.44571428571428573"/>
    <n v="0.625"/>
    <n v="0.35714285714285715"/>
  </r>
  <r>
    <x v="333"/>
    <x v="467"/>
    <x v="8"/>
    <s v="flying"/>
    <n v="800000"/>
    <n v="80"/>
    <n v="120"/>
    <n v="115"/>
    <n v="0.19230769230769232"/>
    <n v="0.42857142857142855"/>
    <n v="0.59782608695652173"/>
    <n v="0.45238095238095238"/>
  </r>
  <r>
    <x v="334"/>
    <x v="468"/>
    <x v="3"/>
    <s v="flying"/>
    <n v="1000000"/>
    <n v="95"/>
    <n v="116"/>
    <n v="56"/>
    <n v="0.38461538461538464"/>
    <n v="0.51428571428571423"/>
    <n v="0.57608695652173914"/>
    <n v="0.17142857142857143"/>
  </r>
  <r>
    <x v="335"/>
    <x v="469"/>
    <x v="0"/>
    <m/>
    <n v="1000000"/>
    <n v="95"/>
    <n v="60"/>
    <n v="65"/>
    <n v="0.38461538461538464"/>
    <n v="0.51428571428571423"/>
    <n v="0.27173913043478259"/>
    <n v="0.21428571428571427"/>
  </r>
  <r>
    <x v="336"/>
    <x v="470"/>
    <x v="13"/>
    <m/>
    <n v="1000000"/>
    <n v="65"/>
    <n v="130"/>
    <n v="95"/>
    <n v="0.38461538461538464"/>
    <n v="0.34285714285714286"/>
    <n v="0.65217391304347827"/>
    <n v="0.35714285714285715"/>
  </r>
  <r>
    <x v="337"/>
    <x v="471"/>
    <x v="7"/>
    <s v="flying"/>
    <n v="1059860"/>
    <n v="95"/>
    <n v="45"/>
    <n v="75"/>
    <n v="0.44217307692307695"/>
    <n v="0.51428571428571423"/>
    <n v="0.19021739130434784"/>
    <n v="0.26190476190476192"/>
  </r>
  <r>
    <x v="338"/>
    <x v="472"/>
    <x v="13"/>
    <s v="ground"/>
    <n v="1250000"/>
    <n v="80"/>
    <n v="70"/>
    <n v="60"/>
    <n v="0.625"/>
    <n v="0.42857142857142855"/>
    <n v="0.32608695652173914"/>
    <n v="0.19047619047619047"/>
  </r>
  <r>
    <x v="88"/>
    <x v="473"/>
    <x v="4"/>
    <m/>
    <n v="1000000"/>
    <n v="90"/>
    <n v="135"/>
    <n v="75"/>
    <n v="0.38461538461538464"/>
    <n v="0.48571428571428571"/>
    <n v="0.67934782608695654"/>
    <n v="0.26190476190476192"/>
  </r>
  <r>
    <x v="339"/>
    <x v="474"/>
    <x v="10"/>
    <s v="fighting"/>
    <n v="1250000"/>
    <n v="110"/>
    <n v="65"/>
    <n v="115"/>
    <n v="0.625"/>
    <n v="0.6"/>
    <n v="0.29891304347826086"/>
    <n v="0.45238095238095238"/>
  </r>
  <r>
    <x v="201"/>
    <x v="475"/>
    <x v="11"/>
    <s v="steel"/>
    <n v="1000000"/>
    <n v="40"/>
    <n v="75"/>
    <n v="150"/>
    <n v="0.38461538461538464"/>
    <n v="0.2"/>
    <n v="0.35326086956521741"/>
    <n v="0.61904761904761907"/>
  </r>
  <r>
    <x v="340"/>
    <x v="476"/>
    <x v="12"/>
    <m/>
    <n v="800000"/>
    <n v="45"/>
    <n v="65"/>
    <n v="135"/>
    <n v="0.19230769230769232"/>
    <n v="0.22857142857142856"/>
    <n v="0.29891304347826086"/>
    <n v="0.54761904761904767"/>
  </r>
  <r>
    <x v="341"/>
    <x v="477"/>
    <x v="13"/>
    <s v="ghost"/>
    <n v="1000000"/>
    <n v="110"/>
    <n v="80"/>
    <n v="70"/>
    <n v="0.38461538461538464"/>
    <n v="0.6"/>
    <n v="0.38043478260869568"/>
    <n v="0.23809523809523808"/>
  </r>
  <r>
    <x v="342"/>
    <x v="478"/>
    <x v="6"/>
    <s v="ghost"/>
    <n v="1000000"/>
    <n v="86"/>
    <n v="105"/>
    <n v="107"/>
    <n v="0.38461538461538464"/>
    <n v="0.46285714285714286"/>
    <n v="0.51630434782608692"/>
    <n v="0.41428571428571431"/>
  </r>
  <r>
    <x v="343"/>
    <x v="479"/>
    <x v="10"/>
    <m/>
    <n v="1250000"/>
    <n v="95"/>
    <n v="75"/>
    <n v="130"/>
    <n v="0.625"/>
    <n v="0.51428571428571423"/>
    <n v="0.35326086956521741"/>
    <n v="0.52380952380952384"/>
  </r>
  <r>
    <x v="185"/>
    <x v="480"/>
    <x v="10"/>
    <m/>
    <n v="1250000"/>
    <n v="80"/>
    <n v="105"/>
    <n v="105"/>
    <n v="0.625"/>
    <n v="0.42857142857142855"/>
    <n v="0.51630434782608692"/>
    <n v="0.40476190476190477"/>
  </r>
  <r>
    <x v="344"/>
    <x v="481"/>
    <x v="10"/>
    <m/>
    <n v="1250000"/>
    <n v="115"/>
    <n v="125"/>
    <n v="70"/>
    <n v="0.625"/>
    <n v="0.62857142857142856"/>
    <n v="0.625"/>
    <n v="0.23809523809523808"/>
  </r>
  <r>
    <x v="345"/>
    <x v="482"/>
    <x v="16"/>
    <s v="dragon"/>
    <n v="1250000"/>
    <n v="90"/>
    <n v="150"/>
    <n v="100"/>
    <n v="0.625"/>
    <n v="0.48571428571428571"/>
    <n v="0.76086956521739135"/>
    <n v="0.38095238095238093"/>
  </r>
  <r>
    <x v="346"/>
    <x v="483"/>
    <x v="2"/>
    <s v="dragon"/>
    <n v="1250000"/>
    <n v="100"/>
    <n v="150"/>
    <n v="120"/>
    <n v="0.625"/>
    <n v="0.54285714285714282"/>
    <n v="0.76086956521739135"/>
    <n v="0.47619047619047616"/>
  </r>
  <r>
    <x v="347"/>
    <x v="484"/>
    <x v="1"/>
    <s v="steel"/>
    <n v="1250000"/>
    <n v="77"/>
    <n v="130"/>
    <n v="106"/>
    <n v="0.625"/>
    <n v="0.41142857142857142"/>
    <n v="0.65217391304347827"/>
    <n v="0.40952380952380951"/>
  </r>
  <r>
    <x v="348"/>
    <x v="485"/>
    <x v="4"/>
    <m/>
    <n v="1250000"/>
    <n v="100"/>
    <n v="80"/>
    <n v="110"/>
    <n v="0.625"/>
    <n v="0.54285714285714282"/>
    <n v="0.38043478260869568"/>
    <n v="0.42857142857142855"/>
  </r>
  <r>
    <x v="349"/>
    <x v="486"/>
    <x v="12"/>
    <s v="dragon"/>
    <n v="1250000"/>
    <n v="90"/>
    <n v="120"/>
    <n v="100"/>
    <n v="0.625"/>
    <n v="0.48571428571428571"/>
    <n v="0.59782608695652173"/>
    <n v="0.38095238095238093"/>
  </r>
  <r>
    <x v="350"/>
    <x v="487"/>
    <x v="10"/>
    <m/>
    <n v="1250000"/>
    <n v="85"/>
    <n v="75"/>
    <n v="130"/>
    <n v="0.625"/>
    <n v="0.45714285714285713"/>
    <n v="0.35326086956521741"/>
    <n v="0.52380952380952384"/>
  </r>
  <r>
    <x v="351"/>
    <x v="488"/>
    <x v="2"/>
    <m/>
    <n v="1250000"/>
    <n v="80"/>
    <n v="80"/>
    <n v="80"/>
    <n v="0.625"/>
    <n v="0.42857142857142855"/>
    <n v="0.38043478260869568"/>
    <n v="0.2857142857142857"/>
  </r>
  <r>
    <x v="352"/>
    <x v="489"/>
    <x v="2"/>
    <m/>
    <n v="1250000"/>
    <n v="100"/>
    <n v="100"/>
    <n v="100"/>
    <n v="0.625"/>
    <n v="0.54285714285714282"/>
    <n v="0.4891304347826087"/>
    <n v="0.38095238095238093"/>
  </r>
  <r>
    <x v="353"/>
    <x v="490"/>
    <x v="15"/>
    <m/>
    <n v="1250000"/>
    <n v="125"/>
    <n v="135"/>
    <n v="90"/>
    <n v="0.625"/>
    <n v="0.68571428571428572"/>
    <n v="0.67934782608695654"/>
    <n v="0.33333333333333331"/>
  </r>
  <r>
    <x v="354"/>
    <x v="491"/>
    <x v="0"/>
    <s v="grass"/>
    <n v="1059860"/>
    <n v="127"/>
    <n v="120"/>
    <n v="75"/>
    <n v="0.44217307692307695"/>
    <n v="0.69714285714285718"/>
    <n v="0.59782608695652173"/>
    <n v="0.26190476190476192"/>
  </r>
  <r>
    <x v="355"/>
    <x v="492"/>
    <x v="4"/>
    <m/>
    <n v="1250000"/>
    <n v="120"/>
    <n v="120"/>
    <n v="120"/>
    <n v="0.625"/>
    <n v="0.65714285714285714"/>
    <n v="0.59782608695652173"/>
    <n v="0.47619047619047616"/>
  </r>
  <r>
    <x v="356"/>
    <x v="493"/>
    <x v="10"/>
    <s v="fire"/>
    <n v="1250000"/>
    <n v="100"/>
    <n v="100"/>
    <n v="100"/>
    <n v="0.625"/>
    <n v="0.54285714285714282"/>
    <n v="0.4891304347826087"/>
    <n v="0.38095238095238093"/>
  </r>
  <r>
    <x v="357"/>
    <x v="494"/>
    <x v="0"/>
    <m/>
    <n v="1059860"/>
    <n v="63"/>
    <n v="45"/>
    <n v="55"/>
    <n v="0.44217307692307695"/>
    <n v="0.33142857142857141"/>
    <n v="0.19021739130434784"/>
    <n v="0.16666666666666666"/>
  </r>
  <r>
    <x v="357"/>
    <x v="495"/>
    <x v="0"/>
    <m/>
    <n v="1059860"/>
    <n v="83"/>
    <n v="60"/>
    <n v="75"/>
    <n v="0.44217307692307695"/>
    <n v="0.44571428571428573"/>
    <n v="0.27173913043478259"/>
    <n v="0.26190476190476192"/>
  </r>
  <r>
    <x v="358"/>
    <x v="496"/>
    <x v="0"/>
    <m/>
    <n v="1059860"/>
    <n v="113"/>
    <n v="75"/>
    <n v="95"/>
    <n v="0.44217307692307695"/>
    <n v="0.6171428571428571"/>
    <n v="0.35326086956521741"/>
    <n v="0.35714285714285715"/>
  </r>
  <r>
    <x v="359"/>
    <x v="497"/>
    <x v="1"/>
    <m/>
    <n v="1059860"/>
    <n v="45"/>
    <n v="45"/>
    <n v="45"/>
    <n v="0.44217307692307695"/>
    <n v="0.22857142857142856"/>
    <n v="0.19021739130434784"/>
    <n v="0.11904761904761904"/>
  </r>
  <r>
    <x v="359"/>
    <x v="498"/>
    <x v="1"/>
    <s v="fighting"/>
    <n v="1059860"/>
    <n v="55"/>
    <n v="70"/>
    <n v="55"/>
    <n v="0.44217307692307695"/>
    <n v="0.2857142857142857"/>
    <n v="0.32608695652173914"/>
    <n v="0.16666666666666666"/>
  </r>
  <r>
    <x v="360"/>
    <x v="499"/>
    <x v="1"/>
    <s v="fighting"/>
    <n v="1059860"/>
    <n v="65"/>
    <n v="100"/>
    <n v="65"/>
    <n v="0.44217307692307695"/>
    <n v="0.34285714285714286"/>
    <n v="0.4891304347826087"/>
    <n v="0.21428571428571427"/>
  </r>
  <r>
    <x v="361"/>
    <x v="500"/>
    <x v="2"/>
    <m/>
    <n v="1059860"/>
    <n v="45"/>
    <n v="63"/>
    <n v="45"/>
    <n v="0.44217307692307695"/>
    <n v="0.22857142857142856"/>
    <n v="0.28804347826086957"/>
    <n v="0.11904761904761904"/>
  </r>
  <r>
    <x v="362"/>
    <x v="501"/>
    <x v="2"/>
    <m/>
    <n v="1059860"/>
    <n v="60"/>
    <n v="83"/>
    <n v="60"/>
    <n v="0.44217307692307695"/>
    <n v="0.31428571428571428"/>
    <n v="0.39673913043478259"/>
    <n v="0.19047619047619047"/>
  </r>
  <r>
    <x v="363"/>
    <x v="502"/>
    <x v="2"/>
    <m/>
    <n v="1059860"/>
    <n v="70"/>
    <n v="108"/>
    <n v="70"/>
    <n v="0.44217307692307695"/>
    <n v="0.37142857142857144"/>
    <n v="0.53260869565217395"/>
    <n v="0.23809523809523808"/>
  </r>
  <r>
    <x v="100"/>
    <x v="503"/>
    <x v="4"/>
    <m/>
    <n v="1000000"/>
    <n v="42"/>
    <n v="35"/>
    <n v="39"/>
    <n v="0.38461538461538464"/>
    <n v="0.21142857142857144"/>
    <n v="0.1358695652173913"/>
    <n v="9.0476190476190474E-2"/>
  </r>
  <r>
    <x v="364"/>
    <x v="504"/>
    <x v="4"/>
    <m/>
    <n v="1000000"/>
    <n v="77"/>
    <n v="60"/>
    <n v="69"/>
    <n v="0.38461538461538464"/>
    <n v="0.41142857142857142"/>
    <n v="0.27173913043478259"/>
    <n v="0.23333333333333334"/>
  </r>
  <r>
    <x v="33"/>
    <x v="505"/>
    <x v="4"/>
    <m/>
    <n v="1059860"/>
    <n v="55"/>
    <n v="25"/>
    <n v="45"/>
    <n v="0.44217307692307695"/>
    <n v="0.2857142857142857"/>
    <n v="8.1521739130434784E-2"/>
    <n v="0.11904761904761904"/>
  </r>
  <r>
    <x v="365"/>
    <x v="506"/>
    <x v="4"/>
    <m/>
    <n v="1059860"/>
    <n v="60"/>
    <n v="35"/>
    <n v="65"/>
    <n v="0.44217307692307695"/>
    <n v="0.31428571428571428"/>
    <n v="0.1358695652173913"/>
    <n v="0.21428571428571427"/>
  </r>
  <r>
    <x v="366"/>
    <x v="507"/>
    <x v="4"/>
    <m/>
    <n v="1059860"/>
    <n v="80"/>
    <n v="45"/>
    <n v="90"/>
    <n v="0.44217307692307695"/>
    <n v="0.42857142857142855"/>
    <n v="0.19021739130434784"/>
    <n v="0.33333333333333331"/>
  </r>
  <r>
    <x v="367"/>
    <x v="508"/>
    <x v="15"/>
    <m/>
    <n v="1000000"/>
    <n v="66"/>
    <n v="50"/>
    <n v="37"/>
    <n v="0.38461538461538464"/>
    <n v="0.34857142857142859"/>
    <n v="0.21739130434782608"/>
    <n v="8.0952380952380956E-2"/>
  </r>
  <r>
    <x v="368"/>
    <x v="509"/>
    <x v="15"/>
    <m/>
    <n v="1000000"/>
    <n v="106"/>
    <n v="88"/>
    <n v="50"/>
    <n v="0.38461538461538464"/>
    <n v="0.57714285714285718"/>
    <n v="0.42391304347826086"/>
    <n v="0.14285714285714285"/>
  </r>
  <r>
    <x v="369"/>
    <x v="510"/>
    <x v="0"/>
    <m/>
    <n v="1000000"/>
    <n v="64"/>
    <n v="53"/>
    <n v="48"/>
    <n v="0.38461538461538464"/>
    <n v="0.33714285714285713"/>
    <n v="0.23369565217391305"/>
    <n v="0.13333333333333333"/>
  </r>
  <r>
    <x v="370"/>
    <x v="511"/>
    <x v="0"/>
    <m/>
    <n v="1000000"/>
    <n v="101"/>
    <n v="98"/>
    <n v="63"/>
    <n v="0.38461538461538464"/>
    <n v="0.5485714285714286"/>
    <n v="0.47826086956521741"/>
    <n v="0.20476190476190476"/>
  </r>
  <r>
    <x v="371"/>
    <x v="512"/>
    <x v="1"/>
    <m/>
    <n v="1000000"/>
    <n v="64"/>
    <n v="53"/>
    <n v="48"/>
    <n v="0.38461538461538464"/>
    <n v="0.33714285714285713"/>
    <n v="0.23369565217391305"/>
    <n v="0.13333333333333333"/>
  </r>
  <r>
    <x v="372"/>
    <x v="513"/>
    <x v="1"/>
    <m/>
    <n v="1000000"/>
    <n v="101"/>
    <n v="98"/>
    <n v="63"/>
    <n v="0.38461538461538464"/>
    <n v="0.5485714285714286"/>
    <n v="0.47826086956521741"/>
    <n v="0.20476190476190476"/>
  </r>
  <r>
    <x v="373"/>
    <x v="514"/>
    <x v="2"/>
    <m/>
    <n v="1000000"/>
    <n v="64"/>
    <n v="53"/>
    <n v="48"/>
    <n v="0.38461538461538464"/>
    <n v="0.33714285714285713"/>
    <n v="0.23369565217391305"/>
    <n v="0.13333333333333333"/>
  </r>
  <r>
    <x v="374"/>
    <x v="515"/>
    <x v="2"/>
    <m/>
    <n v="1000000"/>
    <n v="101"/>
    <n v="98"/>
    <n v="63"/>
    <n v="0.38461538461538464"/>
    <n v="0.5485714285714286"/>
    <n v="0.47826086956521741"/>
    <n v="0.20476190476190476"/>
  </r>
  <r>
    <x v="375"/>
    <x v="516"/>
    <x v="10"/>
    <m/>
    <n v="800000"/>
    <n v="24"/>
    <n v="67"/>
    <n v="55"/>
    <n v="0.19230769230769232"/>
    <n v="0.10857142857142857"/>
    <n v="0.30978260869565216"/>
    <n v="0.16666666666666666"/>
  </r>
  <r>
    <x v="376"/>
    <x v="517"/>
    <x v="10"/>
    <m/>
    <n v="800000"/>
    <n v="29"/>
    <n v="107"/>
    <n v="95"/>
    <n v="0.19230769230769232"/>
    <n v="0.13714285714285715"/>
    <n v="0.52717391304347827"/>
    <n v="0.35714285714285715"/>
  </r>
  <r>
    <x v="377"/>
    <x v="518"/>
    <x v="4"/>
    <s v="flying"/>
    <n v="1059860"/>
    <n v="43"/>
    <n v="36"/>
    <n v="30"/>
    <n v="0.44217307692307695"/>
    <n v="0.21714285714285714"/>
    <n v="0.14130434782608695"/>
    <n v="4.7619047619047616E-2"/>
  </r>
  <r>
    <x v="378"/>
    <x v="519"/>
    <x v="4"/>
    <s v="flying"/>
    <n v="1059860"/>
    <n v="65"/>
    <n v="50"/>
    <n v="42"/>
    <n v="0.44217307692307695"/>
    <n v="0.34285714285714286"/>
    <n v="0.21739130434782608"/>
    <n v="0.10476190476190476"/>
  </r>
  <r>
    <x v="379"/>
    <x v="520"/>
    <x v="4"/>
    <s v="flying"/>
    <n v="1059860"/>
    <n v="93"/>
    <n v="65"/>
    <n v="55"/>
    <n v="0.44217307692307695"/>
    <n v="0.50285714285714289"/>
    <n v="0.29891304347826086"/>
    <n v="0.16666666666666666"/>
  </r>
  <r>
    <x v="380"/>
    <x v="521"/>
    <x v="6"/>
    <m/>
    <n v="1000000"/>
    <n v="76"/>
    <n v="50"/>
    <n v="32"/>
    <n v="0.38461538461538464"/>
    <n v="0.40571428571428569"/>
    <n v="0.21739130434782608"/>
    <n v="5.7142857142857141E-2"/>
  </r>
  <r>
    <x v="331"/>
    <x v="522"/>
    <x v="6"/>
    <m/>
    <n v="1000000"/>
    <n v="116"/>
    <n v="80"/>
    <n v="63"/>
    <n v="0.38461538461538464"/>
    <n v="0.63428571428571423"/>
    <n v="0.38043478260869568"/>
    <n v="0.20476190476190476"/>
  </r>
  <r>
    <x v="381"/>
    <x v="523"/>
    <x v="11"/>
    <m/>
    <n v="1059860"/>
    <n v="15"/>
    <n v="25"/>
    <n v="25"/>
    <n v="0.44217307692307695"/>
    <n v="5.7142857142857141E-2"/>
    <n v="8.1521739130434784E-2"/>
    <n v="2.3809523809523808E-2"/>
  </r>
  <r>
    <x v="382"/>
    <x v="524"/>
    <x v="11"/>
    <m/>
    <n v="1059860"/>
    <n v="20"/>
    <n v="50"/>
    <n v="40"/>
    <n v="0.44217307692307695"/>
    <n v="8.5714285714285715E-2"/>
    <n v="0.21739130434782608"/>
    <n v="9.5238095238095233E-2"/>
  </r>
  <r>
    <x v="383"/>
    <x v="525"/>
    <x v="11"/>
    <m/>
    <n v="1059860"/>
    <n v="25"/>
    <n v="60"/>
    <n v="80"/>
    <n v="0.44217307692307695"/>
    <n v="0.11428571428571428"/>
    <n v="0.27173913043478259"/>
    <n v="0.2857142857142857"/>
  </r>
  <r>
    <x v="22"/>
    <x v="526"/>
    <x v="10"/>
    <s v="flying"/>
    <n v="1000000"/>
    <n v="72"/>
    <n v="55"/>
    <n v="43"/>
    <n v="0.38461538461538464"/>
    <n v="0.38285714285714284"/>
    <n v="0.24456521739130435"/>
    <n v="0.10952380952380952"/>
  </r>
  <r>
    <x v="384"/>
    <x v="527"/>
    <x v="10"/>
    <s v="flying"/>
    <n v="1000000"/>
    <n v="114"/>
    <n v="77"/>
    <n v="55"/>
    <n v="0.38461538461538464"/>
    <n v="0.62285714285714289"/>
    <n v="0.3641304347826087"/>
    <n v="0.16666666666666666"/>
  </r>
  <r>
    <x v="28"/>
    <x v="528"/>
    <x v="7"/>
    <m/>
    <n v="1000000"/>
    <n v="68"/>
    <n v="30"/>
    <n v="45"/>
    <n v="0.38461538461538464"/>
    <n v="0.36"/>
    <n v="0.10869565217391304"/>
    <n v="0.11904761904761904"/>
  </r>
  <r>
    <x v="385"/>
    <x v="529"/>
    <x v="7"/>
    <s v="steel"/>
    <n v="1000000"/>
    <n v="88"/>
    <n v="50"/>
    <n v="65"/>
    <n v="0.38461538461538464"/>
    <n v="0.47428571428571431"/>
    <n v="0.21739130434782608"/>
    <n v="0.21428571428571427"/>
  </r>
  <r>
    <x v="386"/>
    <x v="530"/>
    <x v="4"/>
    <m/>
    <n v="800000"/>
    <n v="50"/>
    <n v="80"/>
    <n v="126"/>
    <n v="0.19230769230769232"/>
    <n v="0.25714285714285712"/>
    <n v="0.38043478260869568"/>
    <n v="0.50476190476190474"/>
  </r>
  <r>
    <x v="387"/>
    <x v="531"/>
    <x v="9"/>
    <m/>
    <n v="1059860"/>
    <n v="35"/>
    <n v="25"/>
    <n v="35"/>
    <n v="0.44217307692307695"/>
    <n v="0.17142857142857143"/>
    <n v="8.1521739130434784E-2"/>
    <n v="7.1428571428571425E-2"/>
  </r>
  <r>
    <x v="387"/>
    <x v="532"/>
    <x v="9"/>
    <m/>
    <n v="1059860"/>
    <n v="40"/>
    <n v="40"/>
    <n v="50"/>
    <n v="0.44217307692307695"/>
    <n v="0.2"/>
    <n v="0.16304347826086957"/>
    <n v="0.14285714285714285"/>
  </r>
  <r>
    <x v="387"/>
    <x v="533"/>
    <x v="9"/>
    <m/>
    <n v="1059860"/>
    <n v="45"/>
    <n v="55"/>
    <n v="65"/>
    <n v="0.44217307692307695"/>
    <n v="0.22857142857142856"/>
    <n v="0.24456521739130435"/>
    <n v="0.21428571428571427"/>
  </r>
  <r>
    <x v="35"/>
    <x v="534"/>
    <x v="2"/>
    <m/>
    <n v="1059860"/>
    <n v="64"/>
    <n v="50"/>
    <n v="40"/>
    <n v="0.44217307692307695"/>
    <n v="0.33714285714285713"/>
    <n v="0.21739130434782608"/>
    <n v="9.5238095238095233E-2"/>
  </r>
  <r>
    <x v="224"/>
    <x v="535"/>
    <x v="2"/>
    <s v="ground"/>
    <n v="1059860"/>
    <n v="69"/>
    <n v="65"/>
    <n v="55"/>
    <n v="0.44217307692307695"/>
    <n v="0.36571428571428571"/>
    <n v="0.29891304347826086"/>
    <n v="0.16666666666666666"/>
  </r>
  <r>
    <x v="224"/>
    <x v="536"/>
    <x v="2"/>
    <s v="ground"/>
    <n v="1059860"/>
    <n v="74"/>
    <n v="85"/>
    <n v="75"/>
    <n v="0.44217307692307695"/>
    <n v="0.39428571428571429"/>
    <n v="0.40760869565217389"/>
    <n v="0.26190476190476192"/>
  </r>
  <r>
    <x v="388"/>
    <x v="537"/>
    <x v="9"/>
    <m/>
    <n v="1000000"/>
    <n v="45"/>
    <n v="30"/>
    <n v="85"/>
    <n v="0.38461538461538464"/>
    <n v="0.22857142857142856"/>
    <n v="0.10869565217391304"/>
    <n v="0.30952380952380953"/>
  </r>
  <r>
    <x v="389"/>
    <x v="538"/>
    <x v="9"/>
    <m/>
    <n v="1000000"/>
    <n v="85"/>
    <n v="30"/>
    <n v="75"/>
    <n v="0.38461538461538464"/>
    <n v="0.45714285714285713"/>
    <n v="0.10869565217391304"/>
    <n v="0.26190476190476192"/>
  </r>
  <r>
    <x v="390"/>
    <x v="539"/>
    <x v="3"/>
    <s v="grass"/>
    <n v="1059860"/>
    <n v="42"/>
    <n v="40"/>
    <n v="60"/>
    <n v="0.44217307692307695"/>
    <n v="0.21142857142857144"/>
    <n v="0.16304347826086957"/>
    <n v="0.19047619047619047"/>
  </r>
  <r>
    <x v="391"/>
    <x v="540"/>
    <x v="3"/>
    <s v="grass"/>
    <n v="1059860"/>
    <n v="42"/>
    <n v="50"/>
    <n v="80"/>
    <n v="0.44217307692307695"/>
    <n v="0.21142857142857144"/>
    <n v="0.21739130434782608"/>
    <n v="0.2857142857142857"/>
  </r>
  <r>
    <x v="392"/>
    <x v="541"/>
    <x v="3"/>
    <s v="grass"/>
    <n v="1059860"/>
    <n v="92"/>
    <n v="70"/>
    <n v="80"/>
    <n v="0.44217307692307695"/>
    <n v="0.49714285714285716"/>
    <n v="0.32608695652173914"/>
    <n v="0.2857142857142857"/>
  </r>
  <r>
    <x v="393"/>
    <x v="542"/>
    <x v="3"/>
    <s v="poison"/>
    <n v="1059860"/>
    <n v="57"/>
    <n v="30"/>
    <n v="39"/>
    <n v="0.44217307692307695"/>
    <n v="0.29714285714285715"/>
    <n v="0.10869565217391304"/>
    <n v="9.0476190476190474E-2"/>
  </r>
  <r>
    <x v="394"/>
    <x v="543"/>
    <x v="3"/>
    <s v="poison"/>
    <n v="1059860"/>
    <n v="47"/>
    <n v="40"/>
    <n v="79"/>
    <n v="0.44217307692307695"/>
    <n v="0.24"/>
    <n v="0.16304347826086957"/>
    <n v="0.28095238095238095"/>
  </r>
  <r>
    <x v="395"/>
    <x v="544"/>
    <x v="3"/>
    <s v="poison"/>
    <n v="1059860"/>
    <n v="112"/>
    <n v="55"/>
    <n v="69"/>
    <n v="0.44217307692307695"/>
    <n v="0.61142857142857143"/>
    <n v="0.24456521739130435"/>
    <n v="0.23333333333333334"/>
  </r>
  <r>
    <x v="396"/>
    <x v="545"/>
    <x v="0"/>
    <s v="fairy"/>
    <n v="1000000"/>
    <n v="66"/>
    <n v="37"/>
    <n v="50"/>
    <n v="0.38461538461538464"/>
    <n v="0.34857142857142859"/>
    <n v="0.14673913043478262"/>
    <n v="0.14285714285714285"/>
  </r>
  <r>
    <x v="397"/>
    <x v="546"/>
    <x v="0"/>
    <s v="fairy"/>
    <n v="1000000"/>
    <n v="116"/>
    <n v="77"/>
    <n v="75"/>
    <n v="0.38461538461538464"/>
    <n v="0.63428571428571423"/>
    <n v="0.3641304347826087"/>
    <n v="0.26190476190476192"/>
  </r>
  <r>
    <x v="398"/>
    <x v="547"/>
    <x v="0"/>
    <m/>
    <n v="1000000"/>
    <n v="30"/>
    <n v="70"/>
    <n v="50"/>
    <n v="0.38461538461538464"/>
    <n v="0.14285714285714285"/>
    <n v="0.32608695652173914"/>
    <n v="0.14285714285714285"/>
  </r>
  <r>
    <x v="399"/>
    <x v="548"/>
    <x v="0"/>
    <m/>
    <n v="1000000"/>
    <n v="90"/>
    <n v="110"/>
    <n v="75"/>
    <n v="0.38461538461538464"/>
    <n v="0.48571428571428571"/>
    <n v="0.54347826086956519"/>
    <n v="0.26190476190476192"/>
  </r>
  <r>
    <x v="400"/>
    <x v="549"/>
    <x v="2"/>
    <m/>
    <n v="1000000"/>
    <n v="98"/>
    <n v="80"/>
    <n v="55"/>
    <n v="0.38461538461538464"/>
    <n v="0.53142857142857147"/>
    <n v="0.38043478260869568"/>
    <n v="0.16666666666666666"/>
  </r>
  <r>
    <x v="401"/>
    <x v="550"/>
    <x v="7"/>
    <s v="dark"/>
    <n v="1059860"/>
    <n v="65"/>
    <n v="35"/>
    <n v="35"/>
    <n v="0.44217307692307695"/>
    <n v="0.34285714285714286"/>
    <n v="0.1358695652173913"/>
    <n v="7.1428571428571425E-2"/>
  </r>
  <r>
    <x v="401"/>
    <x v="551"/>
    <x v="7"/>
    <s v="dark"/>
    <n v="1059860"/>
    <n v="74"/>
    <n v="45"/>
    <n v="45"/>
    <n v="0.44217307692307695"/>
    <n v="0.39428571428571429"/>
    <n v="0.19021739130434784"/>
    <n v="0.11904761904761904"/>
  </r>
  <r>
    <x v="402"/>
    <x v="552"/>
    <x v="7"/>
    <s v="dark"/>
    <n v="1059860"/>
    <n v="92"/>
    <n v="65"/>
    <n v="70"/>
    <n v="0.44217307692307695"/>
    <n v="0.49714285714285716"/>
    <n v="0.29891304347826086"/>
    <n v="0.23809523809523808"/>
  </r>
  <r>
    <x v="403"/>
    <x v="553"/>
    <x v="1"/>
    <m/>
    <n v="1059860"/>
    <n v="50"/>
    <n v="15"/>
    <n v="45"/>
    <n v="0.44217307692307695"/>
    <n v="0.25714285714285712"/>
    <n v="2.717391304347826E-2"/>
    <n v="0.11904761904761904"/>
  </r>
  <r>
    <x v="404"/>
    <x v="554"/>
    <x v="1"/>
    <s v="fire"/>
    <n v="1059860"/>
    <n v="55"/>
    <n v="140"/>
    <n v="105"/>
    <n v="0.44217307692307695"/>
    <n v="0.2857142857142857"/>
    <n v="0.70652173913043481"/>
    <n v="0.40476190476190477"/>
  </r>
  <r>
    <x v="225"/>
    <x v="555"/>
    <x v="0"/>
    <m/>
    <n v="1000000"/>
    <n v="60"/>
    <n v="106"/>
    <n v="67"/>
    <n v="0.38461538461538464"/>
    <n v="0.31428571428571428"/>
    <n v="0.52173913043478259"/>
    <n v="0.22380952380952382"/>
  </r>
  <r>
    <x v="405"/>
    <x v="556"/>
    <x v="3"/>
    <s v="rock"/>
    <n v="1000000"/>
    <n v="55"/>
    <n v="35"/>
    <n v="35"/>
    <n v="0.38461538461538464"/>
    <n v="0.2857142857142857"/>
    <n v="0.1358695652173913"/>
    <n v="7.1428571428571425E-2"/>
  </r>
  <r>
    <x v="406"/>
    <x v="557"/>
    <x v="3"/>
    <s v="rock"/>
    <n v="1000000"/>
    <n v="45"/>
    <n v="65"/>
    <n v="75"/>
    <n v="0.38461538461538464"/>
    <n v="0.22857142857142856"/>
    <n v="0.29891304347826086"/>
    <n v="0.26190476190476192"/>
  </r>
  <r>
    <x v="407"/>
    <x v="558"/>
    <x v="15"/>
    <s v="fighting"/>
    <n v="1000000"/>
    <n v="48"/>
    <n v="35"/>
    <n v="70"/>
    <n v="0.38461538461538464"/>
    <n v="0.24571428571428572"/>
    <n v="0.1358695652173913"/>
    <n v="0.23809523809523808"/>
  </r>
  <r>
    <x v="408"/>
    <x v="559"/>
    <x v="15"/>
    <s v="fighting"/>
    <n v="1000000"/>
    <n v="58"/>
    <n v="45"/>
    <n v="115"/>
    <n v="0.38461538461538464"/>
    <n v="0.30285714285714288"/>
    <n v="0.19021739130434784"/>
    <n v="0.45238095238095238"/>
  </r>
  <r>
    <x v="409"/>
    <x v="560"/>
    <x v="10"/>
    <s v="flying"/>
    <n v="1000000"/>
    <n v="97"/>
    <n v="103"/>
    <n v="80"/>
    <n v="0.38461538461538464"/>
    <n v="0.52571428571428569"/>
    <n v="0.50543478260869568"/>
    <n v="0.2857142857142857"/>
  </r>
  <r>
    <x v="410"/>
    <x v="561"/>
    <x v="12"/>
    <m/>
    <n v="1000000"/>
    <n v="30"/>
    <n v="55"/>
    <n v="65"/>
    <n v="0.38461538461538464"/>
    <n v="0.14285714285714285"/>
    <n v="0.24456521739130435"/>
    <n v="0.21428571428571427"/>
  </r>
  <r>
    <x v="411"/>
    <x v="562"/>
    <x v="12"/>
    <m/>
    <n v="1000000"/>
    <n v="30"/>
    <n v="95"/>
    <n v="105"/>
    <n v="0.38461538461538464"/>
    <n v="0.14285714285714285"/>
    <n v="0.46195652173913043"/>
    <n v="0.40476190476190477"/>
  </r>
  <r>
    <x v="412"/>
    <x v="563"/>
    <x v="2"/>
    <s v="rock"/>
    <n v="1000000"/>
    <n v="22"/>
    <n v="53"/>
    <n v="45"/>
    <n v="0.38461538461538464"/>
    <n v="9.7142857142857142E-2"/>
    <n v="0.23369565217391305"/>
    <n v="0.11904761904761904"/>
  </r>
  <r>
    <x v="412"/>
    <x v="564"/>
    <x v="2"/>
    <s v="rock"/>
    <n v="1000000"/>
    <n v="32"/>
    <n v="83"/>
    <n v="65"/>
    <n v="0.38461538461538464"/>
    <n v="0.15428571428571428"/>
    <n v="0.39673913043478259"/>
    <n v="0.21428571428571427"/>
  </r>
  <r>
    <x v="413"/>
    <x v="565"/>
    <x v="11"/>
    <s v="flying"/>
    <n v="1000000"/>
    <n v="70"/>
    <n v="74"/>
    <n v="45"/>
    <n v="0.38461538461538464"/>
    <n v="0.37142857142857144"/>
    <n v="0.34782608695652173"/>
    <n v="0.11904761904761904"/>
  </r>
  <r>
    <x v="413"/>
    <x v="566"/>
    <x v="11"/>
    <s v="flying"/>
    <n v="1000000"/>
    <n v="110"/>
    <n v="112"/>
    <n v="65"/>
    <n v="0.38461538461538464"/>
    <n v="0.6"/>
    <n v="0.55434782608695654"/>
    <n v="0.21428571428571427"/>
  </r>
  <r>
    <x v="414"/>
    <x v="567"/>
    <x v="5"/>
    <m/>
    <n v="1000000"/>
    <n v="65"/>
    <n v="40"/>
    <n v="62"/>
    <n v="0.38461538461538464"/>
    <n v="0.34285714285714286"/>
    <n v="0.16304347826086957"/>
    <n v="0.2"/>
  </r>
  <r>
    <x v="415"/>
    <x v="568"/>
    <x v="5"/>
    <m/>
    <n v="1000000"/>
    <n v="75"/>
    <n v="60"/>
    <n v="82"/>
    <n v="0.38461538461538464"/>
    <n v="0.4"/>
    <n v="0.27173913043478259"/>
    <n v="0.29523809523809524"/>
  </r>
  <r>
    <x v="416"/>
    <x v="569"/>
    <x v="15"/>
    <m/>
    <n v="1059860"/>
    <n v="65"/>
    <n v="80"/>
    <n v="40"/>
    <n v="0.44217307692307695"/>
    <n v="0.34285714285714286"/>
    <n v="0.38043478260869568"/>
    <n v="9.5238095238095233E-2"/>
  </r>
  <r>
    <x v="417"/>
    <x v="570"/>
    <x v="15"/>
    <m/>
    <n v="1059860"/>
    <n v="105"/>
    <n v="120"/>
    <n v="60"/>
    <n v="0.44217307692307695"/>
    <n v="0.5714285714285714"/>
    <n v="0.59782608695652173"/>
    <n v="0.19047619047619047"/>
  </r>
  <r>
    <x v="418"/>
    <x v="571"/>
    <x v="4"/>
    <m/>
    <n v="800000"/>
    <n v="75"/>
    <n v="40"/>
    <n v="40"/>
    <n v="0.19230769230769232"/>
    <n v="0.4"/>
    <n v="0.16304347826086957"/>
    <n v="9.5238095238095233E-2"/>
  </r>
  <r>
    <x v="419"/>
    <x v="572"/>
    <x v="4"/>
    <m/>
    <n v="800000"/>
    <n v="115"/>
    <n v="65"/>
    <n v="60"/>
    <n v="0.19230769230769232"/>
    <n v="0.62857142857142856"/>
    <n v="0.29891304347826086"/>
    <n v="0.19047619047619047"/>
  </r>
  <r>
    <x v="420"/>
    <x v="573"/>
    <x v="10"/>
    <m/>
    <n v="1059860"/>
    <n v="45"/>
    <n v="55"/>
    <n v="65"/>
    <n v="0.44217307692307695"/>
    <n v="0.22857142857142856"/>
    <n v="0.24456521739130435"/>
    <n v="0.21428571428571427"/>
  </r>
  <r>
    <x v="221"/>
    <x v="574"/>
    <x v="10"/>
    <m/>
    <n v="1059860"/>
    <n v="55"/>
    <n v="75"/>
    <n v="85"/>
    <n v="0.44217307692307695"/>
    <n v="0.2857142857142857"/>
    <n v="0.35326086956521741"/>
    <n v="0.30952380952380953"/>
  </r>
  <r>
    <x v="421"/>
    <x v="575"/>
    <x v="10"/>
    <m/>
    <n v="1059860"/>
    <n v="65"/>
    <n v="95"/>
    <n v="110"/>
    <n v="0.44217307692307695"/>
    <n v="0.34285714285714286"/>
    <n v="0.46195652173913043"/>
    <n v="0.42857142857142855"/>
  </r>
  <r>
    <x v="422"/>
    <x v="576"/>
    <x v="10"/>
    <m/>
    <n v="1059860"/>
    <n v="20"/>
    <n v="105"/>
    <n v="50"/>
    <n v="0.44217307692307695"/>
    <n v="8.5714285714285715E-2"/>
    <n v="0.51630434782608692"/>
    <n v="0.14285714285714285"/>
  </r>
  <r>
    <x v="423"/>
    <x v="577"/>
    <x v="10"/>
    <m/>
    <n v="1059860"/>
    <n v="30"/>
    <n v="125"/>
    <n v="60"/>
    <n v="0.44217307692307695"/>
    <n v="0.14285714285714285"/>
    <n v="0.625"/>
    <n v="0.19047619047619047"/>
  </r>
  <r>
    <x v="424"/>
    <x v="578"/>
    <x v="10"/>
    <m/>
    <n v="1059860"/>
    <n v="30"/>
    <n v="125"/>
    <n v="85"/>
    <n v="0.44217307692307695"/>
    <n v="0.14285714285714285"/>
    <n v="0.625"/>
    <n v="0.30952380952380953"/>
  </r>
  <r>
    <x v="183"/>
    <x v="579"/>
    <x v="2"/>
    <s v="flying"/>
    <n v="1000000"/>
    <n v="55"/>
    <n v="44"/>
    <n v="50"/>
    <n v="0.38461538461538464"/>
    <n v="0.2857142857142857"/>
    <n v="0.18478260869565216"/>
    <n v="0.14285714285714285"/>
  </r>
  <r>
    <x v="425"/>
    <x v="580"/>
    <x v="2"/>
    <s v="flying"/>
    <n v="1000000"/>
    <n v="98"/>
    <n v="87"/>
    <n v="63"/>
    <n v="0.38461538461538464"/>
    <n v="0.53142857142857147"/>
    <n v="0.41847826086956524"/>
    <n v="0.20476190476190476"/>
  </r>
  <r>
    <x v="336"/>
    <x v="581"/>
    <x v="13"/>
    <m/>
    <n v="1250000"/>
    <n v="44"/>
    <n v="65"/>
    <n v="60"/>
    <n v="0.625"/>
    <n v="0.22285714285714286"/>
    <n v="0.29891304347826086"/>
    <n v="0.19047619047619047"/>
  </r>
  <r>
    <x v="426"/>
    <x v="582"/>
    <x v="13"/>
    <m/>
    <n v="1250000"/>
    <n v="59"/>
    <n v="80"/>
    <n v="75"/>
    <n v="0.625"/>
    <n v="0.30857142857142855"/>
    <n v="0.38043478260869568"/>
    <n v="0.26190476190476192"/>
  </r>
  <r>
    <x v="427"/>
    <x v="583"/>
    <x v="13"/>
    <m/>
    <n v="1250000"/>
    <n v="79"/>
    <n v="110"/>
    <n v="95"/>
    <n v="0.625"/>
    <n v="0.42285714285714288"/>
    <n v="0.54347826086956519"/>
    <n v="0.35714285714285715"/>
  </r>
  <r>
    <x v="428"/>
    <x v="584"/>
    <x v="4"/>
    <s v="grass"/>
    <n v="1000000"/>
    <n v="75"/>
    <n v="40"/>
    <n v="50"/>
    <n v="0.38461538461538464"/>
    <n v="0.4"/>
    <n v="0.16304347826086957"/>
    <n v="0.14285714285714285"/>
  </r>
  <r>
    <x v="428"/>
    <x v="585"/>
    <x v="4"/>
    <s v="grass"/>
    <n v="1000000"/>
    <n v="95"/>
    <n v="60"/>
    <n v="70"/>
    <n v="0.38461538461538464"/>
    <n v="0.51428571428571423"/>
    <n v="0.27173913043478259"/>
    <n v="0.23809523809523808"/>
  </r>
  <r>
    <x v="429"/>
    <x v="586"/>
    <x v="6"/>
    <s v="flying"/>
    <n v="1000000"/>
    <n v="103"/>
    <n v="75"/>
    <n v="60"/>
    <n v="0.38461538461538464"/>
    <n v="0.56000000000000005"/>
    <n v="0.35326086956521741"/>
    <n v="0.19047619047619047"/>
  </r>
  <r>
    <x v="430"/>
    <x v="587"/>
    <x v="3"/>
    <m/>
    <n v="1000000"/>
    <n v="60"/>
    <n v="40"/>
    <n v="45"/>
    <n v="0.38461538461538464"/>
    <n v="0.31428571428571428"/>
    <n v="0.16304347826086957"/>
    <n v="0.11904761904761904"/>
  </r>
  <r>
    <x v="431"/>
    <x v="588"/>
    <x v="3"/>
    <s v="steel"/>
    <n v="1000000"/>
    <n v="20"/>
    <n v="60"/>
    <n v="105"/>
    <n v="0.38461538461538464"/>
    <n v="8.5714285714285715E-2"/>
    <n v="0.27173913043478259"/>
    <n v="0.40476190476190477"/>
  </r>
  <r>
    <x v="25"/>
    <x v="589"/>
    <x v="0"/>
    <s v="poison"/>
    <n v="1000000"/>
    <n v="15"/>
    <n v="55"/>
    <n v="55"/>
    <n v="0.38461538461538464"/>
    <n v="5.7142857142857141E-2"/>
    <n v="0.24456521739130435"/>
    <n v="0.16666666666666666"/>
  </r>
  <r>
    <x v="25"/>
    <x v="590"/>
    <x v="0"/>
    <s v="poison"/>
    <n v="1000000"/>
    <n v="30"/>
    <n v="85"/>
    <n v="80"/>
    <n v="0.38461538461538464"/>
    <n v="0.14285714285714285"/>
    <n v="0.40760869565217389"/>
    <n v="0.2857142857142857"/>
  </r>
  <r>
    <x v="432"/>
    <x v="591"/>
    <x v="2"/>
    <s v="ghost"/>
    <n v="1000000"/>
    <n v="40"/>
    <n v="65"/>
    <n v="85"/>
    <n v="0.38461538461538464"/>
    <n v="0.2"/>
    <n v="0.29891304347826086"/>
    <n v="0.30952380952380953"/>
  </r>
  <r>
    <x v="432"/>
    <x v="592"/>
    <x v="2"/>
    <s v="ghost"/>
    <n v="1000000"/>
    <n v="60"/>
    <n v="85"/>
    <n v="105"/>
    <n v="0.38461538461538464"/>
    <n v="0.31428571428571428"/>
    <n v="0.40760869565217389"/>
    <n v="0.40476190476190477"/>
  </r>
  <r>
    <x v="433"/>
    <x v="593"/>
    <x v="2"/>
    <m/>
    <n v="800000"/>
    <n v="65"/>
    <n v="40"/>
    <n v="45"/>
    <n v="0.19230769230769232"/>
    <n v="0.34285714285714286"/>
    <n v="0.16304347826086957"/>
    <n v="0.11904761904761904"/>
  </r>
  <r>
    <x v="434"/>
    <x v="594"/>
    <x v="3"/>
    <s v="electric"/>
    <n v="1000000"/>
    <n v="65"/>
    <n v="57"/>
    <n v="50"/>
    <n v="0.38461538461538464"/>
    <n v="0.34285714285714286"/>
    <n v="0.25543478260869568"/>
    <n v="0.14285714285714285"/>
  </r>
  <r>
    <x v="435"/>
    <x v="595"/>
    <x v="3"/>
    <s v="electric"/>
    <n v="1000000"/>
    <n v="108"/>
    <n v="97"/>
    <n v="60"/>
    <n v="0.38461538461538464"/>
    <n v="0.58857142857142852"/>
    <n v="0.47282608695652173"/>
    <n v="0.19047619047619047"/>
  </r>
  <r>
    <x v="436"/>
    <x v="596"/>
    <x v="0"/>
    <s v="steel"/>
    <n v="1000000"/>
    <n v="10"/>
    <n v="24"/>
    <n v="86"/>
    <n v="0.38461538461538464"/>
    <n v="2.8571428571428571E-2"/>
    <n v="7.6086956521739135E-2"/>
    <n v="0.31428571428571428"/>
  </r>
  <r>
    <x v="437"/>
    <x v="597"/>
    <x v="0"/>
    <s v="steel"/>
    <n v="1000000"/>
    <n v="20"/>
    <n v="54"/>
    <n v="116"/>
    <n v="0.38461538461538464"/>
    <n v="8.5714285714285715E-2"/>
    <n v="0.2391304347826087"/>
    <n v="0.45714285714285713"/>
  </r>
  <r>
    <x v="438"/>
    <x v="598"/>
    <x v="16"/>
    <m/>
    <n v="1059860"/>
    <n v="30"/>
    <n v="45"/>
    <n v="60"/>
    <n v="0.44217307692307695"/>
    <n v="0.14285714285714285"/>
    <n v="0.19021739130434784"/>
    <n v="0.19047619047619047"/>
  </r>
  <r>
    <x v="438"/>
    <x v="599"/>
    <x v="16"/>
    <m/>
    <n v="1059860"/>
    <n v="50"/>
    <n v="70"/>
    <n v="85"/>
    <n v="0.44217307692307695"/>
    <n v="0.25714285714285712"/>
    <n v="0.32608695652173914"/>
    <n v="0.30952380952380953"/>
  </r>
  <r>
    <x v="438"/>
    <x v="600"/>
    <x v="16"/>
    <m/>
    <n v="1059860"/>
    <n v="90"/>
    <n v="70"/>
    <n v="85"/>
    <n v="0.44217307692307695"/>
    <n v="0.48571428571428571"/>
    <n v="0.32608695652173914"/>
    <n v="0.30952380952380953"/>
  </r>
  <r>
    <x v="439"/>
    <x v="601"/>
    <x v="6"/>
    <m/>
    <n v="1250000"/>
    <n v="60"/>
    <n v="45"/>
    <n v="40"/>
    <n v="0.625"/>
    <n v="0.31428571428571428"/>
    <n v="0.19021739130434784"/>
    <n v="9.5238095238095233E-2"/>
  </r>
  <r>
    <x v="439"/>
    <x v="602"/>
    <x v="6"/>
    <m/>
    <n v="1250000"/>
    <n v="40"/>
    <n v="75"/>
    <n v="70"/>
    <n v="0.625"/>
    <n v="0.2"/>
    <n v="0.35326086956521741"/>
    <n v="0.23809523809523808"/>
  </r>
  <r>
    <x v="439"/>
    <x v="603"/>
    <x v="6"/>
    <m/>
    <n v="1250000"/>
    <n v="50"/>
    <n v="105"/>
    <n v="80"/>
    <n v="0.625"/>
    <n v="0.25714285714285712"/>
    <n v="0.51630434782608692"/>
    <n v="0.2857142857142857"/>
  </r>
  <r>
    <x v="440"/>
    <x v="604"/>
    <x v="10"/>
    <m/>
    <n v="1000000"/>
    <n v="30"/>
    <n v="85"/>
    <n v="55"/>
    <n v="0.38461538461538464"/>
    <n v="0.14285714285714285"/>
    <n v="0.40760869565217389"/>
    <n v="0.16666666666666666"/>
  </r>
  <r>
    <x v="440"/>
    <x v="605"/>
    <x v="10"/>
    <m/>
    <n v="1000000"/>
    <n v="40"/>
    <n v="125"/>
    <n v="95"/>
    <n v="0.38461538461538464"/>
    <n v="0.2"/>
    <n v="0.625"/>
    <n v="0.35714285714285715"/>
  </r>
  <r>
    <x v="441"/>
    <x v="606"/>
    <x v="12"/>
    <s v="fire"/>
    <n v="1059860"/>
    <n v="20"/>
    <n v="65"/>
    <n v="55"/>
    <n v="0.44217307692307695"/>
    <n v="8.5714285714285715E-2"/>
    <n v="0.29891304347826086"/>
    <n v="0.16666666666666666"/>
  </r>
  <r>
    <x v="442"/>
    <x v="607"/>
    <x v="12"/>
    <s v="fire"/>
    <n v="1059860"/>
    <n v="55"/>
    <n v="95"/>
    <n v="60"/>
    <n v="0.44217307692307695"/>
    <n v="0.2857142857142857"/>
    <n v="0.46195652173913043"/>
    <n v="0.19047619047619047"/>
  </r>
  <r>
    <x v="443"/>
    <x v="608"/>
    <x v="12"/>
    <s v="fire"/>
    <n v="1059860"/>
    <n v="80"/>
    <n v="145"/>
    <n v="90"/>
    <n v="0.44217307692307695"/>
    <n v="0.42857142857142855"/>
    <n v="0.73369565217391308"/>
    <n v="0.33333333333333331"/>
  </r>
  <r>
    <x v="444"/>
    <x v="609"/>
    <x v="14"/>
    <m/>
    <n v="1250000"/>
    <n v="57"/>
    <n v="30"/>
    <n v="40"/>
    <n v="0.625"/>
    <n v="0.29714285714285715"/>
    <n v="0.10869565217391304"/>
    <n v="9.5238095238095233E-2"/>
  </r>
  <r>
    <x v="445"/>
    <x v="610"/>
    <x v="14"/>
    <m/>
    <n v="1250000"/>
    <n v="67"/>
    <n v="40"/>
    <n v="50"/>
    <n v="0.625"/>
    <n v="0.35428571428571426"/>
    <n v="0.16304347826086957"/>
    <n v="0.14285714285714285"/>
  </r>
  <r>
    <x v="445"/>
    <x v="611"/>
    <x v="14"/>
    <m/>
    <n v="1250000"/>
    <n v="97"/>
    <n v="60"/>
    <n v="70"/>
    <n v="0.625"/>
    <n v="0.52571428571428569"/>
    <n v="0.27173913043478259"/>
    <n v="0.23809523809523808"/>
  </r>
  <r>
    <x v="446"/>
    <x v="612"/>
    <x v="13"/>
    <m/>
    <n v="1000000"/>
    <n v="40"/>
    <n v="60"/>
    <n v="40"/>
    <n v="0.38461538461538464"/>
    <n v="0.2"/>
    <n v="0.27173913043478259"/>
    <n v="9.5238095238095233E-2"/>
  </r>
  <r>
    <x v="447"/>
    <x v="613"/>
    <x v="13"/>
    <m/>
    <n v="1000000"/>
    <n v="50"/>
    <n v="70"/>
    <n v="80"/>
    <n v="0.38461538461538464"/>
    <n v="0.25714285714285712"/>
    <n v="0.32608695652173914"/>
    <n v="0.2857142857142857"/>
  </r>
  <r>
    <x v="448"/>
    <x v="614"/>
    <x v="13"/>
    <m/>
    <n v="1000000"/>
    <n v="105"/>
    <n v="95"/>
    <n v="135"/>
    <n v="0.38461538461538464"/>
    <n v="0.5714285714285714"/>
    <n v="0.46195652173913043"/>
    <n v="0.54761904761904767"/>
  </r>
  <r>
    <x v="449"/>
    <x v="615"/>
    <x v="3"/>
    <m/>
    <n v="1000000"/>
    <n v="25"/>
    <n v="40"/>
    <n v="65"/>
    <n v="0.38461538461538464"/>
    <n v="0.11428571428571428"/>
    <n v="0.16304347826086957"/>
    <n v="0.21428571428571427"/>
  </r>
  <r>
    <x v="450"/>
    <x v="616"/>
    <x v="3"/>
    <m/>
    <n v="1000000"/>
    <n v="145"/>
    <n v="100"/>
    <n v="60"/>
    <n v="0.38461538461538464"/>
    <n v="0.8"/>
    <n v="0.4891304347826087"/>
    <n v="0.19047619047619047"/>
  </r>
  <r>
    <x v="451"/>
    <x v="617"/>
    <x v="7"/>
    <s v="electric"/>
    <n v="1000000"/>
    <n v="32"/>
    <n v="81"/>
    <n v="99"/>
    <n v="0.38461538461538464"/>
    <n v="0.15428571428571428"/>
    <n v="0.3858695652173913"/>
    <n v="0.37619047619047619"/>
  </r>
  <r>
    <x v="452"/>
    <x v="618"/>
    <x v="9"/>
    <m/>
    <n v="1059860"/>
    <n v="65"/>
    <n v="55"/>
    <n v="50"/>
    <n v="0.44217307692307695"/>
    <n v="0.34285714285714286"/>
    <n v="0.24456521739130435"/>
    <n v="0.14285714285714285"/>
  </r>
  <r>
    <x v="452"/>
    <x v="619"/>
    <x v="9"/>
    <m/>
    <n v="1059860"/>
    <n v="105"/>
    <n v="95"/>
    <n v="60"/>
    <n v="0.44217307692307695"/>
    <n v="0.5714285714285714"/>
    <n v="0.46195652173913043"/>
    <n v="0.19047619047619047"/>
  </r>
  <r>
    <x v="316"/>
    <x v="620"/>
    <x v="14"/>
    <m/>
    <n v="1000000"/>
    <n v="48"/>
    <n v="60"/>
    <n v="90"/>
    <n v="0.38461538461538464"/>
    <n v="0.24571428571428572"/>
    <n v="0.27173913043478259"/>
    <n v="0.33333333333333331"/>
  </r>
  <r>
    <x v="453"/>
    <x v="621"/>
    <x v="7"/>
    <s v="ghost"/>
    <n v="1000000"/>
    <n v="35"/>
    <n v="35"/>
    <n v="50"/>
    <n v="0.38461538461538464"/>
    <n v="0.17142857142857143"/>
    <n v="0.1358695652173913"/>
    <n v="0.14285714285714285"/>
  </r>
  <r>
    <x v="453"/>
    <x v="622"/>
    <x v="7"/>
    <s v="ghost"/>
    <n v="1000000"/>
    <n v="55"/>
    <n v="55"/>
    <n v="80"/>
    <n v="0.38461538461538464"/>
    <n v="0.2857142857142857"/>
    <n v="0.24456521739130435"/>
    <n v="0.2857142857142857"/>
  </r>
  <r>
    <x v="454"/>
    <x v="623"/>
    <x v="15"/>
    <s v="steel"/>
    <n v="1000000"/>
    <n v="60"/>
    <n v="40"/>
    <n v="40"/>
    <n v="0.38461538461538464"/>
    <n v="0.31428571428571428"/>
    <n v="0.16304347826086957"/>
    <n v="9.5238095238095233E-2"/>
  </r>
  <r>
    <x v="455"/>
    <x v="624"/>
    <x v="15"/>
    <s v="steel"/>
    <n v="1000000"/>
    <n v="70"/>
    <n v="60"/>
    <n v="70"/>
    <n v="0.38461538461538464"/>
    <n v="0.37142857142857144"/>
    <n v="0.27173913043478259"/>
    <n v="0.23809523809523808"/>
  </r>
  <r>
    <x v="456"/>
    <x v="625"/>
    <x v="4"/>
    <m/>
    <n v="1000000"/>
    <n v="55"/>
    <n v="40"/>
    <n v="95"/>
    <n v="0.38461538461538464"/>
    <n v="0.2857142857142857"/>
    <n v="0.16304347826086957"/>
    <n v="0.35714285714285715"/>
  </r>
  <r>
    <x v="457"/>
    <x v="626"/>
    <x v="4"/>
    <s v="flying"/>
    <n v="1250000"/>
    <n v="60"/>
    <n v="37"/>
    <n v="50"/>
    <n v="0.625"/>
    <n v="0.31428571428571428"/>
    <n v="0.14673913043478262"/>
    <n v="0.14285714285714285"/>
  </r>
  <r>
    <x v="458"/>
    <x v="627"/>
    <x v="4"/>
    <s v="flying"/>
    <n v="1250000"/>
    <n v="80"/>
    <n v="57"/>
    <n v="75"/>
    <n v="0.625"/>
    <n v="0.42857142857142855"/>
    <n v="0.25543478260869568"/>
    <n v="0.26190476190476192"/>
  </r>
  <r>
    <x v="459"/>
    <x v="628"/>
    <x v="15"/>
    <s v="flying"/>
    <n v="1250000"/>
    <n v="60"/>
    <n v="45"/>
    <n v="65"/>
    <n v="0.625"/>
    <n v="0.31428571428571428"/>
    <n v="0.19021739130434784"/>
    <n v="0.21428571428571427"/>
  </r>
  <r>
    <x v="460"/>
    <x v="629"/>
    <x v="15"/>
    <s v="flying"/>
    <n v="1250000"/>
    <n v="80"/>
    <n v="55"/>
    <n v="95"/>
    <n v="0.625"/>
    <n v="0.42857142857142855"/>
    <n v="0.24456521739130435"/>
    <n v="0.35714285714285715"/>
  </r>
  <r>
    <x v="461"/>
    <x v="630"/>
    <x v="1"/>
    <m/>
    <n v="1000000"/>
    <n v="65"/>
    <n v="105"/>
    <n v="66"/>
    <n v="0.38461538461538464"/>
    <n v="0.34285714285714286"/>
    <n v="0.51630434782608692"/>
    <n v="0.21904761904761905"/>
  </r>
  <r>
    <x v="462"/>
    <x v="631"/>
    <x v="3"/>
    <s v="steel"/>
    <n v="1000000"/>
    <n v="109"/>
    <n v="48"/>
    <n v="48"/>
    <n v="0.38461538461538464"/>
    <n v="0.59428571428571431"/>
    <n v="0.20652173913043478"/>
    <n v="0.13333333333333333"/>
  </r>
  <r>
    <x v="463"/>
    <x v="632"/>
    <x v="15"/>
    <s v="dragon"/>
    <n v="1250000"/>
    <n v="38"/>
    <n v="45"/>
    <n v="50"/>
    <n v="0.625"/>
    <n v="0.18857142857142858"/>
    <n v="0.19021739130434784"/>
    <n v="0.14285714285714285"/>
  </r>
  <r>
    <x v="400"/>
    <x v="633"/>
    <x v="15"/>
    <s v="dragon"/>
    <n v="1250000"/>
    <n v="58"/>
    <n v="65"/>
    <n v="70"/>
    <n v="0.625"/>
    <n v="0.30285714285714288"/>
    <n v="0.29891304347826086"/>
    <n v="0.23809523809523808"/>
  </r>
  <r>
    <x v="214"/>
    <x v="634"/>
    <x v="15"/>
    <s v="dragon"/>
    <n v="1250000"/>
    <n v="98"/>
    <n v="125"/>
    <n v="90"/>
    <n v="0.625"/>
    <n v="0.53142857142857147"/>
    <n v="0.625"/>
    <n v="0.33333333333333331"/>
  </r>
  <r>
    <x v="464"/>
    <x v="635"/>
    <x v="3"/>
    <s v="fire"/>
    <n v="1250000"/>
    <n v="60"/>
    <n v="50"/>
    <n v="55"/>
    <n v="0.625"/>
    <n v="0.31428571428571428"/>
    <n v="0.21739130434782608"/>
    <n v="0.16666666666666666"/>
  </r>
  <r>
    <x v="121"/>
    <x v="636"/>
    <x v="3"/>
    <s v="fire"/>
    <n v="1250000"/>
    <n v="100"/>
    <n v="135"/>
    <n v="105"/>
    <n v="0.625"/>
    <n v="0.54285714285714282"/>
    <n v="0.67934782608695654"/>
    <n v="0.40476190476190477"/>
  </r>
  <r>
    <x v="465"/>
    <x v="637"/>
    <x v="16"/>
    <s v="fighting"/>
    <n v="1250000"/>
    <n v="108"/>
    <n v="90"/>
    <n v="72"/>
    <n v="0.625"/>
    <n v="0.58857142857142852"/>
    <n v="0.43478260869565216"/>
    <n v="0.24761904761904763"/>
  </r>
  <r>
    <x v="466"/>
    <x v="638"/>
    <x v="11"/>
    <s v="fighting"/>
    <n v="1250000"/>
    <n v="108"/>
    <n v="72"/>
    <n v="90"/>
    <n v="0.625"/>
    <n v="0.58857142857142852"/>
    <n v="0.33695652173913043"/>
    <n v="0.33333333333333331"/>
  </r>
  <r>
    <x v="467"/>
    <x v="639"/>
    <x v="0"/>
    <s v="fighting"/>
    <n v="1250000"/>
    <n v="108"/>
    <n v="90"/>
    <n v="129"/>
    <n v="0.625"/>
    <n v="0.58857142857142852"/>
    <n v="0.43478260869565216"/>
    <n v="0.51904761904761909"/>
  </r>
  <r>
    <x v="468"/>
    <x v="640"/>
    <x v="17"/>
    <m/>
    <n v="1250000"/>
    <n v="121"/>
    <n v="110"/>
    <n v="90"/>
    <n v="0.625"/>
    <n v="0.66285714285714281"/>
    <n v="0.54347826086956519"/>
    <n v="0.33333333333333331"/>
  </r>
  <r>
    <x v="469"/>
    <x v="641"/>
    <x v="6"/>
    <s v="flying"/>
    <n v="1250000"/>
    <n v="101"/>
    <n v="145"/>
    <n v="80"/>
    <n v="0.625"/>
    <n v="0.5485714285714286"/>
    <n v="0.73369565217391308"/>
    <n v="0.2857142857142857"/>
  </r>
  <r>
    <x v="470"/>
    <x v="642"/>
    <x v="14"/>
    <s v="fire"/>
    <n v="1250000"/>
    <n v="90"/>
    <n v="150"/>
    <n v="120"/>
    <n v="0.625"/>
    <n v="0.48571428571428571"/>
    <n v="0.76086956521739135"/>
    <n v="0.47619047619047616"/>
  </r>
  <r>
    <x v="471"/>
    <x v="643"/>
    <x v="14"/>
    <s v="electric"/>
    <n v="1250000"/>
    <n v="90"/>
    <n v="120"/>
    <n v="100"/>
    <n v="0.625"/>
    <n v="0.48571428571428571"/>
    <n v="0.59782608695652173"/>
    <n v="0.38095238095238093"/>
  </r>
  <r>
    <x v="472"/>
    <x v="644"/>
    <x v="7"/>
    <s v="flying"/>
    <n v="1250000"/>
    <n v="91"/>
    <n v="105"/>
    <n v="80"/>
    <n v="0.625"/>
    <n v="0.49142857142857144"/>
    <n v="0.51630434782608692"/>
    <n v="0.2857142857142857"/>
  </r>
  <r>
    <x v="473"/>
    <x v="645"/>
    <x v="14"/>
    <s v="ice"/>
    <n v="1250000"/>
    <n v="95"/>
    <n v="170"/>
    <n v="100"/>
    <n v="0.625"/>
    <n v="0.51428571428571423"/>
    <n v="0.86956521739130432"/>
    <n v="0.38095238095238093"/>
  </r>
  <r>
    <x v="474"/>
    <x v="646"/>
    <x v="2"/>
    <s v="fighting"/>
    <n v="1250000"/>
    <n v="108"/>
    <n v="129"/>
    <n v="90"/>
    <n v="0.625"/>
    <n v="0.58857142857142852"/>
    <n v="0.64673913043478259"/>
    <n v="0.33333333333333331"/>
  </r>
  <r>
    <x v="475"/>
    <x v="647"/>
    <x v="4"/>
    <s v="psychic"/>
    <n v="1250000"/>
    <n v="128"/>
    <n v="77"/>
    <n v="77"/>
    <n v="0.625"/>
    <n v="0.70285714285714285"/>
    <n v="0.3641304347826087"/>
    <n v="0.27142857142857141"/>
  </r>
  <r>
    <x v="476"/>
    <x v="648"/>
    <x v="3"/>
    <s v="steel"/>
    <n v="1250000"/>
    <n v="99"/>
    <n v="120"/>
    <n v="95"/>
    <n v="0.625"/>
    <n v="0.53714285714285714"/>
    <n v="0.59782608695652173"/>
    <n v="0.35714285714285715"/>
  </r>
  <r>
    <x v="477"/>
    <x v="649"/>
    <x v="0"/>
    <m/>
    <n v="1059860"/>
    <n v="38"/>
    <n v="48"/>
    <n v="45"/>
    <n v="0.44217307692307695"/>
    <n v="0.18857142857142858"/>
    <n v="0.20652173913043478"/>
    <n v="0.11904761904761904"/>
  </r>
  <r>
    <x v="478"/>
    <x v="650"/>
    <x v="0"/>
    <m/>
    <n v="1059860"/>
    <n v="57"/>
    <n v="56"/>
    <n v="58"/>
    <n v="0.44217307692307695"/>
    <n v="0.29714285714285715"/>
    <n v="0.25"/>
    <n v="0.18095238095238095"/>
  </r>
  <r>
    <x v="478"/>
    <x v="651"/>
    <x v="0"/>
    <s v="fighting"/>
    <n v="1059860"/>
    <n v="64"/>
    <n v="74"/>
    <n v="75"/>
    <n v="0.44217307692307695"/>
    <n v="0.33714285714285713"/>
    <n v="0.34782608695652173"/>
    <n v="0.26190476190476192"/>
  </r>
  <r>
    <x v="20"/>
    <x v="652"/>
    <x v="1"/>
    <m/>
    <n v="1059860"/>
    <n v="60"/>
    <n v="62"/>
    <n v="60"/>
    <n v="0.44217307692307695"/>
    <n v="0.31428571428571428"/>
    <n v="0.28260869565217389"/>
    <n v="0.19047619047619047"/>
  </r>
  <r>
    <x v="20"/>
    <x v="653"/>
    <x v="1"/>
    <m/>
    <n v="1059860"/>
    <n v="73"/>
    <n v="90"/>
    <n v="70"/>
    <n v="0.44217307692307695"/>
    <n v="0.38857142857142857"/>
    <n v="0.43478260869565216"/>
    <n v="0.23809523809523808"/>
  </r>
  <r>
    <x v="20"/>
    <x v="654"/>
    <x v="1"/>
    <s v="psychic"/>
    <n v="1059860"/>
    <n v="104"/>
    <n v="114"/>
    <n v="100"/>
    <n v="0.44217307692307695"/>
    <n v="0.56571428571428573"/>
    <n v="0.56521739130434778"/>
    <n v="0.38095238095238093"/>
  </r>
  <r>
    <x v="479"/>
    <x v="655"/>
    <x v="2"/>
    <m/>
    <n v="1059860"/>
    <n v="71"/>
    <n v="62"/>
    <n v="44"/>
    <n v="0.44217307692307695"/>
    <n v="0.37714285714285717"/>
    <n v="0.28260869565217389"/>
    <n v="0.11428571428571428"/>
  </r>
  <r>
    <x v="479"/>
    <x v="656"/>
    <x v="2"/>
    <m/>
    <n v="1059860"/>
    <n v="97"/>
    <n v="83"/>
    <n v="56"/>
    <n v="0.44217307692307695"/>
    <n v="0.52571428571428569"/>
    <n v="0.39673913043478259"/>
    <n v="0.17142857142857143"/>
  </r>
  <r>
    <x v="193"/>
    <x v="657"/>
    <x v="2"/>
    <s v="dark"/>
    <n v="1059860"/>
    <n v="132"/>
    <n v="153"/>
    <n v="71"/>
    <n v="0.44217307692307695"/>
    <n v="0.72571428571428576"/>
    <n v="0.77717391304347827"/>
    <n v="0.24285714285714285"/>
  </r>
  <r>
    <x v="480"/>
    <x v="658"/>
    <x v="4"/>
    <m/>
    <n v="1000000"/>
    <n v="57"/>
    <n v="32"/>
    <n v="36"/>
    <n v="0.38461538461538464"/>
    <n v="0.29714285714285715"/>
    <n v="0.11956521739130435"/>
    <n v="7.6190476190476197E-2"/>
  </r>
  <r>
    <x v="480"/>
    <x v="659"/>
    <x v="4"/>
    <s v="ground"/>
    <n v="1000000"/>
    <n v="78"/>
    <n v="50"/>
    <n v="77"/>
    <n v="0.38461538461538464"/>
    <n v="0.41714285714285715"/>
    <n v="0.21739130434782608"/>
    <n v="0.27142857142857141"/>
  </r>
  <r>
    <x v="481"/>
    <x v="660"/>
    <x v="4"/>
    <s v="flying"/>
    <n v="1059860"/>
    <n v="62"/>
    <n v="40"/>
    <n v="38"/>
    <n v="0.44217307692307695"/>
    <n v="0.32571428571428573"/>
    <n v="0.16304347826086957"/>
    <n v="8.5714285714285715E-2"/>
  </r>
  <r>
    <x v="372"/>
    <x v="661"/>
    <x v="1"/>
    <s v="flying"/>
    <n v="1059860"/>
    <n v="84"/>
    <n v="56"/>
    <n v="52"/>
    <n v="0.44217307692307695"/>
    <n v="0.4514285714285714"/>
    <n v="0.25"/>
    <n v="0.15238095238095239"/>
  </r>
  <r>
    <x v="482"/>
    <x v="662"/>
    <x v="1"/>
    <s v="flying"/>
    <n v="1059860"/>
    <n v="126"/>
    <n v="74"/>
    <n v="69"/>
    <n v="0.44217307692307695"/>
    <n v="0.69142857142857139"/>
    <n v="0.34782608695652173"/>
    <n v="0.23333333333333334"/>
  </r>
  <r>
    <x v="483"/>
    <x v="663"/>
    <x v="3"/>
    <m/>
    <n v="1000000"/>
    <n v="35"/>
    <n v="27"/>
    <n v="25"/>
    <n v="0.38461538461538464"/>
    <n v="0.17142857142857143"/>
    <n v="9.2391304347826081E-2"/>
    <n v="2.3809523809523808E-2"/>
  </r>
  <r>
    <x v="483"/>
    <x v="664"/>
    <x v="3"/>
    <m/>
    <n v="1000000"/>
    <n v="29"/>
    <n v="27"/>
    <n v="30"/>
    <n v="0.38461538461538464"/>
    <n v="0.13714285714285715"/>
    <n v="9.2391304347826081E-2"/>
    <n v="4.7619047619047616E-2"/>
  </r>
  <r>
    <x v="484"/>
    <x v="665"/>
    <x v="3"/>
    <s v="flying"/>
    <n v="1000000"/>
    <n v="89"/>
    <n v="90"/>
    <n v="50"/>
    <n v="0.38461538461538464"/>
    <n v="0.48"/>
    <n v="0.43478260869565216"/>
    <n v="0.14285714285714285"/>
  </r>
  <r>
    <x v="485"/>
    <x v="666"/>
    <x v="1"/>
    <s v="normal"/>
    <n v="1059860"/>
    <n v="72"/>
    <n v="73"/>
    <n v="54"/>
    <n v="0.44217307692307695"/>
    <n v="0.38285714285714284"/>
    <n v="0.34239130434782611"/>
    <n v="0.16190476190476191"/>
  </r>
  <r>
    <x v="126"/>
    <x v="667"/>
    <x v="1"/>
    <s v="normal"/>
    <n v="1059860"/>
    <n v="106"/>
    <n v="109"/>
    <n v="66"/>
    <n v="0.44217307692307695"/>
    <n v="0.57714285714285718"/>
    <n v="0.53804347826086951"/>
    <n v="0.21904761904761905"/>
  </r>
  <r>
    <x v="486"/>
    <x v="668"/>
    <x v="8"/>
    <m/>
    <n v="1000000"/>
    <n v="42"/>
    <n v="61"/>
    <n v="79"/>
    <n v="0.38461538461538464"/>
    <n v="0.21142857142857144"/>
    <n v="0.27717391304347827"/>
    <n v="0.28095238095238095"/>
  </r>
  <r>
    <x v="19"/>
    <x v="669"/>
    <x v="8"/>
    <m/>
    <n v="1000000"/>
    <n v="92"/>
    <n v="125"/>
    <n v="128"/>
    <n v="0.38461538461538464"/>
    <n v="0.49714285714285716"/>
    <n v="0.625"/>
    <n v="0.51428571428571423"/>
  </r>
  <r>
    <x v="487"/>
    <x v="670"/>
    <x v="8"/>
    <m/>
    <n v="1000000"/>
    <n v="75"/>
    <n v="112"/>
    <n v="154"/>
    <n v="0.38461538461538464"/>
    <n v="0.4"/>
    <n v="0.55434782608695654"/>
    <n v="0.63809523809523805"/>
  </r>
  <r>
    <x v="488"/>
    <x v="671"/>
    <x v="0"/>
    <m/>
    <n v="1000000"/>
    <n v="52"/>
    <n v="62"/>
    <n v="57"/>
    <n v="0.38461538461538464"/>
    <n v="0.26857142857142857"/>
    <n v="0.28260869565217389"/>
    <n v="0.1761904761904762"/>
  </r>
  <r>
    <x v="488"/>
    <x v="672"/>
    <x v="0"/>
    <m/>
    <n v="1000000"/>
    <n v="68"/>
    <n v="97"/>
    <n v="81"/>
    <n v="0.38461538461538464"/>
    <n v="0.36"/>
    <n v="0.47282608695652173"/>
    <n v="0.2904761904761905"/>
  </r>
  <r>
    <x v="277"/>
    <x v="673"/>
    <x v="9"/>
    <m/>
    <n v="1000000"/>
    <n v="43"/>
    <n v="46"/>
    <n v="48"/>
    <n v="0.38461538461538464"/>
    <n v="0.21714285714285714"/>
    <n v="0.19565217391304349"/>
    <n v="0.13333333333333333"/>
  </r>
  <r>
    <x v="489"/>
    <x v="674"/>
    <x v="9"/>
    <s v="dark"/>
    <n v="1000000"/>
    <n v="58"/>
    <n v="69"/>
    <n v="71"/>
    <n v="0.38461538461538464"/>
    <n v="0.30285714285714288"/>
    <n v="0.32065217391304346"/>
    <n v="0.24285714285714285"/>
  </r>
  <r>
    <x v="490"/>
    <x v="675"/>
    <x v="4"/>
    <m/>
    <n v="1000000"/>
    <n v="102"/>
    <n v="65"/>
    <n v="90"/>
    <n v="0.38461538461538464"/>
    <n v="0.55428571428571427"/>
    <n v="0.29891304347826086"/>
    <n v="0.33333333333333331"/>
  </r>
  <r>
    <x v="491"/>
    <x v="676"/>
    <x v="10"/>
    <m/>
    <n v="1000000"/>
    <n v="68"/>
    <n v="63"/>
    <n v="60"/>
    <n v="0.38461538461538464"/>
    <n v="0.36"/>
    <n v="0.28804347826086957"/>
    <n v="0.19047619047619047"/>
  </r>
  <r>
    <x v="492"/>
    <x v="677"/>
    <x v="10"/>
    <m/>
    <n v="1000000"/>
    <n v="104"/>
    <n v="83"/>
    <n v="81"/>
    <n v="0.38461538461538464"/>
    <n v="0.56571428571428573"/>
    <n v="0.39673913043478259"/>
    <n v="0.2904761904761905"/>
  </r>
  <r>
    <x v="493"/>
    <x v="678"/>
    <x v="16"/>
    <s v="ghost"/>
    <n v="1000000"/>
    <n v="28"/>
    <n v="35"/>
    <n v="37"/>
    <n v="0.38461538461538464"/>
    <n v="0.13142857142857142"/>
    <n v="0.1358695652173913"/>
    <n v="8.0952380952380956E-2"/>
  </r>
  <r>
    <x v="493"/>
    <x v="679"/>
    <x v="16"/>
    <s v="ghost"/>
    <n v="1000000"/>
    <n v="35"/>
    <n v="45"/>
    <n v="49"/>
    <n v="0.38461538461538464"/>
    <n v="0.17142857142857143"/>
    <n v="0.19021739130434784"/>
    <n v="0.1380952380952381"/>
  </r>
  <r>
    <x v="494"/>
    <x v="680"/>
    <x v="16"/>
    <s v="ghost"/>
    <n v="1000000"/>
    <n v="60"/>
    <n v="150"/>
    <n v="50"/>
    <n v="0.38461538461538464"/>
    <n v="0.31428571428571428"/>
    <n v="0.76086956521739135"/>
    <n v="0.14285714285714285"/>
  </r>
  <r>
    <x v="495"/>
    <x v="681"/>
    <x v="8"/>
    <m/>
    <n v="1000000"/>
    <n v="23"/>
    <n v="63"/>
    <n v="65"/>
    <n v="0.38461538461538464"/>
    <n v="0.10285714285714286"/>
    <n v="0.28804347826086957"/>
    <n v="0.21428571428571427"/>
  </r>
  <r>
    <x v="496"/>
    <x v="682"/>
    <x v="8"/>
    <m/>
    <n v="1000000"/>
    <n v="29"/>
    <n v="99"/>
    <n v="89"/>
    <n v="0.38461538461538464"/>
    <n v="0.13714285714285715"/>
    <n v="0.48369565217391303"/>
    <n v="0.32857142857142857"/>
  </r>
  <r>
    <x v="497"/>
    <x v="683"/>
    <x v="8"/>
    <m/>
    <n v="1000000"/>
    <n v="49"/>
    <n v="59"/>
    <n v="57"/>
    <n v="0.38461538461538464"/>
    <n v="0.25142857142857145"/>
    <n v="0.26630434782608697"/>
    <n v="0.1761904761904762"/>
  </r>
  <r>
    <x v="498"/>
    <x v="684"/>
    <x v="8"/>
    <m/>
    <n v="1000000"/>
    <n v="72"/>
    <n v="85"/>
    <n v="75"/>
    <n v="0.38461538461538464"/>
    <n v="0.38285714285714284"/>
    <n v="0.40760869565217389"/>
    <n v="0.26190476190476192"/>
  </r>
  <r>
    <x v="499"/>
    <x v="685"/>
    <x v="15"/>
    <s v="psychic"/>
    <n v="1000000"/>
    <n v="45"/>
    <n v="37"/>
    <n v="46"/>
    <n v="0.38461538461538464"/>
    <n v="0.22857142857142856"/>
    <n v="0.14673913043478262"/>
    <n v="0.12380952380952381"/>
  </r>
  <r>
    <x v="500"/>
    <x v="686"/>
    <x v="15"/>
    <s v="psychic"/>
    <n v="1000000"/>
    <n v="73"/>
    <n v="68"/>
    <n v="75"/>
    <n v="0.38461538461538464"/>
    <n v="0.38857142857142857"/>
    <n v="0.31521739130434784"/>
    <n v="0.26190476190476192"/>
  </r>
  <r>
    <x v="501"/>
    <x v="687"/>
    <x v="11"/>
    <s v="water"/>
    <n v="1000000"/>
    <n v="50"/>
    <n v="39"/>
    <n v="56"/>
    <n v="0.38461538461538464"/>
    <n v="0.25714285714285712"/>
    <n v="0.15760869565217392"/>
    <n v="0.17142857142857143"/>
  </r>
  <r>
    <x v="502"/>
    <x v="688"/>
    <x v="11"/>
    <s v="water"/>
    <n v="1000000"/>
    <n v="68"/>
    <n v="54"/>
    <n v="86"/>
    <n v="0.38461538461538464"/>
    <n v="0.36"/>
    <n v="0.2391304347826087"/>
    <n v="0.31428571428571428"/>
  </r>
  <r>
    <x v="503"/>
    <x v="689"/>
    <x v="5"/>
    <s v="water"/>
    <n v="1000000"/>
    <n v="30"/>
    <n v="60"/>
    <n v="60"/>
    <n v="0.38461538461538464"/>
    <n v="0.14285714285714285"/>
    <n v="0.27173913043478259"/>
    <n v="0.19047619047619047"/>
  </r>
  <r>
    <x v="503"/>
    <x v="690"/>
    <x v="5"/>
    <s v="dragon"/>
    <n v="1000000"/>
    <n v="44"/>
    <n v="97"/>
    <n v="123"/>
    <n v="0.38461538461538464"/>
    <n v="0.22285714285714286"/>
    <n v="0.47282608695652173"/>
    <n v="0.49047619047619045"/>
  </r>
  <r>
    <x v="504"/>
    <x v="691"/>
    <x v="2"/>
    <m/>
    <n v="1250000"/>
    <n v="44"/>
    <n v="58"/>
    <n v="63"/>
    <n v="0.625"/>
    <n v="0.22285714285714286"/>
    <n v="0.2608695652173913"/>
    <n v="0.20476190476190476"/>
  </r>
  <r>
    <x v="505"/>
    <x v="692"/>
    <x v="2"/>
    <m/>
    <n v="1250000"/>
    <n v="59"/>
    <n v="120"/>
    <n v="89"/>
    <n v="0.625"/>
    <n v="0.30857142857142855"/>
    <n v="0.59782608695652173"/>
    <n v="0.32857142857142857"/>
  </r>
  <r>
    <x v="506"/>
    <x v="693"/>
    <x v="6"/>
    <s v="normal"/>
    <n v="1000000"/>
    <n v="70"/>
    <n v="61"/>
    <n v="43"/>
    <n v="0.38461538461538464"/>
    <n v="0.37142857142857144"/>
    <n v="0.27717391304347827"/>
    <n v="0.10952380952380952"/>
  </r>
  <r>
    <x v="506"/>
    <x v="694"/>
    <x v="6"/>
    <s v="normal"/>
    <n v="1000000"/>
    <n v="109"/>
    <n v="109"/>
    <n v="94"/>
    <n v="0.38461538461538464"/>
    <n v="0.59428571428571431"/>
    <n v="0.53804347826086951"/>
    <n v="0.35238095238095241"/>
  </r>
  <r>
    <x v="507"/>
    <x v="695"/>
    <x v="11"/>
    <s v="dragon"/>
    <n v="1000000"/>
    <n v="48"/>
    <n v="45"/>
    <n v="45"/>
    <n v="0.38461538461538464"/>
    <n v="0.24571428571428572"/>
    <n v="0.19021739130434784"/>
    <n v="0.11904761904761904"/>
  </r>
  <r>
    <x v="508"/>
    <x v="696"/>
    <x v="11"/>
    <s v="dragon"/>
    <n v="1000000"/>
    <n v="71"/>
    <n v="69"/>
    <n v="59"/>
    <n v="0.38461538461538464"/>
    <n v="0.37714285714285717"/>
    <n v="0.32065217391304346"/>
    <n v="0.18571428571428572"/>
  </r>
  <r>
    <x v="509"/>
    <x v="697"/>
    <x v="11"/>
    <s v="ice"/>
    <n v="1000000"/>
    <n v="46"/>
    <n v="67"/>
    <n v="63"/>
    <n v="0.38461538461538464"/>
    <n v="0.23428571428571429"/>
    <n v="0.30978260869565216"/>
    <n v="0.20476190476190476"/>
  </r>
  <r>
    <x v="509"/>
    <x v="698"/>
    <x v="11"/>
    <s v="ice"/>
    <n v="1000000"/>
    <n v="58"/>
    <n v="99"/>
    <n v="92"/>
    <n v="0.38461538461538464"/>
    <n v="0.30285714285714288"/>
    <n v="0.48369565217391303"/>
    <n v="0.34285714285714286"/>
  </r>
  <r>
    <x v="510"/>
    <x v="699"/>
    <x v="8"/>
    <m/>
    <n v="1000000"/>
    <n v="60"/>
    <n v="110"/>
    <n v="130"/>
    <n v="0.38461538461538464"/>
    <n v="0.31428571428571428"/>
    <n v="0.54347826086956519"/>
    <n v="0.52380952380952384"/>
  </r>
  <r>
    <x v="511"/>
    <x v="700"/>
    <x v="9"/>
    <s v="flying"/>
    <n v="1000000"/>
    <n v="118"/>
    <n v="74"/>
    <n v="63"/>
    <n v="0.38461538461538464"/>
    <n v="0.64571428571428569"/>
    <n v="0.34782608695652173"/>
    <n v="0.20476190476190476"/>
  </r>
  <r>
    <x v="512"/>
    <x v="701"/>
    <x v="6"/>
    <s v="fairy"/>
    <n v="1000000"/>
    <n v="101"/>
    <n v="81"/>
    <n v="67"/>
    <n v="0.38461538461538464"/>
    <n v="0.5485714285714286"/>
    <n v="0.3858695652173913"/>
    <n v="0.22380952380952382"/>
  </r>
  <r>
    <x v="513"/>
    <x v="702"/>
    <x v="11"/>
    <s v="fairy"/>
    <n v="1250000"/>
    <n v="50"/>
    <n v="50"/>
    <n v="150"/>
    <n v="0.625"/>
    <n v="0.25714285714285712"/>
    <n v="0.21739130434782608"/>
    <n v="0.61904761904761907"/>
  </r>
  <r>
    <x v="514"/>
    <x v="703"/>
    <x v="14"/>
    <m/>
    <n v="1250000"/>
    <n v="40"/>
    <n v="55"/>
    <n v="75"/>
    <n v="0.625"/>
    <n v="0.2"/>
    <n v="0.24456521739130435"/>
    <n v="0.26190476190476192"/>
  </r>
  <r>
    <x v="514"/>
    <x v="704"/>
    <x v="14"/>
    <m/>
    <n v="1250000"/>
    <n v="60"/>
    <n v="83"/>
    <n v="113"/>
    <n v="0.625"/>
    <n v="0.31428571428571428"/>
    <n v="0.39673913043478259"/>
    <n v="0.44285714285714284"/>
  </r>
  <r>
    <x v="70"/>
    <x v="705"/>
    <x v="14"/>
    <m/>
    <n v="1250000"/>
    <n v="80"/>
    <n v="110"/>
    <n v="150"/>
    <n v="0.625"/>
    <n v="0.42857142857142855"/>
    <n v="0.54347826086956519"/>
    <n v="0.61904761904761907"/>
  </r>
  <r>
    <x v="515"/>
    <x v="706"/>
    <x v="16"/>
    <s v="fairy"/>
    <n v="800000"/>
    <n v="75"/>
    <n v="80"/>
    <n v="87"/>
    <n v="0.19230769230769232"/>
    <n v="0.4"/>
    <n v="0.38043478260869568"/>
    <n v="0.31904761904761902"/>
  </r>
  <r>
    <x v="516"/>
    <x v="707"/>
    <x v="12"/>
    <s v="grass"/>
    <n v="1000000"/>
    <n v="38"/>
    <n v="50"/>
    <n v="60"/>
    <n v="0.38461538461538464"/>
    <n v="0.18857142857142858"/>
    <n v="0.21739130434782608"/>
    <n v="0.19047619047619047"/>
  </r>
  <r>
    <x v="517"/>
    <x v="708"/>
    <x v="12"/>
    <s v="grass"/>
    <n v="1000000"/>
    <n v="56"/>
    <n v="65"/>
    <n v="82"/>
    <n v="0.38461538461538464"/>
    <n v="0.29142857142857143"/>
    <n v="0.29891304347826086"/>
    <n v="0.29523809523809524"/>
  </r>
  <r>
    <x v="518"/>
    <x v="709"/>
    <x v="12"/>
    <s v="grass"/>
    <n v="1000000"/>
    <n v="41"/>
    <n v="44"/>
    <n v="55"/>
    <n v="0.38461538461538464"/>
    <n v="0.20571428571428571"/>
    <n v="0.18478260869565216"/>
    <n v="0.16666666666666666"/>
  </r>
  <r>
    <x v="518"/>
    <x v="710"/>
    <x v="12"/>
    <s v="grass"/>
    <n v="1000000"/>
    <n v="54"/>
    <n v="58"/>
    <n v="75"/>
    <n v="0.38461538461538464"/>
    <n v="0.28000000000000003"/>
    <n v="0.2608695652173913"/>
    <n v="0.26190476190476192"/>
  </r>
  <r>
    <x v="519"/>
    <x v="711"/>
    <x v="13"/>
    <m/>
    <n v="1000000"/>
    <n v="28"/>
    <n v="32"/>
    <n v="35"/>
    <n v="0.38461538461538464"/>
    <n v="0.13142857142857142"/>
    <n v="0.11956521739130435"/>
    <n v="7.1428571428571425E-2"/>
  </r>
  <r>
    <x v="266"/>
    <x v="712"/>
    <x v="13"/>
    <m/>
    <n v="1000000"/>
    <n v="28"/>
    <n v="44"/>
    <n v="46"/>
    <n v="0.38461538461538464"/>
    <n v="0.13142857142857142"/>
    <n v="0.18478260869565216"/>
    <n v="0.12380952380952381"/>
  </r>
  <r>
    <x v="520"/>
    <x v="713"/>
    <x v="17"/>
    <s v="dragon"/>
    <n v="1000000"/>
    <n v="55"/>
    <n v="45"/>
    <n v="40"/>
    <n v="0.38461538461538464"/>
    <n v="0.2857142857142857"/>
    <n v="0.19021739130434784"/>
    <n v="9.5238095238095233E-2"/>
  </r>
  <r>
    <x v="520"/>
    <x v="714"/>
    <x v="17"/>
    <s v="dragon"/>
    <n v="1000000"/>
    <n v="123"/>
    <n v="97"/>
    <n v="80"/>
    <n v="0.38461538461538464"/>
    <n v="0.67428571428571427"/>
    <n v="0.47282608695652173"/>
    <n v="0.2857142857142857"/>
  </r>
  <r>
    <x v="521"/>
    <x v="715"/>
    <x v="8"/>
    <m/>
    <n v="1250000"/>
    <n v="99"/>
    <n v="131"/>
    <n v="98"/>
    <n v="0.625"/>
    <n v="0.53714285714285714"/>
    <n v="0.65760869565217395"/>
    <n v="0.37142857142857144"/>
  </r>
  <r>
    <x v="522"/>
    <x v="716"/>
    <x v="15"/>
    <s v="flying"/>
    <n v="1250000"/>
    <n v="99"/>
    <n v="131"/>
    <n v="98"/>
    <n v="0.625"/>
    <n v="0.53714285714285714"/>
    <n v="0.65760869565217395"/>
    <n v="0.37142857142857144"/>
  </r>
  <r>
    <x v="523"/>
    <x v="717"/>
    <x v="14"/>
    <s v="ground"/>
    <n v="1250000"/>
    <n v="85"/>
    <n v="91"/>
    <n v="95"/>
    <n v="0.625"/>
    <n v="0.45714285714285713"/>
    <n v="0.44021739130434784"/>
    <n v="0.35714285714285715"/>
  </r>
  <r>
    <x v="513"/>
    <x v="718"/>
    <x v="11"/>
    <s v="fairy"/>
    <n v="1250000"/>
    <n v="110"/>
    <n v="160"/>
    <n v="110"/>
    <n v="0.625"/>
    <n v="0.6"/>
    <n v="0.81521739130434778"/>
    <n v="0.42857142857142855"/>
  </r>
  <r>
    <x v="524"/>
    <x v="719"/>
    <x v="10"/>
    <s v="ghost"/>
    <n v="1250000"/>
    <n v="80"/>
    <n v="170"/>
    <n v="130"/>
    <n v="0.625"/>
    <n v="0.42857142857142855"/>
    <n v="0.86956521739130432"/>
    <n v="0.52380952380952384"/>
  </r>
  <r>
    <x v="525"/>
    <x v="720"/>
    <x v="1"/>
    <s v="water"/>
    <n v="1250000"/>
    <n v="70"/>
    <n v="130"/>
    <n v="90"/>
    <n v="0.625"/>
    <n v="0.37142857142857144"/>
    <n v="0.65217391304347827"/>
    <n v="0.33333333333333331"/>
  </r>
  <r>
    <x v="526"/>
    <x v="721"/>
    <x v="0"/>
    <s v="flying"/>
    <n v="1059860"/>
    <n v="42"/>
    <n v="50"/>
    <n v="50"/>
    <n v="0.44217307692307695"/>
    <n v="0.21142857142857144"/>
    <n v="0.21739130434782608"/>
    <n v="0.14285714285714285"/>
  </r>
  <r>
    <x v="527"/>
    <x v="722"/>
    <x v="0"/>
    <s v="flying"/>
    <n v="1059860"/>
    <n v="52"/>
    <n v="70"/>
    <n v="70"/>
    <n v="0.44217307692307695"/>
    <n v="0.26857142857142857"/>
    <n v="0.32608695652173914"/>
    <n v="0.23809523809523808"/>
  </r>
  <r>
    <x v="528"/>
    <x v="723"/>
    <x v="0"/>
    <s v="ghost"/>
    <n v="1059860"/>
    <n v="70"/>
    <n v="100"/>
    <n v="100"/>
    <n v="0.44217307692307695"/>
    <n v="0.37142857142857144"/>
    <n v="0.4891304347826087"/>
    <n v="0.38095238095238093"/>
  </r>
  <r>
    <x v="529"/>
    <x v="724"/>
    <x v="1"/>
    <m/>
    <n v="1059860"/>
    <n v="70"/>
    <n v="60"/>
    <n v="40"/>
    <n v="0.44217307692307695"/>
    <n v="0.37142857142857144"/>
    <n v="0.27173913043478259"/>
    <n v="9.5238095238095233E-2"/>
  </r>
  <r>
    <x v="529"/>
    <x v="725"/>
    <x v="1"/>
    <m/>
    <n v="1059860"/>
    <n v="90"/>
    <n v="80"/>
    <n v="50"/>
    <n v="0.44217307692307695"/>
    <n v="0.48571428571428571"/>
    <n v="0.38043478260869568"/>
    <n v="0.14285714285714285"/>
  </r>
  <r>
    <x v="530"/>
    <x v="726"/>
    <x v="1"/>
    <s v="dark"/>
    <n v="1059860"/>
    <n v="60"/>
    <n v="80"/>
    <n v="90"/>
    <n v="0.44217307692307695"/>
    <n v="0.31428571428571428"/>
    <n v="0.38043478260869568"/>
    <n v="0.33333333333333331"/>
  </r>
  <r>
    <x v="49"/>
    <x v="727"/>
    <x v="2"/>
    <m/>
    <n v="1059860"/>
    <n v="40"/>
    <n v="66"/>
    <n v="56"/>
    <n v="0.44217307692307695"/>
    <n v="0.2"/>
    <n v="0.30434782608695654"/>
    <n v="0.17142857142857143"/>
  </r>
  <r>
    <x v="531"/>
    <x v="728"/>
    <x v="2"/>
    <m/>
    <n v="1059860"/>
    <n v="50"/>
    <n v="91"/>
    <n v="81"/>
    <n v="0.44217307692307695"/>
    <n v="0.25714285714285712"/>
    <n v="0.44021739130434784"/>
    <n v="0.2904761904761905"/>
  </r>
  <r>
    <x v="532"/>
    <x v="729"/>
    <x v="2"/>
    <s v="fairy"/>
    <n v="1059860"/>
    <n v="60"/>
    <n v="126"/>
    <n v="116"/>
    <n v="0.44217307692307695"/>
    <n v="0.31428571428571428"/>
    <n v="0.63043478260869568"/>
    <n v="0.45714285714285713"/>
  </r>
  <r>
    <x v="533"/>
    <x v="730"/>
    <x v="4"/>
    <s v="flying"/>
    <n v="1000000"/>
    <n v="65"/>
    <n v="30"/>
    <n v="30"/>
    <n v="0.38461538461538464"/>
    <n v="0.34285714285714286"/>
    <n v="0.10869565217391304"/>
    <n v="4.7619047619047616E-2"/>
  </r>
  <r>
    <x v="534"/>
    <x v="731"/>
    <x v="4"/>
    <s v="flying"/>
    <n v="1000000"/>
    <n v="75"/>
    <n v="40"/>
    <n v="50"/>
    <n v="0.38461538461538464"/>
    <n v="0.4"/>
    <n v="0.16304347826086957"/>
    <n v="0.14285714285714285"/>
  </r>
  <r>
    <x v="535"/>
    <x v="732"/>
    <x v="4"/>
    <s v="flying"/>
    <n v="1000000"/>
    <n v="60"/>
    <n v="75"/>
    <n v="75"/>
    <n v="0.38461538461538464"/>
    <n v="0.31428571428571428"/>
    <n v="0.35326086956521741"/>
    <n v="0.26190476190476192"/>
  </r>
  <r>
    <x v="536"/>
    <x v="733"/>
    <x v="4"/>
    <m/>
    <n v="1000000"/>
    <n v="45"/>
    <n v="30"/>
    <n v="30"/>
    <n v="0.38461538461538464"/>
    <n v="0.22857142857142856"/>
    <n v="0.10869565217391304"/>
    <n v="4.7619047619047616E-2"/>
  </r>
  <r>
    <x v="537"/>
    <x v="734"/>
    <x v="4"/>
    <m/>
    <n v="1000000"/>
    <n v="45"/>
    <n v="55"/>
    <n v="60"/>
    <n v="0.38461538461538464"/>
    <n v="0.22857142857142856"/>
    <n v="0.24456521739130435"/>
    <n v="0.19047619047619047"/>
  </r>
  <r>
    <x v="538"/>
    <x v="735"/>
    <x v="3"/>
    <m/>
    <n v="1000000"/>
    <n v="46"/>
    <n v="55"/>
    <n v="45"/>
    <n v="0.38461538461538464"/>
    <n v="0.23428571428571429"/>
    <n v="0.24456521739130435"/>
    <n v="0.11904761904761904"/>
  </r>
  <r>
    <x v="539"/>
    <x v="736"/>
    <x v="3"/>
    <s v="electric"/>
    <n v="1000000"/>
    <n v="36"/>
    <n v="55"/>
    <n v="75"/>
    <n v="0.38461538461538464"/>
    <n v="0.17714285714285713"/>
    <n v="0.24456521739130435"/>
    <n v="0.26190476190476192"/>
  </r>
  <r>
    <x v="540"/>
    <x v="737"/>
    <x v="3"/>
    <s v="electric"/>
    <n v="1000000"/>
    <n v="43"/>
    <n v="145"/>
    <n v="75"/>
    <n v="0.38461538461538464"/>
    <n v="0.21714285714285714"/>
    <n v="0.73369565217391308"/>
    <n v="0.26190476190476192"/>
  </r>
  <r>
    <x v="541"/>
    <x v="738"/>
    <x v="9"/>
    <m/>
    <n v="1000000"/>
    <n v="63"/>
    <n v="42"/>
    <n v="47"/>
    <n v="0.38461538461538464"/>
    <n v="0.33142857142857141"/>
    <n v="0.17391304347826086"/>
    <n v="0.12857142857142856"/>
  </r>
  <r>
    <x v="542"/>
    <x v="739"/>
    <x v="9"/>
    <s v="ice"/>
    <n v="1000000"/>
    <n v="43"/>
    <n v="62"/>
    <n v="67"/>
    <n v="0.38461538461538464"/>
    <n v="0.21714285714285714"/>
    <n v="0.28260869565217389"/>
    <n v="0.22380952380952382"/>
  </r>
  <r>
    <x v="543"/>
    <x v="740"/>
    <x v="1"/>
    <s v="flying"/>
    <n v="1000000"/>
    <n v="93"/>
    <n v="98"/>
    <n v="70"/>
    <n v="0.38461538461538464"/>
    <n v="0.50285714285714289"/>
    <n v="0.47826086956521741"/>
    <n v="0.23809523809523808"/>
  </r>
  <r>
    <x v="544"/>
    <x v="741"/>
    <x v="3"/>
    <s v="fairy"/>
    <n v="1000000"/>
    <n v="84"/>
    <n v="55"/>
    <n v="40"/>
    <n v="0.38461538461538464"/>
    <n v="0.4514285714285714"/>
    <n v="0.24456521739130435"/>
    <n v="9.5238095238095233E-2"/>
  </r>
  <r>
    <x v="544"/>
    <x v="742"/>
    <x v="3"/>
    <s v="fairy"/>
    <n v="1000000"/>
    <n v="124"/>
    <n v="95"/>
    <n v="70"/>
    <n v="0.38461538461538464"/>
    <n v="0.68"/>
    <n v="0.46195652173913043"/>
    <n v="0.23809523809523808"/>
  </r>
  <r>
    <x v="33"/>
    <x v="743"/>
    <x v="11"/>
    <m/>
    <n v="1000000"/>
    <n v="60"/>
    <n v="30"/>
    <n v="40"/>
    <n v="0.38461538461538464"/>
    <n v="0.31428571428571428"/>
    <n v="0.10869565217391304"/>
    <n v="9.5238095238095233E-2"/>
  </r>
  <r>
    <x v="545"/>
    <x v="744"/>
    <x v="11"/>
    <m/>
    <n v="1000000"/>
    <n v="82"/>
    <n v="55"/>
    <n v="75"/>
    <n v="0.38461538461538464"/>
    <n v="0.44"/>
    <n v="0.24456521739130435"/>
    <n v="0.26190476190476192"/>
  </r>
  <r>
    <x v="546"/>
    <x v="745"/>
    <x v="2"/>
    <m/>
    <n v="800000"/>
    <n v="30"/>
    <n v="140"/>
    <n v="135"/>
    <n v="0.19230769230769232"/>
    <n v="0.14285714285714285"/>
    <n v="0.70652173913043481"/>
    <n v="0.54761904761904767"/>
  </r>
  <r>
    <x v="547"/>
    <x v="746"/>
    <x v="5"/>
    <s v="water"/>
    <n v="1000000"/>
    <n v="45"/>
    <n v="43"/>
    <n v="52"/>
    <n v="0.38461538461538464"/>
    <n v="0.22857142857142856"/>
    <n v="0.17934782608695651"/>
    <n v="0.15238095238095239"/>
  </r>
  <r>
    <x v="547"/>
    <x v="747"/>
    <x v="5"/>
    <s v="water"/>
    <n v="1000000"/>
    <n v="35"/>
    <n v="53"/>
    <n v="142"/>
    <n v="0.38461538461538464"/>
    <n v="0.17142857142857143"/>
    <n v="0.23369565217391305"/>
    <n v="0.580952380952381"/>
  </r>
  <r>
    <x v="548"/>
    <x v="748"/>
    <x v="7"/>
    <m/>
    <n v="1000000"/>
    <n v="45"/>
    <n v="45"/>
    <n v="55"/>
    <n v="0.38461538461538464"/>
    <n v="0.22857142857142856"/>
    <n v="0.19021739130434784"/>
    <n v="0.16666666666666666"/>
  </r>
  <r>
    <x v="549"/>
    <x v="749"/>
    <x v="7"/>
    <m/>
    <n v="1000000"/>
    <n v="35"/>
    <n v="55"/>
    <n v="85"/>
    <n v="0.38461538461538464"/>
    <n v="0.17142857142857143"/>
    <n v="0.24456521739130435"/>
    <n v="0.30952380952380953"/>
  </r>
  <r>
    <x v="550"/>
    <x v="750"/>
    <x v="2"/>
    <s v="bug"/>
    <n v="1000000"/>
    <n v="27"/>
    <n v="40"/>
    <n v="72"/>
    <n v="0.38461538461538464"/>
    <n v="0.12571428571428572"/>
    <n v="0.16304347826086957"/>
    <n v="0.24761904761904763"/>
  </r>
  <r>
    <x v="550"/>
    <x v="751"/>
    <x v="2"/>
    <s v="bug"/>
    <n v="1000000"/>
    <n v="42"/>
    <n v="50"/>
    <n v="132"/>
    <n v="0.38461538461538464"/>
    <n v="0.21142857142857144"/>
    <n v="0.21739130434782608"/>
    <n v="0.53333333333333333"/>
  </r>
  <r>
    <x v="551"/>
    <x v="752"/>
    <x v="0"/>
    <m/>
    <n v="1000000"/>
    <n v="35"/>
    <n v="50"/>
    <n v="35"/>
    <n v="0.38461538461538464"/>
    <n v="0.17142857142857143"/>
    <n v="0.21739130434782608"/>
    <n v="7.1428571428571425E-2"/>
  </r>
  <r>
    <x v="552"/>
    <x v="753"/>
    <x v="0"/>
    <m/>
    <n v="1000000"/>
    <n v="45"/>
    <n v="80"/>
    <n v="90"/>
    <n v="0.38461538461538464"/>
    <n v="0.22857142857142856"/>
    <n v="0.38043478260869568"/>
    <n v="0.33333333333333331"/>
  </r>
  <r>
    <x v="553"/>
    <x v="754"/>
    <x v="0"/>
    <s v="fairy"/>
    <n v="1000000"/>
    <n v="15"/>
    <n v="65"/>
    <n v="75"/>
    <n v="0.38461538461538464"/>
    <n v="5.7142857142857141E-2"/>
    <n v="0.29891304347826086"/>
    <n v="0.26190476190476192"/>
  </r>
  <r>
    <x v="553"/>
    <x v="755"/>
    <x v="0"/>
    <s v="fairy"/>
    <n v="1000000"/>
    <n v="30"/>
    <n v="90"/>
    <n v="100"/>
    <n v="0.38461538461538464"/>
    <n v="0.14285714285714285"/>
    <n v="0.43478260869565216"/>
    <n v="0.38095238095238093"/>
  </r>
  <r>
    <x v="554"/>
    <x v="756"/>
    <x v="5"/>
    <s v="fire"/>
    <n v="1000000"/>
    <n v="77"/>
    <n v="71"/>
    <n v="40"/>
    <n v="0.38461538461538464"/>
    <n v="0.41142857142857142"/>
    <n v="0.33152173913043476"/>
    <n v="9.5238095238095233E-2"/>
  </r>
  <r>
    <x v="554"/>
    <x v="757"/>
    <x v="5"/>
    <s v="fire"/>
    <n v="1000000"/>
    <n v="117"/>
    <n v="111"/>
    <n v="60"/>
    <n v="0.38461538461538464"/>
    <n v="0.64"/>
    <n v="0.54891304347826086"/>
    <n v="0.19047619047619047"/>
  </r>
  <r>
    <x v="555"/>
    <x v="758"/>
    <x v="4"/>
    <s v="fighting"/>
    <n v="1000000"/>
    <n v="50"/>
    <n v="45"/>
    <n v="50"/>
    <n v="0.38461538461538464"/>
    <n v="0.25714285714285712"/>
    <n v="0.19021739130434784"/>
    <n v="0.14285714285714285"/>
  </r>
  <r>
    <x v="556"/>
    <x v="759"/>
    <x v="4"/>
    <s v="fighting"/>
    <n v="1000000"/>
    <n v="60"/>
    <n v="55"/>
    <n v="60"/>
    <n v="0.38461538461538464"/>
    <n v="0.31428571428571428"/>
    <n v="0.24456521739130435"/>
    <n v="0.19047619047619047"/>
  </r>
  <r>
    <x v="247"/>
    <x v="760"/>
    <x v="0"/>
    <m/>
    <n v="1059860"/>
    <n v="32"/>
    <n v="30"/>
    <n v="38"/>
    <n v="0.44217307692307695"/>
    <n v="0.15428571428571428"/>
    <n v="0.10869565217391304"/>
    <n v="8.5714285714285715E-2"/>
  </r>
  <r>
    <x v="247"/>
    <x v="761"/>
    <x v="0"/>
    <m/>
    <n v="1059860"/>
    <n v="62"/>
    <n v="40"/>
    <n v="48"/>
    <n v="0.44217307692307695"/>
    <n v="0.32571428571428573"/>
    <n v="0.16304347826086957"/>
    <n v="0.13333333333333333"/>
  </r>
  <r>
    <x v="247"/>
    <x v="762"/>
    <x v="0"/>
    <m/>
    <n v="1059860"/>
    <n v="72"/>
    <n v="50"/>
    <n v="98"/>
    <n v="0.44217307692307695"/>
    <n v="0.38285714285714284"/>
    <n v="0.21739130434782608"/>
    <n v="0.37142857142857144"/>
  </r>
  <r>
    <x v="557"/>
    <x v="763"/>
    <x v="8"/>
    <m/>
    <n v="800000"/>
    <n v="100"/>
    <n v="82"/>
    <n v="110"/>
    <n v="0.19230769230769232"/>
    <n v="0.54285714285714282"/>
    <n v="0.39130434782608697"/>
    <n v="0.42857142857142855"/>
  </r>
  <r>
    <x v="558"/>
    <x v="764"/>
    <x v="4"/>
    <s v="psychic"/>
    <n v="1250000"/>
    <n v="60"/>
    <n v="90"/>
    <n v="110"/>
    <n v="0.625"/>
    <n v="0.31428571428571428"/>
    <n v="0.43478260869565216"/>
    <n v="0.42857142857142855"/>
  </r>
  <r>
    <x v="559"/>
    <x v="765"/>
    <x v="9"/>
    <m/>
    <n v="1250000"/>
    <n v="80"/>
    <n v="40"/>
    <n v="60"/>
    <n v="0.625"/>
    <n v="0.42857142857142855"/>
    <n v="0.16304347826086957"/>
    <n v="0.19047619047619047"/>
  </r>
  <r>
    <x v="560"/>
    <x v="766"/>
    <x v="3"/>
    <s v="water"/>
    <n v="1000000"/>
    <n v="80"/>
    <n v="20"/>
    <n v="30"/>
    <n v="0.38461538461538464"/>
    <n v="0.42857142857142855"/>
    <n v="5.434782608695652E-2"/>
    <n v="4.7619047619047616E-2"/>
  </r>
  <r>
    <x v="561"/>
    <x v="767"/>
    <x v="3"/>
    <s v="water"/>
    <n v="1000000"/>
    <n v="40"/>
    <n v="60"/>
    <n v="90"/>
    <n v="0.38461538461538464"/>
    <n v="0.2"/>
    <n v="0.27173913043478259"/>
    <n v="0.33333333333333331"/>
  </r>
  <r>
    <x v="562"/>
    <x v="768"/>
    <x v="12"/>
    <s v="ground"/>
    <n v="1000000"/>
    <n v="15"/>
    <n v="70"/>
    <n v="45"/>
    <n v="0.38461538461538464"/>
    <n v="5.7142857142857141E-2"/>
    <n v="0.32608695652173914"/>
    <n v="0.11904761904761904"/>
  </r>
  <r>
    <x v="563"/>
    <x v="769"/>
    <x v="12"/>
    <s v="ground"/>
    <n v="1000000"/>
    <n v="35"/>
    <n v="100"/>
    <n v="75"/>
    <n v="0.38461538461538464"/>
    <n v="0.17142857142857143"/>
    <n v="0.4891304347826087"/>
    <n v="0.26190476190476192"/>
  </r>
  <r>
    <x v="564"/>
    <x v="770"/>
    <x v="2"/>
    <m/>
    <n v="800000"/>
    <n v="5"/>
    <n v="30"/>
    <n v="130"/>
    <n v="0.19230769230769232"/>
    <n v="0"/>
    <n v="0.10869565217391304"/>
    <n v="0.52380952380952384"/>
  </r>
  <r>
    <x v="565"/>
    <x v="771"/>
    <x v="4"/>
    <m/>
    <n v="1250000"/>
    <n v="59"/>
    <n v="95"/>
    <n v="95"/>
    <n v="0.625"/>
    <n v="0.30857142857142855"/>
    <n v="0.46195652173913043"/>
    <n v="0.35714285714285715"/>
  </r>
  <r>
    <x v="565"/>
    <x v="772"/>
    <x v="4"/>
    <m/>
    <n v="1250000"/>
    <n v="95"/>
    <n v="95"/>
    <n v="95"/>
    <n v="0.625"/>
    <n v="0.51428571428571423"/>
    <n v="0.46195652173913043"/>
    <n v="0.35714285714285715"/>
  </r>
  <r>
    <x v="566"/>
    <x v="773"/>
    <x v="11"/>
    <s v="flying"/>
    <n v="1059860"/>
    <n v="120"/>
    <n v="100"/>
    <n v="60"/>
    <n v="0.44217307692307695"/>
    <n v="0.65714285714285714"/>
    <n v="0.4891304347826087"/>
    <n v="0.19047619047619047"/>
  </r>
  <r>
    <x v="376"/>
    <x v="774"/>
    <x v="4"/>
    <m/>
    <n v="1250000"/>
    <n v="65"/>
    <n v="75"/>
    <n v="95"/>
    <n v="0.625"/>
    <n v="0.34285714285714286"/>
    <n v="0.35326086956521741"/>
    <n v="0.35714285714285715"/>
  </r>
  <r>
    <x v="567"/>
    <x v="775"/>
    <x v="1"/>
    <s v="dragon"/>
    <n v="1000000"/>
    <n v="36"/>
    <n v="91"/>
    <n v="85"/>
    <n v="0.38461538461538464"/>
    <n v="0.17714285714285713"/>
    <n v="0.44021739130434784"/>
    <n v="0.30952380952380953"/>
  </r>
  <r>
    <x v="568"/>
    <x v="776"/>
    <x v="6"/>
    <s v="steel"/>
    <n v="1000000"/>
    <n v="96"/>
    <n v="40"/>
    <n v="73"/>
    <n v="0.38461538461538464"/>
    <n v="0.52"/>
    <n v="0.16304347826086957"/>
    <n v="0.25238095238095237"/>
  </r>
  <r>
    <x v="569"/>
    <x v="777"/>
    <x v="12"/>
    <s v="fairy"/>
    <n v="1000000"/>
    <n v="96"/>
    <n v="50"/>
    <n v="105"/>
    <n v="0.38461538461538464"/>
    <n v="0.52"/>
    <n v="0.21739130434782608"/>
    <n v="0.40476190476190477"/>
  </r>
  <r>
    <x v="570"/>
    <x v="778"/>
    <x v="2"/>
    <s v="psychic"/>
    <n v="1000000"/>
    <n v="92"/>
    <n v="70"/>
    <n v="70"/>
    <n v="0.38461538461538464"/>
    <n v="0.49714285714285716"/>
    <n v="0.32608695652173914"/>
    <n v="0.23809523809523808"/>
  </r>
  <r>
    <x v="571"/>
    <x v="779"/>
    <x v="4"/>
    <s v="dragon"/>
    <n v="1000000"/>
    <n v="36"/>
    <n v="135"/>
    <n v="91"/>
    <n v="0.38461538461538464"/>
    <n v="0.17714285714285713"/>
    <n v="0.67934782608695654"/>
    <n v="0.33809523809523812"/>
  </r>
  <r>
    <x v="572"/>
    <x v="780"/>
    <x v="12"/>
    <s v="grass"/>
    <n v="1000000"/>
    <n v="40"/>
    <n v="86"/>
    <n v="90"/>
    <n v="0.38461538461538464"/>
    <n v="0.2"/>
    <n v="0.41304347826086957"/>
    <n v="0.33333333333333331"/>
  </r>
  <r>
    <x v="573"/>
    <x v="781"/>
    <x v="14"/>
    <m/>
    <n v="1250000"/>
    <n v="45"/>
    <n v="45"/>
    <n v="45"/>
    <n v="0.625"/>
    <n v="0.22857142857142856"/>
    <n v="0.19021739130434784"/>
    <n v="0.11904761904761904"/>
  </r>
  <r>
    <x v="573"/>
    <x v="782"/>
    <x v="14"/>
    <s v="fighting"/>
    <n v="1250000"/>
    <n v="65"/>
    <n v="65"/>
    <n v="70"/>
    <n v="0.625"/>
    <n v="0.34285714285714286"/>
    <n v="0.29891304347826086"/>
    <n v="0.23809523809523808"/>
  </r>
  <r>
    <x v="573"/>
    <x v="783"/>
    <x v="14"/>
    <s v="fighting"/>
    <n v="1250000"/>
    <n v="85"/>
    <n v="100"/>
    <n v="105"/>
    <n v="0.625"/>
    <n v="0.45714285714285713"/>
    <n v="0.4891304347826087"/>
    <n v="0.40476190476190477"/>
  </r>
  <r>
    <x v="574"/>
    <x v="784"/>
    <x v="6"/>
    <s v="fairy"/>
    <n v="1250000"/>
    <n v="130"/>
    <n v="95"/>
    <n v="75"/>
    <n v="0.625"/>
    <n v="0.7142857142857143"/>
    <n v="0.46195652173913043"/>
    <n v="0.26190476190476192"/>
  </r>
  <r>
    <x v="574"/>
    <x v="785"/>
    <x v="10"/>
    <s v="fairy"/>
    <n v="1250000"/>
    <n v="95"/>
    <n v="130"/>
    <n v="115"/>
    <n v="0.625"/>
    <n v="0.51428571428571423"/>
    <n v="0.65217391304347827"/>
    <n v="0.45238095238095238"/>
  </r>
  <r>
    <x v="574"/>
    <x v="786"/>
    <x v="0"/>
    <s v="fairy"/>
    <n v="1250000"/>
    <n v="75"/>
    <n v="85"/>
    <n v="95"/>
    <n v="0.625"/>
    <n v="0.4"/>
    <n v="0.40760869565217389"/>
    <n v="0.35714285714285715"/>
  </r>
  <r>
    <x v="574"/>
    <x v="787"/>
    <x v="2"/>
    <s v="fairy"/>
    <n v="1250000"/>
    <n v="85"/>
    <n v="95"/>
    <n v="130"/>
    <n v="0.625"/>
    <n v="0.45714285714285713"/>
    <n v="0.46195652173913043"/>
    <n v="0.52380952380952384"/>
  </r>
  <r>
    <x v="575"/>
    <x v="788"/>
    <x v="10"/>
    <m/>
    <n v="1250000"/>
    <n v="37"/>
    <n v="29"/>
    <n v="31"/>
    <n v="0.625"/>
    <n v="0.18285714285714286"/>
    <n v="0.10326086956521739"/>
    <n v="5.2380952380952382E-2"/>
  </r>
  <r>
    <x v="576"/>
    <x v="789"/>
    <x v="10"/>
    <m/>
    <n v="1250000"/>
    <n v="37"/>
    <n v="29"/>
    <n v="131"/>
    <n v="0.625"/>
    <n v="0.18285714285714286"/>
    <n v="0.10326086956521739"/>
    <n v="0.52857142857142858"/>
  </r>
  <r>
    <x v="577"/>
    <x v="790"/>
    <x v="10"/>
    <s v="steel"/>
    <n v="1250000"/>
    <n v="97"/>
    <n v="113"/>
    <n v="89"/>
    <n v="0.625"/>
    <n v="0.52571428571428569"/>
    <n v="0.55978260869565222"/>
    <n v="0.32857142857142857"/>
  </r>
  <r>
    <x v="578"/>
    <x v="791"/>
    <x v="10"/>
    <s v="ghost"/>
    <n v="1250000"/>
    <n v="97"/>
    <n v="137"/>
    <n v="107"/>
    <n v="0.625"/>
    <n v="0.52571428571428569"/>
    <n v="0.69021739130434778"/>
    <n v="0.41428571428571431"/>
  </r>
  <r>
    <x v="579"/>
    <x v="792"/>
    <x v="11"/>
    <s v="poison"/>
    <n v="1250000"/>
    <n v="103"/>
    <n v="127"/>
    <n v="131"/>
    <n v="0.625"/>
    <n v="0.56000000000000005"/>
    <n v="0.63586956521739135"/>
    <n v="0.52857142857142858"/>
  </r>
  <r>
    <x v="580"/>
    <x v="793"/>
    <x v="3"/>
    <s v="fighting"/>
    <n v="1250000"/>
    <n v="79"/>
    <n v="53"/>
    <n v="53"/>
    <n v="0.625"/>
    <n v="0.42285714285714288"/>
    <n v="0.23369565217391305"/>
    <n v="0.15714285714285714"/>
  </r>
  <r>
    <x v="581"/>
    <x v="794"/>
    <x v="3"/>
    <s v="fighting"/>
    <n v="1250000"/>
    <n v="151"/>
    <n v="137"/>
    <n v="37"/>
    <n v="0.625"/>
    <n v="0.8342857142857143"/>
    <n v="0.69021739130434778"/>
    <n v="8.0952380952380956E-2"/>
  </r>
  <r>
    <x v="582"/>
    <x v="795"/>
    <x v="6"/>
    <m/>
    <n v="1250000"/>
    <n v="83"/>
    <n v="173"/>
    <n v="71"/>
    <n v="0.625"/>
    <n v="0.44571428571428573"/>
    <n v="0.88586956521739135"/>
    <n v="0.24285714285714285"/>
  </r>
  <r>
    <x v="583"/>
    <x v="796"/>
    <x v="16"/>
    <s v="flying"/>
    <n v="1250000"/>
    <n v="61"/>
    <n v="107"/>
    <n v="101"/>
    <n v="0.625"/>
    <n v="0.32"/>
    <n v="0.52717391304347827"/>
    <n v="0.38571428571428573"/>
  </r>
  <r>
    <x v="584"/>
    <x v="797"/>
    <x v="0"/>
    <s v="steel"/>
    <n v="1250000"/>
    <n v="109"/>
    <n v="59"/>
    <n v="31"/>
    <n v="0.625"/>
    <n v="0.59428571428571431"/>
    <n v="0.26630434782608697"/>
    <n v="5.2380952380952382E-2"/>
  </r>
  <r>
    <x v="585"/>
    <x v="798"/>
    <x v="15"/>
    <s v="dragon"/>
    <n v="1250000"/>
    <n v="43"/>
    <n v="97"/>
    <n v="53"/>
    <n v="0.625"/>
    <n v="0.21714285714285714"/>
    <n v="0.47282608695652173"/>
    <n v="0.15714285714285714"/>
  </r>
  <r>
    <x v="586"/>
    <x v="799"/>
    <x v="10"/>
    <m/>
    <n v="1250000"/>
    <n v="79"/>
    <n v="127"/>
    <n v="89"/>
    <n v="0.625"/>
    <n v="0.42285714285714288"/>
    <n v="0.63586956521739135"/>
    <n v="0.32857142857142857"/>
  </r>
  <r>
    <x v="587"/>
    <x v="800"/>
    <x v="16"/>
    <s v="fairy"/>
    <n v="1250000"/>
    <n v="65"/>
    <n v="130"/>
    <n v="115"/>
    <n v="0.625"/>
    <n v="0.34285714285714286"/>
    <n v="0.65217391304347827"/>
    <n v="0.45238095238095238"/>
  </r>
  <r>
    <x v="588"/>
    <x v="801"/>
    <x v="18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60E689-899F-4077-99A9-A54B7D7643C8}" name="PivotTable1" cacheId="170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1:G31" firstHeaderRow="0" firstDataRow="1" firstDataCol="3"/>
  <pivotFields count="12">
    <pivotField axis="axisRow" compact="0" outline="0" multipleItemSelectionAllowed="1" showAll="0">
      <items count="590">
        <item h="1" x="472"/>
        <item h="1" x="177"/>
        <item h="1" x="355"/>
        <item h="1" x="106"/>
        <item h="1" x="223"/>
        <item h="1" x="461"/>
        <item h="1" x="512"/>
        <item h="1" x="115"/>
        <item h="1" x="116"/>
        <item h="1" x="199"/>
        <item h="1" x="147"/>
        <item h="1" x="150"/>
        <item h="1" x="528"/>
        <item h="1" x="587"/>
        <item h="1" x="421"/>
        <item h="1" x="82"/>
        <item h="1" x="434"/>
        <item h="1" x="320"/>
        <item h="1" x="159"/>
        <item h="1" x="453"/>
        <item h="1" x="409"/>
        <item h="1" x="445"/>
        <item h="1" x="131"/>
        <item h="1" x="58"/>
        <item h="1" x="254"/>
        <item h="1" x="215"/>
        <item h="1" x="21"/>
        <item h="1" x="237"/>
        <item h="1" x="74"/>
        <item h="1" x="456"/>
        <item h="1" x="22"/>
        <item h="1" x="539"/>
        <item h="1" x="14"/>
        <item h="1" x="283"/>
        <item h="1" x="246"/>
        <item h="1" x="544"/>
        <item h="1" x="294"/>
        <item h="1" x="306"/>
        <item h="1" x="303"/>
        <item h="1" x="318"/>
        <item h="1" x="151"/>
        <item h="1" x="99"/>
        <item h="1" x="196"/>
        <item h="1" x="366"/>
        <item h="1" x="12"/>
        <item h="1" x="171"/>
        <item h="1" x="51"/>
        <item h="1" x="339"/>
        <item h="1" x="527"/>
        <item h="1" x="332"/>
        <item h="1" x="567"/>
        <item h="1" x="169"/>
        <item h="1" x="404"/>
        <item h="1" x="300"/>
        <item h="1" x="552"/>
        <item h="1" x="298"/>
        <item h="1" x="469"/>
        <item h="1" x="62"/>
        <item h="1" x="460"/>
        <item h="1" x="310"/>
        <item h="1" x="220"/>
        <item h="1" x="473"/>
        <item h="1" x="289"/>
        <item h="1" x="541"/>
        <item h="1" x="250"/>
        <item h="1" x="309"/>
        <item h="1" x="308"/>
        <item h="1" x="214"/>
        <item h="1" x="547"/>
        <item h="1" x="479"/>
        <item h="1" x="86"/>
        <item h="1" x="288"/>
        <item h="1" x="326"/>
        <item h="1" x="534"/>
        <item h="1" x="398"/>
        <item h="1" x="8"/>
        <item h="1" x="225"/>
        <item h="1" x="441"/>
        <item h="1" x="535"/>
        <item h="1" x="176"/>
        <item h="1" x="433"/>
        <item h="1" x="229"/>
        <item h="1" x="304"/>
        <item h="1" x="431"/>
        <item h="1" x="316"/>
        <item h="1" x="466"/>
        <item h="1" x="422"/>
        <item h="1" x="393"/>
        <item h="1" x="440"/>
        <item h="1" x="208"/>
        <item h="1" x="297"/>
        <item h="1" x="167"/>
        <item h="1" x="446"/>
        <item h="1" x="276"/>
        <item h="1" x="418"/>
        <item h="1" x="430"/>
        <item h="1" x="253"/>
        <item h="1" x="30"/>
        <item h="1" x="235"/>
        <item h="1" x="122"/>
        <item h="1" x="219"/>
        <item h="1" x="16"/>
        <item h="1" x="60"/>
        <item h="1" x="7"/>
        <item h="1" x="411"/>
        <item h="1" x="502"/>
        <item h="1" x="242"/>
        <item h="1" x="348"/>
        <item h="1" x="474"/>
        <item h="1" x="201"/>
        <item h="1" x="383"/>
        <item h="1" x="492"/>
        <item h="1" x="270"/>
        <item h="1" x="143"/>
        <item h="1" x="227"/>
        <item h="1" x="497"/>
        <item h="1" x="396"/>
        <item h="1" x="119"/>
        <item h="1" x="384"/>
        <item h="1" x="284"/>
        <item h="1" x="368"/>
        <item h="1" x="448"/>
        <item h="1" x="394"/>
        <item h="1" x="468"/>
        <item h="1" x="543"/>
        <item h="1" x="148"/>
        <item h="1" x="125"/>
        <item h="1" x="489"/>
        <item h="1" x="204"/>
        <item h="1" x="471"/>
        <item h="1" x="256"/>
        <item h="1" x="145"/>
        <item h="1" x="401"/>
        <item h="1" x="508"/>
        <item h="1" x="522"/>
        <item h="1" x="367"/>
        <item h="1" x="459"/>
        <item h="1" x="480"/>
        <item h="1" x="249"/>
        <item h="1" x="207"/>
        <item h="1" x="362"/>
        <item h="1" x="569"/>
        <item h="1" x="162"/>
        <item h="1" x="273"/>
        <item h="1" x="548"/>
        <item h="1" x="43"/>
        <item h="1" x="549"/>
        <item h="1" x="70"/>
        <item h="1" x="584"/>
        <item h="1" x="375"/>
        <item h="1" x="18"/>
        <item h="1" x="376"/>
        <item h="1" x="31"/>
        <item h="1" x="457"/>
        <item h="1" x="59"/>
        <item h="1" x="517"/>
        <item h="1" x="77"/>
        <item h="1" x="380"/>
        <item h="1" x="439"/>
        <item h="1" x="435"/>
        <item h="1" x="295"/>
        <item h="1" x="319"/>
        <item h="1" x="372"/>
        <item h="1" x="186"/>
        <item h="1" x="185"/>
        <item h="1" x="279"/>
        <item h="1" x="261"/>
        <item h="1" x="268"/>
        <item h="1" x="218"/>
        <item h="1" x="85"/>
        <item h="1" x="188"/>
        <item h="1" x="252"/>
        <item h="1" x="19"/>
        <item h="1" x="337"/>
        <item h="1" x="230"/>
        <item h="1" x="184"/>
        <item x="529"/>
        <item x="42"/>
        <item x="97"/>
        <item x="359"/>
        <item x="209"/>
        <item h="1" x="413"/>
        <item h="1" x="81"/>
        <item h="1" x="103"/>
        <item h="1" x="420"/>
        <item h="1" x="555"/>
        <item h="1" x="2"/>
        <item h="1" x="285"/>
        <item h="1" x="216"/>
        <item h="1" x="432"/>
        <item h="1" x="24"/>
        <item h="1" x="399"/>
        <item h="1" x="38"/>
        <item h="1" x="133"/>
        <item h="1" x="314"/>
        <item h="1" x="166"/>
        <item h="1" x="363"/>
        <item h="1" x="90"/>
        <item h="1" x="20"/>
        <item h="1" x="496"/>
        <item h="1" x="92"/>
        <item h="1" x="447"/>
        <item h="1" x="336"/>
        <item h="1" x="118"/>
        <item h="1" x="329"/>
        <item h="1" x="247"/>
        <item h="1" x="487"/>
        <item h="1" x="52"/>
        <item h="1" x="438"/>
        <item h="1" x="506"/>
        <item h="1" x="93"/>
        <item h="1" x="374"/>
        <item h="1" x="287"/>
        <item h="1" x="582"/>
        <item h="1" x="570"/>
        <item h="1" x="71"/>
        <item h="1" x="369"/>
        <item h="1" x="526"/>
        <item h="1" x="357"/>
        <item h="1" x="467"/>
        <item h="1" x="354"/>
        <item h="1" x="340"/>
        <item h="1" x="275"/>
        <item h="1" x="198"/>
        <item h="1" x="9"/>
        <item h="1" x="154"/>
        <item h="1" x="111"/>
        <item h="1" x="561"/>
        <item h="1" x="161"/>
        <item h="1" x="290"/>
        <item h="1" x="386"/>
        <item h="1" x="322"/>
        <item h="1" x="530"/>
        <item h="1" x="96"/>
        <item h="1" x="44"/>
        <item h="1" x="139"/>
        <item h="1" x="371"/>
        <item h="1" x="321"/>
        <item h="1" x="408"/>
        <item h="1" x="400"/>
        <item h="1" x="505"/>
        <item h="1" x="76"/>
        <item h="1" x="228"/>
        <item h="1" x="55"/>
        <item h="1" x="255"/>
        <item h="1" x="519"/>
        <item h="1" x="266"/>
        <item h="1" x="426"/>
        <item h="1" x="553"/>
        <item h="1" x="417"/>
        <item h="1" x="117"/>
        <item h="1" x="26"/>
        <item h="1" x="510"/>
        <item h="1" x="402"/>
        <item h="1" x="463"/>
        <item h="1" x="462"/>
        <item h="1" x="205"/>
        <item h="1" x="262"/>
        <item h="1" x="263"/>
        <item h="1" x="264"/>
        <item h="1" x="267"/>
        <item h="1" x="134"/>
        <item h="1" x="465"/>
        <item h="1" x="39"/>
        <item h="1" x="144"/>
        <item h="1" x="513"/>
        <item h="1" x="175"/>
        <item h="1" x="333"/>
        <item h="1" x="388"/>
        <item h="1" x="585"/>
        <item h="1" x="389"/>
        <item h="1" x="515"/>
        <item h="1" x="63"/>
        <item h="1" x="155"/>
        <item h="1" x="146"/>
        <item h="1" x="202"/>
        <item h="1" x="343"/>
        <item h="1" x="442"/>
        <item h="1" x="315"/>
        <item h="1" x="132"/>
        <item h="1" x="574"/>
        <item h="1" x="538"/>
        <item h="1" x="583"/>
        <item h="1" x="347"/>
        <item h="1" x="140"/>
        <item h="1" x="191"/>
        <item h="1" x="95"/>
        <item h="1" x="391"/>
        <item h="1" x="34"/>
        <item h="1" x="65"/>
        <item h="1" x="521"/>
        <item h="1" x="107"/>
        <item h="1" x="87"/>
        <item h="1" x="485"/>
        <item h="1" x="581"/>
        <item h="1" x="138"/>
        <item h="1" x="112"/>
        <item h="1" x="156"/>
        <item h="1" x="1"/>
        <item h="1" x="536"/>
        <item h="1" x="61"/>
        <item h="1" x="101"/>
        <item h="1" x="105"/>
        <item h="1" x="130"/>
        <item h="1" x="149"/>
        <item h="1" x="120"/>
        <item h="1" x="258"/>
        <item h="1" x="364"/>
        <item h="1" x="197"/>
        <item h="1" x="365"/>
        <item h="1" x="350"/>
        <item h="1" x="443"/>
        <item h="1" x="317"/>
        <item h="1" x="302"/>
        <item h="1" x="330"/>
        <item h="1" x="45"/>
        <item h="1" x="221"/>
        <item h="1" x="75"/>
        <item h="1" x="381"/>
        <item h="1" x="244"/>
        <item h="1" x="452"/>
        <item h="1" x="206"/>
        <item x="360"/>
        <item h="1" x="395"/>
        <item h="1" x="41"/>
        <item h="1" x="475"/>
        <item h="1" x="498"/>
        <item h="1" x="566"/>
        <item h="1" x="231"/>
        <item h="1" x="157"/>
        <item h="1" x="311"/>
        <item h="1" x="524"/>
        <item h="1" x="423"/>
        <item h="1" x="503"/>
        <item h="1" x="135"/>
        <item h="1" x="28"/>
        <item h="1" x="578"/>
        <item h="1" x="124"/>
        <item h="1" x="292"/>
        <item h="1" x="488"/>
        <item h="1" x="13"/>
        <item h="1" x="170"/>
        <item h="1" x="424"/>
        <item h="1" x="387"/>
        <item h="1" x="25"/>
        <item h="1" x="313"/>
        <item h="1" x="73"/>
        <item h="1" x="113"/>
        <item h="1" x="575"/>
        <item h="1" x="328"/>
        <item h="1" x="94"/>
        <item h="1" x="193"/>
        <item h="1" x="217"/>
        <item h="1" x="392"/>
        <item h="1" x="334"/>
        <item h="1" x="324"/>
        <item h="1" x="238"/>
        <item h="1" x="523"/>
        <item h="1" x="382"/>
        <item h="1" x="500"/>
        <item h="1" x="102"/>
        <item h="1" x="152"/>
        <item h="1" x="476"/>
        <item h="1" x="579"/>
        <item h="1" x="69"/>
        <item h="1" x="129"/>
        <item h="1" x="278"/>
        <item h="1" x="495"/>
        <item h="1" x="32"/>
        <item h="1" x="141"/>
        <item h="1" x="57"/>
        <item h="1" x="353"/>
        <item h="1" x="571"/>
        <item h="1" x="342"/>
        <item h="1" x="239"/>
        <item h="1" x="277"/>
        <item h="1" x="312"/>
        <item h="1" x="282"/>
        <item h="1" x="212"/>
        <item h="1" x="10"/>
        <item h="1" x="66"/>
        <item h="1" x="27"/>
        <item h="1" x="17"/>
        <item h="1" x="200"/>
        <item h="1" x="187"/>
        <item h="1" x="490"/>
        <item h="1" x="531"/>
        <item h="1" x="557"/>
        <item h="1" x="281"/>
        <item h="1" x="203"/>
        <item h="1" x="586"/>
        <item h="1" x="576"/>
        <item h="1" x="412"/>
        <item h="1" x="379"/>
        <item h="1" x="36"/>
        <item h="1" x="518"/>
        <item h="1" x="64"/>
        <item h="1" x="243"/>
        <item h="1" x="33"/>
        <item h="1" x="301"/>
        <item h="1" x="163"/>
        <item h="1" x="358"/>
        <item h="1" x="259"/>
        <item h="1" x="349"/>
        <item h="1" x="245"/>
        <item h="1" x="491"/>
        <item h="1" x="499"/>
        <item h="1" x="56"/>
        <item h="1" x="260"/>
        <item h="1" x="405"/>
        <item h="1" x="265"/>
        <item h="1" x="40"/>
        <item h="1" x="160"/>
        <item h="1" x="54"/>
        <item h="1" x="234"/>
        <item h="1" x="568"/>
        <item h="1" x="507"/>
        <item h="1" x="126"/>
        <item h="1" x="494"/>
        <item h="1" x="233"/>
        <item h="1" x="173"/>
        <item h="1" x="558"/>
        <item h="1" x="563"/>
        <item h="1" x="562"/>
        <item h="1" x="213"/>
        <item h="1" x="484"/>
        <item h="1" x="573"/>
        <item h="1" x="226"/>
        <item h="1" x="419"/>
        <item h="1" x="483"/>
        <item h="1" x="482"/>
        <item h="1" x="323"/>
        <item h="1" x="100"/>
        <item h="1" x="29"/>
        <item h="1" x="127"/>
        <item h="1" x="153"/>
        <item h="1" x="269"/>
        <item h="1" x="572"/>
        <item h="1" x="564"/>
        <item h="1" x="351"/>
        <item h="1" x="236"/>
        <item h="1" x="49"/>
        <item h="1" x="361"/>
        <item h="1" x="299"/>
        <item h="1" x="296"/>
        <item h="1" x="352"/>
        <item h="1" x="182"/>
        <item h="1" x="428"/>
        <item h="1" x="0"/>
        <item h="1" x="390"/>
        <item h="1" x="53"/>
        <item h="1" x="454"/>
        <item h="1" x="137"/>
        <item h="1" x="194"/>
        <item h="1" x="407"/>
        <item h="1" x="450"/>
        <item h="1" x="5"/>
        <item h="1" x="291"/>
        <item h="1" x="551"/>
        <item h="1" x="486"/>
        <item h="1" x="136"/>
        <item h="1" x="307"/>
        <item h="1" x="271"/>
        <item h="1" x="429"/>
        <item h="1" x="189"/>
        <item h="1" x="91"/>
        <item h="1" x="50"/>
        <item h="1" x="546"/>
        <item h="1" x="449"/>
        <item h="1" x="15"/>
        <item h="1" x="251"/>
        <item h="1" x="341"/>
        <item h="1" x="427"/>
        <item h="1" x="514"/>
        <item h="1" x="532"/>
        <item h="1" x="520"/>
        <item h="1" x="257"/>
        <item h="1" x="286"/>
        <item h="1" x="346"/>
        <item h="1" x="110"/>
        <item h="1" x="67"/>
        <item h="1" x="477"/>
        <item h="1" x="478"/>
        <item h="1" x="89"/>
        <item h="1" x="410"/>
        <item x="78"/>
        <item h="1" x="222"/>
        <item h="1" x="373"/>
        <item h="1" x="540"/>
        <item h="1" x="79"/>
        <item h="1" x="537"/>
        <item h="1" x="109"/>
        <item h="1" x="280"/>
        <item h="1" x="72"/>
        <item h="1" x="525"/>
        <item h="1" x="211"/>
        <item h="1" x="406"/>
        <item h="1" x="104"/>
        <item h="1" x="556"/>
        <item h="1" x="516"/>
        <item h="1" x="385"/>
        <item h="1" x="121"/>
        <item h="1" x="577"/>
        <item h="1" x="37"/>
        <item h="1" x="181"/>
        <item h="1" x="142"/>
        <item h="1" x="580"/>
        <item h="1" x="455"/>
        <item h="1" x="493"/>
        <item h="1" x="128"/>
        <item h="1" x="565"/>
        <item h="1" x="35"/>
        <item h="1" x="559"/>
        <item h="1" x="345"/>
        <item h="1" x="240"/>
        <item h="1" x="370"/>
        <item h="1" x="437"/>
        <item h="1" x="210"/>
        <item h="1" x="436"/>
        <item h="1" x="158"/>
        <item h="1" x="331"/>
        <item h="1" x="305"/>
        <item h="1" x="164"/>
        <item h="1" x="293"/>
        <item h="1" x="11"/>
        <item h="1" x="274"/>
        <item h="1" x="108"/>
        <item h="1" x="377"/>
        <item h="1" x="172"/>
        <item h="1" x="481"/>
        <item h="1" x="3"/>
        <item h="1" x="180"/>
        <item h="1" x="464"/>
        <item h="1" x="554"/>
        <item h="1" x="325"/>
        <item h="1" x="192"/>
        <item h="1" x="84"/>
        <item h="1" x="83"/>
        <item h="1" x="451"/>
        <item h="1" x="414"/>
        <item h="1" x="415"/>
        <item h="1" x="416"/>
        <item h="1" x="48"/>
        <item h="1" x="509"/>
        <item h="1" x="560"/>
        <item h="1" x="4"/>
        <item h="1" x="444"/>
        <item h="1" x="47"/>
        <item h="1" x="338"/>
        <item h="1" x="501"/>
        <item h="1" x="458"/>
        <item h="1" x="470"/>
        <item h="1" x="335"/>
        <item h="1" x="224"/>
        <item h="1" x="356"/>
        <item h="1" x="68"/>
        <item h="1" x="88"/>
        <item h="1" x="98"/>
        <item h="1" x="183"/>
        <item h="1" x="550"/>
        <item h="1" x="123"/>
        <item h="1" x="504"/>
        <item h="1" x="174"/>
        <item h="1" x="241"/>
        <item h="1" x="23"/>
        <item h="1" x="232"/>
        <item h="1" x="195"/>
        <item h="1" x="425"/>
        <item h="1" x="179"/>
        <item h="1" x="80"/>
        <item h="1" x="46"/>
        <item h="1" x="190"/>
        <item h="1" x="378"/>
        <item h="1" x="344"/>
        <item h="1" x="178"/>
        <item h="1" x="248"/>
        <item h="1" x="397"/>
        <item h="1" x="327"/>
        <item h="1" x="272"/>
        <item h="1" x="545"/>
        <item h="1" x="165"/>
        <item h="1" x="533"/>
        <item h="1" x="114"/>
        <item h="1" x="542"/>
        <item h="1" x="6"/>
        <item h="1" x="511"/>
        <item h="1" x="168"/>
        <item h="1" x="403"/>
        <item h="1" x="588"/>
        <item t="default"/>
      </items>
    </pivotField>
    <pivotField axis="axisRow" compact="0" outline="0" showAll="0">
      <items count="803">
        <item x="459"/>
        <item x="62"/>
        <item x="358"/>
        <item x="616"/>
        <item x="680"/>
        <item x="141"/>
        <item x="305"/>
        <item x="189"/>
        <item x="64"/>
        <item x="593"/>
        <item x="333"/>
        <item x="697"/>
        <item x="423"/>
        <item x="590"/>
        <item x="180"/>
        <item x="346"/>
        <item x="751"/>
        <item x="23"/>
        <item x="58"/>
        <item x="492"/>
        <item x="565"/>
        <item x="566"/>
        <item x="167"/>
        <item x="347"/>
        <item x="682"/>
        <item x="303"/>
        <item x="143"/>
        <item x="530"/>
        <item x="698"/>
        <item x="712"/>
        <item x="609"/>
        <item x="481"/>
        <item x="183"/>
        <item x="297"/>
        <item x="370"/>
        <item x="342"/>
        <item x="353"/>
        <item x="688"/>
        <item x="338"/>
        <item x="549"/>
        <item x="410"/>
        <item x="152"/>
        <item x="613"/>
        <item x="266"/>
        <item x="14"/>
        <item x="605"/>
        <item x="373"/>
        <item x="181"/>
        <item x="68"/>
        <item x="711"/>
        <item x="759"/>
        <item x="399"/>
        <item x="398"/>
        <item x="687"/>
        <item x="624"/>
        <item x="8"/>
        <item x="256"/>
        <item x="241"/>
        <item x="521"/>
        <item x="524"/>
        <item x="437"/>
        <item x="625"/>
        <item x="760"/>
        <item x="653"/>
        <item x="627"/>
        <item x="285"/>
        <item x="728"/>
        <item x="436"/>
        <item x="435"/>
        <item x="778"/>
        <item x="405"/>
        <item x="417"/>
        <item x="0"/>
        <item x="426"/>
        <item x="658"/>
        <item x="411"/>
        <item x="11"/>
        <item x="793"/>
        <item x="330"/>
        <item x="331"/>
        <item x="322"/>
        <item x="702"/>
        <item x="454"/>
        <item x="564"/>
        <item x="317"/>
        <item x="267"/>
        <item x="350"/>
        <item x="9"/>
        <item x="250"/>
        <item x="796"/>
        <item x="608"/>
        <item x="112"/>
        <item x="5"/>
        <item x="736"/>
        <item x="3"/>
        <item x="4"/>
        <item x="440"/>
        <item x="420"/>
        <item x="419"/>
        <item x="651"/>
        <item x="649"/>
        <item x="151"/>
        <item x="389"/>
        <item x="357"/>
        <item x="169"/>
        <item x="432"/>
        <item x="572"/>
        <item x="365"/>
        <item x="691"/>
        <item x="692"/>
        <item x="343"/>
        <item x="35"/>
        <item x="34"/>
        <item x="172"/>
        <item x="90"/>
        <item x="637"/>
        <item x="562"/>
        <item x="414"/>
        <item x="255"/>
        <item x="763"/>
        <item x="533"/>
        <item x="340"/>
        <item x="221"/>
        <item x="789"/>
        <item x="788"/>
        <item x="545"/>
        <item x="739"/>
        <item x="738"/>
        <item x="345"/>
        <item x="407"/>
        <item x="341"/>
        <item x="487"/>
        <item x="452"/>
        <item x="168"/>
        <item x="158"/>
        <item x="557"/>
        <item x="614"/>
        <item x="612"/>
        <item x="103"/>
        <item x="741"/>
        <item x="154"/>
        <item x="490"/>
        <item x="554"/>
        <item x="722"/>
        <item x="553"/>
        <item x="723"/>
        <item x="701"/>
        <item x="584"/>
        <item x="632"/>
        <item x="300"/>
        <item x="224"/>
        <item x="654"/>
        <item x="385"/>
        <item x="86"/>
        <item x="501"/>
        <item x="750"/>
        <item x="780"/>
        <item x="482"/>
        <item x="718"/>
        <item x="659"/>
        <item x="49"/>
        <item x="131"/>
        <item x="84"/>
        <item x="83"/>
        <item x="231"/>
        <item x="679"/>
        <item x="690"/>
        <item x="147"/>
        <item x="148"/>
        <item x="779"/>
        <item x="451"/>
        <item x="146"/>
        <item x="425"/>
        <item x="424"/>
        <item x="528"/>
        <item x="95"/>
        <item x="620"/>
        <item x="579"/>
        <item x="50"/>
        <item x="205"/>
        <item x="577"/>
        <item x="631"/>
        <item x="355"/>
        <item x="476"/>
        <item x="354"/>
        <item x="268"/>
        <item x="556"/>
        <item x="602"/>
        <item x="603"/>
        <item x="132"/>
        <item x="22"/>
        <item x="124"/>
        <item x="465"/>
        <item x="308"/>
        <item x="100"/>
        <item x="238"/>
        <item x="604"/>
        <item x="499"/>
        <item x="586"/>
        <item x="394"/>
        <item x="243"/>
        <item x="588"/>
        <item x="195"/>
        <item x="676"/>
        <item x="529"/>
        <item x="101"/>
        <item x="102"/>
        <item x="294"/>
        <item x="82"/>
        <item x="21"/>
        <item x="348"/>
        <item x="652"/>
        <item x="159"/>
        <item x="596"/>
        <item x="597"/>
        <item x="455"/>
        <item x="179"/>
        <item x="668"/>
        <item x="135"/>
        <item x="661"/>
        <item x="660"/>
        <item x="418"/>
        <item x="669"/>
        <item x="670"/>
        <item x="329"/>
        <item x="752"/>
        <item x="589"/>
        <item x="204"/>
        <item x="610"/>
        <item x="591"/>
        <item x="655"/>
        <item x="656"/>
        <item x="477"/>
        <item x="675"/>
        <item x="161"/>
        <item x="443"/>
        <item x="474"/>
        <item x="595"/>
        <item x="568"/>
        <item x="444"/>
        <item x="281"/>
        <item x="91"/>
        <item x="422"/>
        <item x="648"/>
        <item x="93"/>
        <item x="73"/>
        <item x="442"/>
        <item x="525"/>
        <item x="202"/>
        <item x="486"/>
        <item x="470"/>
        <item x="361"/>
        <item x="430"/>
        <item x="206"/>
        <item x="471"/>
        <item x="43"/>
        <item x="672"/>
        <item x="41"/>
        <item x="117"/>
        <item x="54"/>
        <item x="75"/>
        <item x="621"/>
        <item x="767"/>
        <item x="622"/>
        <item x="705"/>
        <item x="703"/>
        <item x="367"/>
        <item x="573"/>
        <item x="575"/>
        <item x="574"/>
        <item x="710"/>
        <item x="209"/>
        <item x="74"/>
        <item x="657"/>
        <item x="87"/>
        <item x="387"/>
        <item x="382"/>
        <item x="252"/>
        <item x="57"/>
        <item x="735"/>
        <item x="325"/>
        <item x="315"/>
        <item x="734"/>
        <item x="532"/>
        <item x="798"/>
        <item x="129"/>
        <item x="782"/>
        <item x="439"/>
        <item x="296"/>
        <item x="92"/>
        <item x="700"/>
        <item x="611"/>
        <item x="630"/>
        <item x="484"/>
        <item x="694"/>
        <item x="693"/>
        <item x="213"/>
        <item x="506"/>
        <item x="448"/>
        <item x="449"/>
        <item x="106"/>
        <item x="105"/>
        <item x="236"/>
        <item x="429"/>
        <item x="678"/>
        <item x="249"/>
        <item x="719"/>
        <item x="162"/>
        <item x="186"/>
        <item x="115"/>
        <item x="228"/>
        <item x="227"/>
        <item x="366"/>
        <item x="634"/>
        <item x="96"/>
        <item x="173"/>
        <item x="313"/>
        <item x="726"/>
        <item x="391"/>
        <item x="685"/>
        <item x="1"/>
        <item x="781"/>
        <item x="592"/>
        <item x="38"/>
        <item x="384"/>
        <item x="134"/>
        <item x="594"/>
        <item x="188"/>
        <item x="123"/>
        <item x="139"/>
        <item x="140"/>
        <item x="63"/>
        <item x="13"/>
        <item x="114"/>
        <item x="587"/>
        <item x="797"/>
        <item x="351"/>
        <item x="646"/>
        <item x="229"/>
        <item x="98"/>
        <item x="280"/>
        <item x="599"/>
        <item x="706"/>
        <item x="598"/>
        <item x="600"/>
        <item x="108"/>
        <item x="774"/>
        <item x="783"/>
        <item x="97"/>
        <item x="400"/>
        <item x="401"/>
        <item x="551"/>
        <item x="552"/>
        <item x="381"/>
        <item x="645"/>
        <item x="304"/>
        <item x="607"/>
        <item x="644"/>
        <item x="170"/>
        <item x="130"/>
        <item x="635"/>
        <item x="245"/>
        <item x="379"/>
        <item x="380"/>
        <item x="469"/>
        <item x="541"/>
        <item x="165"/>
        <item x="164"/>
        <item x="462"/>
        <item x="107"/>
        <item x="509"/>
        <item x="344"/>
        <item x="548"/>
        <item x="505"/>
        <item x="263"/>
        <item x="666"/>
        <item x="724"/>
        <item x="606"/>
        <item x="270"/>
        <item x="427"/>
        <item x="269"/>
        <item x="293"/>
        <item x="447"/>
        <item x="271"/>
        <item x="248"/>
        <item x="456"/>
        <item x="791"/>
        <item x="336"/>
        <item x="753"/>
        <item x="369"/>
        <item x="403"/>
        <item x="404"/>
        <item x="744"/>
        <item x="67"/>
        <item x="66"/>
        <item x="65"/>
        <item x="239"/>
        <item x="218"/>
        <item x="800"/>
        <item x="128"/>
        <item x="125"/>
        <item x="466"/>
        <item x="80"/>
        <item x="81"/>
        <item x="461"/>
        <item x="295"/>
        <item x="686"/>
        <item x="472"/>
        <item x="489"/>
        <item x="629"/>
        <item x="309"/>
        <item x="55"/>
        <item x="225"/>
        <item x="457"/>
        <item x="555"/>
        <item x="746"/>
        <item x="178"/>
        <item x="182"/>
        <item x="104"/>
        <item x="258"/>
        <item x="283"/>
        <item x="302"/>
        <item x="307"/>
        <item x="306"/>
        <item x="153"/>
        <item x="647"/>
        <item x="677"/>
        <item x="51"/>
        <item x="480"/>
        <item x="375"/>
        <item x="374"/>
        <item x="10"/>
        <item x="150"/>
        <item x="149"/>
        <item x="618"/>
        <item x="619"/>
        <item x="261"/>
        <item x="349"/>
        <item x="240"/>
        <item x="438"/>
        <item x="777"/>
        <item x="571"/>
        <item x="773"/>
        <item x="311"/>
        <item x="199"/>
        <item x="428"/>
        <item x="145"/>
        <item x="390"/>
        <item x="754"/>
        <item x="413"/>
        <item x="121"/>
        <item x="748"/>
        <item x="257"/>
        <item x="749"/>
        <item x="88"/>
        <item x="445"/>
        <item x="516"/>
        <item x="197"/>
        <item x="517"/>
        <item x="176"/>
        <item x="799"/>
        <item x="33"/>
        <item x="30"/>
        <item x="31"/>
        <item x="28"/>
        <item x="29"/>
        <item x="32"/>
        <item x="792"/>
        <item x="289"/>
        <item x="37"/>
        <item x="290"/>
        <item x="163"/>
        <item x="713"/>
        <item x="714"/>
        <item x="298"/>
        <item x="321"/>
        <item x="273"/>
        <item x="223"/>
        <item x="42"/>
        <item x="137"/>
        <item x="138"/>
        <item x="94"/>
        <item x="764"/>
        <item x="740"/>
        <item x="500"/>
        <item x="416"/>
        <item x="483"/>
        <item x="769"/>
        <item x="535"/>
        <item x="673"/>
        <item x="674"/>
        <item x="514"/>
        <item x="510"/>
        <item x="512"/>
        <item x="45"/>
        <item x="46"/>
        <item x="765"/>
        <item x="503"/>
        <item x="623"/>
        <item x="278"/>
        <item x="52"/>
        <item x="547"/>
        <item x="230"/>
        <item x="707"/>
        <item x="794"/>
        <item x="488"/>
        <item x="171"/>
        <item x="17"/>
        <item x="16"/>
        <item x="15"/>
        <item x="518"/>
        <item x="498"/>
        <item x="24"/>
        <item x="730"/>
        <item x="220"/>
        <item x="203"/>
        <item x="126"/>
        <item x="392"/>
        <item x="310"/>
        <item x="185"/>
        <item x="59"/>
        <item x="60"/>
        <item x="61"/>
        <item x="76"/>
        <item x="260"/>
        <item x="727"/>
        <item x="136"/>
        <item x="232"/>
        <item x="473"/>
        <item x="729"/>
        <item x="56"/>
        <item x="393"/>
        <item x="475"/>
        <item x="53"/>
        <item x="709"/>
        <item x="246"/>
        <item x="508"/>
        <item x="431"/>
        <item x="667"/>
        <item x="770"/>
        <item x="194"/>
        <item x="155"/>
        <item x="650"/>
        <item x="210"/>
        <item x="25"/>
        <item x="242"/>
        <item x="279"/>
        <item x="408"/>
        <item x="77"/>
        <item x="19"/>
        <item x="18"/>
        <item x="383"/>
        <item x="377"/>
        <item x="485"/>
        <item x="376"/>
        <item x="378"/>
        <item x="368"/>
        <item x="222"/>
        <item x="642"/>
        <item x="578"/>
        <item x="111"/>
        <item x="110"/>
        <item x="463"/>
        <item x="742"/>
        <item x="446"/>
        <item x="743"/>
        <item x="523"/>
        <item x="314"/>
        <item x="406"/>
        <item x="478"/>
        <item x="721"/>
        <item x="626"/>
        <item x="301"/>
        <item x="372"/>
        <item x="756"/>
        <item x="757"/>
        <item x="502"/>
        <item x="550"/>
        <item x="26"/>
        <item x="27"/>
        <item x="768"/>
        <item x="538"/>
        <item x="585"/>
        <item x="663"/>
        <item x="253"/>
        <item x="211"/>
        <item x="544"/>
        <item x="559"/>
        <item x="558"/>
        <item x="122"/>
        <item x="116"/>
        <item x="118"/>
        <item x="363"/>
        <item x="272"/>
        <item x="85"/>
        <item x="536"/>
        <item x="160"/>
        <item x="496"/>
        <item x="495"/>
        <item x="335"/>
        <item x="539"/>
        <item x="318"/>
        <item x="491"/>
        <item x="291"/>
        <item x="371"/>
        <item x="89"/>
        <item x="421"/>
        <item x="615"/>
        <item x="409"/>
        <item x="274"/>
        <item x="755"/>
        <item x="402"/>
        <item x="284"/>
        <item x="212"/>
        <item x="352"/>
        <item x="560"/>
        <item x="265"/>
        <item x="772"/>
        <item x="515"/>
        <item x="511"/>
        <item x="513"/>
        <item x="226"/>
        <item x="671"/>
        <item x="187"/>
        <item x="299"/>
        <item x="450"/>
        <item x="689"/>
        <item x="434"/>
        <item x="288"/>
        <item x="286"/>
        <item x="704"/>
        <item x="79"/>
        <item x="198"/>
        <item x="78"/>
        <item x="217"/>
        <item x="684"/>
        <item x="234"/>
        <item x="237"/>
        <item x="214"/>
        <item x="494"/>
        <item x="142"/>
        <item x="360"/>
        <item x="458"/>
        <item x="208"/>
        <item x="790"/>
        <item x="576"/>
        <item x="337"/>
        <item x="20"/>
        <item x="664"/>
        <item x="362"/>
        <item x="166"/>
        <item x="326"/>
        <item x="441"/>
        <item x="324"/>
        <item x="681"/>
        <item x="6"/>
        <item x="233"/>
        <item x="397"/>
        <item x="396"/>
        <item x="395"/>
        <item x="120"/>
        <item x="119"/>
        <item x="207"/>
        <item x="761"/>
        <item x="507"/>
        <item x="758"/>
        <item x="617"/>
        <item x="433"/>
        <item x="184"/>
        <item x="244"/>
        <item x="191"/>
        <item x="190"/>
        <item x="282"/>
        <item x="332"/>
        <item x="540"/>
        <item x="316"/>
        <item x="259"/>
        <item x="580"/>
        <item x="276"/>
        <item x="219"/>
        <item x="683"/>
        <item x="527"/>
        <item x="699"/>
        <item x="275"/>
        <item x="662"/>
        <item x="113"/>
        <item x="464"/>
        <item x="786"/>
        <item x="787"/>
        <item x="784"/>
        <item x="785"/>
        <item x="127"/>
        <item x="215"/>
        <item x="71"/>
        <item x="72"/>
        <item x="497"/>
        <item x="638"/>
        <item x="537"/>
        <item x="641"/>
        <item x="531"/>
        <item x="563"/>
        <item x="776"/>
        <item x="467"/>
        <item x="174"/>
        <item x="175"/>
        <item x="254"/>
        <item x="323"/>
        <item x="640"/>
        <item x="725"/>
        <item x="388"/>
        <item x="157"/>
        <item x="732"/>
        <item x="747"/>
        <item x="453"/>
        <item x="519"/>
        <item x="327"/>
        <item x="251"/>
        <item x="708"/>
        <item x="356"/>
        <item x="567"/>
        <item x="731"/>
        <item x="762"/>
        <item x="775"/>
        <item x="386"/>
        <item x="534"/>
        <item x="601"/>
        <item x="771"/>
        <item x="156"/>
        <item x="247"/>
        <item x="696"/>
        <item x="235"/>
        <item x="695"/>
        <item x="196"/>
        <item x="520"/>
        <item x="200"/>
        <item x="216"/>
        <item x="479"/>
        <item x="582"/>
        <item x="581"/>
        <item x="583"/>
        <item x="133"/>
        <item x="542"/>
        <item x="48"/>
        <item x="47"/>
        <item x="2"/>
        <item x="415"/>
        <item x="328"/>
        <item x="493"/>
        <item x="70"/>
        <item x="287"/>
        <item x="737"/>
        <item x="44"/>
        <item x="639"/>
        <item x="665"/>
        <item x="312"/>
        <item x="720"/>
        <item x="636"/>
        <item x="99"/>
        <item x="628"/>
        <item x="36"/>
        <item x="319"/>
        <item x="320"/>
        <item x="364"/>
        <item x="7"/>
        <item x="504"/>
        <item x="460"/>
        <item x="12"/>
        <item x="69"/>
        <item x="109"/>
        <item x="546"/>
        <item x="543"/>
        <item x="339"/>
        <item x="292"/>
        <item x="39"/>
        <item x="766"/>
        <item x="277"/>
        <item x="745"/>
        <item x="201"/>
        <item x="526"/>
        <item x="193"/>
        <item x="412"/>
        <item x="264"/>
        <item x="359"/>
        <item x="177"/>
        <item x="715"/>
        <item x="795"/>
        <item x="561"/>
        <item x="192"/>
        <item x="468"/>
        <item x="733"/>
        <item x="716"/>
        <item x="334"/>
        <item x="144"/>
        <item x="522"/>
        <item x="643"/>
        <item x="262"/>
        <item x="570"/>
        <item x="569"/>
        <item x="40"/>
        <item x="633"/>
        <item x="717"/>
        <item x="801"/>
        <item t="default"/>
      </items>
    </pivotField>
    <pivotField axis="axisRow" compact="0" outline="0" showAll="0">
      <items count="20">
        <item x="3"/>
        <item x="15"/>
        <item x="14"/>
        <item x="6"/>
        <item x="8"/>
        <item x="9"/>
        <item x="1"/>
        <item x="17"/>
        <item x="12"/>
        <item x="0"/>
        <item x="7"/>
        <item x="13"/>
        <item x="4"/>
        <item x="5"/>
        <item x="10"/>
        <item x="11"/>
        <item x="16"/>
        <item x="2"/>
        <item x="18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3">
    <field x="0"/>
    <field x="1"/>
    <field x="2"/>
  </rowFields>
  <rowItems count="30">
    <i>
      <x v="176"/>
      <x v="376"/>
      <x v="6"/>
    </i>
    <i t="default" r="1">
      <x v="376"/>
    </i>
    <i r="1">
      <x v="708"/>
      <x v="6"/>
    </i>
    <i t="default" r="1">
      <x v="708"/>
    </i>
    <i t="default">
      <x v="176"/>
    </i>
    <i>
      <x v="177"/>
      <x v="523"/>
      <x v="6"/>
    </i>
    <i t="default" r="1">
      <x v="523"/>
    </i>
    <i r="1">
      <x v="548"/>
      <x v="6"/>
    </i>
    <i t="default" r="1">
      <x v="548"/>
    </i>
    <i t="default">
      <x v="177"/>
    </i>
    <i>
      <x v="178"/>
      <x v="140"/>
      <x v="6"/>
    </i>
    <i t="default" r="1">
      <x v="140"/>
    </i>
    <i t="default">
      <x v="178"/>
    </i>
    <i>
      <x v="179"/>
      <x v="511"/>
      <x v="6"/>
    </i>
    <i t="default" r="1">
      <x v="511"/>
    </i>
    <i r="1">
      <x v="695"/>
      <x v="6"/>
    </i>
    <i t="default" r="1">
      <x v="695"/>
    </i>
    <i t="default">
      <x v="179"/>
    </i>
    <i>
      <x v="180"/>
      <x v="316"/>
      <x/>
    </i>
    <i t="default" r="1">
      <x v="316"/>
    </i>
    <i r="1">
      <x v="754"/>
      <x/>
    </i>
    <i t="default" r="1">
      <x v="754"/>
    </i>
    <i t="default">
      <x v="180"/>
    </i>
    <i>
      <x v="322"/>
      <x v="197"/>
      <x v="6"/>
    </i>
    <i t="default" r="1">
      <x v="197"/>
    </i>
    <i t="default">
      <x v="322"/>
    </i>
    <i>
      <x v="485"/>
      <x v="400"/>
      <x v="6"/>
    </i>
    <i t="default" r="1">
      <x v="400"/>
    </i>
    <i t="default">
      <x v="48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Total Growth" fld="8" baseField="0" baseItem="0"/>
    <dataField name="Total Speed" fld="9" baseField="0" baseItem="0"/>
    <dataField name="Total Speed Attack" fld="10" baseField="0" baseItem="0"/>
    <dataField name="Total Speed Defence" fld="11" baseField="0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0A3151E-5943-4AAF-8507-9598BA0FD338}" name="Table1" displayName="Table1" ref="A1:L802" totalsRowShown="0">
  <autoFilter ref="A1:L802" xr:uid="{E0A3151E-5943-4AAF-8507-9598BA0FD338}"/>
  <tableColumns count="12">
    <tableColumn id="1" xr3:uid="{B57F09B8-F8D9-4F4B-8D37-26E22EA5E0E3}" name="classfication"/>
    <tableColumn id="2" xr3:uid="{A9FA44EF-7E0F-42E0-9BB2-58B3A5D47C10}" name="name"/>
    <tableColumn id="3" xr3:uid="{78558DCB-D5DC-4A7A-9FE1-0AC2D4AC6477}" name="type1"/>
    <tableColumn id="4" xr3:uid="{3A90516E-DB28-4962-B000-E34A0E8C8BB1}" name="type2"/>
    <tableColumn id="5" xr3:uid="{16DCCD85-7BC6-4044-B2BE-15993D0D60DB}" name="experience_growth"/>
    <tableColumn id="6" xr3:uid="{8CDFEE16-7234-4276-9554-E1EC13AA9C6B}" name="speed"/>
    <tableColumn id="7" xr3:uid="{7E62DCA5-8165-4810-BE15-DACEB53FCA35}" name="sp_attack"/>
    <tableColumn id="8" xr3:uid="{FF861E00-830A-447A-84D4-183DFA65F03C}" name="sp_defense"/>
    <tableColumn id="9" xr3:uid="{14C4407F-3325-4691-8807-9DF7508246DA}" name="NormExpGr" dataDxfId="7">
      <calculatedColumnFormula>(Table1[[#This Row],[experience_growth]]-$P$3)/$P$4</calculatedColumnFormula>
    </tableColumn>
    <tableColumn id="10" xr3:uid="{AB9F9A76-EB2E-4A2E-9DB4-B842A8CC4A60}" name="NormSpeed" dataDxfId="6">
      <calculatedColumnFormula>(Table1[[#This Row],[speed]]-$P$7)/$P$9</calculatedColumnFormula>
    </tableColumn>
    <tableColumn id="11" xr3:uid="{04251E2E-83A6-4DA8-8DC6-78F11447947E}" name="NormSpAttack" dataDxfId="5">
      <calculatedColumnFormula>(Table1[[#This Row],[sp_attack]]-$P$12)/$P$14</calculatedColumnFormula>
    </tableColumn>
    <tableColumn id="12" xr3:uid="{6C52E6C3-90F9-4906-8A1B-F180E2BAD1CF}" name="NormSpDef" dataDxfId="4">
      <calculatedColumnFormula>(Table1[[#This Row],[sp_defense]]-$P$17)/$P$19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CECB88D-FFCE-46F7-B464-AE24979B8640}" name="Table2" displayName="Table2" ref="A1:I802" totalsRowShown="0">
  <autoFilter ref="A1:I802" xr:uid="{2CECB88D-FFCE-46F7-B464-AE24979B8640}"/>
  <tableColumns count="9">
    <tableColumn id="2" xr3:uid="{B9D9DCA9-4273-42CD-B44E-10282A3126DB}" name="name"/>
    <tableColumn id="5" xr3:uid="{7CBC71F2-C3B7-4FE7-A917-7C4EA41041A3}" name="experience_growth"/>
    <tableColumn id="9" xr3:uid="{1CC8DBF4-F87A-40C5-98E5-F9723ED13AA0}" name="expGrth_Z" dataDxfId="3">
      <calculatedColumnFormula>STANDARDIZE(Table2[[#This Row],[experience_growth]],$M$2,$M$3)</calculatedColumnFormula>
    </tableColumn>
    <tableColumn id="6" xr3:uid="{630E24A5-40C4-4F89-9818-B3E664738C8A}" name="speed"/>
    <tableColumn id="10" xr3:uid="{B7B45D12-6BE5-4619-8C66-B623B8F4C28A}" name="speed_Z" dataDxfId="2">
      <calculatedColumnFormula>STANDARDIZE(Table2[[#This Row],[speed]],$M$7,$M$8)</calculatedColumnFormula>
    </tableColumn>
    <tableColumn id="7" xr3:uid="{535FF3E2-D9D9-43F9-A97B-546FBB0EA8A4}" name="sp_attack"/>
    <tableColumn id="11" xr3:uid="{D1BCF025-6A87-489E-8245-E62EABC0A556}" name="speedAtt_Z" dataDxfId="1">
      <calculatedColumnFormula>STANDARDIZE(Table2[[#This Row],[sp_attack]],$M$11,$M$12)</calculatedColumnFormula>
    </tableColumn>
    <tableColumn id="8" xr3:uid="{84B23D33-6D39-4A3D-99CD-7D666AA38EC9}" name="sp_defense"/>
    <tableColumn id="12" xr3:uid="{4E48C02F-F2C3-4C25-BC8F-C5543F5EDD66}" name="spDef_Z" dataDxfId="0">
      <calculatedColumnFormula>STANDARDIZE(Table2[[#This Row],[sp_defense]],$M$15,$M$16)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802"/>
  <sheetViews>
    <sheetView workbookViewId="0">
      <selection activeCell="Y1" sqref="Y1"/>
    </sheetView>
  </sheetViews>
  <sheetFormatPr defaultRowHeight="15"/>
  <cols>
    <col min="32" max="32" width="16.5703125" bestFit="1" customWidth="1"/>
  </cols>
  <sheetData>
    <row r="1" spans="1:4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>
      <c r="A2" t="s">
        <v>41</v>
      </c>
      <c r="B2">
        <v>1</v>
      </c>
      <c r="C2">
        <v>1</v>
      </c>
      <c r="D2">
        <v>1</v>
      </c>
      <c r="E2">
        <v>0.5</v>
      </c>
      <c r="F2">
        <v>0.5</v>
      </c>
      <c r="G2">
        <v>0.5</v>
      </c>
      <c r="H2">
        <v>2</v>
      </c>
      <c r="I2">
        <v>2</v>
      </c>
      <c r="J2">
        <v>1</v>
      </c>
      <c r="K2">
        <v>0.25</v>
      </c>
      <c r="L2">
        <v>1</v>
      </c>
      <c r="M2">
        <v>2</v>
      </c>
      <c r="N2">
        <v>1</v>
      </c>
      <c r="O2">
        <v>1</v>
      </c>
      <c r="P2">
        <v>2</v>
      </c>
      <c r="Q2">
        <v>1</v>
      </c>
      <c r="R2">
        <v>1</v>
      </c>
      <c r="S2">
        <v>0.5</v>
      </c>
      <c r="T2">
        <v>49</v>
      </c>
      <c r="U2">
        <v>5120</v>
      </c>
      <c r="V2">
        <v>70</v>
      </c>
      <c r="W2">
        <v>318</v>
      </c>
      <c r="X2">
        <v>45</v>
      </c>
      <c r="Y2" t="s">
        <v>42</v>
      </c>
      <c r="Z2">
        <v>49</v>
      </c>
      <c r="AA2">
        <v>1059860</v>
      </c>
      <c r="AB2">
        <v>0.7</v>
      </c>
      <c r="AC2">
        <v>45</v>
      </c>
      <c r="AD2" t="s">
        <v>43</v>
      </c>
      <c r="AE2" t="s">
        <v>44</v>
      </c>
      <c r="AF2">
        <v>88.1</v>
      </c>
      <c r="AG2">
        <v>1</v>
      </c>
      <c r="AH2">
        <v>65</v>
      </c>
      <c r="AI2">
        <v>65</v>
      </c>
      <c r="AJ2">
        <v>45</v>
      </c>
      <c r="AK2" t="s">
        <v>45</v>
      </c>
      <c r="AL2" t="s">
        <v>46</v>
      </c>
      <c r="AM2">
        <v>6.9</v>
      </c>
      <c r="AN2">
        <v>1</v>
      </c>
      <c r="AO2">
        <v>0</v>
      </c>
    </row>
    <row r="3" spans="1:41">
      <c r="A3" t="s">
        <v>41</v>
      </c>
      <c r="B3">
        <v>1</v>
      </c>
      <c r="C3">
        <v>1</v>
      </c>
      <c r="D3">
        <v>1</v>
      </c>
      <c r="E3">
        <v>0.5</v>
      </c>
      <c r="F3">
        <v>0.5</v>
      </c>
      <c r="G3">
        <v>0.5</v>
      </c>
      <c r="H3">
        <v>2</v>
      </c>
      <c r="I3">
        <v>2</v>
      </c>
      <c r="J3">
        <v>1</v>
      </c>
      <c r="K3">
        <v>0.25</v>
      </c>
      <c r="L3">
        <v>1</v>
      </c>
      <c r="M3">
        <v>2</v>
      </c>
      <c r="N3">
        <v>1</v>
      </c>
      <c r="O3">
        <v>1</v>
      </c>
      <c r="P3">
        <v>2</v>
      </c>
      <c r="Q3">
        <v>1</v>
      </c>
      <c r="R3">
        <v>1</v>
      </c>
      <c r="S3">
        <v>0.5</v>
      </c>
      <c r="T3">
        <v>62</v>
      </c>
      <c r="U3">
        <v>5120</v>
      </c>
      <c r="V3">
        <v>70</v>
      </c>
      <c r="W3">
        <v>405</v>
      </c>
      <c r="X3">
        <v>45</v>
      </c>
      <c r="Y3" t="s">
        <v>42</v>
      </c>
      <c r="Z3">
        <v>63</v>
      </c>
      <c r="AA3">
        <v>1059860</v>
      </c>
      <c r="AB3">
        <v>1</v>
      </c>
      <c r="AC3">
        <v>60</v>
      </c>
      <c r="AD3" t="s">
        <v>47</v>
      </c>
      <c r="AE3" t="s">
        <v>48</v>
      </c>
      <c r="AF3">
        <v>88.1</v>
      </c>
      <c r="AG3">
        <v>2</v>
      </c>
      <c r="AH3">
        <v>80</v>
      </c>
      <c r="AI3">
        <v>80</v>
      </c>
      <c r="AJ3">
        <v>60</v>
      </c>
      <c r="AK3" t="s">
        <v>45</v>
      </c>
      <c r="AL3" t="s">
        <v>46</v>
      </c>
      <c r="AM3">
        <v>13</v>
      </c>
      <c r="AN3">
        <v>1</v>
      </c>
      <c r="AO3">
        <v>0</v>
      </c>
    </row>
    <row r="4" spans="1:41">
      <c r="A4" t="s">
        <v>41</v>
      </c>
      <c r="B4">
        <v>1</v>
      </c>
      <c r="C4">
        <v>1</v>
      </c>
      <c r="D4">
        <v>1</v>
      </c>
      <c r="E4">
        <v>0.5</v>
      </c>
      <c r="F4">
        <v>0.5</v>
      </c>
      <c r="G4">
        <v>0.5</v>
      </c>
      <c r="H4">
        <v>2</v>
      </c>
      <c r="I4">
        <v>2</v>
      </c>
      <c r="J4">
        <v>1</v>
      </c>
      <c r="K4">
        <v>0.25</v>
      </c>
      <c r="L4">
        <v>1</v>
      </c>
      <c r="M4">
        <v>2</v>
      </c>
      <c r="N4">
        <v>1</v>
      </c>
      <c r="O4">
        <v>1</v>
      </c>
      <c r="P4">
        <v>2</v>
      </c>
      <c r="Q4">
        <v>1</v>
      </c>
      <c r="R4">
        <v>1</v>
      </c>
      <c r="S4">
        <v>0.5</v>
      </c>
      <c r="T4">
        <v>100</v>
      </c>
      <c r="U4">
        <v>5120</v>
      </c>
      <c r="V4">
        <v>70</v>
      </c>
      <c r="W4">
        <v>625</v>
      </c>
      <c r="X4">
        <v>45</v>
      </c>
      <c r="Y4" t="s">
        <v>42</v>
      </c>
      <c r="Z4">
        <v>123</v>
      </c>
      <c r="AA4">
        <v>1059860</v>
      </c>
      <c r="AB4">
        <v>2</v>
      </c>
      <c r="AC4">
        <v>80</v>
      </c>
      <c r="AD4" t="s">
        <v>49</v>
      </c>
      <c r="AE4" t="s">
        <v>50</v>
      </c>
      <c r="AF4">
        <v>88.1</v>
      </c>
      <c r="AG4">
        <v>3</v>
      </c>
      <c r="AH4">
        <v>122</v>
      </c>
      <c r="AI4">
        <v>120</v>
      </c>
      <c r="AJ4">
        <v>80</v>
      </c>
      <c r="AK4" t="s">
        <v>45</v>
      </c>
      <c r="AL4" t="s">
        <v>46</v>
      </c>
      <c r="AM4">
        <v>100</v>
      </c>
      <c r="AN4">
        <v>1</v>
      </c>
      <c r="AO4">
        <v>0</v>
      </c>
    </row>
    <row r="5" spans="1:41">
      <c r="A5" t="s">
        <v>51</v>
      </c>
      <c r="B5">
        <v>0.5</v>
      </c>
      <c r="C5">
        <v>1</v>
      </c>
      <c r="D5">
        <v>1</v>
      </c>
      <c r="E5">
        <v>1</v>
      </c>
      <c r="F5">
        <v>0.5</v>
      </c>
      <c r="G5">
        <v>1</v>
      </c>
      <c r="H5">
        <v>0.5</v>
      </c>
      <c r="I5">
        <v>1</v>
      </c>
      <c r="J5">
        <v>1</v>
      </c>
      <c r="K5">
        <v>0.5</v>
      </c>
      <c r="L5">
        <v>2</v>
      </c>
      <c r="M5">
        <v>0.5</v>
      </c>
      <c r="N5">
        <v>1</v>
      </c>
      <c r="O5">
        <v>1</v>
      </c>
      <c r="P5">
        <v>1</v>
      </c>
      <c r="Q5">
        <v>2</v>
      </c>
      <c r="R5">
        <v>0.5</v>
      </c>
      <c r="S5">
        <v>2</v>
      </c>
      <c r="T5">
        <v>52</v>
      </c>
      <c r="U5">
        <v>5120</v>
      </c>
      <c r="V5">
        <v>70</v>
      </c>
      <c r="W5">
        <v>309</v>
      </c>
      <c r="X5">
        <v>45</v>
      </c>
      <c r="Y5" t="s">
        <v>52</v>
      </c>
      <c r="Z5">
        <v>43</v>
      </c>
      <c r="AA5">
        <v>1059860</v>
      </c>
      <c r="AB5">
        <v>0.6</v>
      </c>
      <c r="AC5">
        <v>39</v>
      </c>
      <c r="AD5" t="s">
        <v>53</v>
      </c>
      <c r="AE5" t="s">
        <v>54</v>
      </c>
      <c r="AF5">
        <v>88.1</v>
      </c>
      <c r="AG5">
        <v>4</v>
      </c>
      <c r="AH5">
        <v>60</v>
      </c>
      <c r="AI5">
        <v>50</v>
      </c>
      <c r="AJ5">
        <v>65</v>
      </c>
      <c r="AK5" t="s">
        <v>55</v>
      </c>
      <c r="AM5">
        <v>8.5</v>
      </c>
      <c r="AN5">
        <v>1</v>
      </c>
      <c r="AO5">
        <v>0</v>
      </c>
    </row>
    <row r="6" spans="1:41">
      <c r="A6" t="s">
        <v>51</v>
      </c>
      <c r="B6">
        <v>0.5</v>
      </c>
      <c r="C6">
        <v>1</v>
      </c>
      <c r="D6">
        <v>1</v>
      </c>
      <c r="E6">
        <v>1</v>
      </c>
      <c r="F6">
        <v>0.5</v>
      </c>
      <c r="G6">
        <v>1</v>
      </c>
      <c r="H6">
        <v>0.5</v>
      </c>
      <c r="I6">
        <v>1</v>
      </c>
      <c r="J6">
        <v>1</v>
      </c>
      <c r="K6">
        <v>0.5</v>
      </c>
      <c r="L6">
        <v>2</v>
      </c>
      <c r="M6">
        <v>0.5</v>
      </c>
      <c r="N6">
        <v>1</v>
      </c>
      <c r="O6">
        <v>1</v>
      </c>
      <c r="P6">
        <v>1</v>
      </c>
      <c r="Q6">
        <v>2</v>
      </c>
      <c r="R6">
        <v>0.5</v>
      </c>
      <c r="S6">
        <v>2</v>
      </c>
      <c r="T6">
        <v>64</v>
      </c>
      <c r="U6">
        <v>5120</v>
      </c>
      <c r="V6">
        <v>70</v>
      </c>
      <c r="W6">
        <v>405</v>
      </c>
      <c r="X6">
        <v>45</v>
      </c>
      <c r="Y6" t="s">
        <v>56</v>
      </c>
      <c r="Z6">
        <v>58</v>
      </c>
      <c r="AA6">
        <v>1059860</v>
      </c>
      <c r="AB6">
        <v>1.1000000000000001</v>
      </c>
      <c r="AC6">
        <v>58</v>
      </c>
      <c r="AD6" t="s">
        <v>57</v>
      </c>
      <c r="AE6" t="s">
        <v>58</v>
      </c>
      <c r="AF6">
        <v>88.1</v>
      </c>
      <c r="AG6">
        <v>5</v>
      </c>
      <c r="AH6">
        <v>80</v>
      </c>
      <c r="AI6">
        <v>65</v>
      </c>
      <c r="AJ6">
        <v>80</v>
      </c>
      <c r="AK6" t="s">
        <v>55</v>
      </c>
      <c r="AM6">
        <v>19</v>
      </c>
      <c r="AN6">
        <v>1</v>
      </c>
      <c r="AO6">
        <v>0</v>
      </c>
    </row>
    <row r="7" spans="1:41">
      <c r="A7" t="s">
        <v>51</v>
      </c>
      <c r="B7">
        <v>0.25</v>
      </c>
      <c r="C7">
        <v>1</v>
      </c>
      <c r="D7">
        <v>1</v>
      </c>
      <c r="E7">
        <v>2</v>
      </c>
      <c r="F7">
        <v>0.5</v>
      </c>
      <c r="G7">
        <v>0.5</v>
      </c>
      <c r="H7">
        <v>0.5</v>
      </c>
      <c r="I7">
        <v>1</v>
      </c>
      <c r="J7">
        <v>1</v>
      </c>
      <c r="K7">
        <v>0.25</v>
      </c>
      <c r="L7">
        <v>0</v>
      </c>
      <c r="M7">
        <v>1</v>
      </c>
      <c r="N7">
        <v>1</v>
      </c>
      <c r="O7">
        <v>1</v>
      </c>
      <c r="P7">
        <v>1</v>
      </c>
      <c r="Q7">
        <v>4</v>
      </c>
      <c r="R7">
        <v>0.5</v>
      </c>
      <c r="S7">
        <v>2</v>
      </c>
      <c r="T7">
        <v>104</v>
      </c>
      <c r="U7">
        <v>5120</v>
      </c>
      <c r="V7">
        <v>70</v>
      </c>
      <c r="W7">
        <v>634</v>
      </c>
      <c r="X7">
        <v>45</v>
      </c>
      <c r="Y7" t="s">
        <v>56</v>
      </c>
      <c r="Z7">
        <v>78</v>
      </c>
      <c r="AA7">
        <v>1059860</v>
      </c>
      <c r="AB7">
        <v>1.7</v>
      </c>
      <c r="AC7">
        <v>78</v>
      </c>
      <c r="AD7" t="s">
        <v>59</v>
      </c>
      <c r="AE7" t="s">
        <v>60</v>
      </c>
      <c r="AF7">
        <v>88.1</v>
      </c>
      <c r="AG7">
        <v>6</v>
      </c>
      <c r="AH7">
        <v>159</v>
      </c>
      <c r="AI7">
        <v>115</v>
      </c>
      <c r="AJ7">
        <v>100</v>
      </c>
      <c r="AK7" t="s">
        <v>55</v>
      </c>
      <c r="AL7" t="s">
        <v>61</v>
      </c>
      <c r="AM7">
        <v>90.5</v>
      </c>
      <c r="AN7">
        <v>1</v>
      </c>
      <c r="AO7">
        <v>0</v>
      </c>
    </row>
    <row r="8" spans="1:41">
      <c r="A8" t="s">
        <v>62</v>
      </c>
      <c r="B8">
        <v>1</v>
      </c>
      <c r="C8">
        <v>1</v>
      </c>
      <c r="D8">
        <v>1</v>
      </c>
      <c r="E8">
        <v>2</v>
      </c>
      <c r="F8">
        <v>1</v>
      </c>
      <c r="G8">
        <v>1</v>
      </c>
      <c r="H8">
        <v>0.5</v>
      </c>
      <c r="I8">
        <v>1</v>
      </c>
      <c r="J8">
        <v>1</v>
      </c>
      <c r="K8">
        <v>2</v>
      </c>
      <c r="L8">
        <v>1</v>
      </c>
      <c r="M8">
        <v>0.5</v>
      </c>
      <c r="N8">
        <v>1</v>
      </c>
      <c r="O8">
        <v>1</v>
      </c>
      <c r="P8">
        <v>1</v>
      </c>
      <c r="Q8">
        <v>1</v>
      </c>
      <c r="R8">
        <v>0.5</v>
      </c>
      <c r="S8">
        <v>0.5</v>
      </c>
      <c r="T8">
        <v>48</v>
      </c>
      <c r="U8">
        <v>5120</v>
      </c>
      <c r="V8">
        <v>70</v>
      </c>
      <c r="W8">
        <v>314</v>
      </c>
      <c r="X8">
        <v>45</v>
      </c>
      <c r="Y8" t="s">
        <v>63</v>
      </c>
      <c r="Z8">
        <v>65</v>
      </c>
      <c r="AA8">
        <v>1059860</v>
      </c>
      <c r="AB8">
        <v>0.5</v>
      </c>
      <c r="AC8">
        <v>44</v>
      </c>
      <c r="AD8" t="s">
        <v>64</v>
      </c>
      <c r="AE8" t="s">
        <v>65</v>
      </c>
      <c r="AF8">
        <v>88.1</v>
      </c>
      <c r="AG8">
        <v>7</v>
      </c>
      <c r="AH8">
        <v>50</v>
      </c>
      <c r="AI8">
        <v>64</v>
      </c>
      <c r="AJ8">
        <v>43</v>
      </c>
      <c r="AK8" t="s">
        <v>66</v>
      </c>
      <c r="AM8">
        <v>9</v>
      </c>
      <c r="AN8">
        <v>1</v>
      </c>
      <c r="AO8">
        <v>0</v>
      </c>
    </row>
    <row r="9" spans="1:41">
      <c r="A9" t="s">
        <v>62</v>
      </c>
      <c r="B9">
        <v>1</v>
      </c>
      <c r="C9">
        <v>1</v>
      </c>
      <c r="D9">
        <v>1</v>
      </c>
      <c r="E9">
        <v>2</v>
      </c>
      <c r="F9">
        <v>1</v>
      </c>
      <c r="G9">
        <v>1</v>
      </c>
      <c r="H9">
        <v>0.5</v>
      </c>
      <c r="I9">
        <v>1</v>
      </c>
      <c r="J9">
        <v>1</v>
      </c>
      <c r="K9">
        <v>2</v>
      </c>
      <c r="L9">
        <v>1</v>
      </c>
      <c r="M9">
        <v>0.5</v>
      </c>
      <c r="N9">
        <v>1</v>
      </c>
      <c r="O9">
        <v>1</v>
      </c>
      <c r="P9">
        <v>1</v>
      </c>
      <c r="Q9">
        <v>1</v>
      </c>
      <c r="R9">
        <v>0.5</v>
      </c>
      <c r="S9">
        <v>0.5</v>
      </c>
      <c r="T9">
        <v>63</v>
      </c>
      <c r="U9">
        <v>5120</v>
      </c>
      <c r="V9">
        <v>70</v>
      </c>
      <c r="W9">
        <v>405</v>
      </c>
      <c r="X9">
        <v>45</v>
      </c>
      <c r="Y9" t="s">
        <v>67</v>
      </c>
      <c r="Z9">
        <v>80</v>
      </c>
      <c r="AA9">
        <v>1059860</v>
      </c>
      <c r="AB9">
        <v>1</v>
      </c>
      <c r="AC9">
        <v>59</v>
      </c>
      <c r="AD9" t="s">
        <v>68</v>
      </c>
      <c r="AE9" t="s">
        <v>69</v>
      </c>
      <c r="AF9">
        <v>88.1</v>
      </c>
      <c r="AG9">
        <v>8</v>
      </c>
      <c r="AH9">
        <v>65</v>
      </c>
      <c r="AI9">
        <v>80</v>
      </c>
      <c r="AJ9">
        <v>58</v>
      </c>
      <c r="AK9" t="s">
        <v>66</v>
      </c>
      <c r="AM9">
        <v>22.5</v>
      </c>
      <c r="AN9">
        <v>1</v>
      </c>
      <c r="AO9">
        <v>0</v>
      </c>
    </row>
    <row r="10" spans="1:41">
      <c r="A10" t="s">
        <v>62</v>
      </c>
      <c r="B10">
        <v>1</v>
      </c>
      <c r="C10">
        <v>1</v>
      </c>
      <c r="D10">
        <v>1</v>
      </c>
      <c r="E10">
        <v>2</v>
      </c>
      <c r="F10">
        <v>1</v>
      </c>
      <c r="G10">
        <v>1</v>
      </c>
      <c r="H10">
        <v>0.5</v>
      </c>
      <c r="I10">
        <v>1</v>
      </c>
      <c r="J10">
        <v>1</v>
      </c>
      <c r="K10">
        <v>2</v>
      </c>
      <c r="L10">
        <v>1</v>
      </c>
      <c r="M10">
        <v>0.5</v>
      </c>
      <c r="N10">
        <v>1</v>
      </c>
      <c r="O10">
        <v>1</v>
      </c>
      <c r="P10">
        <v>1</v>
      </c>
      <c r="Q10">
        <v>1</v>
      </c>
      <c r="R10">
        <v>0.5</v>
      </c>
      <c r="S10">
        <v>0.5</v>
      </c>
      <c r="T10">
        <v>103</v>
      </c>
      <c r="U10">
        <v>5120</v>
      </c>
      <c r="V10">
        <v>70</v>
      </c>
      <c r="W10">
        <v>630</v>
      </c>
      <c r="X10">
        <v>45</v>
      </c>
      <c r="Y10" t="s">
        <v>70</v>
      </c>
      <c r="Z10">
        <v>120</v>
      </c>
      <c r="AA10">
        <v>1059860</v>
      </c>
      <c r="AB10">
        <v>1.6</v>
      </c>
      <c r="AC10">
        <v>79</v>
      </c>
      <c r="AD10" t="s">
        <v>71</v>
      </c>
      <c r="AE10" t="s">
        <v>72</v>
      </c>
      <c r="AF10">
        <v>88.1</v>
      </c>
      <c r="AG10">
        <v>9</v>
      </c>
      <c r="AH10">
        <v>135</v>
      </c>
      <c r="AI10">
        <v>115</v>
      </c>
      <c r="AJ10">
        <v>78</v>
      </c>
      <c r="AK10" t="s">
        <v>66</v>
      </c>
      <c r="AM10">
        <v>85.5</v>
      </c>
      <c r="AN10">
        <v>1</v>
      </c>
      <c r="AO10">
        <v>0</v>
      </c>
    </row>
    <row r="11" spans="1:41">
      <c r="A11" t="s">
        <v>73</v>
      </c>
      <c r="B11">
        <v>1</v>
      </c>
      <c r="C11">
        <v>1</v>
      </c>
      <c r="D11">
        <v>1</v>
      </c>
      <c r="E11">
        <v>1</v>
      </c>
      <c r="F11">
        <v>1</v>
      </c>
      <c r="G11">
        <v>0.5</v>
      </c>
      <c r="H11">
        <v>2</v>
      </c>
      <c r="I11">
        <v>2</v>
      </c>
      <c r="J11">
        <v>1</v>
      </c>
      <c r="K11">
        <v>0.5</v>
      </c>
      <c r="L11">
        <v>0.5</v>
      </c>
      <c r="M11">
        <v>1</v>
      </c>
      <c r="N11">
        <v>1</v>
      </c>
      <c r="O11">
        <v>1</v>
      </c>
      <c r="P11">
        <v>1</v>
      </c>
      <c r="Q11">
        <v>2</v>
      </c>
      <c r="R11">
        <v>1</v>
      </c>
      <c r="S11">
        <v>1</v>
      </c>
      <c r="T11">
        <v>30</v>
      </c>
      <c r="U11">
        <v>3840</v>
      </c>
      <c r="V11">
        <v>70</v>
      </c>
      <c r="W11">
        <v>195</v>
      </c>
      <c r="X11">
        <v>255</v>
      </c>
      <c r="Y11" t="s">
        <v>74</v>
      </c>
      <c r="Z11">
        <v>35</v>
      </c>
      <c r="AA11">
        <v>1000000</v>
      </c>
      <c r="AB11">
        <v>0.3</v>
      </c>
      <c r="AC11">
        <v>45</v>
      </c>
      <c r="AD11" t="s">
        <v>75</v>
      </c>
      <c r="AE11" t="s">
        <v>76</v>
      </c>
      <c r="AF11">
        <v>50</v>
      </c>
      <c r="AG11">
        <v>10</v>
      </c>
      <c r="AH11">
        <v>20</v>
      </c>
      <c r="AI11">
        <v>20</v>
      </c>
      <c r="AJ11">
        <v>45</v>
      </c>
      <c r="AK11" t="s">
        <v>77</v>
      </c>
      <c r="AM11">
        <v>2.9</v>
      </c>
      <c r="AN11">
        <v>1</v>
      </c>
      <c r="AO11">
        <v>0</v>
      </c>
    </row>
    <row r="12" spans="1:41">
      <c r="A12" t="s">
        <v>78</v>
      </c>
      <c r="B12">
        <v>1</v>
      </c>
      <c r="C12">
        <v>1</v>
      </c>
      <c r="D12">
        <v>1</v>
      </c>
      <c r="E12">
        <v>1</v>
      </c>
      <c r="F12">
        <v>1</v>
      </c>
      <c r="G12">
        <v>0.5</v>
      </c>
      <c r="H12">
        <v>2</v>
      </c>
      <c r="I12">
        <v>2</v>
      </c>
      <c r="J12">
        <v>1</v>
      </c>
      <c r="K12">
        <v>0.5</v>
      </c>
      <c r="L12">
        <v>0.5</v>
      </c>
      <c r="M12">
        <v>1</v>
      </c>
      <c r="N12">
        <v>1</v>
      </c>
      <c r="O12">
        <v>1</v>
      </c>
      <c r="P12">
        <v>1</v>
      </c>
      <c r="Q12">
        <v>2</v>
      </c>
      <c r="R12">
        <v>1</v>
      </c>
      <c r="S12">
        <v>1</v>
      </c>
      <c r="T12">
        <v>20</v>
      </c>
      <c r="U12">
        <v>3840</v>
      </c>
      <c r="V12">
        <v>70</v>
      </c>
      <c r="W12">
        <v>205</v>
      </c>
      <c r="X12">
        <v>120</v>
      </c>
      <c r="Y12" t="s">
        <v>79</v>
      </c>
      <c r="Z12">
        <v>55</v>
      </c>
      <c r="AA12">
        <v>1000000</v>
      </c>
      <c r="AB12">
        <v>0.7</v>
      </c>
      <c r="AC12">
        <v>50</v>
      </c>
      <c r="AD12" t="s">
        <v>80</v>
      </c>
      <c r="AE12" t="s">
        <v>81</v>
      </c>
      <c r="AF12">
        <v>50</v>
      </c>
      <c r="AG12">
        <v>11</v>
      </c>
      <c r="AH12">
        <v>25</v>
      </c>
      <c r="AI12">
        <v>25</v>
      </c>
      <c r="AJ12">
        <v>30</v>
      </c>
      <c r="AK12" t="s">
        <v>77</v>
      </c>
      <c r="AM12">
        <v>9.9</v>
      </c>
      <c r="AN12">
        <v>1</v>
      </c>
      <c r="AO12">
        <v>0</v>
      </c>
    </row>
    <row r="13" spans="1:41">
      <c r="A13" t="s">
        <v>82</v>
      </c>
      <c r="B13">
        <v>0.5</v>
      </c>
      <c r="C13">
        <v>1</v>
      </c>
      <c r="D13">
        <v>1</v>
      </c>
      <c r="E13">
        <v>2</v>
      </c>
      <c r="F13">
        <v>1</v>
      </c>
      <c r="G13">
        <v>0.25</v>
      </c>
      <c r="H13">
        <v>2</v>
      </c>
      <c r="I13">
        <v>2</v>
      </c>
      <c r="J13">
        <v>1</v>
      </c>
      <c r="K13">
        <v>0.25</v>
      </c>
      <c r="L13">
        <v>0</v>
      </c>
      <c r="M13">
        <v>2</v>
      </c>
      <c r="N13">
        <v>1</v>
      </c>
      <c r="O13">
        <v>1</v>
      </c>
      <c r="P13">
        <v>1</v>
      </c>
      <c r="Q13">
        <v>4</v>
      </c>
      <c r="R13">
        <v>1</v>
      </c>
      <c r="S13">
        <v>1</v>
      </c>
      <c r="T13">
        <v>45</v>
      </c>
      <c r="U13">
        <v>3840</v>
      </c>
      <c r="V13">
        <v>70</v>
      </c>
      <c r="W13">
        <v>395</v>
      </c>
      <c r="X13">
        <v>45</v>
      </c>
      <c r="Y13" t="s">
        <v>83</v>
      </c>
      <c r="Z13">
        <v>50</v>
      </c>
      <c r="AA13">
        <v>1000000</v>
      </c>
      <c r="AB13">
        <v>1.1000000000000001</v>
      </c>
      <c r="AC13">
        <v>60</v>
      </c>
      <c r="AD13" t="s">
        <v>84</v>
      </c>
      <c r="AE13" t="s">
        <v>85</v>
      </c>
      <c r="AF13">
        <v>50</v>
      </c>
      <c r="AG13">
        <v>12</v>
      </c>
      <c r="AH13">
        <v>90</v>
      </c>
      <c r="AI13">
        <v>80</v>
      </c>
      <c r="AJ13">
        <v>70</v>
      </c>
      <c r="AK13" t="s">
        <v>77</v>
      </c>
      <c r="AL13" t="s">
        <v>61</v>
      </c>
      <c r="AM13">
        <v>32</v>
      </c>
      <c r="AN13">
        <v>1</v>
      </c>
      <c r="AO13">
        <v>0</v>
      </c>
    </row>
    <row r="14" spans="1:41">
      <c r="A14" t="s">
        <v>73</v>
      </c>
      <c r="B14">
        <v>0.5</v>
      </c>
      <c r="C14">
        <v>1</v>
      </c>
      <c r="D14">
        <v>1</v>
      </c>
      <c r="E14">
        <v>1</v>
      </c>
      <c r="F14">
        <v>0.5</v>
      </c>
      <c r="G14">
        <v>0.25</v>
      </c>
      <c r="H14">
        <v>2</v>
      </c>
      <c r="I14">
        <v>2</v>
      </c>
      <c r="J14">
        <v>1</v>
      </c>
      <c r="K14">
        <v>0.25</v>
      </c>
      <c r="L14">
        <v>1</v>
      </c>
      <c r="M14">
        <v>1</v>
      </c>
      <c r="N14">
        <v>1</v>
      </c>
      <c r="O14">
        <v>0.5</v>
      </c>
      <c r="P14">
        <v>2</v>
      </c>
      <c r="Q14">
        <v>2</v>
      </c>
      <c r="R14">
        <v>1</v>
      </c>
      <c r="S14">
        <v>1</v>
      </c>
      <c r="T14">
        <v>35</v>
      </c>
      <c r="U14">
        <v>3840</v>
      </c>
      <c r="V14">
        <v>70</v>
      </c>
      <c r="W14">
        <v>195</v>
      </c>
      <c r="X14">
        <v>255</v>
      </c>
      <c r="Y14" t="s">
        <v>86</v>
      </c>
      <c r="Z14">
        <v>30</v>
      </c>
      <c r="AA14">
        <v>1000000</v>
      </c>
      <c r="AB14">
        <v>0.3</v>
      </c>
      <c r="AC14">
        <v>40</v>
      </c>
      <c r="AD14" t="s">
        <v>87</v>
      </c>
      <c r="AE14" t="s">
        <v>88</v>
      </c>
      <c r="AF14">
        <v>50</v>
      </c>
      <c r="AG14">
        <v>13</v>
      </c>
      <c r="AH14">
        <v>20</v>
      </c>
      <c r="AI14">
        <v>20</v>
      </c>
      <c r="AJ14">
        <v>50</v>
      </c>
      <c r="AK14" t="s">
        <v>77</v>
      </c>
      <c r="AL14" t="s">
        <v>46</v>
      </c>
      <c r="AM14">
        <v>3.2</v>
      </c>
      <c r="AN14">
        <v>1</v>
      </c>
      <c r="AO14">
        <v>0</v>
      </c>
    </row>
    <row r="15" spans="1:41">
      <c r="A15" t="s">
        <v>78</v>
      </c>
      <c r="B15">
        <v>0.5</v>
      </c>
      <c r="C15">
        <v>1</v>
      </c>
      <c r="D15">
        <v>1</v>
      </c>
      <c r="E15">
        <v>1</v>
      </c>
      <c r="F15">
        <v>0.5</v>
      </c>
      <c r="G15">
        <v>0.25</v>
      </c>
      <c r="H15">
        <v>2</v>
      </c>
      <c r="I15">
        <v>2</v>
      </c>
      <c r="J15">
        <v>1</v>
      </c>
      <c r="K15">
        <v>0.25</v>
      </c>
      <c r="L15">
        <v>1</v>
      </c>
      <c r="M15">
        <v>1</v>
      </c>
      <c r="N15">
        <v>1</v>
      </c>
      <c r="O15">
        <v>0.5</v>
      </c>
      <c r="P15">
        <v>2</v>
      </c>
      <c r="Q15">
        <v>2</v>
      </c>
      <c r="R15">
        <v>1</v>
      </c>
      <c r="S15">
        <v>1</v>
      </c>
      <c r="T15">
        <v>25</v>
      </c>
      <c r="U15">
        <v>3840</v>
      </c>
      <c r="V15">
        <v>70</v>
      </c>
      <c r="W15">
        <v>205</v>
      </c>
      <c r="X15">
        <v>120</v>
      </c>
      <c r="Y15" t="s">
        <v>79</v>
      </c>
      <c r="Z15">
        <v>50</v>
      </c>
      <c r="AA15">
        <v>1000000</v>
      </c>
      <c r="AB15">
        <v>0.6</v>
      </c>
      <c r="AC15">
        <v>45</v>
      </c>
      <c r="AD15" t="s">
        <v>89</v>
      </c>
      <c r="AE15" t="s">
        <v>90</v>
      </c>
      <c r="AF15">
        <v>50</v>
      </c>
      <c r="AG15">
        <v>14</v>
      </c>
      <c r="AH15">
        <v>25</v>
      </c>
      <c r="AI15">
        <v>25</v>
      </c>
      <c r="AJ15">
        <v>35</v>
      </c>
      <c r="AK15" t="s">
        <v>77</v>
      </c>
      <c r="AL15" t="s">
        <v>46</v>
      </c>
      <c r="AM15">
        <v>10</v>
      </c>
      <c r="AN15">
        <v>1</v>
      </c>
      <c r="AO15">
        <v>0</v>
      </c>
    </row>
    <row r="16" spans="1:41">
      <c r="A16" t="s">
        <v>91</v>
      </c>
      <c r="B16">
        <v>0.5</v>
      </c>
      <c r="C16">
        <v>1</v>
      </c>
      <c r="D16">
        <v>1</v>
      </c>
      <c r="E16">
        <v>1</v>
      </c>
      <c r="F16">
        <v>0.5</v>
      </c>
      <c r="G16">
        <v>0.25</v>
      </c>
      <c r="H16">
        <v>2</v>
      </c>
      <c r="I16">
        <v>2</v>
      </c>
      <c r="J16">
        <v>1</v>
      </c>
      <c r="K16">
        <v>0.25</v>
      </c>
      <c r="L16">
        <v>1</v>
      </c>
      <c r="M16">
        <v>1</v>
      </c>
      <c r="N16">
        <v>1</v>
      </c>
      <c r="O16">
        <v>0.5</v>
      </c>
      <c r="P16">
        <v>2</v>
      </c>
      <c r="Q16">
        <v>2</v>
      </c>
      <c r="R16">
        <v>1</v>
      </c>
      <c r="S16">
        <v>1</v>
      </c>
      <c r="T16">
        <v>150</v>
      </c>
      <c r="U16">
        <v>3840</v>
      </c>
      <c r="V16">
        <v>70</v>
      </c>
      <c r="W16">
        <v>495</v>
      </c>
      <c r="X16">
        <v>45</v>
      </c>
      <c r="Y16" t="s">
        <v>92</v>
      </c>
      <c r="Z16">
        <v>40</v>
      </c>
      <c r="AA16">
        <v>1000000</v>
      </c>
      <c r="AB16">
        <v>1</v>
      </c>
      <c r="AC16">
        <v>65</v>
      </c>
      <c r="AD16" t="s">
        <v>93</v>
      </c>
      <c r="AE16" t="s">
        <v>94</v>
      </c>
      <c r="AF16">
        <v>50</v>
      </c>
      <c r="AG16">
        <v>15</v>
      </c>
      <c r="AH16">
        <v>15</v>
      </c>
      <c r="AI16">
        <v>80</v>
      </c>
      <c r="AJ16">
        <v>145</v>
      </c>
      <c r="AK16" t="s">
        <v>77</v>
      </c>
      <c r="AL16" t="s">
        <v>46</v>
      </c>
      <c r="AM16">
        <v>29.5</v>
      </c>
      <c r="AN16">
        <v>1</v>
      </c>
      <c r="AO16">
        <v>0</v>
      </c>
    </row>
    <row r="17" spans="1:41">
      <c r="A17" t="s">
        <v>95</v>
      </c>
      <c r="B17">
        <v>0.5</v>
      </c>
      <c r="C17">
        <v>1</v>
      </c>
      <c r="D17">
        <v>1</v>
      </c>
      <c r="E17">
        <v>2</v>
      </c>
      <c r="F17">
        <v>1</v>
      </c>
      <c r="G17">
        <v>1</v>
      </c>
      <c r="H17">
        <v>1</v>
      </c>
      <c r="I17">
        <v>1</v>
      </c>
      <c r="J17">
        <v>0</v>
      </c>
      <c r="K17">
        <v>0.5</v>
      </c>
      <c r="L17">
        <v>0</v>
      </c>
      <c r="M17">
        <v>2</v>
      </c>
      <c r="N17">
        <v>1</v>
      </c>
      <c r="O17">
        <v>1</v>
      </c>
      <c r="P17">
        <v>1</v>
      </c>
      <c r="Q17">
        <v>2</v>
      </c>
      <c r="R17">
        <v>1</v>
      </c>
      <c r="S17">
        <v>1</v>
      </c>
      <c r="T17">
        <v>45</v>
      </c>
      <c r="U17">
        <v>3840</v>
      </c>
      <c r="V17">
        <v>70</v>
      </c>
      <c r="W17">
        <v>251</v>
      </c>
      <c r="X17">
        <v>255</v>
      </c>
      <c r="Y17" t="s">
        <v>96</v>
      </c>
      <c r="Z17">
        <v>40</v>
      </c>
      <c r="AA17">
        <v>1059860</v>
      </c>
      <c r="AB17">
        <v>0.3</v>
      </c>
      <c r="AC17">
        <v>40</v>
      </c>
      <c r="AD17" t="s">
        <v>97</v>
      </c>
      <c r="AE17" t="s">
        <v>98</v>
      </c>
      <c r="AF17">
        <v>50</v>
      </c>
      <c r="AG17">
        <v>16</v>
      </c>
      <c r="AH17">
        <v>35</v>
      </c>
      <c r="AI17">
        <v>35</v>
      </c>
      <c r="AJ17">
        <v>56</v>
      </c>
      <c r="AK17" t="s">
        <v>99</v>
      </c>
      <c r="AL17" t="s">
        <v>61</v>
      </c>
      <c r="AM17">
        <v>1.8</v>
      </c>
      <c r="AN17">
        <v>1</v>
      </c>
      <c r="AO17">
        <v>0</v>
      </c>
    </row>
    <row r="18" spans="1:41">
      <c r="A18" t="s">
        <v>95</v>
      </c>
      <c r="B18">
        <v>0.5</v>
      </c>
      <c r="C18">
        <v>1</v>
      </c>
      <c r="D18">
        <v>1</v>
      </c>
      <c r="E18">
        <v>2</v>
      </c>
      <c r="F18">
        <v>1</v>
      </c>
      <c r="G18">
        <v>1</v>
      </c>
      <c r="H18">
        <v>1</v>
      </c>
      <c r="I18">
        <v>1</v>
      </c>
      <c r="J18">
        <v>0</v>
      </c>
      <c r="K18">
        <v>0.5</v>
      </c>
      <c r="L18">
        <v>0</v>
      </c>
      <c r="M18">
        <v>2</v>
      </c>
      <c r="N18">
        <v>1</v>
      </c>
      <c r="O18">
        <v>1</v>
      </c>
      <c r="P18">
        <v>1</v>
      </c>
      <c r="Q18">
        <v>2</v>
      </c>
      <c r="R18">
        <v>1</v>
      </c>
      <c r="S18">
        <v>1</v>
      </c>
      <c r="T18">
        <v>60</v>
      </c>
      <c r="U18">
        <v>3840</v>
      </c>
      <c r="V18">
        <v>70</v>
      </c>
      <c r="W18">
        <v>349</v>
      </c>
      <c r="X18">
        <v>120</v>
      </c>
      <c r="Y18" t="s">
        <v>100</v>
      </c>
      <c r="Z18">
        <v>55</v>
      </c>
      <c r="AA18">
        <v>1059860</v>
      </c>
      <c r="AB18">
        <v>1.1000000000000001</v>
      </c>
      <c r="AC18">
        <v>63</v>
      </c>
      <c r="AD18" t="s">
        <v>101</v>
      </c>
      <c r="AE18" t="s">
        <v>102</v>
      </c>
      <c r="AF18">
        <v>50</v>
      </c>
      <c r="AG18">
        <v>17</v>
      </c>
      <c r="AH18">
        <v>50</v>
      </c>
      <c r="AI18">
        <v>50</v>
      </c>
      <c r="AJ18">
        <v>71</v>
      </c>
      <c r="AK18" t="s">
        <v>99</v>
      </c>
      <c r="AL18" t="s">
        <v>61</v>
      </c>
      <c r="AM18">
        <v>30</v>
      </c>
      <c r="AN18">
        <v>1</v>
      </c>
      <c r="AO18">
        <v>0</v>
      </c>
    </row>
    <row r="19" spans="1:41">
      <c r="A19" t="s">
        <v>95</v>
      </c>
      <c r="B19">
        <v>0.5</v>
      </c>
      <c r="C19">
        <v>1</v>
      </c>
      <c r="D19">
        <v>1</v>
      </c>
      <c r="E19">
        <v>2</v>
      </c>
      <c r="F19">
        <v>1</v>
      </c>
      <c r="G19">
        <v>1</v>
      </c>
      <c r="H19">
        <v>1</v>
      </c>
      <c r="I19">
        <v>1</v>
      </c>
      <c r="J19">
        <v>0</v>
      </c>
      <c r="K19">
        <v>0.5</v>
      </c>
      <c r="L19">
        <v>0</v>
      </c>
      <c r="M19">
        <v>2</v>
      </c>
      <c r="N19">
        <v>1</v>
      </c>
      <c r="O19">
        <v>1</v>
      </c>
      <c r="P19">
        <v>1</v>
      </c>
      <c r="Q19">
        <v>2</v>
      </c>
      <c r="R19">
        <v>1</v>
      </c>
      <c r="S19">
        <v>1</v>
      </c>
      <c r="T19">
        <v>80</v>
      </c>
      <c r="U19">
        <v>3840</v>
      </c>
      <c r="V19">
        <v>70</v>
      </c>
      <c r="W19">
        <v>579</v>
      </c>
      <c r="X19">
        <v>45</v>
      </c>
      <c r="Y19" t="s">
        <v>100</v>
      </c>
      <c r="Z19">
        <v>80</v>
      </c>
      <c r="AA19">
        <v>1059860</v>
      </c>
      <c r="AB19">
        <v>1.5</v>
      </c>
      <c r="AC19">
        <v>83</v>
      </c>
      <c r="AD19" t="s">
        <v>103</v>
      </c>
      <c r="AE19" t="s">
        <v>104</v>
      </c>
      <c r="AF19">
        <v>50</v>
      </c>
      <c r="AG19">
        <v>18</v>
      </c>
      <c r="AH19">
        <v>135</v>
      </c>
      <c r="AI19">
        <v>80</v>
      </c>
      <c r="AJ19">
        <v>121</v>
      </c>
      <c r="AK19" t="s">
        <v>99</v>
      </c>
      <c r="AL19" t="s">
        <v>61</v>
      </c>
      <c r="AM19">
        <v>39.5</v>
      </c>
      <c r="AN19">
        <v>1</v>
      </c>
      <c r="AO19">
        <v>0</v>
      </c>
    </row>
    <row r="20" spans="1:41">
      <c r="A20" t="s">
        <v>105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1</v>
      </c>
      <c r="I20">
        <v>1</v>
      </c>
      <c r="J20">
        <v>0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56</v>
      </c>
      <c r="U20">
        <v>3840</v>
      </c>
      <c r="V20">
        <v>70</v>
      </c>
      <c r="W20">
        <v>253</v>
      </c>
      <c r="X20">
        <v>255</v>
      </c>
      <c r="Y20" t="s">
        <v>106</v>
      </c>
      <c r="Z20">
        <v>35</v>
      </c>
      <c r="AA20">
        <v>1000000</v>
      </c>
      <c r="AC20">
        <v>30</v>
      </c>
      <c r="AD20" t="s">
        <v>107</v>
      </c>
      <c r="AE20" t="s">
        <v>108</v>
      </c>
      <c r="AF20">
        <v>50</v>
      </c>
      <c r="AG20">
        <v>19</v>
      </c>
      <c r="AH20">
        <v>25</v>
      </c>
      <c r="AI20">
        <v>35</v>
      </c>
      <c r="AJ20">
        <v>72</v>
      </c>
      <c r="AK20" t="s">
        <v>99</v>
      </c>
      <c r="AL20" t="s">
        <v>109</v>
      </c>
      <c r="AN20">
        <v>1</v>
      </c>
      <c r="AO20">
        <v>0</v>
      </c>
    </row>
    <row r="21" spans="1:41">
      <c r="A21" t="s">
        <v>105</v>
      </c>
      <c r="B21">
        <v>1</v>
      </c>
      <c r="C21">
        <v>1</v>
      </c>
      <c r="D21">
        <v>1</v>
      </c>
      <c r="E21">
        <v>1</v>
      </c>
      <c r="F21">
        <v>1</v>
      </c>
      <c r="G21">
        <v>2</v>
      </c>
      <c r="H21">
        <v>1</v>
      </c>
      <c r="I21">
        <v>1</v>
      </c>
      <c r="J21">
        <v>0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71</v>
      </c>
      <c r="U21">
        <v>3840</v>
      </c>
      <c r="V21">
        <v>70</v>
      </c>
      <c r="W21">
        <v>413</v>
      </c>
      <c r="X21">
        <v>127</v>
      </c>
      <c r="Y21" t="s">
        <v>106</v>
      </c>
      <c r="Z21">
        <v>70</v>
      </c>
      <c r="AA21">
        <v>1000000</v>
      </c>
      <c r="AC21">
        <v>75</v>
      </c>
      <c r="AD21" t="s">
        <v>110</v>
      </c>
      <c r="AE21" t="s">
        <v>111</v>
      </c>
      <c r="AF21">
        <v>50</v>
      </c>
      <c r="AG21">
        <v>20</v>
      </c>
      <c r="AH21">
        <v>40</v>
      </c>
      <c r="AI21">
        <v>80</v>
      </c>
      <c r="AJ21">
        <v>77</v>
      </c>
      <c r="AK21" t="s">
        <v>99</v>
      </c>
      <c r="AL21" t="s">
        <v>109</v>
      </c>
      <c r="AN21">
        <v>1</v>
      </c>
      <c r="AO21">
        <v>0</v>
      </c>
    </row>
    <row r="22" spans="1:41">
      <c r="A22" t="s">
        <v>112</v>
      </c>
      <c r="B22">
        <v>0.5</v>
      </c>
      <c r="C22">
        <v>1</v>
      </c>
      <c r="D22">
        <v>1</v>
      </c>
      <c r="E22">
        <v>2</v>
      </c>
      <c r="F22">
        <v>1</v>
      </c>
      <c r="G22">
        <v>1</v>
      </c>
      <c r="H22">
        <v>1</v>
      </c>
      <c r="I22">
        <v>1</v>
      </c>
      <c r="J22">
        <v>0</v>
      </c>
      <c r="K22">
        <v>0.5</v>
      </c>
      <c r="L22">
        <v>0</v>
      </c>
      <c r="M22">
        <v>2</v>
      </c>
      <c r="N22">
        <v>1</v>
      </c>
      <c r="O22">
        <v>1</v>
      </c>
      <c r="P22">
        <v>1</v>
      </c>
      <c r="Q22">
        <v>2</v>
      </c>
      <c r="R22">
        <v>1</v>
      </c>
      <c r="S22">
        <v>1</v>
      </c>
      <c r="T22">
        <v>60</v>
      </c>
      <c r="U22">
        <v>3840</v>
      </c>
      <c r="V22">
        <v>70</v>
      </c>
      <c r="W22">
        <v>262</v>
      </c>
      <c r="X22">
        <v>255</v>
      </c>
      <c r="Y22" t="s">
        <v>96</v>
      </c>
      <c r="Z22">
        <v>30</v>
      </c>
      <c r="AA22">
        <v>1000000</v>
      </c>
      <c r="AB22">
        <v>0.3</v>
      </c>
      <c r="AC22">
        <v>40</v>
      </c>
      <c r="AD22" t="s">
        <v>113</v>
      </c>
      <c r="AE22" t="s">
        <v>114</v>
      </c>
      <c r="AF22">
        <v>50</v>
      </c>
      <c r="AG22">
        <v>21</v>
      </c>
      <c r="AH22">
        <v>31</v>
      </c>
      <c r="AI22">
        <v>31</v>
      </c>
      <c r="AJ22">
        <v>70</v>
      </c>
      <c r="AK22" t="s">
        <v>99</v>
      </c>
      <c r="AL22" t="s">
        <v>61</v>
      </c>
      <c r="AM22">
        <v>2</v>
      </c>
      <c r="AN22">
        <v>1</v>
      </c>
      <c r="AO22">
        <v>0</v>
      </c>
    </row>
    <row r="23" spans="1:41">
      <c r="A23" t="s">
        <v>112</v>
      </c>
      <c r="B23">
        <v>0.5</v>
      </c>
      <c r="C23">
        <v>1</v>
      </c>
      <c r="D23">
        <v>1</v>
      </c>
      <c r="E23">
        <v>2</v>
      </c>
      <c r="F23">
        <v>1</v>
      </c>
      <c r="G23">
        <v>1</v>
      </c>
      <c r="H23">
        <v>1</v>
      </c>
      <c r="I23">
        <v>1</v>
      </c>
      <c r="J23">
        <v>0</v>
      </c>
      <c r="K23">
        <v>0.5</v>
      </c>
      <c r="L23">
        <v>0</v>
      </c>
      <c r="M23">
        <v>2</v>
      </c>
      <c r="N23">
        <v>1</v>
      </c>
      <c r="O23">
        <v>1</v>
      </c>
      <c r="P23">
        <v>1</v>
      </c>
      <c r="Q23">
        <v>2</v>
      </c>
      <c r="R23">
        <v>1</v>
      </c>
      <c r="S23">
        <v>1</v>
      </c>
      <c r="T23">
        <v>90</v>
      </c>
      <c r="U23">
        <v>3840</v>
      </c>
      <c r="V23">
        <v>70</v>
      </c>
      <c r="W23">
        <v>442</v>
      </c>
      <c r="X23">
        <v>90</v>
      </c>
      <c r="Y23" t="s">
        <v>115</v>
      </c>
      <c r="Z23">
        <v>65</v>
      </c>
      <c r="AA23">
        <v>1000000</v>
      </c>
      <c r="AB23">
        <v>1.2</v>
      </c>
      <c r="AC23">
        <v>65</v>
      </c>
      <c r="AD23" t="s">
        <v>116</v>
      </c>
      <c r="AE23" t="s">
        <v>117</v>
      </c>
      <c r="AF23">
        <v>50</v>
      </c>
      <c r="AG23">
        <v>22</v>
      </c>
      <c r="AH23">
        <v>61</v>
      </c>
      <c r="AI23">
        <v>61</v>
      </c>
      <c r="AJ23">
        <v>100</v>
      </c>
      <c r="AK23" t="s">
        <v>99</v>
      </c>
      <c r="AL23" t="s">
        <v>61</v>
      </c>
      <c r="AM23">
        <v>38</v>
      </c>
      <c r="AN23">
        <v>1</v>
      </c>
      <c r="AO23">
        <v>0</v>
      </c>
    </row>
    <row r="24" spans="1:41">
      <c r="A24" t="s">
        <v>118</v>
      </c>
      <c r="B24">
        <v>0.5</v>
      </c>
      <c r="C24">
        <v>1</v>
      </c>
      <c r="D24">
        <v>1</v>
      </c>
      <c r="E24">
        <v>1</v>
      </c>
      <c r="F24">
        <v>0.5</v>
      </c>
      <c r="G24">
        <v>0.5</v>
      </c>
      <c r="H24">
        <v>1</v>
      </c>
      <c r="I24">
        <v>1</v>
      </c>
      <c r="J24">
        <v>1</v>
      </c>
      <c r="K24">
        <v>0.5</v>
      </c>
      <c r="L24">
        <v>2</v>
      </c>
      <c r="M24">
        <v>1</v>
      </c>
      <c r="N24">
        <v>1</v>
      </c>
      <c r="O24">
        <v>0.5</v>
      </c>
      <c r="P24">
        <v>2</v>
      </c>
      <c r="Q24">
        <v>1</v>
      </c>
      <c r="R24">
        <v>1</v>
      </c>
      <c r="S24">
        <v>1</v>
      </c>
      <c r="T24">
        <v>60</v>
      </c>
      <c r="U24">
        <v>5120</v>
      </c>
      <c r="V24">
        <v>70</v>
      </c>
      <c r="W24">
        <v>288</v>
      </c>
      <c r="X24">
        <v>255</v>
      </c>
      <c r="Y24" t="s">
        <v>119</v>
      </c>
      <c r="Z24">
        <v>44</v>
      </c>
      <c r="AA24">
        <v>1000000</v>
      </c>
      <c r="AB24">
        <v>2</v>
      </c>
      <c r="AC24">
        <v>35</v>
      </c>
      <c r="AD24" t="s">
        <v>120</v>
      </c>
      <c r="AE24" t="s">
        <v>121</v>
      </c>
      <c r="AF24">
        <v>50</v>
      </c>
      <c r="AG24">
        <v>23</v>
      </c>
      <c r="AH24">
        <v>40</v>
      </c>
      <c r="AI24">
        <v>54</v>
      </c>
      <c r="AJ24">
        <v>55</v>
      </c>
      <c r="AK24" t="s">
        <v>46</v>
      </c>
      <c r="AM24">
        <v>6.9</v>
      </c>
      <c r="AN24">
        <v>1</v>
      </c>
      <c r="AO24">
        <v>0</v>
      </c>
    </row>
    <row r="25" spans="1:41">
      <c r="A25" t="s">
        <v>118</v>
      </c>
      <c r="B25">
        <v>0.5</v>
      </c>
      <c r="C25">
        <v>1</v>
      </c>
      <c r="D25">
        <v>1</v>
      </c>
      <c r="E25">
        <v>1</v>
      </c>
      <c r="F25">
        <v>0.5</v>
      </c>
      <c r="G25">
        <v>0.5</v>
      </c>
      <c r="H25">
        <v>1</v>
      </c>
      <c r="I25">
        <v>1</v>
      </c>
      <c r="J25">
        <v>1</v>
      </c>
      <c r="K25">
        <v>0.5</v>
      </c>
      <c r="L25">
        <v>2</v>
      </c>
      <c r="M25">
        <v>1</v>
      </c>
      <c r="N25">
        <v>1</v>
      </c>
      <c r="O25">
        <v>0.5</v>
      </c>
      <c r="P25">
        <v>2</v>
      </c>
      <c r="Q25">
        <v>1</v>
      </c>
      <c r="R25">
        <v>1</v>
      </c>
      <c r="S25">
        <v>1</v>
      </c>
      <c r="T25">
        <v>95</v>
      </c>
      <c r="U25">
        <v>5120</v>
      </c>
      <c r="V25">
        <v>70</v>
      </c>
      <c r="W25">
        <v>448</v>
      </c>
      <c r="X25">
        <v>90</v>
      </c>
      <c r="Y25" t="s">
        <v>122</v>
      </c>
      <c r="Z25">
        <v>69</v>
      </c>
      <c r="AA25">
        <v>1000000</v>
      </c>
      <c r="AB25">
        <v>3.5</v>
      </c>
      <c r="AC25">
        <v>60</v>
      </c>
      <c r="AD25" t="s">
        <v>123</v>
      </c>
      <c r="AE25" t="s">
        <v>124</v>
      </c>
      <c r="AF25">
        <v>50</v>
      </c>
      <c r="AG25">
        <v>24</v>
      </c>
      <c r="AH25">
        <v>65</v>
      </c>
      <c r="AI25">
        <v>79</v>
      </c>
      <c r="AJ25">
        <v>80</v>
      </c>
      <c r="AK25" t="s">
        <v>46</v>
      </c>
      <c r="AM25">
        <v>65</v>
      </c>
      <c r="AN25">
        <v>1</v>
      </c>
      <c r="AO25">
        <v>0</v>
      </c>
    </row>
    <row r="26" spans="1:41">
      <c r="A26" t="s">
        <v>125</v>
      </c>
      <c r="B26">
        <v>1</v>
      </c>
      <c r="C26">
        <v>1</v>
      </c>
      <c r="D26">
        <v>1</v>
      </c>
      <c r="E26">
        <v>0.5</v>
      </c>
      <c r="F26">
        <v>1</v>
      </c>
      <c r="G26">
        <v>1</v>
      </c>
      <c r="H26">
        <v>1</v>
      </c>
      <c r="I26">
        <v>0.5</v>
      </c>
      <c r="J26">
        <v>1</v>
      </c>
      <c r="K26">
        <v>1</v>
      </c>
      <c r="L26">
        <v>2</v>
      </c>
      <c r="M26">
        <v>1</v>
      </c>
      <c r="N26">
        <v>1</v>
      </c>
      <c r="O26">
        <v>1</v>
      </c>
      <c r="P26">
        <v>1</v>
      </c>
      <c r="Q26">
        <v>1</v>
      </c>
      <c r="R26">
        <v>0.5</v>
      </c>
      <c r="S26">
        <v>1</v>
      </c>
      <c r="T26">
        <v>55</v>
      </c>
      <c r="U26">
        <v>2560</v>
      </c>
      <c r="V26">
        <v>70</v>
      </c>
      <c r="W26">
        <v>320</v>
      </c>
      <c r="X26">
        <v>190</v>
      </c>
      <c r="Y26" t="s">
        <v>106</v>
      </c>
      <c r="Z26">
        <v>40</v>
      </c>
      <c r="AA26">
        <v>1000000</v>
      </c>
      <c r="AB26">
        <v>0.4</v>
      </c>
      <c r="AC26">
        <v>35</v>
      </c>
      <c r="AD26" t="s">
        <v>126</v>
      </c>
      <c r="AE26" t="s">
        <v>127</v>
      </c>
      <c r="AF26">
        <v>50</v>
      </c>
      <c r="AG26">
        <v>25</v>
      </c>
      <c r="AH26">
        <v>50</v>
      </c>
      <c r="AI26">
        <v>50</v>
      </c>
      <c r="AJ26">
        <v>90</v>
      </c>
      <c r="AK26" t="s">
        <v>128</v>
      </c>
      <c r="AM26">
        <v>6</v>
      </c>
      <c r="AN26">
        <v>1</v>
      </c>
      <c r="AO26">
        <v>0</v>
      </c>
    </row>
    <row r="27" spans="1:41">
      <c r="A27" t="s">
        <v>129</v>
      </c>
      <c r="B27">
        <v>1</v>
      </c>
      <c r="C27">
        <v>1</v>
      </c>
      <c r="D27">
        <v>1</v>
      </c>
      <c r="E27">
        <v>0.5</v>
      </c>
      <c r="F27">
        <v>1</v>
      </c>
      <c r="G27">
        <v>1</v>
      </c>
      <c r="H27">
        <v>1</v>
      </c>
      <c r="I27">
        <v>0.5</v>
      </c>
      <c r="J27">
        <v>1</v>
      </c>
      <c r="K27">
        <v>1</v>
      </c>
      <c r="L27">
        <v>2</v>
      </c>
      <c r="M27">
        <v>1</v>
      </c>
      <c r="N27">
        <v>1</v>
      </c>
      <c r="O27">
        <v>1</v>
      </c>
      <c r="P27">
        <v>1</v>
      </c>
      <c r="Q27">
        <v>1</v>
      </c>
      <c r="R27">
        <v>0.5</v>
      </c>
      <c r="S27">
        <v>1</v>
      </c>
      <c r="T27">
        <v>85</v>
      </c>
      <c r="U27">
        <v>2560</v>
      </c>
      <c r="V27">
        <v>70</v>
      </c>
      <c r="W27">
        <v>485</v>
      </c>
      <c r="X27">
        <v>75</v>
      </c>
      <c r="Y27" t="s">
        <v>106</v>
      </c>
      <c r="Z27">
        <v>50</v>
      </c>
      <c r="AA27">
        <v>1000000</v>
      </c>
      <c r="AC27">
        <v>60</v>
      </c>
      <c r="AD27" t="s">
        <v>130</v>
      </c>
      <c r="AE27" t="s">
        <v>131</v>
      </c>
      <c r="AF27">
        <v>50</v>
      </c>
      <c r="AG27">
        <v>26</v>
      </c>
      <c r="AH27">
        <v>95</v>
      </c>
      <c r="AI27">
        <v>85</v>
      </c>
      <c r="AJ27">
        <v>110</v>
      </c>
      <c r="AK27" t="s">
        <v>128</v>
      </c>
      <c r="AL27" t="s">
        <v>128</v>
      </c>
      <c r="AN27">
        <v>1</v>
      </c>
      <c r="AO27">
        <v>0</v>
      </c>
    </row>
    <row r="28" spans="1:41">
      <c r="A28" t="s">
        <v>132</v>
      </c>
      <c r="B28">
        <v>1</v>
      </c>
      <c r="C28">
        <v>1</v>
      </c>
      <c r="D28">
        <v>1</v>
      </c>
      <c r="E28">
        <v>0</v>
      </c>
      <c r="F28">
        <v>1</v>
      </c>
      <c r="G28">
        <v>1</v>
      </c>
      <c r="H28">
        <v>1</v>
      </c>
      <c r="I28">
        <v>1</v>
      </c>
      <c r="J28">
        <v>1</v>
      </c>
      <c r="K28">
        <v>2</v>
      </c>
      <c r="L28">
        <v>1</v>
      </c>
      <c r="M28">
        <v>2</v>
      </c>
      <c r="N28">
        <v>1</v>
      </c>
      <c r="O28">
        <v>0.5</v>
      </c>
      <c r="P28">
        <v>1</v>
      </c>
      <c r="Q28">
        <v>0.5</v>
      </c>
      <c r="R28">
        <v>1</v>
      </c>
      <c r="S28">
        <v>2</v>
      </c>
      <c r="T28">
        <v>75</v>
      </c>
      <c r="U28">
        <v>5120</v>
      </c>
      <c r="V28">
        <v>70</v>
      </c>
      <c r="W28">
        <v>300</v>
      </c>
      <c r="X28">
        <v>255</v>
      </c>
      <c r="Y28" t="s">
        <v>106</v>
      </c>
      <c r="Z28">
        <v>90</v>
      </c>
      <c r="AA28">
        <v>1000000</v>
      </c>
      <c r="AC28">
        <v>50</v>
      </c>
      <c r="AD28" t="s">
        <v>133</v>
      </c>
      <c r="AE28" t="s">
        <v>134</v>
      </c>
      <c r="AF28">
        <v>50</v>
      </c>
      <c r="AG28">
        <v>27</v>
      </c>
      <c r="AH28">
        <v>10</v>
      </c>
      <c r="AI28">
        <v>35</v>
      </c>
      <c r="AJ28">
        <v>40</v>
      </c>
      <c r="AK28" t="s">
        <v>135</v>
      </c>
      <c r="AL28" t="s">
        <v>136</v>
      </c>
      <c r="AN28">
        <v>1</v>
      </c>
      <c r="AO28">
        <v>0</v>
      </c>
    </row>
    <row r="29" spans="1:41">
      <c r="A29" t="s">
        <v>132</v>
      </c>
      <c r="B29">
        <v>1</v>
      </c>
      <c r="C29">
        <v>1</v>
      </c>
      <c r="D29">
        <v>1</v>
      </c>
      <c r="E29">
        <v>0</v>
      </c>
      <c r="F29">
        <v>1</v>
      </c>
      <c r="G29">
        <v>1</v>
      </c>
      <c r="H29">
        <v>1</v>
      </c>
      <c r="I29">
        <v>1</v>
      </c>
      <c r="J29">
        <v>1</v>
      </c>
      <c r="K29">
        <v>2</v>
      </c>
      <c r="L29">
        <v>1</v>
      </c>
      <c r="M29">
        <v>2</v>
      </c>
      <c r="N29">
        <v>1</v>
      </c>
      <c r="O29">
        <v>0.5</v>
      </c>
      <c r="P29">
        <v>1</v>
      </c>
      <c r="Q29">
        <v>0.5</v>
      </c>
      <c r="R29">
        <v>1</v>
      </c>
      <c r="S29">
        <v>2</v>
      </c>
      <c r="T29">
        <v>100</v>
      </c>
      <c r="U29">
        <v>5120</v>
      </c>
      <c r="V29">
        <v>70</v>
      </c>
      <c r="W29">
        <v>450</v>
      </c>
      <c r="X29">
        <v>90</v>
      </c>
      <c r="Y29" t="s">
        <v>106</v>
      </c>
      <c r="Z29">
        <v>120</v>
      </c>
      <c r="AA29">
        <v>1000000</v>
      </c>
      <c r="AC29">
        <v>75</v>
      </c>
      <c r="AD29" t="s">
        <v>137</v>
      </c>
      <c r="AE29" t="s">
        <v>138</v>
      </c>
      <c r="AF29">
        <v>50</v>
      </c>
      <c r="AG29">
        <v>28</v>
      </c>
      <c r="AH29">
        <v>25</v>
      </c>
      <c r="AI29">
        <v>65</v>
      </c>
      <c r="AJ29">
        <v>65</v>
      </c>
      <c r="AK29" t="s">
        <v>135</v>
      </c>
      <c r="AL29" t="s">
        <v>136</v>
      </c>
      <c r="AN29">
        <v>1</v>
      </c>
      <c r="AO29">
        <v>0</v>
      </c>
    </row>
    <row r="30" spans="1:41">
      <c r="A30" t="s">
        <v>139</v>
      </c>
      <c r="B30">
        <v>0.5</v>
      </c>
      <c r="C30">
        <v>1</v>
      </c>
      <c r="D30">
        <v>1</v>
      </c>
      <c r="E30">
        <v>1</v>
      </c>
      <c r="F30">
        <v>0.5</v>
      </c>
      <c r="G30">
        <v>0.5</v>
      </c>
      <c r="H30">
        <v>1</v>
      </c>
      <c r="I30">
        <v>1</v>
      </c>
      <c r="J30">
        <v>1</v>
      </c>
      <c r="K30">
        <v>0.5</v>
      </c>
      <c r="L30">
        <v>2</v>
      </c>
      <c r="M30">
        <v>1</v>
      </c>
      <c r="N30">
        <v>1</v>
      </c>
      <c r="O30">
        <v>0.5</v>
      </c>
      <c r="P30">
        <v>2</v>
      </c>
      <c r="Q30">
        <v>1</v>
      </c>
      <c r="R30">
        <v>1</v>
      </c>
      <c r="S30">
        <v>1</v>
      </c>
      <c r="T30">
        <v>47</v>
      </c>
      <c r="U30">
        <v>5120</v>
      </c>
      <c r="V30">
        <v>70</v>
      </c>
      <c r="W30">
        <v>275</v>
      </c>
      <c r="X30">
        <v>235</v>
      </c>
      <c r="Y30" t="s">
        <v>140</v>
      </c>
      <c r="Z30">
        <v>52</v>
      </c>
      <c r="AA30">
        <v>1059860</v>
      </c>
      <c r="AB30">
        <v>0.4</v>
      </c>
      <c r="AC30">
        <v>55</v>
      </c>
      <c r="AD30" t="s">
        <v>141</v>
      </c>
      <c r="AE30" t="s">
        <v>142</v>
      </c>
      <c r="AF30">
        <v>0</v>
      </c>
      <c r="AG30">
        <v>29</v>
      </c>
      <c r="AH30">
        <v>40</v>
      </c>
      <c r="AI30">
        <v>40</v>
      </c>
      <c r="AJ30">
        <v>41</v>
      </c>
      <c r="AK30" t="s">
        <v>46</v>
      </c>
      <c r="AM30">
        <v>7</v>
      </c>
      <c r="AN30">
        <v>1</v>
      </c>
      <c r="AO30">
        <v>0</v>
      </c>
    </row>
    <row r="31" spans="1:41">
      <c r="A31" t="s">
        <v>139</v>
      </c>
      <c r="B31">
        <v>0.5</v>
      </c>
      <c r="C31">
        <v>1</v>
      </c>
      <c r="D31">
        <v>1</v>
      </c>
      <c r="E31">
        <v>1</v>
      </c>
      <c r="F31">
        <v>0.5</v>
      </c>
      <c r="G31">
        <v>0.5</v>
      </c>
      <c r="H31">
        <v>1</v>
      </c>
      <c r="I31">
        <v>1</v>
      </c>
      <c r="J31">
        <v>1</v>
      </c>
      <c r="K31">
        <v>0.5</v>
      </c>
      <c r="L31">
        <v>2</v>
      </c>
      <c r="M31">
        <v>1</v>
      </c>
      <c r="N31">
        <v>1</v>
      </c>
      <c r="O31">
        <v>0.5</v>
      </c>
      <c r="P31">
        <v>2</v>
      </c>
      <c r="Q31">
        <v>1</v>
      </c>
      <c r="R31">
        <v>1</v>
      </c>
      <c r="S31">
        <v>1</v>
      </c>
      <c r="T31">
        <v>62</v>
      </c>
      <c r="U31">
        <v>5120</v>
      </c>
      <c r="V31">
        <v>70</v>
      </c>
      <c r="W31">
        <v>365</v>
      </c>
      <c r="X31">
        <v>120</v>
      </c>
      <c r="Y31" t="s">
        <v>140</v>
      </c>
      <c r="Z31">
        <v>67</v>
      </c>
      <c r="AA31">
        <v>1059860</v>
      </c>
      <c r="AB31">
        <v>0.8</v>
      </c>
      <c r="AC31">
        <v>70</v>
      </c>
      <c r="AD31" t="s">
        <v>143</v>
      </c>
      <c r="AE31" t="s">
        <v>144</v>
      </c>
      <c r="AF31">
        <v>0</v>
      </c>
      <c r="AG31">
        <v>30</v>
      </c>
      <c r="AH31">
        <v>55</v>
      </c>
      <c r="AI31">
        <v>55</v>
      </c>
      <c r="AJ31">
        <v>56</v>
      </c>
      <c r="AK31" t="s">
        <v>46</v>
      </c>
      <c r="AM31">
        <v>20</v>
      </c>
      <c r="AN31">
        <v>1</v>
      </c>
      <c r="AO31">
        <v>0</v>
      </c>
    </row>
    <row r="32" spans="1:41">
      <c r="A32" t="s">
        <v>145</v>
      </c>
      <c r="B32">
        <v>0.5</v>
      </c>
      <c r="C32">
        <v>1</v>
      </c>
      <c r="D32">
        <v>1</v>
      </c>
      <c r="E32">
        <v>0</v>
      </c>
      <c r="F32">
        <v>0.5</v>
      </c>
      <c r="G32">
        <v>0.5</v>
      </c>
      <c r="H32">
        <v>1</v>
      </c>
      <c r="I32">
        <v>1</v>
      </c>
      <c r="J32">
        <v>1</v>
      </c>
      <c r="K32">
        <v>1</v>
      </c>
      <c r="L32">
        <v>2</v>
      </c>
      <c r="M32">
        <v>2</v>
      </c>
      <c r="N32">
        <v>1</v>
      </c>
      <c r="O32">
        <v>0.25</v>
      </c>
      <c r="P32">
        <v>2</v>
      </c>
      <c r="Q32">
        <v>0.5</v>
      </c>
      <c r="R32">
        <v>1</v>
      </c>
      <c r="S32">
        <v>2</v>
      </c>
      <c r="T32">
        <v>92</v>
      </c>
      <c r="U32">
        <v>5120</v>
      </c>
      <c r="V32">
        <v>70</v>
      </c>
      <c r="W32">
        <v>505</v>
      </c>
      <c r="X32">
        <v>45</v>
      </c>
      <c r="Y32" t="s">
        <v>146</v>
      </c>
      <c r="Z32">
        <v>87</v>
      </c>
      <c r="AA32">
        <v>1059860</v>
      </c>
      <c r="AB32">
        <v>1.3</v>
      </c>
      <c r="AC32">
        <v>90</v>
      </c>
      <c r="AD32" t="s">
        <v>147</v>
      </c>
      <c r="AE32" t="s">
        <v>148</v>
      </c>
      <c r="AF32">
        <v>0</v>
      </c>
      <c r="AG32">
        <v>31</v>
      </c>
      <c r="AH32">
        <v>75</v>
      </c>
      <c r="AI32">
        <v>85</v>
      </c>
      <c r="AJ32">
        <v>76</v>
      </c>
      <c r="AK32" t="s">
        <v>46</v>
      </c>
      <c r="AL32" t="s">
        <v>135</v>
      </c>
      <c r="AM32">
        <v>60</v>
      </c>
      <c r="AN32">
        <v>1</v>
      </c>
      <c r="AO32">
        <v>0</v>
      </c>
    </row>
    <row r="33" spans="1:41">
      <c r="A33" t="s">
        <v>139</v>
      </c>
      <c r="B33">
        <v>0.5</v>
      </c>
      <c r="C33">
        <v>1</v>
      </c>
      <c r="D33">
        <v>1</v>
      </c>
      <c r="E33">
        <v>1</v>
      </c>
      <c r="F33">
        <v>0.5</v>
      </c>
      <c r="G33">
        <v>0.5</v>
      </c>
      <c r="H33">
        <v>1</v>
      </c>
      <c r="I33">
        <v>1</v>
      </c>
      <c r="J33">
        <v>1</v>
      </c>
      <c r="K33">
        <v>0.5</v>
      </c>
      <c r="L33">
        <v>2</v>
      </c>
      <c r="M33">
        <v>1</v>
      </c>
      <c r="N33">
        <v>1</v>
      </c>
      <c r="O33">
        <v>0.5</v>
      </c>
      <c r="P33">
        <v>2</v>
      </c>
      <c r="Q33">
        <v>1</v>
      </c>
      <c r="R33">
        <v>1</v>
      </c>
      <c r="S33">
        <v>1</v>
      </c>
      <c r="T33">
        <v>57</v>
      </c>
      <c r="U33">
        <v>5120</v>
      </c>
      <c r="V33">
        <v>70</v>
      </c>
      <c r="W33">
        <v>273</v>
      </c>
      <c r="X33">
        <v>235</v>
      </c>
      <c r="Y33" t="s">
        <v>140</v>
      </c>
      <c r="Z33">
        <v>40</v>
      </c>
      <c r="AA33">
        <v>1059860</v>
      </c>
      <c r="AB33">
        <v>0.5</v>
      </c>
      <c r="AC33">
        <v>46</v>
      </c>
      <c r="AD33" t="s">
        <v>149</v>
      </c>
      <c r="AE33" t="s">
        <v>150</v>
      </c>
      <c r="AF33">
        <v>100</v>
      </c>
      <c r="AG33">
        <v>32</v>
      </c>
      <c r="AH33">
        <v>40</v>
      </c>
      <c r="AI33">
        <v>40</v>
      </c>
      <c r="AJ33">
        <v>50</v>
      </c>
      <c r="AK33" t="s">
        <v>46</v>
      </c>
      <c r="AM33">
        <v>9</v>
      </c>
      <c r="AN33">
        <v>1</v>
      </c>
      <c r="AO33">
        <v>0</v>
      </c>
    </row>
    <row r="34" spans="1:41">
      <c r="A34" t="s">
        <v>139</v>
      </c>
      <c r="B34">
        <v>0.5</v>
      </c>
      <c r="C34">
        <v>1</v>
      </c>
      <c r="D34">
        <v>1</v>
      </c>
      <c r="E34">
        <v>1</v>
      </c>
      <c r="F34">
        <v>0.5</v>
      </c>
      <c r="G34">
        <v>0.5</v>
      </c>
      <c r="H34">
        <v>1</v>
      </c>
      <c r="I34">
        <v>1</v>
      </c>
      <c r="J34">
        <v>1</v>
      </c>
      <c r="K34">
        <v>0.5</v>
      </c>
      <c r="L34">
        <v>2</v>
      </c>
      <c r="M34">
        <v>1</v>
      </c>
      <c r="N34">
        <v>1</v>
      </c>
      <c r="O34">
        <v>0.5</v>
      </c>
      <c r="P34">
        <v>2</v>
      </c>
      <c r="Q34">
        <v>1</v>
      </c>
      <c r="R34">
        <v>1</v>
      </c>
      <c r="S34">
        <v>1</v>
      </c>
      <c r="T34">
        <v>72</v>
      </c>
      <c r="U34">
        <v>5120</v>
      </c>
      <c r="V34">
        <v>70</v>
      </c>
      <c r="W34">
        <v>365</v>
      </c>
      <c r="X34">
        <v>120</v>
      </c>
      <c r="Y34" t="s">
        <v>140</v>
      </c>
      <c r="Z34">
        <v>57</v>
      </c>
      <c r="AA34">
        <v>1059860</v>
      </c>
      <c r="AB34">
        <v>0.9</v>
      </c>
      <c r="AC34">
        <v>61</v>
      </c>
      <c r="AD34" t="s">
        <v>151</v>
      </c>
      <c r="AE34" t="s">
        <v>152</v>
      </c>
      <c r="AF34">
        <v>100</v>
      </c>
      <c r="AG34">
        <v>33</v>
      </c>
      <c r="AH34">
        <v>55</v>
      </c>
      <c r="AI34">
        <v>55</v>
      </c>
      <c r="AJ34">
        <v>65</v>
      </c>
      <c r="AK34" t="s">
        <v>46</v>
      </c>
      <c r="AM34">
        <v>19.5</v>
      </c>
      <c r="AN34">
        <v>1</v>
      </c>
      <c r="AO34">
        <v>0</v>
      </c>
    </row>
    <row r="35" spans="1:41">
      <c r="A35" t="s">
        <v>145</v>
      </c>
      <c r="B35">
        <v>0.5</v>
      </c>
      <c r="C35">
        <v>1</v>
      </c>
      <c r="D35">
        <v>1</v>
      </c>
      <c r="E35">
        <v>0</v>
      </c>
      <c r="F35">
        <v>0.5</v>
      </c>
      <c r="G35">
        <v>0.5</v>
      </c>
      <c r="H35">
        <v>1</v>
      </c>
      <c r="I35">
        <v>1</v>
      </c>
      <c r="J35">
        <v>1</v>
      </c>
      <c r="K35">
        <v>1</v>
      </c>
      <c r="L35">
        <v>2</v>
      </c>
      <c r="M35">
        <v>2</v>
      </c>
      <c r="N35">
        <v>1</v>
      </c>
      <c r="O35">
        <v>0.25</v>
      </c>
      <c r="P35">
        <v>2</v>
      </c>
      <c r="Q35">
        <v>0.5</v>
      </c>
      <c r="R35">
        <v>1</v>
      </c>
      <c r="S35">
        <v>2</v>
      </c>
      <c r="T35">
        <v>102</v>
      </c>
      <c r="U35">
        <v>5120</v>
      </c>
      <c r="V35">
        <v>70</v>
      </c>
      <c r="W35">
        <v>505</v>
      </c>
      <c r="X35">
        <v>45</v>
      </c>
      <c r="Y35" t="s">
        <v>146</v>
      </c>
      <c r="Z35">
        <v>77</v>
      </c>
      <c r="AA35">
        <v>1059860</v>
      </c>
      <c r="AB35">
        <v>1.4</v>
      </c>
      <c r="AC35">
        <v>81</v>
      </c>
      <c r="AD35" t="s">
        <v>153</v>
      </c>
      <c r="AE35" t="s">
        <v>154</v>
      </c>
      <c r="AF35">
        <v>100</v>
      </c>
      <c r="AG35">
        <v>34</v>
      </c>
      <c r="AH35">
        <v>85</v>
      </c>
      <c r="AI35">
        <v>75</v>
      </c>
      <c r="AJ35">
        <v>85</v>
      </c>
      <c r="AK35" t="s">
        <v>46</v>
      </c>
      <c r="AL35" t="s">
        <v>135</v>
      </c>
      <c r="AM35">
        <v>62</v>
      </c>
      <c r="AN35">
        <v>1</v>
      </c>
      <c r="AO35">
        <v>0</v>
      </c>
    </row>
    <row r="36" spans="1:41">
      <c r="A36" t="s">
        <v>155</v>
      </c>
      <c r="B36">
        <v>0.5</v>
      </c>
      <c r="C36">
        <v>0.5</v>
      </c>
      <c r="D36">
        <v>0</v>
      </c>
      <c r="E36">
        <v>1</v>
      </c>
      <c r="F36">
        <v>1</v>
      </c>
      <c r="G36">
        <v>0.5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2</v>
      </c>
      <c r="P36">
        <v>1</v>
      </c>
      <c r="Q36">
        <v>1</v>
      </c>
      <c r="R36">
        <v>2</v>
      </c>
      <c r="S36">
        <v>1</v>
      </c>
      <c r="T36">
        <v>45</v>
      </c>
      <c r="U36">
        <v>2560</v>
      </c>
      <c r="V36">
        <v>140</v>
      </c>
      <c r="W36">
        <v>323</v>
      </c>
      <c r="X36">
        <v>150</v>
      </c>
      <c r="Y36" t="s">
        <v>156</v>
      </c>
      <c r="Z36">
        <v>48</v>
      </c>
      <c r="AA36">
        <v>800000</v>
      </c>
      <c r="AB36">
        <v>0.6</v>
      </c>
      <c r="AC36">
        <v>70</v>
      </c>
      <c r="AD36" t="s">
        <v>157</v>
      </c>
      <c r="AE36" t="s">
        <v>158</v>
      </c>
      <c r="AF36">
        <v>24.6</v>
      </c>
      <c r="AG36">
        <v>35</v>
      </c>
      <c r="AH36">
        <v>60</v>
      </c>
      <c r="AI36">
        <v>65</v>
      </c>
      <c r="AJ36">
        <v>35</v>
      </c>
      <c r="AK36" t="s">
        <v>159</v>
      </c>
      <c r="AM36">
        <v>7.5</v>
      </c>
      <c r="AN36">
        <v>1</v>
      </c>
      <c r="AO36">
        <v>0</v>
      </c>
    </row>
    <row r="37" spans="1:41">
      <c r="A37" t="s">
        <v>160</v>
      </c>
      <c r="B37">
        <v>0.5</v>
      </c>
      <c r="C37">
        <v>0.5</v>
      </c>
      <c r="D37">
        <v>0</v>
      </c>
      <c r="E37">
        <v>1</v>
      </c>
      <c r="F37">
        <v>1</v>
      </c>
      <c r="G37">
        <v>0.5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2</v>
      </c>
      <c r="P37">
        <v>1</v>
      </c>
      <c r="Q37">
        <v>1</v>
      </c>
      <c r="R37">
        <v>2</v>
      </c>
      <c r="S37">
        <v>1</v>
      </c>
      <c r="T37">
        <v>70</v>
      </c>
      <c r="U37">
        <v>2560</v>
      </c>
      <c r="V37">
        <v>140</v>
      </c>
      <c r="W37">
        <v>483</v>
      </c>
      <c r="X37">
        <v>25</v>
      </c>
      <c r="Y37" t="s">
        <v>156</v>
      </c>
      <c r="Z37">
        <v>73</v>
      </c>
      <c r="AA37">
        <v>800000</v>
      </c>
      <c r="AB37">
        <v>1.3</v>
      </c>
      <c r="AC37">
        <v>95</v>
      </c>
      <c r="AD37" t="s">
        <v>161</v>
      </c>
      <c r="AE37" t="s">
        <v>162</v>
      </c>
      <c r="AF37">
        <v>24.6</v>
      </c>
      <c r="AG37">
        <v>36</v>
      </c>
      <c r="AH37">
        <v>95</v>
      </c>
      <c r="AI37">
        <v>90</v>
      </c>
      <c r="AJ37">
        <v>60</v>
      </c>
      <c r="AK37" t="s">
        <v>159</v>
      </c>
      <c r="AM37">
        <v>40</v>
      </c>
      <c r="AN37">
        <v>1</v>
      </c>
      <c r="AO37">
        <v>0</v>
      </c>
    </row>
    <row r="38" spans="1:41">
      <c r="A38" t="s">
        <v>163</v>
      </c>
      <c r="B38">
        <v>0.5</v>
      </c>
      <c r="C38">
        <v>1</v>
      </c>
      <c r="D38">
        <v>1</v>
      </c>
      <c r="E38">
        <v>1</v>
      </c>
      <c r="F38">
        <v>0.5</v>
      </c>
      <c r="G38">
        <v>1</v>
      </c>
      <c r="H38">
        <v>0.5</v>
      </c>
      <c r="I38">
        <v>1</v>
      </c>
      <c r="J38">
        <v>1</v>
      </c>
      <c r="K38">
        <v>0.5</v>
      </c>
      <c r="L38">
        <v>2</v>
      </c>
      <c r="M38">
        <v>0.5</v>
      </c>
      <c r="N38">
        <v>1</v>
      </c>
      <c r="O38">
        <v>1</v>
      </c>
      <c r="P38">
        <v>1</v>
      </c>
      <c r="Q38">
        <v>2</v>
      </c>
      <c r="R38">
        <v>0.5</v>
      </c>
      <c r="S38">
        <v>2</v>
      </c>
      <c r="T38">
        <v>41</v>
      </c>
      <c r="U38">
        <v>5120</v>
      </c>
      <c r="V38">
        <v>70</v>
      </c>
      <c r="W38">
        <v>299</v>
      </c>
      <c r="X38">
        <v>190</v>
      </c>
      <c r="Y38" t="s">
        <v>164</v>
      </c>
      <c r="Z38">
        <v>40</v>
      </c>
      <c r="AA38">
        <v>1000000</v>
      </c>
      <c r="AC38">
        <v>38</v>
      </c>
      <c r="AD38" t="s">
        <v>165</v>
      </c>
      <c r="AE38" t="s">
        <v>166</v>
      </c>
      <c r="AF38">
        <v>24.6</v>
      </c>
      <c r="AG38">
        <v>37</v>
      </c>
      <c r="AH38">
        <v>50</v>
      </c>
      <c r="AI38">
        <v>65</v>
      </c>
      <c r="AJ38">
        <v>65</v>
      </c>
      <c r="AK38" t="s">
        <v>55</v>
      </c>
      <c r="AL38" t="s">
        <v>136</v>
      </c>
      <c r="AN38">
        <v>1</v>
      </c>
      <c r="AO38">
        <v>0</v>
      </c>
    </row>
    <row r="39" spans="1:41">
      <c r="A39" t="s">
        <v>163</v>
      </c>
      <c r="B39">
        <v>0.5</v>
      </c>
      <c r="C39">
        <v>1</v>
      </c>
      <c r="D39">
        <v>1</v>
      </c>
      <c r="E39">
        <v>1</v>
      </c>
      <c r="F39">
        <v>0.5</v>
      </c>
      <c r="G39">
        <v>1</v>
      </c>
      <c r="H39">
        <v>0.5</v>
      </c>
      <c r="I39">
        <v>1</v>
      </c>
      <c r="J39">
        <v>1</v>
      </c>
      <c r="K39">
        <v>0.5</v>
      </c>
      <c r="L39">
        <v>2</v>
      </c>
      <c r="M39">
        <v>0.5</v>
      </c>
      <c r="N39">
        <v>1</v>
      </c>
      <c r="O39">
        <v>1</v>
      </c>
      <c r="P39">
        <v>1</v>
      </c>
      <c r="Q39">
        <v>2</v>
      </c>
      <c r="R39">
        <v>0.5</v>
      </c>
      <c r="S39">
        <v>2</v>
      </c>
      <c r="T39">
        <v>67</v>
      </c>
      <c r="U39">
        <v>5120</v>
      </c>
      <c r="V39">
        <v>70</v>
      </c>
      <c r="W39">
        <v>505</v>
      </c>
      <c r="X39">
        <v>75</v>
      </c>
      <c r="Y39" t="s">
        <v>164</v>
      </c>
      <c r="Z39">
        <v>75</v>
      </c>
      <c r="AA39">
        <v>1000000</v>
      </c>
      <c r="AC39">
        <v>73</v>
      </c>
      <c r="AD39" t="s">
        <v>167</v>
      </c>
      <c r="AE39" t="s">
        <v>168</v>
      </c>
      <c r="AF39">
        <v>24.6</v>
      </c>
      <c r="AG39">
        <v>38</v>
      </c>
      <c r="AH39">
        <v>81</v>
      </c>
      <c r="AI39">
        <v>100</v>
      </c>
      <c r="AJ39">
        <v>109</v>
      </c>
      <c r="AK39" t="s">
        <v>55</v>
      </c>
      <c r="AL39" t="s">
        <v>136</v>
      </c>
      <c r="AN39">
        <v>1</v>
      </c>
      <c r="AO39">
        <v>0</v>
      </c>
    </row>
    <row r="40" spans="1:41">
      <c r="A40" t="s">
        <v>169</v>
      </c>
      <c r="B40">
        <v>0.5</v>
      </c>
      <c r="C40">
        <v>0.5</v>
      </c>
      <c r="D40">
        <v>0</v>
      </c>
      <c r="E40">
        <v>1</v>
      </c>
      <c r="F40">
        <v>1</v>
      </c>
      <c r="G40">
        <v>1</v>
      </c>
      <c r="H40">
        <v>1</v>
      </c>
      <c r="I40">
        <v>1</v>
      </c>
      <c r="J40">
        <v>0</v>
      </c>
      <c r="K40">
        <v>1</v>
      </c>
      <c r="L40">
        <v>1</v>
      </c>
      <c r="M40">
        <v>1</v>
      </c>
      <c r="N40">
        <v>1</v>
      </c>
      <c r="O40">
        <v>2</v>
      </c>
      <c r="P40">
        <v>1</v>
      </c>
      <c r="Q40">
        <v>1</v>
      </c>
      <c r="R40">
        <v>2</v>
      </c>
      <c r="S40">
        <v>1</v>
      </c>
      <c r="T40">
        <v>45</v>
      </c>
      <c r="U40">
        <v>2560</v>
      </c>
      <c r="V40">
        <v>70</v>
      </c>
      <c r="W40">
        <v>270</v>
      </c>
      <c r="X40">
        <v>170</v>
      </c>
      <c r="Y40" t="s">
        <v>170</v>
      </c>
      <c r="Z40">
        <v>20</v>
      </c>
      <c r="AA40">
        <v>800000</v>
      </c>
      <c r="AB40">
        <v>0.5</v>
      </c>
      <c r="AC40">
        <v>115</v>
      </c>
      <c r="AD40" t="s">
        <v>171</v>
      </c>
      <c r="AE40" t="s">
        <v>172</v>
      </c>
      <c r="AF40">
        <v>24.6</v>
      </c>
      <c r="AG40">
        <v>39</v>
      </c>
      <c r="AH40">
        <v>45</v>
      </c>
      <c r="AI40">
        <v>25</v>
      </c>
      <c r="AJ40">
        <v>20</v>
      </c>
      <c r="AK40" t="s">
        <v>99</v>
      </c>
      <c r="AL40" t="s">
        <v>159</v>
      </c>
      <c r="AM40">
        <v>5.5</v>
      </c>
      <c r="AN40">
        <v>1</v>
      </c>
      <c r="AO40">
        <v>0</v>
      </c>
    </row>
    <row r="41" spans="1:41">
      <c r="A41" t="s">
        <v>173</v>
      </c>
      <c r="B41">
        <v>0.5</v>
      </c>
      <c r="C41">
        <v>0.5</v>
      </c>
      <c r="D41">
        <v>0</v>
      </c>
      <c r="E41">
        <v>1</v>
      </c>
      <c r="F41">
        <v>1</v>
      </c>
      <c r="G41">
        <v>1</v>
      </c>
      <c r="H41">
        <v>1</v>
      </c>
      <c r="I41">
        <v>1</v>
      </c>
      <c r="J41">
        <v>0</v>
      </c>
      <c r="K41">
        <v>1</v>
      </c>
      <c r="L41">
        <v>1</v>
      </c>
      <c r="M41">
        <v>1</v>
      </c>
      <c r="N41">
        <v>1</v>
      </c>
      <c r="O41">
        <v>2</v>
      </c>
      <c r="P41">
        <v>1</v>
      </c>
      <c r="Q41">
        <v>1</v>
      </c>
      <c r="R41">
        <v>2</v>
      </c>
      <c r="S41">
        <v>1</v>
      </c>
      <c r="T41">
        <v>70</v>
      </c>
      <c r="U41">
        <v>2560</v>
      </c>
      <c r="V41">
        <v>70</v>
      </c>
      <c r="W41">
        <v>435</v>
      </c>
      <c r="X41">
        <v>50</v>
      </c>
      <c r="Y41" t="s">
        <v>170</v>
      </c>
      <c r="Z41">
        <v>45</v>
      </c>
      <c r="AA41">
        <v>800000</v>
      </c>
      <c r="AB41">
        <v>1</v>
      </c>
      <c r="AC41">
        <v>140</v>
      </c>
      <c r="AD41" t="s">
        <v>174</v>
      </c>
      <c r="AE41" t="s">
        <v>175</v>
      </c>
      <c r="AF41">
        <v>24.6</v>
      </c>
      <c r="AG41">
        <v>40</v>
      </c>
      <c r="AH41">
        <v>85</v>
      </c>
      <c r="AI41">
        <v>50</v>
      </c>
      <c r="AJ41">
        <v>45</v>
      </c>
      <c r="AK41" t="s">
        <v>99</v>
      </c>
      <c r="AL41" t="s">
        <v>159</v>
      </c>
      <c r="AM41">
        <v>12</v>
      </c>
      <c r="AN41">
        <v>1</v>
      </c>
      <c r="AO41">
        <v>0</v>
      </c>
    </row>
    <row r="42" spans="1:41">
      <c r="A42" t="s">
        <v>176</v>
      </c>
      <c r="B42">
        <v>0.25</v>
      </c>
      <c r="C42">
        <v>1</v>
      </c>
      <c r="D42">
        <v>1</v>
      </c>
      <c r="E42">
        <v>2</v>
      </c>
      <c r="F42">
        <v>0.5</v>
      </c>
      <c r="G42">
        <v>0.25</v>
      </c>
      <c r="H42">
        <v>1</v>
      </c>
      <c r="I42">
        <v>1</v>
      </c>
      <c r="J42">
        <v>1</v>
      </c>
      <c r="K42">
        <v>0.25</v>
      </c>
      <c r="L42">
        <v>0</v>
      </c>
      <c r="M42">
        <v>2</v>
      </c>
      <c r="N42">
        <v>1</v>
      </c>
      <c r="O42">
        <v>0.5</v>
      </c>
      <c r="P42">
        <v>2</v>
      </c>
      <c r="Q42">
        <v>2</v>
      </c>
      <c r="R42">
        <v>1</v>
      </c>
      <c r="S42">
        <v>1</v>
      </c>
      <c r="T42">
        <v>45</v>
      </c>
      <c r="U42">
        <v>3840</v>
      </c>
      <c r="V42">
        <v>70</v>
      </c>
      <c r="W42">
        <v>245</v>
      </c>
      <c r="X42">
        <v>255</v>
      </c>
      <c r="Y42" t="s">
        <v>177</v>
      </c>
      <c r="Z42">
        <v>35</v>
      </c>
      <c r="AA42">
        <v>1000000</v>
      </c>
      <c r="AB42">
        <v>0.8</v>
      </c>
      <c r="AC42">
        <v>40</v>
      </c>
      <c r="AD42" t="s">
        <v>178</v>
      </c>
      <c r="AE42" t="s">
        <v>179</v>
      </c>
      <c r="AF42">
        <v>50</v>
      </c>
      <c r="AG42">
        <v>41</v>
      </c>
      <c r="AH42">
        <v>30</v>
      </c>
      <c r="AI42">
        <v>40</v>
      </c>
      <c r="AJ42">
        <v>55</v>
      </c>
      <c r="AK42" t="s">
        <v>46</v>
      </c>
      <c r="AL42" t="s">
        <v>61</v>
      </c>
      <c r="AM42">
        <v>7.5</v>
      </c>
      <c r="AN42">
        <v>1</v>
      </c>
      <c r="AO42">
        <v>0</v>
      </c>
    </row>
    <row r="43" spans="1:41">
      <c r="A43" t="s">
        <v>176</v>
      </c>
      <c r="B43">
        <v>0.25</v>
      </c>
      <c r="C43">
        <v>1</v>
      </c>
      <c r="D43">
        <v>1</v>
      </c>
      <c r="E43">
        <v>2</v>
      </c>
      <c r="F43">
        <v>0.5</v>
      </c>
      <c r="G43">
        <v>0.25</v>
      </c>
      <c r="H43">
        <v>1</v>
      </c>
      <c r="I43">
        <v>1</v>
      </c>
      <c r="J43">
        <v>1</v>
      </c>
      <c r="K43">
        <v>0.25</v>
      </c>
      <c r="L43">
        <v>0</v>
      </c>
      <c r="M43">
        <v>2</v>
      </c>
      <c r="N43">
        <v>1</v>
      </c>
      <c r="O43">
        <v>0.5</v>
      </c>
      <c r="P43">
        <v>2</v>
      </c>
      <c r="Q43">
        <v>2</v>
      </c>
      <c r="R43">
        <v>1</v>
      </c>
      <c r="S43">
        <v>1</v>
      </c>
      <c r="T43">
        <v>80</v>
      </c>
      <c r="U43">
        <v>3840</v>
      </c>
      <c r="V43">
        <v>70</v>
      </c>
      <c r="W43">
        <v>455</v>
      </c>
      <c r="X43">
        <v>90</v>
      </c>
      <c r="Y43" t="s">
        <v>177</v>
      </c>
      <c r="Z43">
        <v>70</v>
      </c>
      <c r="AA43">
        <v>1000000</v>
      </c>
      <c r="AB43">
        <v>1.6</v>
      </c>
      <c r="AC43">
        <v>75</v>
      </c>
      <c r="AD43" t="s">
        <v>180</v>
      </c>
      <c r="AE43" t="s">
        <v>181</v>
      </c>
      <c r="AF43">
        <v>50</v>
      </c>
      <c r="AG43">
        <v>42</v>
      </c>
      <c r="AH43">
        <v>65</v>
      </c>
      <c r="AI43">
        <v>75</v>
      </c>
      <c r="AJ43">
        <v>90</v>
      </c>
      <c r="AK43" t="s">
        <v>46</v>
      </c>
      <c r="AL43" t="s">
        <v>61</v>
      </c>
      <c r="AM43">
        <v>55</v>
      </c>
      <c r="AN43">
        <v>1</v>
      </c>
      <c r="AO43">
        <v>0</v>
      </c>
    </row>
    <row r="44" spans="1:41">
      <c r="A44" t="s">
        <v>182</v>
      </c>
      <c r="B44">
        <v>1</v>
      </c>
      <c r="C44">
        <v>1</v>
      </c>
      <c r="D44">
        <v>1</v>
      </c>
      <c r="E44">
        <v>0.5</v>
      </c>
      <c r="F44">
        <v>0.5</v>
      </c>
      <c r="G44">
        <v>0.5</v>
      </c>
      <c r="H44">
        <v>2</v>
      </c>
      <c r="I44">
        <v>2</v>
      </c>
      <c r="J44">
        <v>1</v>
      </c>
      <c r="K44">
        <v>0.25</v>
      </c>
      <c r="L44">
        <v>1</v>
      </c>
      <c r="M44">
        <v>2</v>
      </c>
      <c r="N44">
        <v>1</v>
      </c>
      <c r="O44">
        <v>1</v>
      </c>
      <c r="P44">
        <v>2</v>
      </c>
      <c r="Q44">
        <v>1</v>
      </c>
      <c r="R44">
        <v>1</v>
      </c>
      <c r="S44">
        <v>0.5</v>
      </c>
      <c r="T44">
        <v>50</v>
      </c>
      <c r="U44">
        <v>5120</v>
      </c>
      <c r="V44">
        <v>70</v>
      </c>
      <c r="W44">
        <v>320</v>
      </c>
      <c r="X44">
        <v>255</v>
      </c>
      <c r="Y44" t="s">
        <v>183</v>
      </c>
      <c r="Z44">
        <v>55</v>
      </c>
      <c r="AA44">
        <v>1059860</v>
      </c>
      <c r="AB44">
        <v>0.5</v>
      </c>
      <c r="AC44">
        <v>45</v>
      </c>
      <c r="AD44" t="s">
        <v>184</v>
      </c>
      <c r="AE44" t="s">
        <v>185</v>
      </c>
      <c r="AF44">
        <v>50</v>
      </c>
      <c r="AG44">
        <v>43</v>
      </c>
      <c r="AH44">
        <v>75</v>
      </c>
      <c r="AI44">
        <v>65</v>
      </c>
      <c r="AJ44">
        <v>30</v>
      </c>
      <c r="AK44" t="s">
        <v>45</v>
      </c>
      <c r="AL44" t="s">
        <v>46</v>
      </c>
      <c r="AM44">
        <v>5.4</v>
      </c>
      <c r="AN44">
        <v>1</v>
      </c>
      <c r="AO44">
        <v>0</v>
      </c>
    </row>
    <row r="45" spans="1:41">
      <c r="A45" t="s">
        <v>186</v>
      </c>
      <c r="B45">
        <v>1</v>
      </c>
      <c r="C45">
        <v>1</v>
      </c>
      <c r="D45">
        <v>1</v>
      </c>
      <c r="E45">
        <v>0.5</v>
      </c>
      <c r="F45">
        <v>0.5</v>
      </c>
      <c r="G45">
        <v>0.5</v>
      </c>
      <c r="H45">
        <v>2</v>
      </c>
      <c r="I45">
        <v>2</v>
      </c>
      <c r="J45">
        <v>1</v>
      </c>
      <c r="K45">
        <v>0.25</v>
      </c>
      <c r="L45">
        <v>1</v>
      </c>
      <c r="M45">
        <v>2</v>
      </c>
      <c r="N45">
        <v>1</v>
      </c>
      <c r="O45">
        <v>1</v>
      </c>
      <c r="P45">
        <v>2</v>
      </c>
      <c r="Q45">
        <v>1</v>
      </c>
      <c r="R45">
        <v>1</v>
      </c>
      <c r="S45">
        <v>0.5</v>
      </c>
      <c r="T45">
        <v>65</v>
      </c>
      <c r="U45">
        <v>5120</v>
      </c>
      <c r="V45">
        <v>70</v>
      </c>
      <c r="W45">
        <v>395</v>
      </c>
      <c r="X45">
        <v>120</v>
      </c>
      <c r="Y45" t="s">
        <v>183</v>
      </c>
      <c r="Z45">
        <v>70</v>
      </c>
      <c r="AA45">
        <v>1059860</v>
      </c>
      <c r="AB45">
        <v>0.8</v>
      </c>
      <c r="AC45">
        <v>60</v>
      </c>
      <c r="AD45" t="s">
        <v>187</v>
      </c>
      <c r="AE45" t="s">
        <v>188</v>
      </c>
      <c r="AF45">
        <v>50</v>
      </c>
      <c r="AG45">
        <v>44</v>
      </c>
      <c r="AH45">
        <v>85</v>
      </c>
      <c r="AI45">
        <v>75</v>
      </c>
      <c r="AJ45">
        <v>40</v>
      </c>
      <c r="AK45" t="s">
        <v>45</v>
      </c>
      <c r="AL45" t="s">
        <v>46</v>
      </c>
      <c r="AM45">
        <v>8.6</v>
      </c>
      <c r="AN45">
        <v>1</v>
      </c>
      <c r="AO45">
        <v>0</v>
      </c>
    </row>
    <row r="46" spans="1:41">
      <c r="A46" t="s">
        <v>189</v>
      </c>
      <c r="B46">
        <v>1</v>
      </c>
      <c r="C46">
        <v>1</v>
      </c>
      <c r="D46">
        <v>1</v>
      </c>
      <c r="E46">
        <v>0.5</v>
      </c>
      <c r="F46">
        <v>0.5</v>
      </c>
      <c r="G46">
        <v>0.5</v>
      </c>
      <c r="H46">
        <v>2</v>
      </c>
      <c r="I46">
        <v>2</v>
      </c>
      <c r="J46">
        <v>1</v>
      </c>
      <c r="K46">
        <v>0.25</v>
      </c>
      <c r="L46">
        <v>1</v>
      </c>
      <c r="M46">
        <v>2</v>
      </c>
      <c r="N46">
        <v>1</v>
      </c>
      <c r="O46">
        <v>1</v>
      </c>
      <c r="P46">
        <v>2</v>
      </c>
      <c r="Q46">
        <v>1</v>
      </c>
      <c r="R46">
        <v>1</v>
      </c>
      <c r="S46">
        <v>0.5</v>
      </c>
      <c r="T46">
        <v>80</v>
      </c>
      <c r="U46">
        <v>5120</v>
      </c>
      <c r="V46">
        <v>70</v>
      </c>
      <c r="W46">
        <v>490</v>
      </c>
      <c r="X46">
        <v>45</v>
      </c>
      <c r="Y46" t="s">
        <v>190</v>
      </c>
      <c r="Z46">
        <v>85</v>
      </c>
      <c r="AA46">
        <v>1059860</v>
      </c>
      <c r="AB46">
        <v>1.2</v>
      </c>
      <c r="AC46">
        <v>75</v>
      </c>
      <c r="AD46" t="s">
        <v>191</v>
      </c>
      <c r="AE46" t="s">
        <v>192</v>
      </c>
      <c r="AF46">
        <v>50</v>
      </c>
      <c r="AG46">
        <v>45</v>
      </c>
      <c r="AH46">
        <v>110</v>
      </c>
      <c r="AI46">
        <v>90</v>
      </c>
      <c r="AJ46">
        <v>50</v>
      </c>
      <c r="AK46" t="s">
        <v>45</v>
      </c>
      <c r="AL46" t="s">
        <v>46</v>
      </c>
      <c r="AM46">
        <v>18.600000000000001</v>
      </c>
      <c r="AN46">
        <v>1</v>
      </c>
      <c r="AO46">
        <v>0</v>
      </c>
    </row>
    <row r="47" spans="1:41">
      <c r="A47" t="s">
        <v>193</v>
      </c>
      <c r="B47">
        <v>2</v>
      </c>
      <c r="C47">
        <v>1</v>
      </c>
      <c r="D47">
        <v>1</v>
      </c>
      <c r="E47">
        <v>0.5</v>
      </c>
      <c r="F47">
        <v>1</v>
      </c>
      <c r="G47">
        <v>0.5</v>
      </c>
      <c r="H47">
        <v>4</v>
      </c>
      <c r="I47">
        <v>4</v>
      </c>
      <c r="J47">
        <v>1</v>
      </c>
      <c r="K47">
        <v>0.25</v>
      </c>
      <c r="L47">
        <v>0.25</v>
      </c>
      <c r="M47">
        <v>2</v>
      </c>
      <c r="N47">
        <v>1</v>
      </c>
      <c r="O47">
        <v>2</v>
      </c>
      <c r="P47">
        <v>1</v>
      </c>
      <c r="Q47">
        <v>2</v>
      </c>
      <c r="R47">
        <v>1</v>
      </c>
      <c r="S47">
        <v>0.5</v>
      </c>
      <c r="T47">
        <v>70</v>
      </c>
      <c r="U47">
        <v>5120</v>
      </c>
      <c r="V47">
        <v>70</v>
      </c>
      <c r="W47">
        <v>285</v>
      </c>
      <c r="X47">
        <v>190</v>
      </c>
      <c r="Y47" t="s">
        <v>194</v>
      </c>
      <c r="Z47">
        <v>55</v>
      </c>
      <c r="AA47">
        <v>1000000</v>
      </c>
      <c r="AB47">
        <v>0.3</v>
      </c>
      <c r="AC47">
        <v>35</v>
      </c>
      <c r="AD47" t="s">
        <v>195</v>
      </c>
      <c r="AE47" t="s">
        <v>196</v>
      </c>
      <c r="AF47">
        <v>50</v>
      </c>
      <c r="AG47">
        <v>46</v>
      </c>
      <c r="AH47">
        <v>45</v>
      </c>
      <c r="AI47">
        <v>55</v>
      </c>
      <c r="AJ47">
        <v>25</v>
      </c>
      <c r="AK47" t="s">
        <v>77</v>
      </c>
      <c r="AL47" t="s">
        <v>45</v>
      </c>
      <c r="AM47">
        <v>5.4</v>
      </c>
      <c r="AN47">
        <v>1</v>
      </c>
      <c r="AO47">
        <v>0</v>
      </c>
    </row>
    <row r="48" spans="1:41">
      <c r="A48" t="s">
        <v>193</v>
      </c>
      <c r="B48">
        <v>2</v>
      </c>
      <c r="C48">
        <v>1</v>
      </c>
      <c r="D48">
        <v>1</v>
      </c>
      <c r="E48">
        <v>0.5</v>
      </c>
      <c r="F48">
        <v>1</v>
      </c>
      <c r="G48">
        <v>0.5</v>
      </c>
      <c r="H48">
        <v>4</v>
      </c>
      <c r="I48">
        <v>4</v>
      </c>
      <c r="J48">
        <v>1</v>
      </c>
      <c r="K48">
        <v>0.25</v>
      </c>
      <c r="L48">
        <v>0.25</v>
      </c>
      <c r="M48">
        <v>2</v>
      </c>
      <c r="N48">
        <v>1</v>
      </c>
      <c r="O48">
        <v>2</v>
      </c>
      <c r="P48">
        <v>1</v>
      </c>
      <c r="Q48">
        <v>2</v>
      </c>
      <c r="R48">
        <v>1</v>
      </c>
      <c r="S48">
        <v>0.5</v>
      </c>
      <c r="T48">
        <v>95</v>
      </c>
      <c r="U48">
        <v>5120</v>
      </c>
      <c r="V48">
        <v>70</v>
      </c>
      <c r="W48">
        <v>405</v>
      </c>
      <c r="X48">
        <v>75</v>
      </c>
      <c r="Y48" t="s">
        <v>194</v>
      </c>
      <c r="Z48">
        <v>80</v>
      </c>
      <c r="AA48">
        <v>1000000</v>
      </c>
      <c r="AB48">
        <v>1</v>
      </c>
      <c r="AC48">
        <v>60</v>
      </c>
      <c r="AD48" t="s">
        <v>197</v>
      </c>
      <c r="AE48" t="s">
        <v>198</v>
      </c>
      <c r="AF48">
        <v>50</v>
      </c>
      <c r="AG48">
        <v>47</v>
      </c>
      <c r="AH48">
        <v>60</v>
      </c>
      <c r="AI48">
        <v>80</v>
      </c>
      <c r="AJ48">
        <v>30</v>
      </c>
      <c r="AK48" t="s">
        <v>77</v>
      </c>
      <c r="AL48" t="s">
        <v>45</v>
      </c>
      <c r="AM48">
        <v>29.5</v>
      </c>
      <c r="AN48">
        <v>1</v>
      </c>
      <c r="AO48">
        <v>0</v>
      </c>
    </row>
    <row r="49" spans="1:41">
      <c r="A49" t="s">
        <v>199</v>
      </c>
      <c r="B49">
        <v>0.5</v>
      </c>
      <c r="C49">
        <v>1</v>
      </c>
      <c r="D49">
        <v>1</v>
      </c>
      <c r="E49">
        <v>1</v>
      </c>
      <c r="F49">
        <v>0.5</v>
      </c>
      <c r="G49">
        <v>0.25</v>
      </c>
      <c r="H49">
        <v>2</v>
      </c>
      <c r="I49">
        <v>2</v>
      </c>
      <c r="J49">
        <v>1</v>
      </c>
      <c r="K49">
        <v>0.25</v>
      </c>
      <c r="L49">
        <v>1</v>
      </c>
      <c r="M49">
        <v>1</v>
      </c>
      <c r="N49">
        <v>1</v>
      </c>
      <c r="O49">
        <v>0.5</v>
      </c>
      <c r="P49">
        <v>2</v>
      </c>
      <c r="Q49">
        <v>2</v>
      </c>
      <c r="R49">
        <v>1</v>
      </c>
      <c r="S49">
        <v>1</v>
      </c>
      <c r="T49">
        <v>55</v>
      </c>
      <c r="U49">
        <v>5120</v>
      </c>
      <c r="V49">
        <v>70</v>
      </c>
      <c r="W49">
        <v>305</v>
      </c>
      <c r="X49">
        <v>190</v>
      </c>
      <c r="Y49" t="s">
        <v>200</v>
      </c>
      <c r="Z49">
        <v>50</v>
      </c>
      <c r="AA49">
        <v>1000000</v>
      </c>
      <c r="AB49">
        <v>1</v>
      </c>
      <c r="AC49">
        <v>60</v>
      </c>
      <c r="AD49" t="s">
        <v>201</v>
      </c>
      <c r="AE49" t="s">
        <v>202</v>
      </c>
      <c r="AF49">
        <v>50</v>
      </c>
      <c r="AG49">
        <v>48</v>
      </c>
      <c r="AH49">
        <v>40</v>
      </c>
      <c r="AI49">
        <v>55</v>
      </c>
      <c r="AJ49">
        <v>45</v>
      </c>
      <c r="AK49" t="s">
        <v>77</v>
      </c>
      <c r="AL49" t="s">
        <v>46</v>
      </c>
      <c r="AM49">
        <v>30</v>
      </c>
      <c r="AN49">
        <v>1</v>
      </c>
      <c r="AO49">
        <v>0</v>
      </c>
    </row>
    <row r="50" spans="1:41">
      <c r="A50" t="s">
        <v>203</v>
      </c>
      <c r="B50">
        <v>0.5</v>
      </c>
      <c r="C50">
        <v>1</v>
      </c>
      <c r="D50">
        <v>1</v>
      </c>
      <c r="E50">
        <v>1</v>
      </c>
      <c r="F50">
        <v>0.5</v>
      </c>
      <c r="G50">
        <v>0.25</v>
      </c>
      <c r="H50">
        <v>2</v>
      </c>
      <c r="I50">
        <v>2</v>
      </c>
      <c r="J50">
        <v>1</v>
      </c>
      <c r="K50">
        <v>0.25</v>
      </c>
      <c r="L50">
        <v>1</v>
      </c>
      <c r="M50">
        <v>1</v>
      </c>
      <c r="N50">
        <v>1</v>
      </c>
      <c r="O50">
        <v>0.5</v>
      </c>
      <c r="P50">
        <v>2</v>
      </c>
      <c r="Q50">
        <v>2</v>
      </c>
      <c r="R50">
        <v>1</v>
      </c>
      <c r="S50">
        <v>1</v>
      </c>
      <c r="T50">
        <v>65</v>
      </c>
      <c r="U50">
        <v>5120</v>
      </c>
      <c r="V50">
        <v>70</v>
      </c>
      <c r="W50">
        <v>450</v>
      </c>
      <c r="X50">
        <v>75</v>
      </c>
      <c r="Y50" t="s">
        <v>204</v>
      </c>
      <c r="Z50">
        <v>60</v>
      </c>
      <c r="AA50">
        <v>1000000</v>
      </c>
      <c r="AB50">
        <v>1.5</v>
      </c>
      <c r="AC50">
        <v>70</v>
      </c>
      <c r="AD50" t="s">
        <v>205</v>
      </c>
      <c r="AE50" t="s">
        <v>206</v>
      </c>
      <c r="AF50">
        <v>50</v>
      </c>
      <c r="AG50">
        <v>49</v>
      </c>
      <c r="AH50">
        <v>90</v>
      </c>
      <c r="AI50">
        <v>75</v>
      </c>
      <c r="AJ50">
        <v>90</v>
      </c>
      <c r="AK50" t="s">
        <v>77</v>
      </c>
      <c r="AL50" t="s">
        <v>46</v>
      </c>
      <c r="AM50">
        <v>12.5</v>
      </c>
      <c r="AN50">
        <v>1</v>
      </c>
      <c r="AO50">
        <v>0</v>
      </c>
    </row>
    <row r="51" spans="1:41">
      <c r="A51" t="s">
        <v>207</v>
      </c>
      <c r="B51">
        <v>1</v>
      </c>
      <c r="C51">
        <v>1</v>
      </c>
      <c r="D51">
        <v>1</v>
      </c>
      <c r="E51">
        <v>0</v>
      </c>
      <c r="F51">
        <v>1</v>
      </c>
      <c r="G51">
        <v>1</v>
      </c>
      <c r="H51">
        <v>1</v>
      </c>
      <c r="I51">
        <v>1</v>
      </c>
      <c r="J51">
        <v>1</v>
      </c>
      <c r="K51">
        <v>2</v>
      </c>
      <c r="L51">
        <v>1</v>
      </c>
      <c r="M51">
        <v>2</v>
      </c>
      <c r="N51">
        <v>1</v>
      </c>
      <c r="O51">
        <v>0.5</v>
      </c>
      <c r="P51">
        <v>1</v>
      </c>
      <c r="Q51">
        <v>0.5</v>
      </c>
      <c r="R51">
        <v>1</v>
      </c>
      <c r="S51">
        <v>2</v>
      </c>
      <c r="T51">
        <v>55</v>
      </c>
      <c r="U51">
        <v>5120</v>
      </c>
      <c r="V51">
        <v>70</v>
      </c>
      <c r="W51">
        <v>265</v>
      </c>
      <c r="X51">
        <v>255</v>
      </c>
      <c r="Y51" t="s">
        <v>208</v>
      </c>
      <c r="Z51">
        <v>30</v>
      </c>
      <c r="AA51">
        <v>1000000</v>
      </c>
      <c r="AC51">
        <v>10</v>
      </c>
      <c r="AD51" t="s">
        <v>209</v>
      </c>
      <c r="AE51" t="s">
        <v>210</v>
      </c>
      <c r="AF51">
        <v>50</v>
      </c>
      <c r="AG51">
        <v>50</v>
      </c>
      <c r="AH51">
        <v>35</v>
      </c>
      <c r="AI51">
        <v>45</v>
      </c>
      <c r="AJ51">
        <v>90</v>
      </c>
      <c r="AK51" t="s">
        <v>135</v>
      </c>
      <c r="AL51" t="s">
        <v>135</v>
      </c>
      <c r="AN51">
        <v>1</v>
      </c>
      <c r="AO51">
        <v>0</v>
      </c>
    </row>
    <row r="52" spans="1:41">
      <c r="A52" t="s">
        <v>207</v>
      </c>
      <c r="B52">
        <v>1</v>
      </c>
      <c r="C52">
        <v>1</v>
      </c>
      <c r="D52">
        <v>1</v>
      </c>
      <c r="E52">
        <v>0</v>
      </c>
      <c r="F52">
        <v>1</v>
      </c>
      <c r="G52">
        <v>1</v>
      </c>
      <c r="H52">
        <v>1</v>
      </c>
      <c r="I52">
        <v>1</v>
      </c>
      <c r="J52">
        <v>1</v>
      </c>
      <c r="K52">
        <v>2</v>
      </c>
      <c r="L52">
        <v>1</v>
      </c>
      <c r="M52">
        <v>2</v>
      </c>
      <c r="N52">
        <v>1</v>
      </c>
      <c r="O52">
        <v>0.5</v>
      </c>
      <c r="P52">
        <v>1</v>
      </c>
      <c r="Q52">
        <v>0.5</v>
      </c>
      <c r="R52">
        <v>1</v>
      </c>
      <c r="S52">
        <v>2</v>
      </c>
      <c r="T52">
        <v>100</v>
      </c>
      <c r="U52">
        <v>5120</v>
      </c>
      <c r="V52">
        <v>70</v>
      </c>
      <c r="W52">
        <v>425</v>
      </c>
      <c r="X52">
        <v>50</v>
      </c>
      <c r="Y52" t="s">
        <v>208</v>
      </c>
      <c r="Z52">
        <v>60</v>
      </c>
      <c r="AA52">
        <v>1000000</v>
      </c>
      <c r="AC52">
        <v>35</v>
      </c>
      <c r="AD52" t="s">
        <v>211</v>
      </c>
      <c r="AE52" t="s">
        <v>212</v>
      </c>
      <c r="AF52">
        <v>50</v>
      </c>
      <c r="AG52">
        <v>51</v>
      </c>
      <c r="AH52">
        <v>50</v>
      </c>
      <c r="AI52">
        <v>70</v>
      </c>
      <c r="AJ52">
        <v>110</v>
      </c>
      <c r="AK52" t="s">
        <v>135</v>
      </c>
      <c r="AL52" t="s">
        <v>135</v>
      </c>
      <c r="AN52">
        <v>1</v>
      </c>
      <c r="AO52">
        <v>0</v>
      </c>
    </row>
    <row r="53" spans="1:41">
      <c r="A53" t="s">
        <v>213</v>
      </c>
      <c r="B53">
        <v>1</v>
      </c>
      <c r="C53">
        <v>1</v>
      </c>
      <c r="D53">
        <v>1</v>
      </c>
      <c r="E53">
        <v>1</v>
      </c>
      <c r="F53">
        <v>1</v>
      </c>
      <c r="G53">
        <v>2</v>
      </c>
      <c r="H53">
        <v>1</v>
      </c>
      <c r="I53">
        <v>1</v>
      </c>
      <c r="J53">
        <v>0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35</v>
      </c>
      <c r="U53">
        <v>5120</v>
      </c>
      <c r="V53">
        <v>70</v>
      </c>
      <c r="W53">
        <v>290</v>
      </c>
      <c r="X53">
        <v>255</v>
      </c>
      <c r="Y53" t="s">
        <v>214</v>
      </c>
      <c r="Z53">
        <v>35</v>
      </c>
      <c r="AA53">
        <v>1000000</v>
      </c>
      <c r="AC53">
        <v>40</v>
      </c>
      <c r="AD53" t="s">
        <v>215</v>
      </c>
      <c r="AE53" t="s">
        <v>216</v>
      </c>
      <c r="AF53">
        <v>50</v>
      </c>
      <c r="AG53">
        <v>52</v>
      </c>
      <c r="AH53">
        <v>50</v>
      </c>
      <c r="AI53">
        <v>40</v>
      </c>
      <c r="AJ53">
        <v>90</v>
      </c>
      <c r="AK53" t="s">
        <v>99</v>
      </c>
      <c r="AL53" t="s">
        <v>109</v>
      </c>
      <c r="AN53">
        <v>1</v>
      </c>
      <c r="AO53">
        <v>0</v>
      </c>
    </row>
    <row r="54" spans="1:41">
      <c r="A54" t="s">
        <v>217</v>
      </c>
      <c r="B54">
        <v>1</v>
      </c>
      <c r="C54">
        <v>1</v>
      </c>
      <c r="D54">
        <v>1</v>
      </c>
      <c r="E54">
        <v>1</v>
      </c>
      <c r="F54">
        <v>1</v>
      </c>
      <c r="G54">
        <v>2</v>
      </c>
      <c r="H54">
        <v>1</v>
      </c>
      <c r="I54">
        <v>1</v>
      </c>
      <c r="J54">
        <v>0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60</v>
      </c>
      <c r="U54">
        <v>5120</v>
      </c>
      <c r="V54">
        <v>70</v>
      </c>
      <c r="W54">
        <v>440</v>
      </c>
      <c r="X54">
        <v>90</v>
      </c>
      <c r="Y54" t="s">
        <v>218</v>
      </c>
      <c r="Z54">
        <v>60</v>
      </c>
      <c r="AA54">
        <v>1000000</v>
      </c>
      <c r="AC54">
        <v>65</v>
      </c>
      <c r="AD54" t="s">
        <v>219</v>
      </c>
      <c r="AE54" t="s">
        <v>220</v>
      </c>
      <c r="AF54">
        <v>50</v>
      </c>
      <c r="AG54">
        <v>53</v>
      </c>
      <c r="AH54">
        <v>75</v>
      </c>
      <c r="AI54">
        <v>65</v>
      </c>
      <c r="AJ54">
        <v>115</v>
      </c>
      <c r="AK54" t="s">
        <v>99</v>
      </c>
      <c r="AL54" t="s">
        <v>109</v>
      </c>
      <c r="AN54">
        <v>1</v>
      </c>
      <c r="AO54">
        <v>0</v>
      </c>
    </row>
    <row r="55" spans="1:41">
      <c r="A55" t="s">
        <v>221</v>
      </c>
      <c r="B55">
        <v>1</v>
      </c>
      <c r="C55">
        <v>1</v>
      </c>
      <c r="D55">
        <v>1</v>
      </c>
      <c r="E55">
        <v>2</v>
      </c>
      <c r="F55">
        <v>1</v>
      </c>
      <c r="G55">
        <v>1</v>
      </c>
      <c r="H55">
        <v>0.5</v>
      </c>
      <c r="I55">
        <v>1</v>
      </c>
      <c r="J55">
        <v>1</v>
      </c>
      <c r="K55">
        <v>2</v>
      </c>
      <c r="L55">
        <v>1</v>
      </c>
      <c r="M55">
        <v>0.5</v>
      </c>
      <c r="N55">
        <v>1</v>
      </c>
      <c r="O55">
        <v>1</v>
      </c>
      <c r="P55">
        <v>1</v>
      </c>
      <c r="Q55">
        <v>1</v>
      </c>
      <c r="R55">
        <v>0.5</v>
      </c>
      <c r="S55">
        <v>0.5</v>
      </c>
      <c r="T55">
        <v>52</v>
      </c>
      <c r="U55">
        <v>5120</v>
      </c>
      <c r="V55">
        <v>70</v>
      </c>
      <c r="W55">
        <v>320</v>
      </c>
      <c r="X55">
        <v>190</v>
      </c>
      <c r="Y55" t="s">
        <v>222</v>
      </c>
      <c r="Z55">
        <v>48</v>
      </c>
      <c r="AA55">
        <v>1000000</v>
      </c>
      <c r="AB55">
        <v>0.8</v>
      </c>
      <c r="AC55">
        <v>50</v>
      </c>
      <c r="AD55" t="s">
        <v>223</v>
      </c>
      <c r="AE55" t="s">
        <v>224</v>
      </c>
      <c r="AF55">
        <v>50</v>
      </c>
      <c r="AG55">
        <v>54</v>
      </c>
      <c r="AH55">
        <v>65</v>
      </c>
      <c r="AI55">
        <v>50</v>
      </c>
      <c r="AJ55">
        <v>55</v>
      </c>
      <c r="AK55" t="s">
        <v>66</v>
      </c>
      <c r="AM55">
        <v>19.600000000000001</v>
      </c>
      <c r="AN55">
        <v>1</v>
      </c>
      <c r="AO55">
        <v>0</v>
      </c>
    </row>
    <row r="56" spans="1:41">
      <c r="A56" t="s">
        <v>221</v>
      </c>
      <c r="B56">
        <v>1</v>
      </c>
      <c r="C56">
        <v>1</v>
      </c>
      <c r="D56">
        <v>1</v>
      </c>
      <c r="E56">
        <v>2</v>
      </c>
      <c r="F56">
        <v>1</v>
      </c>
      <c r="G56">
        <v>1</v>
      </c>
      <c r="H56">
        <v>0.5</v>
      </c>
      <c r="I56">
        <v>1</v>
      </c>
      <c r="J56">
        <v>1</v>
      </c>
      <c r="K56">
        <v>2</v>
      </c>
      <c r="L56">
        <v>1</v>
      </c>
      <c r="M56">
        <v>0.5</v>
      </c>
      <c r="N56">
        <v>1</v>
      </c>
      <c r="O56">
        <v>1</v>
      </c>
      <c r="P56">
        <v>1</v>
      </c>
      <c r="Q56">
        <v>1</v>
      </c>
      <c r="R56">
        <v>0.5</v>
      </c>
      <c r="S56">
        <v>0.5</v>
      </c>
      <c r="T56">
        <v>82</v>
      </c>
      <c r="U56">
        <v>5120</v>
      </c>
      <c r="V56">
        <v>70</v>
      </c>
      <c r="W56">
        <v>500</v>
      </c>
      <c r="X56">
        <v>75</v>
      </c>
      <c r="Y56" t="s">
        <v>222</v>
      </c>
      <c r="Z56">
        <v>78</v>
      </c>
      <c r="AA56">
        <v>1000000</v>
      </c>
      <c r="AB56">
        <v>1.7</v>
      </c>
      <c r="AC56">
        <v>80</v>
      </c>
      <c r="AD56" t="s">
        <v>225</v>
      </c>
      <c r="AE56" t="s">
        <v>226</v>
      </c>
      <c r="AF56">
        <v>50</v>
      </c>
      <c r="AG56">
        <v>55</v>
      </c>
      <c r="AH56">
        <v>95</v>
      </c>
      <c r="AI56">
        <v>80</v>
      </c>
      <c r="AJ56">
        <v>85</v>
      </c>
      <c r="AK56" t="s">
        <v>66</v>
      </c>
      <c r="AM56">
        <v>76.599999999999994</v>
      </c>
      <c r="AN56">
        <v>1</v>
      </c>
      <c r="AO56">
        <v>0</v>
      </c>
    </row>
    <row r="57" spans="1:41">
      <c r="A57" t="s">
        <v>227</v>
      </c>
      <c r="B57">
        <v>0.5</v>
      </c>
      <c r="C57">
        <v>0.5</v>
      </c>
      <c r="D57">
        <v>1</v>
      </c>
      <c r="E57">
        <v>1</v>
      </c>
      <c r="F57">
        <v>2</v>
      </c>
      <c r="G57">
        <v>1</v>
      </c>
      <c r="H57">
        <v>1</v>
      </c>
      <c r="I57">
        <v>2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2</v>
      </c>
      <c r="Q57">
        <v>0.5</v>
      </c>
      <c r="R57">
        <v>1</v>
      </c>
      <c r="S57">
        <v>1</v>
      </c>
      <c r="T57">
        <v>80</v>
      </c>
      <c r="U57">
        <v>5120</v>
      </c>
      <c r="V57">
        <v>70</v>
      </c>
      <c r="W57">
        <v>305</v>
      </c>
      <c r="X57">
        <v>190</v>
      </c>
      <c r="Y57" t="s">
        <v>228</v>
      </c>
      <c r="Z57">
        <v>35</v>
      </c>
      <c r="AA57">
        <v>1000000</v>
      </c>
      <c r="AB57">
        <v>0.5</v>
      </c>
      <c r="AC57">
        <v>40</v>
      </c>
      <c r="AD57" t="s">
        <v>229</v>
      </c>
      <c r="AE57" t="s">
        <v>230</v>
      </c>
      <c r="AF57">
        <v>50</v>
      </c>
      <c r="AG57">
        <v>56</v>
      </c>
      <c r="AH57">
        <v>35</v>
      </c>
      <c r="AI57">
        <v>45</v>
      </c>
      <c r="AJ57">
        <v>70</v>
      </c>
      <c r="AK57" t="s">
        <v>231</v>
      </c>
      <c r="AM57">
        <v>28</v>
      </c>
      <c r="AN57">
        <v>1</v>
      </c>
      <c r="AO57">
        <v>0</v>
      </c>
    </row>
    <row r="58" spans="1:41">
      <c r="A58" t="s">
        <v>227</v>
      </c>
      <c r="B58">
        <v>0.5</v>
      </c>
      <c r="C58">
        <v>0.5</v>
      </c>
      <c r="D58">
        <v>1</v>
      </c>
      <c r="E58">
        <v>1</v>
      </c>
      <c r="F58">
        <v>2</v>
      </c>
      <c r="G58">
        <v>1</v>
      </c>
      <c r="H58">
        <v>1</v>
      </c>
      <c r="I58">
        <v>2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2</v>
      </c>
      <c r="Q58">
        <v>0.5</v>
      </c>
      <c r="R58">
        <v>1</v>
      </c>
      <c r="S58">
        <v>1</v>
      </c>
      <c r="T58">
        <v>105</v>
      </c>
      <c r="U58">
        <v>5120</v>
      </c>
      <c r="V58">
        <v>70</v>
      </c>
      <c r="W58">
        <v>455</v>
      </c>
      <c r="X58">
        <v>75</v>
      </c>
      <c r="Y58" t="s">
        <v>228</v>
      </c>
      <c r="Z58">
        <v>60</v>
      </c>
      <c r="AA58">
        <v>1000000</v>
      </c>
      <c r="AB58">
        <v>1</v>
      </c>
      <c r="AC58">
        <v>65</v>
      </c>
      <c r="AD58" t="s">
        <v>232</v>
      </c>
      <c r="AE58" t="s">
        <v>233</v>
      </c>
      <c r="AF58">
        <v>50</v>
      </c>
      <c r="AG58">
        <v>57</v>
      </c>
      <c r="AH58">
        <v>60</v>
      </c>
      <c r="AI58">
        <v>70</v>
      </c>
      <c r="AJ58">
        <v>95</v>
      </c>
      <c r="AK58" t="s">
        <v>231</v>
      </c>
      <c r="AM58">
        <v>32</v>
      </c>
      <c r="AN58">
        <v>1</v>
      </c>
      <c r="AO58">
        <v>0</v>
      </c>
    </row>
    <row r="59" spans="1:41">
      <c r="A59" t="s">
        <v>234</v>
      </c>
      <c r="B59">
        <v>0.5</v>
      </c>
      <c r="C59">
        <v>1</v>
      </c>
      <c r="D59">
        <v>1</v>
      </c>
      <c r="E59">
        <v>1</v>
      </c>
      <c r="F59">
        <v>0.5</v>
      </c>
      <c r="G59">
        <v>1</v>
      </c>
      <c r="H59">
        <v>0.5</v>
      </c>
      <c r="I59">
        <v>1</v>
      </c>
      <c r="J59">
        <v>1</v>
      </c>
      <c r="K59">
        <v>0.5</v>
      </c>
      <c r="L59">
        <v>2</v>
      </c>
      <c r="M59">
        <v>0.5</v>
      </c>
      <c r="N59">
        <v>1</v>
      </c>
      <c r="O59">
        <v>1</v>
      </c>
      <c r="P59">
        <v>1</v>
      </c>
      <c r="Q59">
        <v>2</v>
      </c>
      <c r="R59">
        <v>0.5</v>
      </c>
      <c r="S59">
        <v>2</v>
      </c>
      <c r="T59">
        <v>70</v>
      </c>
      <c r="U59">
        <v>5120</v>
      </c>
      <c r="V59">
        <v>70</v>
      </c>
      <c r="W59">
        <v>350</v>
      </c>
      <c r="X59">
        <v>190</v>
      </c>
      <c r="Y59" t="s">
        <v>235</v>
      </c>
      <c r="Z59">
        <v>45</v>
      </c>
      <c r="AA59">
        <v>1250000</v>
      </c>
      <c r="AB59">
        <v>0.7</v>
      </c>
      <c r="AC59">
        <v>55</v>
      </c>
      <c r="AD59" t="s">
        <v>236</v>
      </c>
      <c r="AE59" t="s">
        <v>237</v>
      </c>
      <c r="AF59">
        <v>75.400000000000006</v>
      </c>
      <c r="AG59">
        <v>58</v>
      </c>
      <c r="AH59">
        <v>70</v>
      </c>
      <c r="AI59">
        <v>50</v>
      </c>
      <c r="AJ59">
        <v>60</v>
      </c>
      <c r="AK59" t="s">
        <v>55</v>
      </c>
      <c r="AM59">
        <v>19</v>
      </c>
      <c r="AN59">
        <v>1</v>
      </c>
      <c r="AO59">
        <v>0</v>
      </c>
    </row>
    <row r="60" spans="1:41">
      <c r="A60" t="s">
        <v>234</v>
      </c>
      <c r="B60">
        <v>0.5</v>
      </c>
      <c r="C60">
        <v>1</v>
      </c>
      <c r="D60">
        <v>1</v>
      </c>
      <c r="E60">
        <v>1</v>
      </c>
      <c r="F60">
        <v>0.5</v>
      </c>
      <c r="G60">
        <v>1</v>
      </c>
      <c r="H60">
        <v>0.5</v>
      </c>
      <c r="I60">
        <v>1</v>
      </c>
      <c r="J60">
        <v>1</v>
      </c>
      <c r="K60">
        <v>0.5</v>
      </c>
      <c r="L60">
        <v>2</v>
      </c>
      <c r="M60">
        <v>0.5</v>
      </c>
      <c r="N60">
        <v>1</v>
      </c>
      <c r="O60">
        <v>1</v>
      </c>
      <c r="P60">
        <v>1</v>
      </c>
      <c r="Q60">
        <v>2</v>
      </c>
      <c r="R60">
        <v>0.5</v>
      </c>
      <c r="S60">
        <v>2</v>
      </c>
      <c r="T60">
        <v>110</v>
      </c>
      <c r="U60">
        <v>5120</v>
      </c>
      <c r="V60">
        <v>70</v>
      </c>
      <c r="W60">
        <v>555</v>
      </c>
      <c r="X60">
        <v>75</v>
      </c>
      <c r="Y60" t="s">
        <v>238</v>
      </c>
      <c r="Z60">
        <v>80</v>
      </c>
      <c r="AA60">
        <v>1250000</v>
      </c>
      <c r="AB60">
        <v>1.9</v>
      </c>
      <c r="AC60">
        <v>90</v>
      </c>
      <c r="AD60" t="s">
        <v>239</v>
      </c>
      <c r="AE60" t="s">
        <v>240</v>
      </c>
      <c r="AF60">
        <v>75.400000000000006</v>
      </c>
      <c r="AG60">
        <v>59</v>
      </c>
      <c r="AH60">
        <v>100</v>
      </c>
      <c r="AI60">
        <v>80</v>
      </c>
      <c r="AJ60">
        <v>95</v>
      </c>
      <c r="AK60" t="s">
        <v>55</v>
      </c>
      <c r="AM60">
        <v>155</v>
      </c>
      <c r="AN60">
        <v>1</v>
      </c>
      <c r="AO60">
        <v>0</v>
      </c>
    </row>
    <row r="61" spans="1:41">
      <c r="A61" t="s">
        <v>241</v>
      </c>
      <c r="B61">
        <v>1</v>
      </c>
      <c r="C61">
        <v>1</v>
      </c>
      <c r="D61">
        <v>1</v>
      </c>
      <c r="E61">
        <v>2</v>
      </c>
      <c r="F61">
        <v>1</v>
      </c>
      <c r="G61">
        <v>1</v>
      </c>
      <c r="H61">
        <v>0.5</v>
      </c>
      <c r="I61">
        <v>1</v>
      </c>
      <c r="J61">
        <v>1</v>
      </c>
      <c r="K61">
        <v>2</v>
      </c>
      <c r="L61">
        <v>1</v>
      </c>
      <c r="M61">
        <v>0.5</v>
      </c>
      <c r="N61">
        <v>1</v>
      </c>
      <c r="O61">
        <v>1</v>
      </c>
      <c r="P61">
        <v>1</v>
      </c>
      <c r="Q61">
        <v>1</v>
      </c>
      <c r="R61">
        <v>0.5</v>
      </c>
      <c r="S61">
        <v>0.5</v>
      </c>
      <c r="T61">
        <v>50</v>
      </c>
      <c r="U61">
        <v>5120</v>
      </c>
      <c r="V61">
        <v>70</v>
      </c>
      <c r="W61">
        <v>300</v>
      </c>
      <c r="X61">
        <v>255</v>
      </c>
      <c r="Y61" t="s">
        <v>242</v>
      </c>
      <c r="Z61">
        <v>40</v>
      </c>
      <c r="AA61">
        <v>1059860</v>
      </c>
      <c r="AB61">
        <v>0.6</v>
      </c>
      <c r="AC61">
        <v>40</v>
      </c>
      <c r="AD61" t="s">
        <v>243</v>
      </c>
      <c r="AE61" t="s">
        <v>244</v>
      </c>
      <c r="AF61">
        <v>50</v>
      </c>
      <c r="AG61">
        <v>60</v>
      </c>
      <c r="AH61">
        <v>40</v>
      </c>
      <c r="AI61">
        <v>40</v>
      </c>
      <c r="AJ61">
        <v>90</v>
      </c>
      <c r="AK61" t="s">
        <v>66</v>
      </c>
      <c r="AM61">
        <v>12.4</v>
      </c>
      <c r="AN61">
        <v>1</v>
      </c>
      <c r="AO61">
        <v>0</v>
      </c>
    </row>
    <row r="62" spans="1:41">
      <c r="A62" t="s">
        <v>241</v>
      </c>
      <c r="B62">
        <v>1</v>
      </c>
      <c r="C62">
        <v>1</v>
      </c>
      <c r="D62">
        <v>1</v>
      </c>
      <c r="E62">
        <v>2</v>
      </c>
      <c r="F62">
        <v>1</v>
      </c>
      <c r="G62">
        <v>1</v>
      </c>
      <c r="H62">
        <v>0.5</v>
      </c>
      <c r="I62">
        <v>1</v>
      </c>
      <c r="J62">
        <v>1</v>
      </c>
      <c r="K62">
        <v>2</v>
      </c>
      <c r="L62">
        <v>1</v>
      </c>
      <c r="M62">
        <v>0.5</v>
      </c>
      <c r="N62">
        <v>1</v>
      </c>
      <c r="O62">
        <v>1</v>
      </c>
      <c r="P62">
        <v>1</v>
      </c>
      <c r="Q62">
        <v>1</v>
      </c>
      <c r="R62">
        <v>0.5</v>
      </c>
      <c r="S62">
        <v>0.5</v>
      </c>
      <c r="T62">
        <v>65</v>
      </c>
      <c r="U62">
        <v>5120</v>
      </c>
      <c r="V62">
        <v>70</v>
      </c>
      <c r="W62">
        <v>385</v>
      </c>
      <c r="X62">
        <v>120</v>
      </c>
      <c r="Y62" t="s">
        <v>242</v>
      </c>
      <c r="Z62">
        <v>65</v>
      </c>
      <c r="AA62">
        <v>1059860</v>
      </c>
      <c r="AB62">
        <v>1</v>
      </c>
      <c r="AC62">
        <v>65</v>
      </c>
      <c r="AD62" t="s">
        <v>245</v>
      </c>
      <c r="AE62" t="s">
        <v>246</v>
      </c>
      <c r="AF62">
        <v>50</v>
      </c>
      <c r="AG62">
        <v>61</v>
      </c>
      <c r="AH62">
        <v>50</v>
      </c>
      <c r="AI62">
        <v>50</v>
      </c>
      <c r="AJ62">
        <v>90</v>
      </c>
      <c r="AK62" t="s">
        <v>66</v>
      </c>
      <c r="AM62">
        <v>20</v>
      </c>
      <c r="AN62">
        <v>1</v>
      </c>
      <c r="AO62">
        <v>0</v>
      </c>
    </row>
    <row r="63" spans="1:41">
      <c r="A63" t="s">
        <v>241</v>
      </c>
      <c r="B63">
        <v>0.5</v>
      </c>
      <c r="C63">
        <v>0.5</v>
      </c>
      <c r="D63">
        <v>1</v>
      </c>
      <c r="E63">
        <v>2</v>
      </c>
      <c r="F63">
        <v>2</v>
      </c>
      <c r="G63">
        <v>1</v>
      </c>
      <c r="H63">
        <v>0.5</v>
      </c>
      <c r="I63">
        <v>2</v>
      </c>
      <c r="J63">
        <v>1</v>
      </c>
      <c r="K63">
        <v>2</v>
      </c>
      <c r="L63">
        <v>1</v>
      </c>
      <c r="M63">
        <v>0.5</v>
      </c>
      <c r="N63">
        <v>1</v>
      </c>
      <c r="O63">
        <v>1</v>
      </c>
      <c r="P63">
        <v>2</v>
      </c>
      <c r="Q63">
        <v>0.5</v>
      </c>
      <c r="R63">
        <v>0.5</v>
      </c>
      <c r="S63">
        <v>0.5</v>
      </c>
      <c r="T63">
        <v>95</v>
      </c>
      <c r="U63">
        <v>5120</v>
      </c>
      <c r="V63">
        <v>70</v>
      </c>
      <c r="W63">
        <v>510</v>
      </c>
      <c r="X63">
        <v>45</v>
      </c>
      <c r="Y63" t="s">
        <v>242</v>
      </c>
      <c r="Z63">
        <v>95</v>
      </c>
      <c r="AA63">
        <v>1059860</v>
      </c>
      <c r="AB63">
        <v>1.3</v>
      </c>
      <c r="AC63">
        <v>90</v>
      </c>
      <c r="AD63" t="s">
        <v>247</v>
      </c>
      <c r="AE63" t="s">
        <v>248</v>
      </c>
      <c r="AF63">
        <v>50</v>
      </c>
      <c r="AG63">
        <v>62</v>
      </c>
      <c r="AH63">
        <v>70</v>
      </c>
      <c r="AI63">
        <v>90</v>
      </c>
      <c r="AJ63">
        <v>70</v>
      </c>
      <c r="AK63" t="s">
        <v>66</v>
      </c>
      <c r="AL63" t="s">
        <v>231</v>
      </c>
      <c r="AM63">
        <v>54</v>
      </c>
      <c r="AN63">
        <v>1</v>
      </c>
      <c r="AO63">
        <v>0</v>
      </c>
    </row>
    <row r="64" spans="1:41">
      <c r="A64" t="s">
        <v>249</v>
      </c>
      <c r="B64">
        <v>2</v>
      </c>
      <c r="C64">
        <v>2</v>
      </c>
      <c r="D64">
        <v>1</v>
      </c>
      <c r="E64">
        <v>1</v>
      </c>
      <c r="F64">
        <v>1</v>
      </c>
      <c r="G64">
        <v>0.5</v>
      </c>
      <c r="H64">
        <v>1</v>
      </c>
      <c r="I64">
        <v>1</v>
      </c>
      <c r="J64">
        <v>2</v>
      </c>
      <c r="K64">
        <v>1</v>
      </c>
      <c r="L64">
        <v>1</v>
      </c>
      <c r="M64">
        <v>1</v>
      </c>
      <c r="N64">
        <v>1</v>
      </c>
      <c r="O64">
        <v>1</v>
      </c>
      <c r="P64">
        <v>0.5</v>
      </c>
      <c r="Q64">
        <v>1</v>
      </c>
      <c r="R64">
        <v>1</v>
      </c>
      <c r="S64">
        <v>1</v>
      </c>
      <c r="T64">
        <v>20</v>
      </c>
      <c r="U64">
        <v>5120</v>
      </c>
      <c r="V64">
        <v>70</v>
      </c>
      <c r="W64">
        <v>310</v>
      </c>
      <c r="X64">
        <v>200</v>
      </c>
      <c r="Y64" t="s">
        <v>250</v>
      </c>
      <c r="Z64">
        <v>15</v>
      </c>
      <c r="AA64">
        <v>1059860</v>
      </c>
      <c r="AB64">
        <v>0.9</v>
      </c>
      <c r="AC64">
        <v>25</v>
      </c>
      <c r="AD64" t="s">
        <v>251</v>
      </c>
      <c r="AE64" t="s">
        <v>252</v>
      </c>
      <c r="AF64">
        <v>75.400000000000006</v>
      </c>
      <c r="AG64">
        <v>63</v>
      </c>
      <c r="AH64">
        <v>105</v>
      </c>
      <c r="AI64">
        <v>55</v>
      </c>
      <c r="AJ64">
        <v>90</v>
      </c>
      <c r="AK64" t="s">
        <v>253</v>
      </c>
      <c r="AM64">
        <v>19.5</v>
      </c>
      <c r="AN64">
        <v>1</v>
      </c>
      <c r="AO64">
        <v>0</v>
      </c>
    </row>
    <row r="65" spans="1:41">
      <c r="A65" t="s">
        <v>249</v>
      </c>
      <c r="B65">
        <v>2</v>
      </c>
      <c r="C65">
        <v>2</v>
      </c>
      <c r="D65">
        <v>1</v>
      </c>
      <c r="E65">
        <v>1</v>
      </c>
      <c r="F65">
        <v>1</v>
      </c>
      <c r="G65">
        <v>0.5</v>
      </c>
      <c r="H65">
        <v>1</v>
      </c>
      <c r="I65">
        <v>1</v>
      </c>
      <c r="J65">
        <v>2</v>
      </c>
      <c r="K65">
        <v>1</v>
      </c>
      <c r="L65">
        <v>1</v>
      </c>
      <c r="M65">
        <v>1</v>
      </c>
      <c r="N65">
        <v>1</v>
      </c>
      <c r="O65">
        <v>1</v>
      </c>
      <c r="P65">
        <v>0.5</v>
      </c>
      <c r="Q65">
        <v>1</v>
      </c>
      <c r="R65">
        <v>1</v>
      </c>
      <c r="S65">
        <v>1</v>
      </c>
      <c r="T65">
        <v>35</v>
      </c>
      <c r="U65">
        <v>5120</v>
      </c>
      <c r="V65">
        <v>70</v>
      </c>
      <c r="W65">
        <v>400</v>
      </c>
      <c r="X65">
        <v>100</v>
      </c>
      <c r="Y65" t="s">
        <v>250</v>
      </c>
      <c r="Z65">
        <v>30</v>
      </c>
      <c r="AA65">
        <v>1059860</v>
      </c>
      <c r="AB65">
        <v>1.3</v>
      </c>
      <c r="AC65">
        <v>40</v>
      </c>
      <c r="AD65" t="s">
        <v>254</v>
      </c>
      <c r="AE65" t="s">
        <v>255</v>
      </c>
      <c r="AF65">
        <v>75.400000000000006</v>
      </c>
      <c r="AG65">
        <v>64</v>
      </c>
      <c r="AH65">
        <v>120</v>
      </c>
      <c r="AI65">
        <v>70</v>
      </c>
      <c r="AJ65">
        <v>105</v>
      </c>
      <c r="AK65" t="s">
        <v>253</v>
      </c>
      <c r="AM65">
        <v>56.5</v>
      </c>
      <c r="AN65">
        <v>1</v>
      </c>
      <c r="AO65">
        <v>0</v>
      </c>
    </row>
    <row r="66" spans="1:41">
      <c r="A66" t="s">
        <v>249</v>
      </c>
      <c r="B66">
        <v>2</v>
      </c>
      <c r="C66">
        <v>2</v>
      </c>
      <c r="D66">
        <v>1</v>
      </c>
      <c r="E66">
        <v>1</v>
      </c>
      <c r="F66">
        <v>1</v>
      </c>
      <c r="G66">
        <v>0.5</v>
      </c>
      <c r="H66">
        <v>1</v>
      </c>
      <c r="I66">
        <v>1</v>
      </c>
      <c r="J66">
        <v>2</v>
      </c>
      <c r="K66">
        <v>1</v>
      </c>
      <c r="L66">
        <v>1</v>
      </c>
      <c r="M66">
        <v>1</v>
      </c>
      <c r="N66">
        <v>1</v>
      </c>
      <c r="O66">
        <v>1</v>
      </c>
      <c r="P66">
        <v>0.5</v>
      </c>
      <c r="Q66">
        <v>1</v>
      </c>
      <c r="R66">
        <v>1</v>
      </c>
      <c r="S66">
        <v>1</v>
      </c>
      <c r="T66">
        <v>50</v>
      </c>
      <c r="U66">
        <v>5120</v>
      </c>
      <c r="V66">
        <v>70</v>
      </c>
      <c r="W66">
        <v>600</v>
      </c>
      <c r="X66">
        <v>50</v>
      </c>
      <c r="Y66" t="s">
        <v>250</v>
      </c>
      <c r="Z66">
        <v>65</v>
      </c>
      <c r="AA66">
        <v>1059860</v>
      </c>
      <c r="AB66">
        <v>1.5</v>
      </c>
      <c r="AC66">
        <v>55</v>
      </c>
      <c r="AD66" t="s">
        <v>256</v>
      </c>
      <c r="AE66" t="s">
        <v>257</v>
      </c>
      <c r="AF66">
        <v>75.400000000000006</v>
      </c>
      <c r="AG66">
        <v>65</v>
      </c>
      <c r="AH66">
        <v>175</v>
      </c>
      <c r="AI66">
        <v>105</v>
      </c>
      <c r="AJ66">
        <v>150</v>
      </c>
      <c r="AK66" t="s">
        <v>253</v>
      </c>
      <c r="AM66">
        <v>48</v>
      </c>
      <c r="AN66">
        <v>1</v>
      </c>
      <c r="AO66">
        <v>0</v>
      </c>
    </row>
    <row r="67" spans="1:41">
      <c r="A67" t="s">
        <v>258</v>
      </c>
      <c r="B67">
        <v>0.5</v>
      </c>
      <c r="C67">
        <v>0.5</v>
      </c>
      <c r="D67">
        <v>1</v>
      </c>
      <c r="E67">
        <v>1</v>
      </c>
      <c r="F67">
        <v>2</v>
      </c>
      <c r="G67">
        <v>1</v>
      </c>
      <c r="H67">
        <v>1</v>
      </c>
      <c r="I67">
        <v>2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2</v>
      </c>
      <c r="Q67">
        <v>0.5</v>
      </c>
      <c r="R67">
        <v>1</v>
      </c>
      <c r="S67">
        <v>1</v>
      </c>
      <c r="T67">
        <v>80</v>
      </c>
      <c r="U67">
        <v>5120</v>
      </c>
      <c r="V67">
        <v>70</v>
      </c>
      <c r="W67">
        <v>305</v>
      </c>
      <c r="X67">
        <v>180</v>
      </c>
      <c r="Y67" t="s">
        <v>259</v>
      </c>
      <c r="Z67">
        <v>50</v>
      </c>
      <c r="AA67">
        <v>1059860</v>
      </c>
      <c r="AB67">
        <v>0.8</v>
      </c>
      <c r="AC67">
        <v>70</v>
      </c>
      <c r="AD67" t="s">
        <v>260</v>
      </c>
      <c r="AE67" t="s">
        <v>261</v>
      </c>
      <c r="AF67">
        <v>75.400000000000006</v>
      </c>
      <c r="AG67">
        <v>66</v>
      </c>
      <c r="AH67">
        <v>35</v>
      </c>
      <c r="AI67">
        <v>35</v>
      </c>
      <c r="AJ67">
        <v>35</v>
      </c>
      <c r="AK67" t="s">
        <v>231</v>
      </c>
      <c r="AM67">
        <v>19.5</v>
      </c>
      <c r="AN67">
        <v>1</v>
      </c>
      <c r="AO67">
        <v>0</v>
      </c>
    </row>
    <row r="68" spans="1:41">
      <c r="A68" t="s">
        <v>258</v>
      </c>
      <c r="B68">
        <v>0.5</v>
      </c>
      <c r="C68">
        <v>0.5</v>
      </c>
      <c r="D68">
        <v>1</v>
      </c>
      <c r="E68">
        <v>1</v>
      </c>
      <c r="F68">
        <v>2</v>
      </c>
      <c r="G68">
        <v>1</v>
      </c>
      <c r="H68">
        <v>1</v>
      </c>
      <c r="I68">
        <v>2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2</v>
      </c>
      <c r="Q68">
        <v>0.5</v>
      </c>
      <c r="R68">
        <v>1</v>
      </c>
      <c r="S68">
        <v>1</v>
      </c>
      <c r="T68">
        <v>100</v>
      </c>
      <c r="U68">
        <v>5120</v>
      </c>
      <c r="V68">
        <v>70</v>
      </c>
      <c r="W68">
        <v>405</v>
      </c>
      <c r="X68">
        <v>90</v>
      </c>
      <c r="Y68" t="s">
        <v>259</v>
      </c>
      <c r="Z68">
        <v>70</v>
      </c>
      <c r="AA68">
        <v>1059860</v>
      </c>
      <c r="AB68">
        <v>1.5</v>
      </c>
      <c r="AC68">
        <v>80</v>
      </c>
      <c r="AD68" t="s">
        <v>262</v>
      </c>
      <c r="AE68" t="s">
        <v>263</v>
      </c>
      <c r="AF68">
        <v>75.400000000000006</v>
      </c>
      <c r="AG68">
        <v>67</v>
      </c>
      <c r="AH68">
        <v>50</v>
      </c>
      <c r="AI68">
        <v>60</v>
      </c>
      <c r="AJ68">
        <v>45</v>
      </c>
      <c r="AK68" t="s">
        <v>231</v>
      </c>
      <c r="AM68">
        <v>70.5</v>
      </c>
      <c r="AN68">
        <v>1</v>
      </c>
      <c r="AO68">
        <v>0</v>
      </c>
    </row>
    <row r="69" spans="1:41">
      <c r="A69" t="s">
        <v>258</v>
      </c>
      <c r="B69">
        <v>0.5</v>
      </c>
      <c r="C69">
        <v>0.5</v>
      </c>
      <c r="D69">
        <v>1</v>
      </c>
      <c r="E69">
        <v>1</v>
      </c>
      <c r="F69">
        <v>2</v>
      </c>
      <c r="G69">
        <v>1</v>
      </c>
      <c r="H69">
        <v>1</v>
      </c>
      <c r="I69">
        <v>2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2</v>
      </c>
      <c r="Q69">
        <v>0.5</v>
      </c>
      <c r="R69">
        <v>1</v>
      </c>
      <c r="S69">
        <v>1</v>
      </c>
      <c r="T69">
        <v>130</v>
      </c>
      <c r="U69">
        <v>5120</v>
      </c>
      <c r="V69">
        <v>70</v>
      </c>
      <c r="W69">
        <v>505</v>
      </c>
      <c r="X69">
        <v>45</v>
      </c>
      <c r="Y69" t="s">
        <v>259</v>
      </c>
      <c r="Z69">
        <v>80</v>
      </c>
      <c r="AA69">
        <v>1059860</v>
      </c>
      <c r="AB69">
        <v>1.6</v>
      </c>
      <c r="AC69">
        <v>90</v>
      </c>
      <c r="AD69" t="s">
        <v>264</v>
      </c>
      <c r="AE69" t="s">
        <v>265</v>
      </c>
      <c r="AF69">
        <v>75.400000000000006</v>
      </c>
      <c r="AG69">
        <v>68</v>
      </c>
      <c r="AH69">
        <v>65</v>
      </c>
      <c r="AI69">
        <v>85</v>
      </c>
      <c r="AJ69">
        <v>55</v>
      </c>
      <c r="AK69" t="s">
        <v>231</v>
      </c>
      <c r="AM69">
        <v>130</v>
      </c>
      <c r="AN69">
        <v>1</v>
      </c>
      <c r="AO69">
        <v>0</v>
      </c>
    </row>
    <row r="70" spans="1:41">
      <c r="A70" t="s">
        <v>266</v>
      </c>
      <c r="B70">
        <v>1</v>
      </c>
      <c r="C70">
        <v>1</v>
      </c>
      <c r="D70">
        <v>1</v>
      </c>
      <c r="E70">
        <v>0.5</v>
      </c>
      <c r="F70">
        <v>0.5</v>
      </c>
      <c r="G70">
        <v>0.5</v>
      </c>
      <c r="H70">
        <v>2</v>
      </c>
      <c r="I70">
        <v>2</v>
      </c>
      <c r="J70">
        <v>1</v>
      </c>
      <c r="K70">
        <v>0.25</v>
      </c>
      <c r="L70">
        <v>1</v>
      </c>
      <c r="M70">
        <v>2</v>
      </c>
      <c r="N70">
        <v>1</v>
      </c>
      <c r="O70">
        <v>1</v>
      </c>
      <c r="P70">
        <v>2</v>
      </c>
      <c r="Q70">
        <v>1</v>
      </c>
      <c r="R70">
        <v>1</v>
      </c>
      <c r="S70">
        <v>0.5</v>
      </c>
      <c r="T70">
        <v>75</v>
      </c>
      <c r="U70">
        <v>5120</v>
      </c>
      <c r="V70">
        <v>70</v>
      </c>
      <c r="W70">
        <v>300</v>
      </c>
      <c r="X70">
        <v>255</v>
      </c>
      <c r="Y70" t="s">
        <v>190</v>
      </c>
      <c r="Z70">
        <v>35</v>
      </c>
      <c r="AA70">
        <v>1059860</v>
      </c>
      <c r="AB70">
        <v>0.7</v>
      </c>
      <c r="AC70">
        <v>50</v>
      </c>
      <c r="AD70" t="s">
        <v>267</v>
      </c>
      <c r="AE70" t="s">
        <v>268</v>
      </c>
      <c r="AF70">
        <v>50</v>
      </c>
      <c r="AG70">
        <v>69</v>
      </c>
      <c r="AH70">
        <v>70</v>
      </c>
      <c r="AI70">
        <v>30</v>
      </c>
      <c r="AJ70">
        <v>40</v>
      </c>
      <c r="AK70" t="s">
        <v>45</v>
      </c>
      <c r="AL70" t="s">
        <v>46</v>
      </c>
      <c r="AM70">
        <v>4</v>
      </c>
      <c r="AN70">
        <v>1</v>
      </c>
      <c r="AO70">
        <v>0</v>
      </c>
    </row>
    <row r="71" spans="1:41">
      <c r="A71" t="s">
        <v>266</v>
      </c>
      <c r="B71">
        <v>1</v>
      </c>
      <c r="C71">
        <v>1</v>
      </c>
      <c r="D71">
        <v>1</v>
      </c>
      <c r="E71">
        <v>0.5</v>
      </c>
      <c r="F71">
        <v>0.5</v>
      </c>
      <c r="G71">
        <v>0.5</v>
      </c>
      <c r="H71">
        <v>2</v>
      </c>
      <c r="I71">
        <v>2</v>
      </c>
      <c r="J71">
        <v>1</v>
      </c>
      <c r="K71">
        <v>0.25</v>
      </c>
      <c r="L71">
        <v>1</v>
      </c>
      <c r="M71">
        <v>2</v>
      </c>
      <c r="N71">
        <v>1</v>
      </c>
      <c r="O71">
        <v>1</v>
      </c>
      <c r="P71">
        <v>2</v>
      </c>
      <c r="Q71">
        <v>1</v>
      </c>
      <c r="R71">
        <v>1</v>
      </c>
      <c r="S71">
        <v>0.5</v>
      </c>
      <c r="T71">
        <v>90</v>
      </c>
      <c r="U71">
        <v>5120</v>
      </c>
      <c r="V71">
        <v>70</v>
      </c>
      <c r="W71">
        <v>390</v>
      </c>
      <c r="X71">
        <v>120</v>
      </c>
      <c r="Y71" t="s">
        <v>269</v>
      </c>
      <c r="Z71">
        <v>50</v>
      </c>
      <c r="AA71">
        <v>1059860</v>
      </c>
      <c r="AB71">
        <v>1</v>
      </c>
      <c r="AC71">
        <v>65</v>
      </c>
      <c r="AD71" t="s">
        <v>270</v>
      </c>
      <c r="AE71" t="s">
        <v>271</v>
      </c>
      <c r="AF71">
        <v>50</v>
      </c>
      <c r="AG71">
        <v>70</v>
      </c>
      <c r="AH71">
        <v>85</v>
      </c>
      <c r="AI71">
        <v>45</v>
      </c>
      <c r="AJ71">
        <v>55</v>
      </c>
      <c r="AK71" t="s">
        <v>45</v>
      </c>
      <c r="AL71" t="s">
        <v>46</v>
      </c>
      <c r="AM71">
        <v>6.4</v>
      </c>
      <c r="AN71">
        <v>1</v>
      </c>
      <c r="AO71">
        <v>0</v>
      </c>
    </row>
    <row r="72" spans="1:41">
      <c r="A72" t="s">
        <v>266</v>
      </c>
      <c r="B72">
        <v>1</v>
      </c>
      <c r="C72">
        <v>1</v>
      </c>
      <c r="D72">
        <v>1</v>
      </c>
      <c r="E72">
        <v>0.5</v>
      </c>
      <c r="F72">
        <v>0.5</v>
      </c>
      <c r="G72">
        <v>0.5</v>
      </c>
      <c r="H72">
        <v>2</v>
      </c>
      <c r="I72">
        <v>2</v>
      </c>
      <c r="J72">
        <v>1</v>
      </c>
      <c r="K72">
        <v>0.25</v>
      </c>
      <c r="L72">
        <v>1</v>
      </c>
      <c r="M72">
        <v>2</v>
      </c>
      <c r="N72">
        <v>1</v>
      </c>
      <c r="O72">
        <v>1</v>
      </c>
      <c r="P72">
        <v>2</v>
      </c>
      <c r="Q72">
        <v>1</v>
      </c>
      <c r="R72">
        <v>1</v>
      </c>
      <c r="S72">
        <v>0.5</v>
      </c>
      <c r="T72">
        <v>105</v>
      </c>
      <c r="U72">
        <v>5120</v>
      </c>
      <c r="V72">
        <v>70</v>
      </c>
      <c r="W72">
        <v>490</v>
      </c>
      <c r="X72">
        <v>45</v>
      </c>
      <c r="Y72" t="s">
        <v>269</v>
      </c>
      <c r="Z72">
        <v>65</v>
      </c>
      <c r="AA72">
        <v>1059860</v>
      </c>
      <c r="AB72">
        <v>1.7</v>
      </c>
      <c r="AC72">
        <v>80</v>
      </c>
      <c r="AD72" t="s">
        <v>272</v>
      </c>
      <c r="AE72" t="s">
        <v>273</v>
      </c>
      <c r="AF72">
        <v>50</v>
      </c>
      <c r="AG72">
        <v>71</v>
      </c>
      <c r="AH72">
        <v>100</v>
      </c>
      <c r="AI72">
        <v>70</v>
      </c>
      <c r="AJ72">
        <v>70</v>
      </c>
      <c r="AK72" t="s">
        <v>45</v>
      </c>
      <c r="AL72" t="s">
        <v>46</v>
      </c>
      <c r="AM72">
        <v>15.5</v>
      </c>
      <c r="AN72">
        <v>1</v>
      </c>
      <c r="AO72">
        <v>0</v>
      </c>
    </row>
    <row r="73" spans="1:41">
      <c r="A73" t="s">
        <v>274</v>
      </c>
      <c r="B73">
        <v>0.5</v>
      </c>
      <c r="C73">
        <v>1</v>
      </c>
      <c r="D73">
        <v>1</v>
      </c>
      <c r="E73">
        <v>2</v>
      </c>
      <c r="F73">
        <v>0.5</v>
      </c>
      <c r="G73">
        <v>0.5</v>
      </c>
      <c r="H73">
        <v>0.5</v>
      </c>
      <c r="I73">
        <v>1</v>
      </c>
      <c r="J73">
        <v>1</v>
      </c>
      <c r="K73">
        <v>1</v>
      </c>
      <c r="L73">
        <v>2</v>
      </c>
      <c r="M73">
        <v>0.5</v>
      </c>
      <c r="N73">
        <v>1</v>
      </c>
      <c r="O73">
        <v>0.5</v>
      </c>
      <c r="P73">
        <v>2</v>
      </c>
      <c r="Q73">
        <v>1</v>
      </c>
      <c r="R73">
        <v>0.5</v>
      </c>
      <c r="S73">
        <v>0.5</v>
      </c>
      <c r="T73">
        <v>40</v>
      </c>
      <c r="U73">
        <v>5120</v>
      </c>
      <c r="V73">
        <v>70</v>
      </c>
      <c r="W73">
        <v>335</v>
      </c>
      <c r="X73">
        <v>190</v>
      </c>
      <c r="Y73" t="s">
        <v>275</v>
      </c>
      <c r="Z73">
        <v>35</v>
      </c>
      <c r="AA73">
        <v>1250000</v>
      </c>
      <c r="AB73">
        <v>0.9</v>
      </c>
      <c r="AC73">
        <v>40</v>
      </c>
      <c r="AD73" t="s">
        <v>276</v>
      </c>
      <c r="AE73" t="s">
        <v>277</v>
      </c>
      <c r="AF73">
        <v>50</v>
      </c>
      <c r="AG73">
        <v>72</v>
      </c>
      <c r="AH73">
        <v>50</v>
      </c>
      <c r="AI73">
        <v>100</v>
      </c>
      <c r="AJ73">
        <v>70</v>
      </c>
      <c r="AK73" t="s">
        <v>66</v>
      </c>
      <c r="AL73" t="s">
        <v>46</v>
      </c>
      <c r="AM73">
        <v>45.5</v>
      </c>
      <c r="AN73">
        <v>1</v>
      </c>
      <c r="AO73">
        <v>0</v>
      </c>
    </row>
    <row r="74" spans="1:41">
      <c r="A74" t="s">
        <v>274</v>
      </c>
      <c r="B74">
        <v>0.5</v>
      </c>
      <c r="C74">
        <v>1</v>
      </c>
      <c r="D74">
        <v>1</v>
      </c>
      <c r="E74">
        <v>2</v>
      </c>
      <c r="F74">
        <v>0.5</v>
      </c>
      <c r="G74">
        <v>0.5</v>
      </c>
      <c r="H74">
        <v>0.5</v>
      </c>
      <c r="I74">
        <v>1</v>
      </c>
      <c r="J74">
        <v>1</v>
      </c>
      <c r="K74">
        <v>1</v>
      </c>
      <c r="L74">
        <v>2</v>
      </c>
      <c r="M74">
        <v>0.5</v>
      </c>
      <c r="N74">
        <v>1</v>
      </c>
      <c r="O74">
        <v>0.5</v>
      </c>
      <c r="P74">
        <v>2</v>
      </c>
      <c r="Q74">
        <v>1</v>
      </c>
      <c r="R74">
        <v>0.5</v>
      </c>
      <c r="S74">
        <v>0.5</v>
      </c>
      <c r="T74">
        <v>70</v>
      </c>
      <c r="U74">
        <v>5120</v>
      </c>
      <c r="V74">
        <v>70</v>
      </c>
      <c r="W74">
        <v>515</v>
      </c>
      <c r="X74">
        <v>60</v>
      </c>
      <c r="Y74" t="s">
        <v>275</v>
      </c>
      <c r="Z74">
        <v>65</v>
      </c>
      <c r="AA74">
        <v>1250000</v>
      </c>
      <c r="AB74">
        <v>1.6</v>
      </c>
      <c r="AC74">
        <v>80</v>
      </c>
      <c r="AD74" t="s">
        <v>278</v>
      </c>
      <c r="AE74" t="s">
        <v>279</v>
      </c>
      <c r="AF74">
        <v>50</v>
      </c>
      <c r="AG74">
        <v>73</v>
      </c>
      <c r="AH74">
        <v>80</v>
      </c>
      <c r="AI74">
        <v>120</v>
      </c>
      <c r="AJ74">
        <v>100</v>
      </c>
      <c r="AK74" t="s">
        <v>66</v>
      </c>
      <c r="AL74" t="s">
        <v>46</v>
      </c>
      <c r="AM74">
        <v>55</v>
      </c>
      <c r="AN74">
        <v>1</v>
      </c>
      <c r="AO74">
        <v>0</v>
      </c>
    </row>
    <row r="75" spans="1:41">
      <c r="A75" t="s">
        <v>280</v>
      </c>
      <c r="B75">
        <v>1</v>
      </c>
      <c r="C75">
        <v>1</v>
      </c>
      <c r="D75">
        <v>1</v>
      </c>
      <c r="E75">
        <v>0</v>
      </c>
      <c r="F75">
        <v>1</v>
      </c>
      <c r="G75">
        <v>2</v>
      </c>
      <c r="H75">
        <v>0.5</v>
      </c>
      <c r="I75">
        <v>0.5</v>
      </c>
      <c r="J75">
        <v>1</v>
      </c>
      <c r="K75">
        <v>4</v>
      </c>
      <c r="L75">
        <v>2</v>
      </c>
      <c r="M75">
        <v>2</v>
      </c>
      <c r="N75">
        <v>0.5</v>
      </c>
      <c r="O75">
        <v>0.25</v>
      </c>
      <c r="P75">
        <v>1</v>
      </c>
      <c r="Q75">
        <v>0.5</v>
      </c>
      <c r="R75">
        <v>2</v>
      </c>
      <c r="S75">
        <v>4</v>
      </c>
      <c r="T75">
        <v>80</v>
      </c>
      <c r="U75">
        <v>3840</v>
      </c>
      <c r="V75">
        <v>70</v>
      </c>
      <c r="W75">
        <v>300</v>
      </c>
      <c r="X75">
        <v>255</v>
      </c>
      <c r="Y75" t="s">
        <v>281</v>
      </c>
      <c r="Z75">
        <v>100</v>
      </c>
      <c r="AA75">
        <v>1059860</v>
      </c>
      <c r="AC75">
        <v>40</v>
      </c>
      <c r="AD75" t="s">
        <v>282</v>
      </c>
      <c r="AE75" t="s">
        <v>283</v>
      </c>
      <c r="AF75">
        <v>50</v>
      </c>
      <c r="AG75">
        <v>74</v>
      </c>
      <c r="AH75">
        <v>30</v>
      </c>
      <c r="AI75">
        <v>30</v>
      </c>
      <c r="AJ75">
        <v>20</v>
      </c>
      <c r="AK75" t="s">
        <v>284</v>
      </c>
      <c r="AL75" t="s">
        <v>135</v>
      </c>
      <c r="AN75">
        <v>1</v>
      </c>
      <c r="AO75">
        <v>0</v>
      </c>
    </row>
    <row r="76" spans="1:41">
      <c r="A76" t="s">
        <v>280</v>
      </c>
      <c r="B76">
        <v>1</v>
      </c>
      <c r="C76">
        <v>1</v>
      </c>
      <c r="D76">
        <v>1</v>
      </c>
      <c r="E76">
        <v>0</v>
      </c>
      <c r="F76">
        <v>1</v>
      </c>
      <c r="G76">
        <v>2</v>
      </c>
      <c r="H76">
        <v>0.5</v>
      </c>
      <c r="I76">
        <v>0.5</v>
      </c>
      <c r="J76">
        <v>1</v>
      </c>
      <c r="K76">
        <v>4</v>
      </c>
      <c r="L76">
        <v>2</v>
      </c>
      <c r="M76">
        <v>2</v>
      </c>
      <c r="N76">
        <v>0.5</v>
      </c>
      <c r="O76">
        <v>0.25</v>
      </c>
      <c r="P76">
        <v>1</v>
      </c>
      <c r="Q76">
        <v>0.5</v>
      </c>
      <c r="R76">
        <v>2</v>
      </c>
      <c r="S76">
        <v>4</v>
      </c>
      <c r="T76">
        <v>95</v>
      </c>
      <c r="U76">
        <v>3840</v>
      </c>
      <c r="V76">
        <v>70</v>
      </c>
      <c r="W76">
        <v>390</v>
      </c>
      <c r="X76">
        <v>120</v>
      </c>
      <c r="Y76" t="s">
        <v>281</v>
      </c>
      <c r="Z76">
        <v>115</v>
      </c>
      <c r="AA76">
        <v>1059860</v>
      </c>
      <c r="AC76">
        <v>55</v>
      </c>
      <c r="AD76" t="s">
        <v>285</v>
      </c>
      <c r="AE76" t="s">
        <v>286</v>
      </c>
      <c r="AF76">
        <v>50</v>
      </c>
      <c r="AG76">
        <v>75</v>
      </c>
      <c r="AH76">
        <v>45</v>
      </c>
      <c r="AI76">
        <v>45</v>
      </c>
      <c r="AJ76">
        <v>35</v>
      </c>
      <c r="AK76" t="s">
        <v>284</v>
      </c>
      <c r="AL76" t="s">
        <v>135</v>
      </c>
      <c r="AN76">
        <v>1</v>
      </c>
      <c r="AO76">
        <v>0</v>
      </c>
    </row>
    <row r="77" spans="1:41">
      <c r="A77" t="s">
        <v>280</v>
      </c>
      <c r="B77">
        <v>1</v>
      </c>
      <c r="C77">
        <v>1</v>
      </c>
      <c r="D77">
        <v>1</v>
      </c>
      <c r="E77">
        <v>0</v>
      </c>
      <c r="F77">
        <v>1</v>
      </c>
      <c r="G77">
        <v>2</v>
      </c>
      <c r="H77">
        <v>0.5</v>
      </c>
      <c r="I77">
        <v>0.5</v>
      </c>
      <c r="J77">
        <v>1</v>
      </c>
      <c r="K77">
        <v>4</v>
      </c>
      <c r="L77">
        <v>2</v>
      </c>
      <c r="M77">
        <v>2</v>
      </c>
      <c r="N77">
        <v>0.5</v>
      </c>
      <c r="O77">
        <v>0.25</v>
      </c>
      <c r="P77">
        <v>1</v>
      </c>
      <c r="Q77">
        <v>0.5</v>
      </c>
      <c r="R77">
        <v>2</v>
      </c>
      <c r="S77">
        <v>4</v>
      </c>
      <c r="T77">
        <v>120</v>
      </c>
      <c r="U77">
        <v>3840</v>
      </c>
      <c r="V77">
        <v>70</v>
      </c>
      <c r="W77">
        <v>495</v>
      </c>
      <c r="X77">
        <v>45</v>
      </c>
      <c r="Y77" t="s">
        <v>287</v>
      </c>
      <c r="Z77">
        <v>130</v>
      </c>
      <c r="AA77">
        <v>1059860</v>
      </c>
      <c r="AC77">
        <v>80</v>
      </c>
      <c r="AD77" t="s">
        <v>288</v>
      </c>
      <c r="AE77" t="s">
        <v>289</v>
      </c>
      <c r="AF77">
        <v>50</v>
      </c>
      <c r="AG77">
        <v>76</v>
      </c>
      <c r="AH77">
        <v>55</v>
      </c>
      <c r="AI77">
        <v>65</v>
      </c>
      <c r="AJ77">
        <v>45</v>
      </c>
      <c r="AK77" t="s">
        <v>284</v>
      </c>
      <c r="AL77" t="s">
        <v>135</v>
      </c>
      <c r="AN77">
        <v>1</v>
      </c>
      <c r="AO77">
        <v>0</v>
      </c>
    </row>
    <row r="78" spans="1:41">
      <c r="A78" t="s">
        <v>290</v>
      </c>
      <c r="B78">
        <v>0.5</v>
      </c>
      <c r="C78">
        <v>1</v>
      </c>
      <c r="D78">
        <v>1</v>
      </c>
      <c r="E78">
        <v>1</v>
      </c>
      <c r="F78">
        <v>0.5</v>
      </c>
      <c r="G78">
        <v>1</v>
      </c>
      <c r="H78">
        <v>0.5</v>
      </c>
      <c r="I78">
        <v>1</v>
      </c>
      <c r="J78">
        <v>1</v>
      </c>
      <c r="K78">
        <v>0.5</v>
      </c>
      <c r="L78">
        <v>2</v>
      </c>
      <c r="M78">
        <v>0.5</v>
      </c>
      <c r="N78">
        <v>1</v>
      </c>
      <c r="O78">
        <v>1</v>
      </c>
      <c r="P78">
        <v>1</v>
      </c>
      <c r="Q78">
        <v>2</v>
      </c>
      <c r="R78">
        <v>0.5</v>
      </c>
      <c r="S78">
        <v>2</v>
      </c>
      <c r="T78">
        <v>85</v>
      </c>
      <c r="U78">
        <v>5120</v>
      </c>
      <c r="V78">
        <v>70</v>
      </c>
      <c r="W78">
        <v>410</v>
      </c>
      <c r="X78">
        <v>190</v>
      </c>
      <c r="Y78" t="s">
        <v>291</v>
      </c>
      <c r="Z78">
        <v>55</v>
      </c>
      <c r="AA78">
        <v>1000000</v>
      </c>
      <c r="AB78">
        <v>1</v>
      </c>
      <c r="AC78">
        <v>50</v>
      </c>
      <c r="AD78" t="s">
        <v>292</v>
      </c>
      <c r="AE78" t="s">
        <v>293</v>
      </c>
      <c r="AF78">
        <v>50</v>
      </c>
      <c r="AG78">
        <v>77</v>
      </c>
      <c r="AH78">
        <v>65</v>
      </c>
      <c r="AI78">
        <v>65</v>
      </c>
      <c r="AJ78">
        <v>90</v>
      </c>
      <c r="AK78" t="s">
        <v>55</v>
      </c>
      <c r="AM78">
        <v>30</v>
      </c>
      <c r="AN78">
        <v>1</v>
      </c>
      <c r="AO78">
        <v>0</v>
      </c>
    </row>
    <row r="79" spans="1:41">
      <c r="A79" t="s">
        <v>290</v>
      </c>
      <c r="B79">
        <v>0.5</v>
      </c>
      <c r="C79">
        <v>1</v>
      </c>
      <c r="D79">
        <v>1</v>
      </c>
      <c r="E79">
        <v>1</v>
      </c>
      <c r="F79">
        <v>0.5</v>
      </c>
      <c r="G79">
        <v>1</v>
      </c>
      <c r="H79">
        <v>0.5</v>
      </c>
      <c r="I79">
        <v>1</v>
      </c>
      <c r="J79">
        <v>1</v>
      </c>
      <c r="K79">
        <v>0.5</v>
      </c>
      <c r="L79">
        <v>2</v>
      </c>
      <c r="M79">
        <v>0.5</v>
      </c>
      <c r="N79">
        <v>1</v>
      </c>
      <c r="O79">
        <v>1</v>
      </c>
      <c r="P79">
        <v>1</v>
      </c>
      <c r="Q79">
        <v>2</v>
      </c>
      <c r="R79">
        <v>0.5</v>
      </c>
      <c r="S79">
        <v>2</v>
      </c>
      <c r="T79">
        <v>100</v>
      </c>
      <c r="U79">
        <v>5120</v>
      </c>
      <c r="V79">
        <v>70</v>
      </c>
      <c r="W79">
        <v>500</v>
      </c>
      <c r="X79">
        <v>60</v>
      </c>
      <c r="Y79" t="s">
        <v>291</v>
      </c>
      <c r="Z79">
        <v>70</v>
      </c>
      <c r="AA79">
        <v>1000000</v>
      </c>
      <c r="AB79">
        <v>1.7</v>
      </c>
      <c r="AC79">
        <v>65</v>
      </c>
      <c r="AD79" t="s">
        <v>294</v>
      </c>
      <c r="AE79" t="s">
        <v>295</v>
      </c>
      <c r="AF79">
        <v>50</v>
      </c>
      <c r="AG79">
        <v>78</v>
      </c>
      <c r="AH79">
        <v>80</v>
      </c>
      <c r="AI79">
        <v>80</v>
      </c>
      <c r="AJ79">
        <v>105</v>
      </c>
      <c r="AK79" t="s">
        <v>55</v>
      </c>
      <c r="AM79">
        <v>95</v>
      </c>
      <c r="AN79">
        <v>1</v>
      </c>
      <c r="AO79">
        <v>0</v>
      </c>
    </row>
    <row r="80" spans="1:41">
      <c r="A80" t="s">
        <v>296</v>
      </c>
      <c r="B80">
        <v>2</v>
      </c>
      <c r="C80">
        <v>2</v>
      </c>
      <c r="D80">
        <v>1</v>
      </c>
      <c r="E80">
        <v>2</v>
      </c>
      <c r="F80">
        <v>1</v>
      </c>
      <c r="G80">
        <v>0.5</v>
      </c>
      <c r="H80">
        <v>0.5</v>
      </c>
      <c r="I80">
        <v>1</v>
      </c>
      <c r="J80">
        <v>2</v>
      </c>
      <c r="K80">
        <v>2</v>
      </c>
      <c r="L80">
        <v>1</v>
      </c>
      <c r="M80">
        <v>0.5</v>
      </c>
      <c r="N80">
        <v>1</v>
      </c>
      <c r="O80">
        <v>1</v>
      </c>
      <c r="P80">
        <v>0.5</v>
      </c>
      <c r="Q80">
        <v>1</v>
      </c>
      <c r="R80">
        <v>0.5</v>
      </c>
      <c r="S80">
        <v>0.5</v>
      </c>
      <c r="T80">
        <v>65</v>
      </c>
      <c r="U80">
        <v>5120</v>
      </c>
      <c r="V80">
        <v>70</v>
      </c>
      <c r="W80">
        <v>315</v>
      </c>
      <c r="X80">
        <v>190</v>
      </c>
      <c r="Y80" t="s">
        <v>297</v>
      </c>
      <c r="Z80">
        <v>65</v>
      </c>
      <c r="AA80">
        <v>1000000</v>
      </c>
      <c r="AB80">
        <v>1.2</v>
      </c>
      <c r="AC80">
        <v>90</v>
      </c>
      <c r="AD80" t="s">
        <v>298</v>
      </c>
      <c r="AE80" t="s">
        <v>299</v>
      </c>
      <c r="AF80">
        <v>50</v>
      </c>
      <c r="AG80">
        <v>79</v>
      </c>
      <c r="AH80">
        <v>40</v>
      </c>
      <c r="AI80">
        <v>40</v>
      </c>
      <c r="AJ80">
        <v>15</v>
      </c>
      <c r="AK80" t="s">
        <v>66</v>
      </c>
      <c r="AL80" t="s">
        <v>253</v>
      </c>
      <c r="AM80">
        <v>36</v>
      </c>
      <c r="AN80">
        <v>1</v>
      </c>
      <c r="AO80">
        <v>0</v>
      </c>
    </row>
    <row r="81" spans="1:41">
      <c r="A81" t="s">
        <v>296</v>
      </c>
      <c r="B81">
        <v>2</v>
      </c>
      <c r="C81">
        <v>2</v>
      </c>
      <c r="D81">
        <v>1</v>
      </c>
      <c r="E81">
        <v>2</v>
      </c>
      <c r="F81">
        <v>1</v>
      </c>
      <c r="G81">
        <v>0.5</v>
      </c>
      <c r="H81">
        <v>0.5</v>
      </c>
      <c r="I81">
        <v>1</v>
      </c>
      <c r="J81">
        <v>2</v>
      </c>
      <c r="K81">
        <v>2</v>
      </c>
      <c r="L81">
        <v>1</v>
      </c>
      <c r="M81">
        <v>0.5</v>
      </c>
      <c r="N81">
        <v>1</v>
      </c>
      <c r="O81">
        <v>1</v>
      </c>
      <c r="P81">
        <v>0.5</v>
      </c>
      <c r="Q81">
        <v>1</v>
      </c>
      <c r="R81">
        <v>0.5</v>
      </c>
      <c r="S81">
        <v>0.5</v>
      </c>
      <c r="T81">
        <v>75</v>
      </c>
      <c r="U81">
        <v>5120</v>
      </c>
      <c r="V81">
        <v>70</v>
      </c>
      <c r="W81">
        <v>590</v>
      </c>
      <c r="X81">
        <v>75</v>
      </c>
      <c r="Y81" t="s">
        <v>300</v>
      </c>
      <c r="Z81">
        <v>180</v>
      </c>
      <c r="AA81">
        <v>1000000</v>
      </c>
      <c r="AB81">
        <v>1.6</v>
      </c>
      <c r="AC81">
        <v>95</v>
      </c>
      <c r="AD81" t="s">
        <v>301</v>
      </c>
      <c r="AE81" t="s">
        <v>302</v>
      </c>
      <c r="AF81">
        <v>50</v>
      </c>
      <c r="AG81">
        <v>80</v>
      </c>
      <c r="AH81">
        <v>130</v>
      </c>
      <c r="AI81">
        <v>80</v>
      </c>
      <c r="AJ81">
        <v>30</v>
      </c>
      <c r="AK81" t="s">
        <v>66</v>
      </c>
      <c r="AL81" t="s">
        <v>253</v>
      </c>
      <c r="AM81">
        <v>78.5</v>
      </c>
      <c r="AN81">
        <v>1</v>
      </c>
      <c r="AO81">
        <v>0</v>
      </c>
    </row>
    <row r="82" spans="1:41">
      <c r="A82" t="s">
        <v>303</v>
      </c>
      <c r="B82">
        <v>0.5</v>
      </c>
      <c r="C82">
        <v>1</v>
      </c>
      <c r="D82">
        <v>0.5</v>
      </c>
      <c r="E82">
        <v>0.5</v>
      </c>
      <c r="F82">
        <v>0.5</v>
      </c>
      <c r="G82">
        <v>2</v>
      </c>
      <c r="H82">
        <v>2</v>
      </c>
      <c r="I82">
        <v>0.25</v>
      </c>
      <c r="J82">
        <v>1</v>
      </c>
      <c r="K82">
        <v>0.5</v>
      </c>
      <c r="L82">
        <v>4</v>
      </c>
      <c r="M82">
        <v>0.5</v>
      </c>
      <c r="N82">
        <v>0.5</v>
      </c>
      <c r="O82">
        <v>0</v>
      </c>
      <c r="P82">
        <v>0.5</v>
      </c>
      <c r="Q82">
        <v>0.5</v>
      </c>
      <c r="R82">
        <v>0.25</v>
      </c>
      <c r="S82">
        <v>1</v>
      </c>
      <c r="T82">
        <v>35</v>
      </c>
      <c r="U82">
        <v>5120</v>
      </c>
      <c r="V82">
        <v>70</v>
      </c>
      <c r="W82">
        <v>325</v>
      </c>
      <c r="X82">
        <v>190</v>
      </c>
      <c r="Y82" t="s">
        <v>304</v>
      </c>
      <c r="Z82">
        <v>70</v>
      </c>
      <c r="AA82">
        <v>1000000</v>
      </c>
      <c r="AB82">
        <v>0.3</v>
      </c>
      <c r="AC82">
        <v>25</v>
      </c>
      <c r="AD82" t="s">
        <v>305</v>
      </c>
      <c r="AE82" t="s">
        <v>306</v>
      </c>
      <c r="AG82">
        <v>81</v>
      </c>
      <c r="AH82">
        <v>95</v>
      </c>
      <c r="AI82">
        <v>55</v>
      </c>
      <c r="AJ82">
        <v>45</v>
      </c>
      <c r="AK82" t="s">
        <v>128</v>
      </c>
      <c r="AL82" t="s">
        <v>307</v>
      </c>
      <c r="AM82">
        <v>6</v>
      </c>
      <c r="AN82">
        <v>1</v>
      </c>
      <c r="AO82">
        <v>0</v>
      </c>
    </row>
    <row r="83" spans="1:41">
      <c r="A83" t="s">
        <v>303</v>
      </c>
      <c r="B83">
        <v>0.5</v>
      </c>
      <c r="C83">
        <v>1</v>
      </c>
      <c r="D83">
        <v>0.5</v>
      </c>
      <c r="E83">
        <v>0.5</v>
      </c>
      <c r="F83">
        <v>0.5</v>
      </c>
      <c r="G83">
        <v>2</v>
      </c>
      <c r="H83">
        <v>2</v>
      </c>
      <c r="I83">
        <v>0.25</v>
      </c>
      <c r="J83">
        <v>1</v>
      </c>
      <c r="K83">
        <v>0.5</v>
      </c>
      <c r="L83">
        <v>4</v>
      </c>
      <c r="M83">
        <v>0.5</v>
      </c>
      <c r="N83">
        <v>0.5</v>
      </c>
      <c r="O83">
        <v>0</v>
      </c>
      <c r="P83">
        <v>0.5</v>
      </c>
      <c r="Q83">
        <v>0.5</v>
      </c>
      <c r="R83">
        <v>0.25</v>
      </c>
      <c r="S83">
        <v>1</v>
      </c>
      <c r="T83">
        <v>60</v>
      </c>
      <c r="U83">
        <v>5120</v>
      </c>
      <c r="V83">
        <v>70</v>
      </c>
      <c r="W83">
        <v>465</v>
      </c>
      <c r="X83">
        <v>60</v>
      </c>
      <c r="Y83" t="s">
        <v>304</v>
      </c>
      <c r="Z83">
        <v>95</v>
      </c>
      <c r="AA83">
        <v>1000000</v>
      </c>
      <c r="AB83">
        <v>1</v>
      </c>
      <c r="AC83">
        <v>50</v>
      </c>
      <c r="AD83" t="s">
        <v>308</v>
      </c>
      <c r="AE83" t="s">
        <v>309</v>
      </c>
      <c r="AG83">
        <v>82</v>
      </c>
      <c r="AH83">
        <v>120</v>
      </c>
      <c r="AI83">
        <v>70</v>
      </c>
      <c r="AJ83">
        <v>70</v>
      </c>
      <c r="AK83" t="s">
        <v>128</v>
      </c>
      <c r="AL83" t="s">
        <v>307</v>
      </c>
      <c r="AM83">
        <v>60</v>
      </c>
      <c r="AN83">
        <v>1</v>
      </c>
      <c r="AO83">
        <v>0</v>
      </c>
    </row>
    <row r="84" spans="1:41">
      <c r="A84" t="s">
        <v>310</v>
      </c>
      <c r="B84">
        <v>0.5</v>
      </c>
      <c r="C84">
        <v>1</v>
      </c>
      <c r="D84">
        <v>1</v>
      </c>
      <c r="E84">
        <v>2</v>
      </c>
      <c r="F84">
        <v>1</v>
      </c>
      <c r="G84">
        <v>1</v>
      </c>
      <c r="H84">
        <v>1</v>
      </c>
      <c r="I84">
        <v>1</v>
      </c>
      <c r="J84">
        <v>0</v>
      </c>
      <c r="K84">
        <v>0.5</v>
      </c>
      <c r="L84">
        <v>0</v>
      </c>
      <c r="M84">
        <v>2</v>
      </c>
      <c r="N84">
        <v>1</v>
      </c>
      <c r="O84">
        <v>1</v>
      </c>
      <c r="P84">
        <v>1</v>
      </c>
      <c r="Q84">
        <v>2</v>
      </c>
      <c r="R84">
        <v>1</v>
      </c>
      <c r="S84">
        <v>1</v>
      </c>
      <c r="T84">
        <v>90</v>
      </c>
      <c r="U84">
        <v>5120</v>
      </c>
      <c r="V84">
        <v>70</v>
      </c>
      <c r="W84">
        <v>377</v>
      </c>
      <c r="X84">
        <v>45</v>
      </c>
      <c r="Y84" t="s">
        <v>311</v>
      </c>
      <c r="Z84">
        <v>55</v>
      </c>
      <c r="AA84">
        <v>1000000</v>
      </c>
      <c r="AB84">
        <v>0.8</v>
      </c>
      <c r="AC84">
        <v>52</v>
      </c>
      <c r="AD84" t="s">
        <v>312</v>
      </c>
      <c r="AE84" t="s">
        <v>313</v>
      </c>
      <c r="AF84">
        <v>50</v>
      </c>
      <c r="AG84">
        <v>83</v>
      </c>
      <c r="AH84">
        <v>58</v>
      </c>
      <c r="AI84">
        <v>62</v>
      </c>
      <c r="AJ84">
        <v>60</v>
      </c>
      <c r="AK84" t="s">
        <v>99</v>
      </c>
      <c r="AL84" t="s">
        <v>61</v>
      </c>
      <c r="AM84">
        <v>15</v>
      </c>
      <c r="AN84">
        <v>1</v>
      </c>
      <c r="AO84">
        <v>0</v>
      </c>
    </row>
    <row r="85" spans="1:41">
      <c r="A85" t="s">
        <v>314</v>
      </c>
      <c r="B85">
        <v>0.5</v>
      </c>
      <c r="C85">
        <v>1</v>
      </c>
      <c r="D85">
        <v>1</v>
      </c>
      <c r="E85">
        <v>2</v>
      </c>
      <c r="F85">
        <v>1</v>
      </c>
      <c r="G85">
        <v>1</v>
      </c>
      <c r="H85">
        <v>1</v>
      </c>
      <c r="I85">
        <v>1</v>
      </c>
      <c r="J85">
        <v>0</v>
      </c>
      <c r="K85">
        <v>0.5</v>
      </c>
      <c r="L85">
        <v>0</v>
      </c>
      <c r="M85">
        <v>2</v>
      </c>
      <c r="N85">
        <v>1</v>
      </c>
      <c r="O85">
        <v>1</v>
      </c>
      <c r="P85">
        <v>1</v>
      </c>
      <c r="Q85">
        <v>2</v>
      </c>
      <c r="R85">
        <v>1</v>
      </c>
      <c r="S85">
        <v>1</v>
      </c>
      <c r="T85">
        <v>85</v>
      </c>
      <c r="U85">
        <v>5120</v>
      </c>
      <c r="V85">
        <v>70</v>
      </c>
      <c r="W85">
        <v>310</v>
      </c>
      <c r="X85">
        <v>190</v>
      </c>
      <c r="Y85" t="s">
        <v>315</v>
      </c>
      <c r="Z85">
        <v>45</v>
      </c>
      <c r="AA85">
        <v>1000000</v>
      </c>
      <c r="AB85">
        <v>1.4</v>
      </c>
      <c r="AC85">
        <v>35</v>
      </c>
      <c r="AD85" t="s">
        <v>316</v>
      </c>
      <c r="AE85" t="s">
        <v>317</v>
      </c>
      <c r="AF85">
        <v>50</v>
      </c>
      <c r="AG85">
        <v>84</v>
      </c>
      <c r="AH85">
        <v>35</v>
      </c>
      <c r="AI85">
        <v>35</v>
      </c>
      <c r="AJ85">
        <v>75</v>
      </c>
      <c r="AK85" t="s">
        <v>99</v>
      </c>
      <c r="AL85" t="s">
        <v>61</v>
      </c>
      <c r="AM85">
        <v>39.200000000000003</v>
      </c>
      <c r="AN85">
        <v>1</v>
      </c>
      <c r="AO85">
        <v>0</v>
      </c>
    </row>
    <row r="86" spans="1:41">
      <c r="A86" t="s">
        <v>314</v>
      </c>
      <c r="B86">
        <v>0.5</v>
      </c>
      <c r="C86">
        <v>1</v>
      </c>
      <c r="D86">
        <v>1</v>
      </c>
      <c r="E86">
        <v>2</v>
      </c>
      <c r="F86">
        <v>1</v>
      </c>
      <c r="G86">
        <v>1</v>
      </c>
      <c r="H86">
        <v>1</v>
      </c>
      <c r="I86">
        <v>1</v>
      </c>
      <c r="J86">
        <v>0</v>
      </c>
      <c r="K86">
        <v>0.5</v>
      </c>
      <c r="L86">
        <v>0</v>
      </c>
      <c r="M86">
        <v>2</v>
      </c>
      <c r="N86">
        <v>1</v>
      </c>
      <c r="O86">
        <v>1</v>
      </c>
      <c r="P86">
        <v>1</v>
      </c>
      <c r="Q86">
        <v>2</v>
      </c>
      <c r="R86">
        <v>1</v>
      </c>
      <c r="S86">
        <v>1</v>
      </c>
      <c r="T86">
        <v>110</v>
      </c>
      <c r="U86">
        <v>5120</v>
      </c>
      <c r="V86">
        <v>70</v>
      </c>
      <c r="W86">
        <v>470</v>
      </c>
      <c r="X86">
        <v>45</v>
      </c>
      <c r="Y86" t="s">
        <v>318</v>
      </c>
      <c r="Z86">
        <v>70</v>
      </c>
      <c r="AA86">
        <v>1000000</v>
      </c>
      <c r="AB86">
        <v>1.8</v>
      </c>
      <c r="AC86">
        <v>60</v>
      </c>
      <c r="AD86" t="s">
        <v>319</v>
      </c>
      <c r="AE86" t="s">
        <v>320</v>
      </c>
      <c r="AF86">
        <v>50</v>
      </c>
      <c r="AG86">
        <v>85</v>
      </c>
      <c r="AH86">
        <v>60</v>
      </c>
      <c r="AI86">
        <v>60</v>
      </c>
      <c r="AJ86">
        <v>110</v>
      </c>
      <c r="AK86" t="s">
        <v>99</v>
      </c>
      <c r="AL86" t="s">
        <v>61</v>
      </c>
      <c r="AM86">
        <v>85.2</v>
      </c>
      <c r="AN86">
        <v>1</v>
      </c>
      <c r="AO86">
        <v>0</v>
      </c>
    </row>
    <row r="87" spans="1:41">
      <c r="A87" t="s">
        <v>321</v>
      </c>
      <c r="B87">
        <v>1</v>
      </c>
      <c r="C87">
        <v>1</v>
      </c>
      <c r="D87">
        <v>1</v>
      </c>
      <c r="E87">
        <v>2</v>
      </c>
      <c r="F87">
        <v>1</v>
      </c>
      <c r="G87">
        <v>1</v>
      </c>
      <c r="H87">
        <v>0.5</v>
      </c>
      <c r="I87">
        <v>1</v>
      </c>
      <c r="J87">
        <v>1</v>
      </c>
      <c r="K87">
        <v>2</v>
      </c>
      <c r="L87">
        <v>1</v>
      </c>
      <c r="M87">
        <v>0.5</v>
      </c>
      <c r="N87">
        <v>1</v>
      </c>
      <c r="O87">
        <v>1</v>
      </c>
      <c r="P87">
        <v>1</v>
      </c>
      <c r="Q87">
        <v>1</v>
      </c>
      <c r="R87">
        <v>0.5</v>
      </c>
      <c r="S87">
        <v>0.5</v>
      </c>
      <c r="T87">
        <v>45</v>
      </c>
      <c r="U87">
        <v>5120</v>
      </c>
      <c r="V87">
        <v>70</v>
      </c>
      <c r="W87">
        <v>325</v>
      </c>
      <c r="X87">
        <v>190</v>
      </c>
      <c r="Y87" t="s">
        <v>322</v>
      </c>
      <c r="Z87">
        <v>55</v>
      </c>
      <c r="AA87">
        <v>1000000</v>
      </c>
      <c r="AB87">
        <v>1.1000000000000001</v>
      </c>
      <c r="AC87">
        <v>65</v>
      </c>
      <c r="AD87" t="s">
        <v>323</v>
      </c>
      <c r="AE87" t="s">
        <v>324</v>
      </c>
      <c r="AF87">
        <v>50</v>
      </c>
      <c r="AG87">
        <v>86</v>
      </c>
      <c r="AH87">
        <v>45</v>
      </c>
      <c r="AI87">
        <v>70</v>
      </c>
      <c r="AJ87">
        <v>45</v>
      </c>
      <c r="AK87" t="s">
        <v>66</v>
      </c>
      <c r="AM87">
        <v>90</v>
      </c>
      <c r="AN87">
        <v>1</v>
      </c>
      <c r="AO87">
        <v>0</v>
      </c>
    </row>
    <row r="88" spans="1:41">
      <c r="A88" t="s">
        <v>321</v>
      </c>
      <c r="B88">
        <v>1</v>
      </c>
      <c r="C88">
        <v>1</v>
      </c>
      <c r="D88">
        <v>1</v>
      </c>
      <c r="E88">
        <v>2</v>
      </c>
      <c r="F88">
        <v>1</v>
      </c>
      <c r="G88">
        <v>2</v>
      </c>
      <c r="H88">
        <v>1</v>
      </c>
      <c r="I88">
        <v>1</v>
      </c>
      <c r="J88">
        <v>1</v>
      </c>
      <c r="K88">
        <v>2</v>
      </c>
      <c r="L88">
        <v>1</v>
      </c>
      <c r="M88">
        <v>0.25</v>
      </c>
      <c r="N88">
        <v>1</v>
      </c>
      <c r="O88">
        <v>1</v>
      </c>
      <c r="P88">
        <v>1</v>
      </c>
      <c r="Q88">
        <v>2</v>
      </c>
      <c r="R88">
        <v>1</v>
      </c>
      <c r="S88">
        <v>0.5</v>
      </c>
      <c r="T88">
        <v>70</v>
      </c>
      <c r="U88">
        <v>5120</v>
      </c>
      <c r="V88">
        <v>70</v>
      </c>
      <c r="W88">
        <v>475</v>
      </c>
      <c r="X88">
        <v>75</v>
      </c>
      <c r="Y88" t="s">
        <v>322</v>
      </c>
      <c r="Z88">
        <v>80</v>
      </c>
      <c r="AA88">
        <v>1000000</v>
      </c>
      <c r="AB88">
        <v>1.7</v>
      </c>
      <c r="AC88">
        <v>90</v>
      </c>
      <c r="AD88" t="s">
        <v>325</v>
      </c>
      <c r="AE88" t="s">
        <v>326</v>
      </c>
      <c r="AF88">
        <v>50</v>
      </c>
      <c r="AG88">
        <v>87</v>
      </c>
      <c r="AH88">
        <v>70</v>
      </c>
      <c r="AI88">
        <v>95</v>
      </c>
      <c r="AJ88">
        <v>70</v>
      </c>
      <c r="AK88" t="s">
        <v>66</v>
      </c>
      <c r="AL88" t="s">
        <v>136</v>
      </c>
      <c r="AM88">
        <v>120</v>
      </c>
      <c r="AN88">
        <v>1</v>
      </c>
      <c r="AO88">
        <v>0</v>
      </c>
    </row>
    <row r="89" spans="1:41">
      <c r="A89" t="s">
        <v>327</v>
      </c>
      <c r="B89">
        <v>0.5</v>
      </c>
      <c r="C89">
        <v>1</v>
      </c>
      <c r="D89">
        <v>1</v>
      </c>
      <c r="E89">
        <v>1</v>
      </c>
      <c r="F89">
        <v>0.5</v>
      </c>
      <c r="G89">
        <v>0.5</v>
      </c>
      <c r="H89">
        <v>1</v>
      </c>
      <c r="I89">
        <v>1</v>
      </c>
      <c r="J89">
        <v>1</v>
      </c>
      <c r="K89">
        <v>0.5</v>
      </c>
      <c r="L89">
        <v>2</v>
      </c>
      <c r="M89">
        <v>1</v>
      </c>
      <c r="N89">
        <v>1</v>
      </c>
      <c r="O89">
        <v>0.5</v>
      </c>
      <c r="P89">
        <v>2</v>
      </c>
      <c r="Q89">
        <v>1</v>
      </c>
      <c r="R89">
        <v>1</v>
      </c>
      <c r="S89">
        <v>1</v>
      </c>
      <c r="T89">
        <v>80</v>
      </c>
      <c r="U89">
        <v>5120</v>
      </c>
      <c r="V89">
        <v>70</v>
      </c>
      <c r="W89">
        <v>325</v>
      </c>
      <c r="X89">
        <v>190</v>
      </c>
      <c r="Y89" t="s">
        <v>328</v>
      </c>
      <c r="Z89">
        <v>50</v>
      </c>
      <c r="AA89">
        <v>1000000</v>
      </c>
      <c r="AC89">
        <v>80</v>
      </c>
      <c r="AD89" t="s">
        <v>329</v>
      </c>
      <c r="AE89" t="s">
        <v>330</v>
      </c>
      <c r="AF89">
        <v>50</v>
      </c>
      <c r="AG89">
        <v>88</v>
      </c>
      <c r="AH89">
        <v>40</v>
      </c>
      <c r="AI89">
        <v>50</v>
      </c>
      <c r="AJ89">
        <v>25</v>
      </c>
      <c r="AK89" t="s">
        <v>46</v>
      </c>
      <c r="AL89" t="s">
        <v>46</v>
      </c>
      <c r="AN89">
        <v>1</v>
      </c>
      <c r="AO89">
        <v>0</v>
      </c>
    </row>
    <row r="90" spans="1:41">
      <c r="A90" t="s">
        <v>327</v>
      </c>
      <c r="B90">
        <v>0.5</v>
      </c>
      <c r="C90">
        <v>1</v>
      </c>
      <c r="D90">
        <v>1</v>
      </c>
      <c r="E90">
        <v>1</v>
      </c>
      <c r="F90">
        <v>0.5</v>
      </c>
      <c r="G90">
        <v>0.5</v>
      </c>
      <c r="H90">
        <v>1</v>
      </c>
      <c r="I90">
        <v>1</v>
      </c>
      <c r="J90">
        <v>1</v>
      </c>
      <c r="K90">
        <v>0.5</v>
      </c>
      <c r="L90">
        <v>2</v>
      </c>
      <c r="M90">
        <v>1</v>
      </c>
      <c r="N90">
        <v>1</v>
      </c>
      <c r="O90">
        <v>0.5</v>
      </c>
      <c r="P90">
        <v>2</v>
      </c>
      <c r="Q90">
        <v>1</v>
      </c>
      <c r="R90">
        <v>1</v>
      </c>
      <c r="S90">
        <v>1</v>
      </c>
      <c r="T90">
        <v>105</v>
      </c>
      <c r="U90">
        <v>5120</v>
      </c>
      <c r="V90">
        <v>70</v>
      </c>
      <c r="W90">
        <v>500</v>
      </c>
      <c r="X90">
        <v>75</v>
      </c>
      <c r="Y90" t="s">
        <v>328</v>
      </c>
      <c r="Z90">
        <v>75</v>
      </c>
      <c r="AA90">
        <v>1000000</v>
      </c>
      <c r="AC90">
        <v>105</v>
      </c>
      <c r="AD90" t="s">
        <v>331</v>
      </c>
      <c r="AE90" t="s">
        <v>332</v>
      </c>
      <c r="AF90">
        <v>50</v>
      </c>
      <c r="AG90">
        <v>89</v>
      </c>
      <c r="AH90">
        <v>65</v>
      </c>
      <c r="AI90">
        <v>100</v>
      </c>
      <c r="AJ90">
        <v>50</v>
      </c>
      <c r="AK90" t="s">
        <v>46</v>
      </c>
      <c r="AL90" t="s">
        <v>46</v>
      </c>
      <c r="AN90">
        <v>1</v>
      </c>
      <c r="AO90">
        <v>0</v>
      </c>
    </row>
    <row r="91" spans="1:41">
      <c r="A91" t="s">
        <v>333</v>
      </c>
      <c r="B91">
        <v>1</v>
      </c>
      <c r="C91">
        <v>1</v>
      </c>
      <c r="D91">
        <v>1</v>
      </c>
      <c r="E91">
        <v>2</v>
      </c>
      <c r="F91">
        <v>1</v>
      </c>
      <c r="G91">
        <v>1</v>
      </c>
      <c r="H91">
        <v>0.5</v>
      </c>
      <c r="I91">
        <v>1</v>
      </c>
      <c r="J91">
        <v>1</v>
      </c>
      <c r="K91">
        <v>2</v>
      </c>
      <c r="L91">
        <v>1</v>
      </c>
      <c r="M91">
        <v>0.5</v>
      </c>
      <c r="N91">
        <v>1</v>
      </c>
      <c r="O91">
        <v>1</v>
      </c>
      <c r="P91">
        <v>1</v>
      </c>
      <c r="Q91">
        <v>1</v>
      </c>
      <c r="R91">
        <v>0.5</v>
      </c>
      <c r="S91">
        <v>0.5</v>
      </c>
      <c r="T91">
        <v>65</v>
      </c>
      <c r="U91">
        <v>5120</v>
      </c>
      <c r="V91">
        <v>70</v>
      </c>
      <c r="W91">
        <v>305</v>
      </c>
      <c r="X91">
        <v>190</v>
      </c>
      <c r="Y91" t="s">
        <v>334</v>
      </c>
      <c r="Z91">
        <v>100</v>
      </c>
      <c r="AA91">
        <v>1250000</v>
      </c>
      <c r="AB91">
        <v>0.3</v>
      </c>
      <c r="AC91">
        <v>30</v>
      </c>
      <c r="AD91" t="s">
        <v>335</v>
      </c>
      <c r="AE91" t="s">
        <v>336</v>
      </c>
      <c r="AF91">
        <v>50</v>
      </c>
      <c r="AG91">
        <v>90</v>
      </c>
      <c r="AH91">
        <v>45</v>
      </c>
      <c r="AI91">
        <v>25</v>
      </c>
      <c r="AJ91">
        <v>40</v>
      </c>
      <c r="AK91" t="s">
        <v>66</v>
      </c>
      <c r="AM91">
        <v>4</v>
      </c>
      <c r="AN91">
        <v>1</v>
      </c>
      <c r="AO91">
        <v>0</v>
      </c>
    </row>
    <row r="92" spans="1:41">
      <c r="A92" t="s">
        <v>333</v>
      </c>
      <c r="B92">
        <v>1</v>
      </c>
      <c r="C92">
        <v>1</v>
      </c>
      <c r="D92">
        <v>1</v>
      </c>
      <c r="E92">
        <v>2</v>
      </c>
      <c r="F92">
        <v>1</v>
      </c>
      <c r="G92">
        <v>2</v>
      </c>
      <c r="H92">
        <v>1</v>
      </c>
      <c r="I92">
        <v>1</v>
      </c>
      <c r="J92">
        <v>1</v>
      </c>
      <c r="K92">
        <v>2</v>
      </c>
      <c r="L92">
        <v>1</v>
      </c>
      <c r="M92">
        <v>0.25</v>
      </c>
      <c r="N92">
        <v>1</v>
      </c>
      <c r="O92">
        <v>1</v>
      </c>
      <c r="P92">
        <v>1</v>
      </c>
      <c r="Q92">
        <v>2</v>
      </c>
      <c r="R92">
        <v>1</v>
      </c>
      <c r="S92">
        <v>0.5</v>
      </c>
      <c r="T92">
        <v>95</v>
      </c>
      <c r="U92">
        <v>5120</v>
      </c>
      <c r="V92">
        <v>70</v>
      </c>
      <c r="W92">
        <v>525</v>
      </c>
      <c r="X92">
        <v>60</v>
      </c>
      <c r="Y92" t="s">
        <v>334</v>
      </c>
      <c r="Z92">
        <v>180</v>
      </c>
      <c r="AA92">
        <v>1250000</v>
      </c>
      <c r="AB92">
        <v>1.5</v>
      </c>
      <c r="AC92">
        <v>50</v>
      </c>
      <c r="AD92" t="s">
        <v>337</v>
      </c>
      <c r="AE92" t="s">
        <v>338</v>
      </c>
      <c r="AF92">
        <v>50</v>
      </c>
      <c r="AG92">
        <v>91</v>
      </c>
      <c r="AH92">
        <v>85</v>
      </c>
      <c r="AI92">
        <v>45</v>
      </c>
      <c r="AJ92">
        <v>70</v>
      </c>
      <c r="AK92" t="s">
        <v>66</v>
      </c>
      <c r="AL92" t="s">
        <v>136</v>
      </c>
      <c r="AM92">
        <v>132.5</v>
      </c>
      <c r="AN92">
        <v>1</v>
      </c>
      <c r="AO92">
        <v>0</v>
      </c>
    </row>
    <row r="93" spans="1:41">
      <c r="A93" t="s">
        <v>339</v>
      </c>
      <c r="B93">
        <v>0.25</v>
      </c>
      <c r="C93">
        <v>2</v>
      </c>
      <c r="D93">
        <v>1</v>
      </c>
      <c r="E93">
        <v>1</v>
      </c>
      <c r="F93">
        <v>0.5</v>
      </c>
      <c r="G93">
        <v>0</v>
      </c>
      <c r="H93">
        <v>1</v>
      </c>
      <c r="I93">
        <v>1</v>
      </c>
      <c r="J93">
        <v>2</v>
      </c>
      <c r="K93">
        <v>0.5</v>
      </c>
      <c r="L93">
        <v>2</v>
      </c>
      <c r="M93">
        <v>1</v>
      </c>
      <c r="N93">
        <v>0</v>
      </c>
      <c r="O93">
        <v>0.25</v>
      </c>
      <c r="P93">
        <v>2</v>
      </c>
      <c r="Q93">
        <v>1</v>
      </c>
      <c r="R93">
        <v>1</v>
      </c>
      <c r="S93">
        <v>1</v>
      </c>
      <c r="T93">
        <v>35</v>
      </c>
      <c r="U93">
        <v>5120</v>
      </c>
      <c r="V93">
        <v>70</v>
      </c>
      <c r="W93">
        <v>310</v>
      </c>
      <c r="X93">
        <v>190</v>
      </c>
      <c r="Y93" t="s">
        <v>340</v>
      </c>
      <c r="Z93">
        <v>30</v>
      </c>
      <c r="AA93">
        <v>1059860</v>
      </c>
      <c r="AB93">
        <v>1.3</v>
      </c>
      <c r="AC93">
        <v>30</v>
      </c>
      <c r="AD93" t="s">
        <v>341</v>
      </c>
      <c r="AE93" t="s">
        <v>342</v>
      </c>
      <c r="AF93">
        <v>50</v>
      </c>
      <c r="AG93">
        <v>92</v>
      </c>
      <c r="AH93">
        <v>100</v>
      </c>
      <c r="AI93">
        <v>35</v>
      </c>
      <c r="AJ93">
        <v>80</v>
      </c>
      <c r="AK93" t="s">
        <v>343</v>
      </c>
      <c r="AL93" t="s">
        <v>46</v>
      </c>
      <c r="AM93">
        <v>0.1</v>
      </c>
      <c r="AN93">
        <v>1</v>
      </c>
      <c r="AO93">
        <v>0</v>
      </c>
    </row>
    <row r="94" spans="1:41">
      <c r="A94" t="s">
        <v>339</v>
      </c>
      <c r="B94">
        <v>0.25</v>
      </c>
      <c r="C94">
        <v>2</v>
      </c>
      <c r="D94">
        <v>1</v>
      </c>
      <c r="E94">
        <v>1</v>
      </c>
      <c r="F94">
        <v>0.5</v>
      </c>
      <c r="G94">
        <v>0</v>
      </c>
      <c r="H94">
        <v>1</v>
      </c>
      <c r="I94">
        <v>1</v>
      </c>
      <c r="J94">
        <v>2</v>
      </c>
      <c r="K94">
        <v>0.5</v>
      </c>
      <c r="L94">
        <v>2</v>
      </c>
      <c r="M94">
        <v>1</v>
      </c>
      <c r="N94">
        <v>0</v>
      </c>
      <c r="O94">
        <v>0.25</v>
      </c>
      <c r="P94">
        <v>2</v>
      </c>
      <c r="Q94">
        <v>1</v>
      </c>
      <c r="R94">
        <v>1</v>
      </c>
      <c r="S94">
        <v>1</v>
      </c>
      <c r="T94">
        <v>50</v>
      </c>
      <c r="U94">
        <v>5120</v>
      </c>
      <c r="V94">
        <v>70</v>
      </c>
      <c r="W94">
        <v>405</v>
      </c>
      <c r="X94">
        <v>90</v>
      </c>
      <c r="Y94" t="s">
        <v>340</v>
      </c>
      <c r="Z94">
        <v>45</v>
      </c>
      <c r="AA94">
        <v>1059860</v>
      </c>
      <c r="AB94">
        <v>1.6</v>
      </c>
      <c r="AC94">
        <v>45</v>
      </c>
      <c r="AD94" t="s">
        <v>344</v>
      </c>
      <c r="AE94" t="s">
        <v>345</v>
      </c>
      <c r="AF94">
        <v>50</v>
      </c>
      <c r="AG94">
        <v>93</v>
      </c>
      <c r="AH94">
        <v>115</v>
      </c>
      <c r="AI94">
        <v>55</v>
      </c>
      <c r="AJ94">
        <v>95</v>
      </c>
      <c r="AK94" t="s">
        <v>343</v>
      </c>
      <c r="AL94" t="s">
        <v>46</v>
      </c>
      <c r="AM94">
        <v>0.1</v>
      </c>
      <c r="AN94">
        <v>1</v>
      </c>
      <c r="AO94">
        <v>0</v>
      </c>
    </row>
    <row r="95" spans="1:41">
      <c r="A95" t="s">
        <v>346</v>
      </c>
      <c r="B95">
        <v>0.25</v>
      </c>
      <c r="C95">
        <v>2</v>
      </c>
      <c r="D95">
        <v>1</v>
      </c>
      <c r="E95">
        <v>1</v>
      </c>
      <c r="F95">
        <v>0.5</v>
      </c>
      <c r="G95">
        <v>0</v>
      </c>
      <c r="H95">
        <v>1</v>
      </c>
      <c r="I95">
        <v>1</v>
      </c>
      <c r="J95">
        <v>2</v>
      </c>
      <c r="K95">
        <v>0.5</v>
      </c>
      <c r="L95">
        <v>2</v>
      </c>
      <c r="M95">
        <v>1</v>
      </c>
      <c r="N95">
        <v>0</v>
      </c>
      <c r="O95">
        <v>0.25</v>
      </c>
      <c r="P95">
        <v>2</v>
      </c>
      <c r="Q95">
        <v>1</v>
      </c>
      <c r="R95">
        <v>1</v>
      </c>
      <c r="S95">
        <v>1</v>
      </c>
      <c r="T95">
        <v>65</v>
      </c>
      <c r="U95">
        <v>5120</v>
      </c>
      <c r="V95">
        <v>70</v>
      </c>
      <c r="W95">
        <v>600</v>
      </c>
      <c r="X95">
        <v>45</v>
      </c>
      <c r="Y95" t="s">
        <v>347</v>
      </c>
      <c r="Z95">
        <v>80</v>
      </c>
      <c r="AA95">
        <v>1059860</v>
      </c>
      <c r="AB95">
        <v>1.5</v>
      </c>
      <c r="AC95">
        <v>60</v>
      </c>
      <c r="AD95" t="s">
        <v>348</v>
      </c>
      <c r="AE95" t="s">
        <v>349</v>
      </c>
      <c r="AF95">
        <v>50</v>
      </c>
      <c r="AG95">
        <v>94</v>
      </c>
      <c r="AH95">
        <v>170</v>
      </c>
      <c r="AI95">
        <v>95</v>
      </c>
      <c r="AJ95">
        <v>130</v>
      </c>
      <c r="AK95" t="s">
        <v>343</v>
      </c>
      <c r="AL95" t="s">
        <v>46</v>
      </c>
      <c r="AM95">
        <v>40.5</v>
      </c>
      <c r="AN95">
        <v>1</v>
      </c>
      <c r="AO95">
        <v>0</v>
      </c>
    </row>
    <row r="96" spans="1:41">
      <c r="A96" t="s">
        <v>350</v>
      </c>
      <c r="B96">
        <v>1</v>
      </c>
      <c r="C96">
        <v>1</v>
      </c>
      <c r="D96">
        <v>1</v>
      </c>
      <c r="E96">
        <v>0</v>
      </c>
      <c r="F96">
        <v>1</v>
      </c>
      <c r="G96">
        <v>2</v>
      </c>
      <c r="H96">
        <v>0.5</v>
      </c>
      <c r="I96">
        <v>0.5</v>
      </c>
      <c r="J96">
        <v>1</v>
      </c>
      <c r="K96">
        <v>4</v>
      </c>
      <c r="L96">
        <v>2</v>
      </c>
      <c r="M96">
        <v>2</v>
      </c>
      <c r="N96">
        <v>0.5</v>
      </c>
      <c r="O96">
        <v>0.25</v>
      </c>
      <c r="P96">
        <v>1</v>
      </c>
      <c r="Q96">
        <v>0.5</v>
      </c>
      <c r="R96">
        <v>2</v>
      </c>
      <c r="S96">
        <v>4</v>
      </c>
      <c r="T96">
        <v>45</v>
      </c>
      <c r="U96">
        <v>6400</v>
      </c>
      <c r="V96">
        <v>70</v>
      </c>
      <c r="W96">
        <v>385</v>
      </c>
      <c r="X96">
        <v>45</v>
      </c>
      <c r="Y96" t="s">
        <v>351</v>
      </c>
      <c r="Z96">
        <v>160</v>
      </c>
      <c r="AA96">
        <v>1000000</v>
      </c>
      <c r="AB96">
        <v>8.8000000000000007</v>
      </c>
      <c r="AC96">
        <v>35</v>
      </c>
      <c r="AD96" t="s">
        <v>352</v>
      </c>
      <c r="AE96" t="s">
        <v>353</v>
      </c>
      <c r="AF96">
        <v>50</v>
      </c>
      <c r="AG96">
        <v>95</v>
      </c>
      <c r="AH96">
        <v>30</v>
      </c>
      <c r="AI96">
        <v>45</v>
      </c>
      <c r="AJ96">
        <v>70</v>
      </c>
      <c r="AK96" t="s">
        <v>284</v>
      </c>
      <c r="AL96" t="s">
        <v>135</v>
      </c>
      <c r="AM96">
        <v>210</v>
      </c>
      <c r="AN96">
        <v>1</v>
      </c>
      <c r="AO96">
        <v>0</v>
      </c>
    </row>
    <row r="97" spans="1:41">
      <c r="A97" t="s">
        <v>354</v>
      </c>
      <c r="B97">
        <v>2</v>
      </c>
      <c r="C97">
        <v>2</v>
      </c>
      <c r="D97">
        <v>1</v>
      </c>
      <c r="E97">
        <v>1</v>
      </c>
      <c r="F97">
        <v>1</v>
      </c>
      <c r="G97">
        <v>0.5</v>
      </c>
      <c r="H97">
        <v>1</v>
      </c>
      <c r="I97">
        <v>1</v>
      </c>
      <c r="J97">
        <v>2</v>
      </c>
      <c r="K97">
        <v>1</v>
      </c>
      <c r="L97">
        <v>1</v>
      </c>
      <c r="M97">
        <v>1</v>
      </c>
      <c r="N97">
        <v>1</v>
      </c>
      <c r="O97">
        <v>1</v>
      </c>
      <c r="P97">
        <v>0.5</v>
      </c>
      <c r="Q97">
        <v>1</v>
      </c>
      <c r="R97">
        <v>1</v>
      </c>
      <c r="S97">
        <v>1</v>
      </c>
      <c r="T97">
        <v>48</v>
      </c>
      <c r="U97">
        <v>5120</v>
      </c>
      <c r="V97">
        <v>70</v>
      </c>
      <c r="W97">
        <v>328</v>
      </c>
      <c r="X97">
        <v>190</v>
      </c>
      <c r="Y97" t="s">
        <v>355</v>
      </c>
      <c r="Z97">
        <v>45</v>
      </c>
      <c r="AA97">
        <v>1000000</v>
      </c>
      <c r="AB97">
        <v>1</v>
      </c>
      <c r="AC97">
        <v>60</v>
      </c>
      <c r="AD97" t="s">
        <v>356</v>
      </c>
      <c r="AE97" t="s">
        <v>357</v>
      </c>
      <c r="AF97">
        <v>50</v>
      </c>
      <c r="AG97">
        <v>96</v>
      </c>
      <c r="AH97">
        <v>43</v>
      </c>
      <c r="AI97">
        <v>90</v>
      </c>
      <c r="AJ97">
        <v>42</v>
      </c>
      <c r="AK97" t="s">
        <v>253</v>
      </c>
      <c r="AM97">
        <v>32.4</v>
      </c>
      <c r="AN97">
        <v>1</v>
      </c>
      <c r="AO97">
        <v>0</v>
      </c>
    </row>
    <row r="98" spans="1:41">
      <c r="A98" t="s">
        <v>354</v>
      </c>
      <c r="B98">
        <v>2</v>
      </c>
      <c r="C98">
        <v>2</v>
      </c>
      <c r="D98">
        <v>1</v>
      </c>
      <c r="E98">
        <v>1</v>
      </c>
      <c r="F98">
        <v>1</v>
      </c>
      <c r="G98">
        <v>0.5</v>
      </c>
      <c r="H98">
        <v>1</v>
      </c>
      <c r="I98">
        <v>1</v>
      </c>
      <c r="J98">
        <v>2</v>
      </c>
      <c r="K98">
        <v>1</v>
      </c>
      <c r="L98">
        <v>1</v>
      </c>
      <c r="M98">
        <v>1</v>
      </c>
      <c r="N98">
        <v>1</v>
      </c>
      <c r="O98">
        <v>1</v>
      </c>
      <c r="P98">
        <v>0.5</v>
      </c>
      <c r="Q98">
        <v>1</v>
      </c>
      <c r="R98">
        <v>1</v>
      </c>
      <c r="S98">
        <v>1</v>
      </c>
      <c r="T98">
        <v>73</v>
      </c>
      <c r="U98">
        <v>5120</v>
      </c>
      <c r="V98">
        <v>70</v>
      </c>
      <c r="W98">
        <v>483</v>
      </c>
      <c r="X98">
        <v>75</v>
      </c>
      <c r="Y98" t="s">
        <v>355</v>
      </c>
      <c r="Z98">
        <v>70</v>
      </c>
      <c r="AA98">
        <v>1000000</v>
      </c>
      <c r="AB98">
        <v>1.6</v>
      </c>
      <c r="AC98">
        <v>85</v>
      </c>
      <c r="AD98" t="s">
        <v>358</v>
      </c>
      <c r="AE98" t="s">
        <v>359</v>
      </c>
      <c r="AF98">
        <v>50</v>
      </c>
      <c r="AG98">
        <v>97</v>
      </c>
      <c r="AH98">
        <v>73</v>
      </c>
      <c r="AI98">
        <v>115</v>
      </c>
      <c r="AJ98">
        <v>67</v>
      </c>
      <c r="AK98" t="s">
        <v>253</v>
      </c>
      <c r="AM98">
        <v>75.599999999999994</v>
      </c>
      <c r="AN98">
        <v>1</v>
      </c>
      <c r="AO98">
        <v>0</v>
      </c>
    </row>
    <row r="99" spans="1:41">
      <c r="A99" t="s">
        <v>360</v>
      </c>
      <c r="B99">
        <v>1</v>
      </c>
      <c r="C99">
        <v>1</v>
      </c>
      <c r="D99">
        <v>1</v>
      </c>
      <c r="E99">
        <v>2</v>
      </c>
      <c r="F99">
        <v>1</v>
      </c>
      <c r="G99">
        <v>1</v>
      </c>
      <c r="H99">
        <v>0.5</v>
      </c>
      <c r="I99">
        <v>1</v>
      </c>
      <c r="J99">
        <v>1</v>
      </c>
      <c r="K99">
        <v>2</v>
      </c>
      <c r="L99">
        <v>1</v>
      </c>
      <c r="M99">
        <v>0.5</v>
      </c>
      <c r="N99">
        <v>1</v>
      </c>
      <c r="O99">
        <v>1</v>
      </c>
      <c r="P99">
        <v>1</v>
      </c>
      <c r="Q99">
        <v>1</v>
      </c>
      <c r="R99">
        <v>0.5</v>
      </c>
      <c r="S99">
        <v>0.5</v>
      </c>
      <c r="T99">
        <v>105</v>
      </c>
      <c r="U99">
        <v>5120</v>
      </c>
      <c r="V99">
        <v>70</v>
      </c>
      <c r="W99">
        <v>325</v>
      </c>
      <c r="X99">
        <v>225</v>
      </c>
      <c r="Y99" t="s">
        <v>361</v>
      </c>
      <c r="Z99">
        <v>90</v>
      </c>
      <c r="AA99">
        <v>1000000</v>
      </c>
      <c r="AB99">
        <v>0.4</v>
      </c>
      <c r="AC99">
        <v>30</v>
      </c>
      <c r="AD99" t="s">
        <v>362</v>
      </c>
      <c r="AE99" t="s">
        <v>363</v>
      </c>
      <c r="AF99">
        <v>50</v>
      </c>
      <c r="AG99">
        <v>98</v>
      </c>
      <c r="AH99">
        <v>25</v>
      </c>
      <c r="AI99">
        <v>25</v>
      </c>
      <c r="AJ99">
        <v>50</v>
      </c>
      <c r="AK99" t="s">
        <v>66</v>
      </c>
      <c r="AM99">
        <v>6.5</v>
      </c>
      <c r="AN99">
        <v>1</v>
      </c>
      <c r="AO99">
        <v>0</v>
      </c>
    </row>
    <row r="100" spans="1:41">
      <c r="A100" t="s">
        <v>360</v>
      </c>
      <c r="B100">
        <v>1</v>
      </c>
      <c r="C100">
        <v>1</v>
      </c>
      <c r="D100">
        <v>1</v>
      </c>
      <c r="E100">
        <v>2</v>
      </c>
      <c r="F100">
        <v>1</v>
      </c>
      <c r="G100">
        <v>1</v>
      </c>
      <c r="H100">
        <v>0.5</v>
      </c>
      <c r="I100">
        <v>1</v>
      </c>
      <c r="J100">
        <v>1</v>
      </c>
      <c r="K100">
        <v>2</v>
      </c>
      <c r="L100">
        <v>1</v>
      </c>
      <c r="M100">
        <v>0.5</v>
      </c>
      <c r="N100">
        <v>1</v>
      </c>
      <c r="O100">
        <v>1</v>
      </c>
      <c r="P100">
        <v>1</v>
      </c>
      <c r="Q100">
        <v>1</v>
      </c>
      <c r="R100">
        <v>0.5</v>
      </c>
      <c r="S100">
        <v>0.5</v>
      </c>
      <c r="T100">
        <v>130</v>
      </c>
      <c r="U100">
        <v>5120</v>
      </c>
      <c r="V100">
        <v>70</v>
      </c>
      <c r="W100">
        <v>475</v>
      </c>
      <c r="X100">
        <v>60</v>
      </c>
      <c r="Y100" t="s">
        <v>364</v>
      </c>
      <c r="Z100">
        <v>115</v>
      </c>
      <c r="AA100">
        <v>1000000</v>
      </c>
      <c r="AB100">
        <v>1.3</v>
      </c>
      <c r="AC100">
        <v>55</v>
      </c>
      <c r="AD100" t="s">
        <v>365</v>
      </c>
      <c r="AE100" t="s">
        <v>366</v>
      </c>
      <c r="AF100">
        <v>50</v>
      </c>
      <c r="AG100">
        <v>99</v>
      </c>
      <c r="AH100">
        <v>50</v>
      </c>
      <c r="AI100">
        <v>50</v>
      </c>
      <c r="AJ100">
        <v>75</v>
      </c>
      <c r="AK100" t="s">
        <v>66</v>
      </c>
      <c r="AM100">
        <v>60</v>
      </c>
      <c r="AN100">
        <v>1</v>
      </c>
      <c r="AO100">
        <v>0</v>
      </c>
    </row>
    <row r="101" spans="1:41">
      <c r="A101" t="s">
        <v>367</v>
      </c>
      <c r="B101">
        <v>1</v>
      </c>
      <c r="C101">
        <v>1</v>
      </c>
      <c r="D101">
        <v>1</v>
      </c>
      <c r="E101">
        <v>0.5</v>
      </c>
      <c r="F101">
        <v>1</v>
      </c>
      <c r="G101">
        <v>1</v>
      </c>
      <c r="H101">
        <v>1</v>
      </c>
      <c r="I101">
        <v>0.5</v>
      </c>
      <c r="J101">
        <v>1</v>
      </c>
      <c r="K101">
        <v>1</v>
      </c>
      <c r="L101">
        <v>2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0.5</v>
      </c>
      <c r="S101">
        <v>1</v>
      </c>
      <c r="T101">
        <v>30</v>
      </c>
      <c r="U101">
        <v>5120</v>
      </c>
      <c r="V101">
        <v>70</v>
      </c>
      <c r="W101">
        <v>330</v>
      </c>
      <c r="X101">
        <v>190</v>
      </c>
      <c r="Y101" t="s">
        <v>368</v>
      </c>
      <c r="Z101">
        <v>50</v>
      </c>
      <c r="AA101">
        <v>1000000</v>
      </c>
      <c r="AB101">
        <v>0.5</v>
      </c>
      <c r="AC101">
        <v>40</v>
      </c>
      <c r="AD101" t="s">
        <v>369</v>
      </c>
      <c r="AE101" t="s">
        <v>370</v>
      </c>
      <c r="AG101">
        <v>100</v>
      </c>
      <c r="AH101">
        <v>55</v>
      </c>
      <c r="AI101">
        <v>55</v>
      </c>
      <c r="AJ101">
        <v>100</v>
      </c>
      <c r="AK101" t="s">
        <v>128</v>
      </c>
      <c r="AM101">
        <v>10.4</v>
      </c>
      <c r="AN101">
        <v>1</v>
      </c>
      <c r="AO101">
        <v>0</v>
      </c>
    </row>
    <row r="102" spans="1:41">
      <c r="A102" t="s">
        <v>367</v>
      </c>
      <c r="B102">
        <v>1</v>
      </c>
      <c r="C102">
        <v>1</v>
      </c>
      <c r="D102">
        <v>1</v>
      </c>
      <c r="E102">
        <v>0.5</v>
      </c>
      <c r="F102">
        <v>1</v>
      </c>
      <c r="G102">
        <v>1</v>
      </c>
      <c r="H102">
        <v>1</v>
      </c>
      <c r="I102">
        <v>0.5</v>
      </c>
      <c r="J102">
        <v>1</v>
      </c>
      <c r="K102">
        <v>1</v>
      </c>
      <c r="L102">
        <v>2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0.5</v>
      </c>
      <c r="S102">
        <v>1</v>
      </c>
      <c r="T102">
        <v>50</v>
      </c>
      <c r="U102">
        <v>5120</v>
      </c>
      <c r="V102">
        <v>70</v>
      </c>
      <c r="W102">
        <v>490</v>
      </c>
      <c r="X102">
        <v>60</v>
      </c>
      <c r="Y102" t="s">
        <v>368</v>
      </c>
      <c r="Z102">
        <v>70</v>
      </c>
      <c r="AA102">
        <v>1000000</v>
      </c>
      <c r="AB102">
        <v>1.2</v>
      </c>
      <c r="AC102">
        <v>60</v>
      </c>
      <c r="AD102" t="s">
        <v>371</v>
      </c>
      <c r="AE102" t="s">
        <v>372</v>
      </c>
      <c r="AG102">
        <v>101</v>
      </c>
      <c r="AH102">
        <v>80</v>
      </c>
      <c r="AI102">
        <v>80</v>
      </c>
      <c r="AJ102">
        <v>150</v>
      </c>
      <c r="AK102" t="s">
        <v>128</v>
      </c>
      <c r="AM102">
        <v>66.599999999999994</v>
      </c>
      <c r="AN102">
        <v>1</v>
      </c>
      <c r="AO102">
        <v>0</v>
      </c>
    </row>
    <row r="103" spans="1:41">
      <c r="A103" t="s">
        <v>373</v>
      </c>
      <c r="B103">
        <v>4</v>
      </c>
      <c r="C103">
        <v>2</v>
      </c>
      <c r="D103">
        <v>1</v>
      </c>
      <c r="E103">
        <v>0.5</v>
      </c>
      <c r="F103">
        <v>1</v>
      </c>
      <c r="G103">
        <v>0.5</v>
      </c>
      <c r="H103">
        <v>2</v>
      </c>
      <c r="I103">
        <v>2</v>
      </c>
      <c r="J103">
        <v>2</v>
      </c>
      <c r="K103">
        <v>0.5</v>
      </c>
      <c r="L103">
        <v>0.5</v>
      </c>
      <c r="M103">
        <v>2</v>
      </c>
      <c r="N103">
        <v>1</v>
      </c>
      <c r="O103">
        <v>2</v>
      </c>
      <c r="P103">
        <v>0.5</v>
      </c>
      <c r="Q103">
        <v>1</v>
      </c>
      <c r="R103">
        <v>1</v>
      </c>
      <c r="S103">
        <v>0.5</v>
      </c>
      <c r="T103">
        <v>40</v>
      </c>
      <c r="U103">
        <v>5120</v>
      </c>
      <c r="V103">
        <v>70</v>
      </c>
      <c r="W103">
        <v>325</v>
      </c>
      <c r="X103">
        <v>90</v>
      </c>
      <c r="Y103" t="s">
        <v>374</v>
      </c>
      <c r="Z103">
        <v>80</v>
      </c>
      <c r="AA103">
        <v>1250000</v>
      </c>
      <c r="AB103">
        <v>0.4</v>
      </c>
      <c r="AC103">
        <v>60</v>
      </c>
      <c r="AD103" t="s">
        <v>375</v>
      </c>
      <c r="AE103" t="s">
        <v>376</v>
      </c>
      <c r="AF103">
        <v>50</v>
      </c>
      <c r="AG103">
        <v>102</v>
      </c>
      <c r="AH103">
        <v>60</v>
      </c>
      <c r="AI103">
        <v>45</v>
      </c>
      <c r="AJ103">
        <v>40</v>
      </c>
      <c r="AK103" t="s">
        <v>45</v>
      </c>
      <c r="AL103" t="s">
        <v>253</v>
      </c>
      <c r="AM103">
        <v>2.5</v>
      </c>
      <c r="AN103">
        <v>1</v>
      </c>
      <c r="AO103">
        <v>0</v>
      </c>
    </row>
    <row r="104" spans="1:41">
      <c r="A104" t="s">
        <v>377</v>
      </c>
      <c r="B104">
        <v>4</v>
      </c>
      <c r="C104">
        <v>2</v>
      </c>
      <c r="D104">
        <v>1</v>
      </c>
      <c r="E104">
        <v>0.5</v>
      </c>
      <c r="F104">
        <v>1</v>
      </c>
      <c r="G104">
        <v>0.5</v>
      </c>
      <c r="H104">
        <v>2</v>
      </c>
      <c r="I104">
        <v>2</v>
      </c>
      <c r="J104">
        <v>2</v>
      </c>
      <c r="K104">
        <v>0.5</v>
      </c>
      <c r="L104">
        <v>0.5</v>
      </c>
      <c r="M104">
        <v>2</v>
      </c>
      <c r="N104">
        <v>1</v>
      </c>
      <c r="O104">
        <v>2</v>
      </c>
      <c r="P104">
        <v>0.5</v>
      </c>
      <c r="Q104">
        <v>1</v>
      </c>
      <c r="R104">
        <v>1</v>
      </c>
      <c r="S104">
        <v>0.5</v>
      </c>
      <c r="T104">
        <v>105</v>
      </c>
      <c r="U104">
        <v>5120</v>
      </c>
      <c r="V104">
        <v>70</v>
      </c>
      <c r="W104">
        <v>530</v>
      </c>
      <c r="X104">
        <v>45</v>
      </c>
      <c r="Y104" t="s">
        <v>378</v>
      </c>
      <c r="Z104">
        <v>85</v>
      </c>
      <c r="AA104">
        <v>1250000</v>
      </c>
      <c r="AC104">
        <v>95</v>
      </c>
      <c r="AD104" t="s">
        <v>379</v>
      </c>
      <c r="AE104" t="s">
        <v>380</v>
      </c>
      <c r="AF104">
        <v>50</v>
      </c>
      <c r="AG104">
        <v>103</v>
      </c>
      <c r="AH104">
        <v>125</v>
      </c>
      <c r="AI104">
        <v>75</v>
      </c>
      <c r="AJ104">
        <v>45</v>
      </c>
      <c r="AK104" t="s">
        <v>45</v>
      </c>
      <c r="AL104" t="s">
        <v>253</v>
      </c>
      <c r="AN104">
        <v>1</v>
      </c>
      <c r="AO104">
        <v>0</v>
      </c>
    </row>
    <row r="105" spans="1:41">
      <c r="A105" t="s">
        <v>381</v>
      </c>
      <c r="B105">
        <v>1</v>
      </c>
      <c r="C105">
        <v>1</v>
      </c>
      <c r="D105">
        <v>1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2</v>
      </c>
      <c r="L105">
        <v>1</v>
      </c>
      <c r="M105">
        <v>2</v>
      </c>
      <c r="N105">
        <v>1</v>
      </c>
      <c r="O105">
        <v>0.5</v>
      </c>
      <c r="P105">
        <v>1</v>
      </c>
      <c r="Q105">
        <v>0.5</v>
      </c>
      <c r="R105">
        <v>1</v>
      </c>
      <c r="S105">
        <v>2</v>
      </c>
      <c r="T105">
        <v>50</v>
      </c>
      <c r="U105">
        <v>5120</v>
      </c>
      <c r="V105">
        <v>70</v>
      </c>
      <c r="W105">
        <v>320</v>
      </c>
      <c r="X105">
        <v>190</v>
      </c>
      <c r="Y105" t="s">
        <v>382</v>
      </c>
      <c r="Z105">
        <v>95</v>
      </c>
      <c r="AA105">
        <v>1000000</v>
      </c>
      <c r="AB105">
        <v>0.4</v>
      </c>
      <c r="AC105">
        <v>50</v>
      </c>
      <c r="AD105" t="s">
        <v>383</v>
      </c>
      <c r="AE105" t="s">
        <v>384</v>
      </c>
      <c r="AF105">
        <v>50</v>
      </c>
      <c r="AG105">
        <v>104</v>
      </c>
      <c r="AH105">
        <v>40</v>
      </c>
      <c r="AI105">
        <v>50</v>
      </c>
      <c r="AJ105">
        <v>35</v>
      </c>
      <c r="AK105" t="s">
        <v>135</v>
      </c>
      <c r="AM105">
        <v>6.5</v>
      </c>
      <c r="AN105">
        <v>1</v>
      </c>
      <c r="AO105">
        <v>0</v>
      </c>
    </row>
    <row r="106" spans="1:41">
      <c r="A106" t="s">
        <v>385</v>
      </c>
      <c r="B106">
        <v>1</v>
      </c>
      <c r="C106">
        <v>1</v>
      </c>
      <c r="D106">
        <v>1</v>
      </c>
      <c r="E106">
        <v>0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2</v>
      </c>
      <c r="L106">
        <v>1</v>
      </c>
      <c r="M106">
        <v>2</v>
      </c>
      <c r="N106">
        <v>1</v>
      </c>
      <c r="O106">
        <v>0.5</v>
      </c>
      <c r="P106">
        <v>1</v>
      </c>
      <c r="Q106">
        <v>0.5</v>
      </c>
      <c r="R106">
        <v>1</v>
      </c>
      <c r="S106">
        <v>2</v>
      </c>
      <c r="T106">
        <v>80</v>
      </c>
      <c r="U106">
        <v>5120</v>
      </c>
      <c r="V106">
        <v>70</v>
      </c>
      <c r="W106">
        <v>425</v>
      </c>
      <c r="X106">
        <v>75</v>
      </c>
      <c r="Y106" t="s">
        <v>386</v>
      </c>
      <c r="Z106">
        <v>110</v>
      </c>
      <c r="AA106">
        <v>1000000</v>
      </c>
      <c r="AC106">
        <v>60</v>
      </c>
      <c r="AD106" t="s">
        <v>387</v>
      </c>
      <c r="AE106" t="s">
        <v>388</v>
      </c>
      <c r="AF106">
        <v>50</v>
      </c>
      <c r="AG106">
        <v>105</v>
      </c>
      <c r="AH106">
        <v>50</v>
      </c>
      <c r="AI106">
        <v>80</v>
      </c>
      <c r="AJ106">
        <v>45</v>
      </c>
      <c r="AK106" t="s">
        <v>135</v>
      </c>
      <c r="AL106" t="s">
        <v>55</v>
      </c>
      <c r="AN106">
        <v>1</v>
      </c>
      <c r="AO106">
        <v>0</v>
      </c>
    </row>
    <row r="107" spans="1:41">
      <c r="A107" t="s">
        <v>389</v>
      </c>
      <c r="B107">
        <v>0.5</v>
      </c>
      <c r="C107">
        <v>0.5</v>
      </c>
      <c r="D107">
        <v>1</v>
      </c>
      <c r="E107">
        <v>1</v>
      </c>
      <c r="F107">
        <v>2</v>
      </c>
      <c r="G107">
        <v>1</v>
      </c>
      <c r="H107">
        <v>1</v>
      </c>
      <c r="I107">
        <v>2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2</v>
      </c>
      <c r="Q107">
        <v>0.5</v>
      </c>
      <c r="R107">
        <v>1</v>
      </c>
      <c r="S107">
        <v>1</v>
      </c>
      <c r="T107">
        <v>120</v>
      </c>
      <c r="U107">
        <v>6400</v>
      </c>
      <c r="V107">
        <v>70</v>
      </c>
      <c r="W107">
        <v>455</v>
      </c>
      <c r="X107">
        <v>45</v>
      </c>
      <c r="Y107" t="s">
        <v>390</v>
      </c>
      <c r="Z107">
        <v>53</v>
      </c>
      <c r="AA107">
        <v>1000000</v>
      </c>
      <c r="AB107">
        <v>1.5</v>
      </c>
      <c r="AC107">
        <v>50</v>
      </c>
      <c r="AD107" t="s">
        <v>391</v>
      </c>
      <c r="AE107" t="s">
        <v>392</v>
      </c>
      <c r="AF107">
        <v>100</v>
      </c>
      <c r="AG107">
        <v>106</v>
      </c>
      <c r="AH107">
        <v>35</v>
      </c>
      <c r="AI107">
        <v>110</v>
      </c>
      <c r="AJ107">
        <v>87</v>
      </c>
      <c r="AK107" t="s">
        <v>231</v>
      </c>
      <c r="AM107">
        <v>49.8</v>
      </c>
      <c r="AN107">
        <v>1</v>
      </c>
      <c r="AO107">
        <v>0</v>
      </c>
    </row>
    <row r="108" spans="1:41">
      <c r="A108" t="s">
        <v>393</v>
      </c>
      <c r="B108">
        <v>0.5</v>
      </c>
      <c r="C108">
        <v>0.5</v>
      </c>
      <c r="D108">
        <v>1</v>
      </c>
      <c r="E108">
        <v>1</v>
      </c>
      <c r="F108">
        <v>2</v>
      </c>
      <c r="G108">
        <v>1</v>
      </c>
      <c r="H108">
        <v>1</v>
      </c>
      <c r="I108">
        <v>2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2</v>
      </c>
      <c r="Q108">
        <v>0.5</v>
      </c>
      <c r="R108">
        <v>1</v>
      </c>
      <c r="S108">
        <v>1</v>
      </c>
      <c r="T108">
        <v>105</v>
      </c>
      <c r="U108">
        <v>6400</v>
      </c>
      <c r="V108">
        <v>70</v>
      </c>
      <c r="W108">
        <v>455</v>
      </c>
      <c r="X108">
        <v>45</v>
      </c>
      <c r="Y108" t="s">
        <v>394</v>
      </c>
      <c r="Z108">
        <v>79</v>
      </c>
      <c r="AA108">
        <v>1000000</v>
      </c>
      <c r="AB108">
        <v>1.4</v>
      </c>
      <c r="AC108">
        <v>50</v>
      </c>
      <c r="AD108" t="s">
        <v>395</v>
      </c>
      <c r="AE108" t="s">
        <v>396</v>
      </c>
      <c r="AF108">
        <v>100</v>
      </c>
      <c r="AG108">
        <v>107</v>
      </c>
      <c r="AH108">
        <v>35</v>
      </c>
      <c r="AI108">
        <v>110</v>
      </c>
      <c r="AJ108">
        <v>76</v>
      </c>
      <c r="AK108" t="s">
        <v>231</v>
      </c>
      <c r="AM108">
        <v>50.2</v>
      </c>
      <c r="AN108">
        <v>1</v>
      </c>
      <c r="AO108">
        <v>0</v>
      </c>
    </row>
    <row r="109" spans="1:41">
      <c r="A109" t="s">
        <v>397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2</v>
      </c>
      <c r="H109">
        <v>1</v>
      </c>
      <c r="I109">
        <v>1</v>
      </c>
      <c r="J109">
        <v>0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55</v>
      </c>
      <c r="U109">
        <v>5120</v>
      </c>
      <c r="V109">
        <v>70</v>
      </c>
      <c r="W109">
        <v>385</v>
      </c>
      <c r="X109">
        <v>45</v>
      </c>
      <c r="Y109" t="s">
        <v>398</v>
      </c>
      <c r="Z109">
        <v>75</v>
      </c>
      <c r="AA109">
        <v>1000000</v>
      </c>
      <c r="AB109">
        <v>1.2</v>
      </c>
      <c r="AC109">
        <v>90</v>
      </c>
      <c r="AD109" t="s">
        <v>399</v>
      </c>
      <c r="AE109" t="s">
        <v>400</v>
      </c>
      <c r="AF109">
        <v>50</v>
      </c>
      <c r="AG109">
        <v>108</v>
      </c>
      <c r="AH109">
        <v>60</v>
      </c>
      <c r="AI109">
        <v>75</v>
      </c>
      <c r="AJ109">
        <v>30</v>
      </c>
      <c r="AK109" t="s">
        <v>99</v>
      </c>
      <c r="AM109">
        <v>65.5</v>
      </c>
      <c r="AN109">
        <v>1</v>
      </c>
      <c r="AO109">
        <v>0</v>
      </c>
    </row>
    <row r="110" spans="1:41">
      <c r="A110" t="s">
        <v>339</v>
      </c>
      <c r="B110">
        <v>0.5</v>
      </c>
      <c r="C110">
        <v>1</v>
      </c>
      <c r="D110">
        <v>1</v>
      </c>
      <c r="E110">
        <v>1</v>
      </c>
      <c r="F110">
        <v>0.5</v>
      </c>
      <c r="G110">
        <v>0.5</v>
      </c>
      <c r="H110">
        <v>1</v>
      </c>
      <c r="I110">
        <v>1</v>
      </c>
      <c r="J110">
        <v>1</v>
      </c>
      <c r="K110">
        <v>0.5</v>
      </c>
      <c r="L110">
        <v>2</v>
      </c>
      <c r="M110">
        <v>1</v>
      </c>
      <c r="N110">
        <v>1</v>
      </c>
      <c r="O110">
        <v>0.5</v>
      </c>
      <c r="P110">
        <v>2</v>
      </c>
      <c r="Q110">
        <v>1</v>
      </c>
      <c r="R110">
        <v>1</v>
      </c>
      <c r="S110">
        <v>1</v>
      </c>
      <c r="T110">
        <v>65</v>
      </c>
      <c r="U110">
        <v>5120</v>
      </c>
      <c r="V110">
        <v>70</v>
      </c>
      <c r="W110">
        <v>340</v>
      </c>
      <c r="X110">
        <v>190</v>
      </c>
      <c r="Y110" t="s">
        <v>401</v>
      </c>
      <c r="Z110">
        <v>95</v>
      </c>
      <c r="AA110">
        <v>1000000</v>
      </c>
      <c r="AB110">
        <v>0.6</v>
      </c>
      <c r="AC110">
        <v>40</v>
      </c>
      <c r="AD110" t="s">
        <v>402</v>
      </c>
      <c r="AE110" t="s">
        <v>403</v>
      </c>
      <c r="AF110">
        <v>50</v>
      </c>
      <c r="AG110">
        <v>109</v>
      </c>
      <c r="AH110">
        <v>60</v>
      </c>
      <c r="AI110">
        <v>45</v>
      </c>
      <c r="AJ110">
        <v>35</v>
      </c>
      <c r="AK110" t="s">
        <v>46</v>
      </c>
      <c r="AM110">
        <v>1</v>
      </c>
      <c r="AN110">
        <v>1</v>
      </c>
      <c r="AO110">
        <v>0</v>
      </c>
    </row>
    <row r="111" spans="1:41">
      <c r="A111" t="s">
        <v>339</v>
      </c>
      <c r="B111">
        <v>0.5</v>
      </c>
      <c r="C111">
        <v>1</v>
      </c>
      <c r="D111">
        <v>1</v>
      </c>
      <c r="E111">
        <v>1</v>
      </c>
      <c r="F111">
        <v>0.5</v>
      </c>
      <c r="G111">
        <v>0.5</v>
      </c>
      <c r="H111">
        <v>1</v>
      </c>
      <c r="I111">
        <v>1</v>
      </c>
      <c r="J111">
        <v>1</v>
      </c>
      <c r="K111">
        <v>0.5</v>
      </c>
      <c r="L111">
        <v>2</v>
      </c>
      <c r="M111">
        <v>1</v>
      </c>
      <c r="N111">
        <v>1</v>
      </c>
      <c r="O111">
        <v>0.5</v>
      </c>
      <c r="P111">
        <v>2</v>
      </c>
      <c r="Q111">
        <v>1</v>
      </c>
      <c r="R111">
        <v>1</v>
      </c>
      <c r="S111">
        <v>1</v>
      </c>
      <c r="T111">
        <v>90</v>
      </c>
      <c r="U111">
        <v>5120</v>
      </c>
      <c r="V111">
        <v>70</v>
      </c>
      <c r="W111">
        <v>490</v>
      </c>
      <c r="X111">
        <v>60</v>
      </c>
      <c r="Y111" t="s">
        <v>401</v>
      </c>
      <c r="Z111">
        <v>120</v>
      </c>
      <c r="AA111">
        <v>1000000</v>
      </c>
      <c r="AB111">
        <v>1.2</v>
      </c>
      <c r="AC111">
        <v>65</v>
      </c>
      <c r="AD111" t="s">
        <v>404</v>
      </c>
      <c r="AE111" t="s">
        <v>405</v>
      </c>
      <c r="AF111">
        <v>50</v>
      </c>
      <c r="AG111">
        <v>110</v>
      </c>
      <c r="AH111">
        <v>85</v>
      </c>
      <c r="AI111">
        <v>70</v>
      </c>
      <c r="AJ111">
        <v>60</v>
      </c>
      <c r="AK111" t="s">
        <v>46</v>
      </c>
      <c r="AM111">
        <v>9.5</v>
      </c>
      <c r="AN111">
        <v>1</v>
      </c>
      <c r="AO111">
        <v>0</v>
      </c>
    </row>
    <row r="112" spans="1:41">
      <c r="A112" t="s">
        <v>406</v>
      </c>
      <c r="B112">
        <v>1</v>
      </c>
      <c r="C112">
        <v>1</v>
      </c>
      <c r="D112">
        <v>1</v>
      </c>
      <c r="E112">
        <v>0</v>
      </c>
      <c r="F112">
        <v>1</v>
      </c>
      <c r="G112">
        <v>2</v>
      </c>
      <c r="H112">
        <v>0.5</v>
      </c>
      <c r="I112">
        <v>0.5</v>
      </c>
      <c r="J112">
        <v>1</v>
      </c>
      <c r="K112">
        <v>4</v>
      </c>
      <c r="L112">
        <v>2</v>
      </c>
      <c r="M112">
        <v>2</v>
      </c>
      <c r="N112">
        <v>0.5</v>
      </c>
      <c r="O112">
        <v>0.25</v>
      </c>
      <c r="P112">
        <v>1</v>
      </c>
      <c r="Q112">
        <v>0.5</v>
      </c>
      <c r="R112">
        <v>2</v>
      </c>
      <c r="S112">
        <v>4</v>
      </c>
      <c r="T112">
        <v>85</v>
      </c>
      <c r="U112">
        <v>5120</v>
      </c>
      <c r="V112">
        <v>70</v>
      </c>
      <c r="W112">
        <v>345</v>
      </c>
      <c r="X112">
        <v>120</v>
      </c>
      <c r="Y112" t="s">
        <v>407</v>
      </c>
      <c r="Z112">
        <v>95</v>
      </c>
      <c r="AA112">
        <v>1250000</v>
      </c>
      <c r="AB112">
        <v>1</v>
      </c>
      <c r="AC112">
        <v>80</v>
      </c>
      <c r="AD112" t="s">
        <v>408</v>
      </c>
      <c r="AE112" t="s">
        <v>409</v>
      </c>
      <c r="AF112">
        <v>50</v>
      </c>
      <c r="AG112">
        <v>111</v>
      </c>
      <c r="AH112">
        <v>30</v>
      </c>
      <c r="AI112">
        <v>30</v>
      </c>
      <c r="AJ112">
        <v>25</v>
      </c>
      <c r="AK112" t="s">
        <v>135</v>
      </c>
      <c r="AL112" t="s">
        <v>284</v>
      </c>
      <c r="AM112">
        <v>115</v>
      </c>
      <c r="AN112">
        <v>1</v>
      </c>
      <c r="AO112">
        <v>0</v>
      </c>
    </row>
    <row r="113" spans="1:41">
      <c r="A113" t="s">
        <v>406</v>
      </c>
      <c r="B113">
        <v>1</v>
      </c>
      <c r="C113">
        <v>1</v>
      </c>
      <c r="D113">
        <v>1</v>
      </c>
      <c r="E113">
        <v>0</v>
      </c>
      <c r="F113">
        <v>1</v>
      </c>
      <c r="G113">
        <v>2</v>
      </c>
      <c r="H113">
        <v>0.5</v>
      </c>
      <c r="I113">
        <v>0.5</v>
      </c>
      <c r="J113">
        <v>1</v>
      </c>
      <c r="K113">
        <v>4</v>
      </c>
      <c r="L113">
        <v>2</v>
      </c>
      <c r="M113">
        <v>2</v>
      </c>
      <c r="N113">
        <v>0.5</v>
      </c>
      <c r="O113">
        <v>0.25</v>
      </c>
      <c r="P113">
        <v>1</v>
      </c>
      <c r="Q113">
        <v>0.5</v>
      </c>
      <c r="R113">
        <v>2</v>
      </c>
      <c r="S113">
        <v>4</v>
      </c>
      <c r="T113">
        <v>130</v>
      </c>
      <c r="U113">
        <v>5120</v>
      </c>
      <c r="V113">
        <v>70</v>
      </c>
      <c r="W113">
        <v>485</v>
      </c>
      <c r="X113">
        <v>60</v>
      </c>
      <c r="Y113" t="s">
        <v>146</v>
      </c>
      <c r="Z113">
        <v>120</v>
      </c>
      <c r="AA113">
        <v>1250000</v>
      </c>
      <c r="AB113">
        <v>1.9</v>
      </c>
      <c r="AC113">
        <v>105</v>
      </c>
      <c r="AD113" t="s">
        <v>410</v>
      </c>
      <c r="AE113" t="s">
        <v>411</v>
      </c>
      <c r="AF113">
        <v>50</v>
      </c>
      <c r="AG113">
        <v>112</v>
      </c>
      <c r="AH113">
        <v>45</v>
      </c>
      <c r="AI113">
        <v>45</v>
      </c>
      <c r="AJ113">
        <v>40</v>
      </c>
      <c r="AK113" t="s">
        <v>135</v>
      </c>
      <c r="AL113" t="s">
        <v>284</v>
      </c>
      <c r="AM113">
        <v>120</v>
      </c>
      <c r="AN113">
        <v>1</v>
      </c>
      <c r="AO113">
        <v>0</v>
      </c>
    </row>
    <row r="114" spans="1:41">
      <c r="A114" t="s">
        <v>412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2</v>
      </c>
      <c r="H114">
        <v>1</v>
      </c>
      <c r="I114">
        <v>1</v>
      </c>
      <c r="J114">
        <v>0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5</v>
      </c>
      <c r="U114">
        <v>10240</v>
      </c>
      <c r="V114">
        <v>140</v>
      </c>
      <c r="W114">
        <v>450</v>
      </c>
      <c r="X114">
        <v>30</v>
      </c>
      <c r="Y114" t="s">
        <v>374</v>
      </c>
      <c r="Z114">
        <v>5</v>
      </c>
      <c r="AA114">
        <v>800000</v>
      </c>
      <c r="AB114">
        <v>1.1000000000000001</v>
      </c>
      <c r="AC114">
        <v>250</v>
      </c>
      <c r="AD114" t="s">
        <v>413</v>
      </c>
      <c r="AE114" t="s">
        <v>414</v>
      </c>
      <c r="AF114">
        <v>0</v>
      </c>
      <c r="AG114">
        <v>113</v>
      </c>
      <c r="AH114">
        <v>35</v>
      </c>
      <c r="AI114">
        <v>105</v>
      </c>
      <c r="AJ114">
        <v>50</v>
      </c>
      <c r="AK114" t="s">
        <v>99</v>
      </c>
      <c r="AM114">
        <v>34.6</v>
      </c>
      <c r="AN114">
        <v>1</v>
      </c>
      <c r="AO114">
        <v>0</v>
      </c>
    </row>
    <row r="115" spans="1:41">
      <c r="A115" t="s">
        <v>415</v>
      </c>
      <c r="B115">
        <v>2</v>
      </c>
      <c r="C115">
        <v>1</v>
      </c>
      <c r="D115">
        <v>1</v>
      </c>
      <c r="E115">
        <v>0.5</v>
      </c>
      <c r="F115">
        <v>1</v>
      </c>
      <c r="G115">
        <v>1</v>
      </c>
      <c r="H115">
        <v>2</v>
      </c>
      <c r="I115">
        <v>2</v>
      </c>
      <c r="J115">
        <v>1</v>
      </c>
      <c r="K115">
        <v>0.5</v>
      </c>
      <c r="L115">
        <v>0.5</v>
      </c>
      <c r="M115">
        <v>2</v>
      </c>
      <c r="N115">
        <v>1</v>
      </c>
      <c r="O115">
        <v>2</v>
      </c>
      <c r="P115">
        <v>1</v>
      </c>
      <c r="Q115">
        <v>1</v>
      </c>
      <c r="R115">
        <v>1</v>
      </c>
      <c r="S115">
        <v>0.5</v>
      </c>
      <c r="T115">
        <v>55</v>
      </c>
      <c r="U115">
        <v>5120</v>
      </c>
      <c r="V115">
        <v>70</v>
      </c>
      <c r="W115">
        <v>435</v>
      </c>
      <c r="X115">
        <v>45</v>
      </c>
      <c r="Y115" t="s">
        <v>416</v>
      </c>
      <c r="Z115">
        <v>115</v>
      </c>
      <c r="AA115">
        <v>1000000</v>
      </c>
      <c r="AB115">
        <v>1</v>
      </c>
      <c r="AC115">
        <v>65</v>
      </c>
      <c r="AD115" t="s">
        <v>417</v>
      </c>
      <c r="AE115" t="s">
        <v>418</v>
      </c>
      <c r="AF115">
        <v>50</v>
      </c>
      <c r="AG115">
        <v>114</v>
      </c>
      <c r="AH115">
        <v>100</v>
      </c>
      <c r="AI115">
        <v>40</v>
      </c>
      <c r="AJ115">
        <v>60</v>
      </c>
      <c r="AK115" t="s">
        <v>45</v>
      </c>
      <c r="AM115">
        <v>35</v>
      </c>
      <c r="AN115">
        <v>1</v>
      </c>
      <c r="AO115">
        <v>0</v>
      </c>
    </row>
    <row r="116" spans="1:41">
      <c r="A116" t="s">
        <v>419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2</v>
      </c>
      <c r="H116">
        <v>1</v>
      </c>
      <c r="I116">
        <v>1</v>
      </c>
      <c r="J116">
        <v>0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125</v>
      </c>
      <c r="U116">
        <v>5120</v>
      </c>
      <c r="V116">
        <v>70</v>
      </c>
      <c r="W116">
        <v>590</v>
      </c>
      <c r="X116">
        <v>45</v>
      </c>
      <c r="Y116" t="s">
        <v>420</v>
      </c>
      <c r="Z116">
        <v>100</v>
      </c>
      <c r="AA116">
        <v>1000000</v>
      </c>
      <c r="AB116">
        <v>2.2000000000000002</v>
      </c>
      <c r="AC116">
        <v>105</v>
      </c>
      <c r="AD116" t="s">
        <v>421</v>
      </c>
      <c r="AE116" t="s">
        <v>422</v>
      </c>
      <c r="AF116">
        <v>0</v>
      </c>
      <c r="AG116">
        <v>115</v>
      </c>
      <c r="AH116">
        <v>60</v>
      </c>
      <c r="AI116">
        <v>100</v>
      </c>
      <c r="AJ116">
        <v>100</v>
      </c>
      <c r="AK116" t="s">
        <v>99</v>
      </c>
      <c r="AM116">
        <v>80</v>
      </c>
      <c r="AN116">
        <v>1</v>
      </c>
      <c r="AO116">
        <v>0</v>
      </c>
    </row>
    <row r="117" spans="1:41">
      <c r="A117" t="s">
        <v>423</v>
      </c>
      <c r="B117">
        <v>1</v>
      </c>
      <c r="C117">
        <v>1</v>
      </c>
      <c r="D117">
        <v>1</v>
      </c>
      <c r="E117">
        <v>2</v>
      </c>
      <c r="F117">
        <v>1</v>
      </c>
      <c r="G117">
        <v>1</v>
      </c>
      <c r="H117">
        <v>0.5</v>
      </c>
      <c r="I117">
        <v>1</v>
      </c>
      <c r="J117">
        <v>1</v>
      </c>
      <c r="K117">
        <v>2</v>
      </c>
      <c r="L117">
        <v>1</v>
      </c>
      <c r="M117">
        <v>0.5</v>
      </c>
      <c r="N117">
        <v>1</v>
      </c>
      <c r="O117">
        <v>1</v>
      </c>
      <c r="P117">
        <v>1</v>
      </c>
      <c r="Q117">
        <v>1</v>
      </c>
      <c r="R117">
        <v>0.5</v>
      </c>
      <c r="S117">
        <v>0.5</v>
      </c>
      <c r="T117">
        <v>40</v>
      </c>
      <c r="U117">
        <v>5120</v>
      </c>
      <c r="V117">
        <v>70</v>
      </c>
      <c r="W117">
        <v>295</v>
      </c>
      <c r="X117">
        <v>225</v>
      </c>
      <c r="Y117" t="s">
        <v>424</v>
      </c>
      <c r="Z117">
        <v>70</v>
      </c>
      <c r="AA117">
        <v>1000000</v>
      </c>
      <c r="AB117">
        <v>0.4</v>
      </c>
      <c r="AC117">
        <v>30</v>
      </c>
      <c r="AD117" t="s">
        <v>425</v>
      </c>
      <c r="AE117" t="s">
        <v>426</v>
      </c>
      <c r="AF117">
        <v>50</v>
      </c>
      <c r="AG117">
        <v>116</v>
      </c>
      <c r="AH117">
        <v>70</v>
      </c>
      <c r="AI117">
        <v>25</v>
      </c>
      <c r="AJ117">
        <v>60</v>
      </c>
      <c r="AK117" t="s">
        <v>66</v>
      </c>
      <c r="AM117">
        <v>8</v>
      </c>
      <c r="AN117">
        <v>1</v>
      </c>
      <c r="AO117">
        <v>0</v>
      </c>
    </row>
    <row r="118" spans="1:41">
      <c r="A118" t="s">
        <v>427</v>
      </c>
      <c r="B118">
        <v>1</v>
      </c>
      <c r="C118">
        <v>1</v>
      </c>
      <c r="D118">
        <v>1</v>
      </c>
      <c r="E118">
        <v>2</v>
      </c>
      <c r="F118">
        <v>1</v>
      </c>
      <c r="G118">
        <v>1</v>
      </c>
      <c r="H118">
        <v>0.5</v>
      </c>
      <c r="I118">
        <v>1</v>
      </c>
      <c r="J118">
        <v>1</v>
      </c>
      <c r="K118">
        <v>2</v>
      </c>
      <c r="L118">
        <v>1</v>
      </c>
      <c r="M118">
        <v>0.5</v>
      </c>
      <c r="N118">
        <v>1</v>
      </c>
      <c r="O118">
        <v>1</v>
      </c>
      <c r="P118">
        <v>1</v>
      </c>
      <c r="Q118">
        <v>1</v>
      </c>
      <c r="R118">
        <v>0.5</v>
      </c>
      <c r="S118">
        <v>0.5</v>
      </c>
      <c r="T118">
        <v>65</v>
      </c>
      <c r="U118">
        <v>5120</v>
      </c>
      <c r="V118">
        <v>70</v>
      </c>
      <c r="W118">
        <v>440</v>
      </c>
      <c r="X118">
        <v>75</v>
      </c>
      <c r="Y118" t="s">
        <v>424</v>
      </c>
      <c r="Z118">
        <v>95</v>
      </c>
      <c r="AA118">
        <v>1000000</v>
      </c>
      <c r="AB118">
        <v>1.2</v>
      </c>
      <c r="AC118">
        <v>55</v>
      </c>
      <c r="AD118" t="s">
        <v>428</v>
      </c>
      <c r="AE118" t="s">
        <v>429</v>
      </c>
      <c r="AF118">
        <v>50</v>
      </c>
      <c r="AG118">
        <v>117</v>
      </c>
      <c r="AH118">
        <v>95</v>
      </c>
      <c r="AI118">
        <v>45</v>
      </c>
      <c r="AJ118">
        <v>85</v>
      </c>
      <c r="AK118" t="s">
        <v>66</v>
      </c>
      <c r="AM118">
        <v>25</v>
      </c>
      <c r="AN118">
        <v>1</v>
      </c>
      <c r="AO118">
        <v>0</v>
      </c>
    </row>
    <row r="119" spans="1:41">
      <c r="A119" t="s">
        <v>430</v>
      </c>
      <c r="B119">
        <v>1</v>
      </c>
      <c r="C119">
        <v>1</v>
      </c>
      <c r="D119">
        <v>1</v>
      </c>
      <c r="E119">
        <v>2</v>
      </c>
      <c r="F119">
        <v>1</v>
      </c>
      <c r="G119">
        <v>1</v>
      </c>
      <c r="H119">
        <v>0.5</v>
      </c>
      <c r="I119">
        <v>1</v>
      </c>
      <c r="J119">
        <v>1</v>
      </c>
      <c r="K119">
        <v>2</v>
      </c>
      <c r="L119">
        <v>1</v>
      </c>
      <c r="M119">
        <v>0.5</v>
      </c>
      <c r="N119">
        <v>1</v>
      </c>
      <c r="O119">
        <v>1</v>
      </c>
      <c r="P119">
        <v>1</v>
      </c>
      <c r="Q119">
        <v>1</v>
      </c>
      <c r="R119">
        <v>0.5</v>
      </c>
      <c r="S119">
        <v>0.5</v>
      </c>
      <c r="T119">
        <v>67</v>
      </c>
      <c r="U119">
        <v>5120</v>
      </c>
      <c r="V119">
        <v>70</v>
      </c>
      <c r="W119">
        <v>320</v>
      </c>
      <c r="X119">
        <v>225</v>
      </c>
      <c r="Y119" t="s">
        <v>431</v>
      </c>
      <c r="Z119">
        <v>60</v>
      </c>
      <c r="AA119">
        <v>1000000</v>
      </c>
      <c r="AB119">
        <v>0.6</v>
      </c>
      <c r="AC119">
        <v>45</v>
      </c>
      <c r="AD119" t="s">
        <v>432</v>
      </c>
      <c r="AE119" t="s">
        <v>433</v>
      </c>
      <c r="AF119">
        <v>50</v>
      </c>
      <c r="AG119">
        <v>118</v>
      </c>
      <c r="AH119">
        <v>35</v>
      </c>
      <c r="AI119">
        <v>50</v>
      </c>
      <c r="AJ119">
        <v>63</v>
      </c>
      <c r="AK119" t="s">
        <v>66</v>
      </c>
      <c r="AM119">
        <v>15</v>
      </c>
      <c r="AN119">
        <v>1</v>
      </c>
      <c r="AO119">
        <v>0</v>
      </c>
    </row>
    <row r="120" spans="1:41">
      <c r="A120" t="s">
        <v>430</v>
      </c>
      <c r="B120">
        <v>1</v>
      </c>
      <c r="C120">
        <v>1</v>
      </c>
      <c r="D120">
        <v>1</v>
      </c>
      <c r="E120">
        <v>2</v>
      </c>
      <c r="F120">
        <v>1</v>
      </c>
      <c r="G120">
        <v>1</v>
      </c>
      <c r="H120">
        <v>0.5</v>
      </c>
      <c r="I120">
        <v>1</v>
      </c>
      <c r="J120">
        <v>1</v>
      </c>
      <c r="K120">
        <v>2</v>
      </c>
      <c r="L120">
        <v>1</v>
      </c>
      <c r="M120">
        <v>0.5</v>
      </c>
      <c r="N120">
        <v>1</v>
      </c>
      <c r="O120">
        <v>1</v>
      </c>
      <c r="P120">
        <v>1</v>
      </c>
      <c r="Q120">
        <v>1</v>
      </c>
      <c r="R120">
        <v>0.5</v>
      </c>
      <c r="S120">
        <v>0.5</v>
      </c>
      <c r="T120">
        <v>92</v>
      </c>
      <c r="U120">
        <v>5120</v>
      </c>
      <c r="V120">
        <v>70</v>
      </c>
      <c r="W120">
        <v>450</v>
      </c>
      <c r="X120">
        <v>60</v>
      </c>
      <c r="Y120" t="s">
        <v>431</v>
      </c>
      <c r="Z120">
        <v>65</v>
      </c>
      <c r="AA120">
        <v>1000000</v>
      </c>
      <c r="AB120">
        <v>1.3</v>
      </c>
      <c r="AC120">
        <v>80</v>
      </c>
      <c r="AD120" t="s">
        <v>434</v>
      </c>
      <c r="AE120" t="s">
        <v>435</v>
      </c>
      <c r="AF120">
        <v>50</v>
      </c>
      <c r="AG120">
        <v>119</v>
      </c>
      <c r="AH120">
        <v>65</v>
      </c>
      <c r="AI120">
        <v>80</v>
      </c>
      <c r="AJ120">
        <v>68</v>
      </c>
      <c r="AK120" t="s">
        <v>66</v>
      </c>
      <c r="AM120">
        <v>39</v>
      </c>
      <c r="AN120">
        <v>1</v>
      </c>
      <c r="AO120">
        <v>0</v>
      </c>
    </row>
    <row r="121" spans="1:41">
      <c r="A121" t="s">
        <v>436</v>
      </c>
      <c r="B121">
        <v>1</v>
      </c>
      <c r="C121">
        <v>1</v>
      </c>
      <c r="D121">
        <v>1</v>
      </c>
      <c r="E121">
        <v>2</v>
      </c>
      <c r="F121">
        <v>1</v>
      </c>
      <c r="G121">
        <v>1</v>
      </c>
      <c r="H121">
        <v>0.5</v>
      </c>
      <c r="I121">
        <v>1</v>
      </c>
      <c r="J121">
        <v>1</v>
      </c>
      <c r="K121">
        <v>2</v>
      </c>
      <c r="L121">
        <v>1</v>
      </c>
      <c r="M121">
        <v>0.5</v>
      </c>
      <c r="N121">
        <v>1</v>
      </c>
      <c r="O121">
        <v>1</v>
      </c>
      <c r="P121">
        <v>1</v>
      </c>
      <c r="Q121">
        <v>1</v>
      </c>
      <c r="R121">
        <v>0.5</v>
      </c>
      <c r="S121">
        <v>0.5</v>
      </c>
      <c r="T121">
        <v>45</v>
      </c>
      <c r="U121">
        <v>5120</v>
      </c>
      <c r="V121">
        <v>70</v>
      </c>
      <c r="W121">
        <v>340</v>
      </c>
      <c r="X121">
        <v>225</v>
      </c>
      <c r="Y121" t="s">
        <v>437</v>
      </c>
      <c r="Z121">
        <v>55</v>
      </c>
      <c r="AA121">
        <v>1250000</v>
      </c>
      <c r="AB121">
        <v>0.8</v>
      </c>
      <c r="AC121">
        <v>30</v>
      </c>
      <c r="AD121" t="s">
        <v>438</v>
      </c>
      <c r="AE121" t="s">
        <v>439</v>
      </c>
      <c r="AG121">
        <v>120</v>
      </c>
      <c r="AH121">
        <v>70</v>
      </c>
      <c r="AI121">
        <v>55</v>
      </c>
      <c r="AJ121">
        <v>85</v>
      </c>
      <c r="AK121" t="s">
        <v>66</v>
      </c>
      <c r="AM121">
        <v>34.5</v>
      </c>
      <c r="AN121">
        <v>1</v>
      </c>
      <c r="AO121">
        <v>0</v>
      </c>
    </row>
    <row r="122" spans="1:41">
      <c r="A122" t="s">
        <v>436</v>
      </c>
      <c r="B122">
        <v>2</v>
      </c>
      <c r="C122">
        <v>2</v>
      </c>
      <c r="D122">
        <v>1</v>
      </c>
      <c r="E122">
        <v>2</v>
      </c>
      <c r="F122">
        <v>1</v>
      </c>
      <c r="G122">
        <v>0.5</v>
      </c>
      <c r="H122">
        <v>0.5</v>
      </c>
      <c r="I122">
        <v>1</v>
      </c>
      <c r="J122">
        <v>2</v>
      </c>
      <c r="K122">
        <v>2</v>
      </c>
      <c r="L122">
        <v>1</v>
      </c>
      <c r="M122">
        <v>0.5</v>
      </c>
      <c r="N122">
        <v>1</v>
      </c>
      <c r="O122">
        <v>1</v>
      </c>
      <c r="P122">
        <v>0.5</v>
      </c>
      <c r="Q122">
        <v>1</v>
      </c>
      <c r="R122">
        <v>0.5</v>
      </c>
      <c r="S122">
        <v>0.5</v>
      </c>
      <c r="T122">
        <v>75</v>
      </c>
      <c r="U122">
        <v>5120</v>
      </c>
      <c r="V122">
        <v>70</v>
      </c>
      <c r="W122">
        <v>520</v>
      </c>
      <c r="X122">
        <v>60</v>
      </c>
      <c r="Y122" t="s">
        <v>440</v>
      </c>
      <c r="Z122">
        <v>85</v>
      </c>
      <c r="AA122">
        <v>1250000</v>
      </c>
      <c r="AB122">
        <v>1.1000000000000001</v>
      </c>
      <c r="AC122">
        <v>60</v>
      </c>
      <c r="AD122" t="s">
        <v>441</v>
      </c>
      <c r="AE122" t="s">
        <v>442</v>
      </c>
      <c r="AG122">
        <v>121</v>
      </c>
      <c r="AH122">
        <v>100</v>
      </c>
      <c r="AI122">
        <v>85</v>
      </c>
      <c r="AJ122">
        <v>115</v>
      </c>
      <c r="AK122" t="s">
        <v>66</v>
      </c>
      <c r="AL122" t="s">
        <v>253</v>
      </c>
      <c r="AM122">
        <v>80</v>
      </c>
      <c r="AN122">
        <v>1</v>
      </c>
      <c r="AO122">
        <v>0</v>
      </c>
    </row>
    <row r="123" spans="1:41">
      <c r="A123" t="s">
        <v>443</v>
      </c>
      <c r="B123">
        <v>1</v>
      </c>
      <c r="C123">
        <v>1</v>
      </c>
      <c r="D123">
        <v>0</v>
      </c>
      <c r="E123">
        <v>1</v>
      </c>
      <c r="F123">
        <v>1</v>
      </c>
      <c r="G123">
        <v>0.25</v>
      </c>
      <c r="H123">
        <v>1</v>
      </c>
      <c r="I123">
        <v>1</v>
      </c>
      <c r="J123">
        <v>2</v>
      </c>
      <c r="K123">
        <v>1</v>
      </c>
      <c r="L123">
        <v>1</v>
      </c>
      <c r="M123">
        <v>1</v>
      </c>
      <c r="N123">
        <v>1</v>
      </c>
      <c r="O123">
        <v>2</v>
      </c>
      <c r="P123">
        <v>0.5</v>
      </c>
      <c r="Q123">
        <v>1</v>
      </c>
      <c r="R123">
        <v>2</v>
      </c>
      <c r="S123">
        <v>1</v>
      </c>
      <c r="T123">
        <v>45</v>
      </c>
      <c r="U123">
        <v>6400</v>
      </c>
      <c r="V123">
        <v>70</v>
      </c>
      <c r="W123">
        <v>460</v>
      </c>
      <c r="X123">
        <v>45</v>
      </c>
      <c r="Y123" t="s">
        <v>444</v>
      </c>
      <c r="Z123">
        <v>65</v>
      </c>
      <c r="AA123">
        <v>1000000</v>
      </c>
      <c r="AB123">
        <v>1.3</v>
      </c>
      <c r="AC123">
        <v>40</v>
      </c>
      <c r="AD123" t="s">
        <v>445</v>
      </c>
      <c r="AE123" t="s">
        <v>446</v>
      </c>
      <c r="AF123">
        <v>50</v>
      </c>
      <c r="AG123">
        <v>122</v>
      </c>
      <c r="AH123">
        <v>100</v>
      </c>
      <c r="AI123">
        <v>120</v>
      </c>
      <c r="AJ123">
        <v>90</v>
      </c>
      <c r="AK123" t="s">
        <v>253</v>
      </c>
      <c r="AL123" t="s">
        <v>159</v>
      </c>
      <c r="AM123">
        <v>54.5</v>
      </c>
      <c r="AN123">
        <v>1</v>
      </c>
      <c r="AO123">
        <v>0</v>
      </c>
    </row>
    <row r="124" spans="1:41">
      <c r="A124" t="s">
        <v>447</v>
      </c>
      <c r="B124">
        <v>0.5</v>
      </c>
      <c r="C124">
        <v>1</v>
      </c>
      <c r="D124">
        <v>1</v>
      </c>
      <c r="E124">
        <v>2</v>
      </c>
      <c r="F124">
        <v>1</v>
      </c>
      <c r="G124">
        <v>0.25</v>
      </c>
      <c r="H124">
        <v>2</v>
      </c>
      <c r="I124">
        <v>2</v>
      </c>
      <c r="J124">
        <v>1</v>
      </c>
      <c r="K124">
        <v>0.25</v>
      </c>
      <c r="L124">
        <v>0</v>
      </c>
      <c r="M124">
        <v>2</v>
      </c>
      <c r="N124">
        <v>1</v>
      </c>
      <c r="O124">
        <v>1</v>
      </c>
      <c r="P124">
        <v>1</v>
      </c>
      <c r="Q124">
        <v>4</v>
      </c>
      <c r="R124">
        <v>1</v>
      </c>
      <c r="S124">
        <v>1</v>
      </c>
      <c r="T124">
        <v>110</v>
      </c>
      <c r="U124">
        <v>6400</v>
      </c>
      <c r="V124">
        <v>70</v>
      </c>
      <c r="W124">
        <v>500</v>
      </c>
      <c r="X124">
        <v>45</v>
      </c>
      <c r="Y124" t="s">
        <v>448</v>
      </c>
      <c r="Z124">
        <v>80</v>
      </c>
      <c r="AA124">
        <v>1000000</v>
      </c>
      <c r="AB124">
        <v>1.5</v>
      </c>
      <c r="AC124">
        <v>70</v>
      </c>
      <c r="AD124" t="s">
        <v>449</v>
      </c>
      <c r="AE124" t="s">
        <v>450</v>
      </c>
      <c r="AF124">
        <v>50</v>
      </c>
      <c r="AG124">
        <v>123</v>
      </c>
      <c r="AH124">
        <v>55</v>
      </c>
      <c r="AI124">
        <v>80</v>
      </c>
      <c r="AJ124">
        <v>105</v>
      </c>
      <c r="AK124" t="s">
        <v>77</v>
      </c>
      <c r="AL124" t="s">
        <v>61</v>
      </c>
      <c r="AM124">
        <v>56</v>
      </c>
      <c r="AN124">
        <v>1</v>
      </c>
      <c r="AO124">
        <v>0</v>
      </c>
    </row>
    <row r="125" spans="1:41">
      <c r="A125" t="s">
        <v>451</v>
      </c>
      <c r="B125">
        <v>2</v>
      </c>
      <c r="C125">
        <v>2</v>
      </c>
      <c r="D125">
        <v>1</v>
      </c>
      <c r="E125">
        <v>1</v>
      </c>
      <c r="F125">
        <v>1</v>
      </c>
      <c r="G125">
        <v>1</v>
      </c>
      <c r="H125">
        <v>2</v>
      </c>
      <c r="I125">
        <v>1</v>
      </c>
      <c r="J125">
        <v>2</v>
      </c>
      <c r="K125">
        <v>1</v>
      </c>
      <c r="L125">
        <v>1</v>
      </c>
      <c r="M125">
        <v>0.5</v>
      </c>
      <c r="N125">
        <v>1</v>
      </c>
      <c r="O125">
        <v>1</v>
      </c>
      <c r="P125">
        <v>0.5</v>
      </c>
      <c r="Q125">
        <v>2</v>
      </c>
      <c r="R125">
        <v>2</v>
      </c>
      <c r="S125">
        <v>1</v>
      </c>
      <c r="T125">
        <v>50</v>
      </c>
      <c r="U125">
        <v>6400</v>
      </c>
      <c r="V125">
        <v>70</v>
      </c>
      <c r="W125">
        <v>455</v>
      </c>
      <c r="X125">
        <v>45</v>
      </c>
      <c r="Y125" t="s">
        <v>452</v>
      </c>
      <c r="Z125">
        <v>35</v>
      </c>
      <c r="AA125">
        <v>1000000</v>
      </c>
      <c r="AB125">
        <v>1.4</v>
      </c>
      <c r="AC125">
        <v>65</v>
      </c>
      <c r="AD125" t="s">
        <v>453</v>
      </c>
      <c r="AE125" t="s">
        <v>454</v>
      </c>
      <c r="AF125">
        <v>0</v>
      </c>
      <c r="AG125">
        <v>124</v>
      </c>
      <c r="AH125">
        <v>115</v>
      </c>
      <c r="AI125">
        <v>95</v>
      </c>
      <c r="AJ125">
        <v>95</v>
      </c>
      <c r="AK125" t="s">
        <v>136</v>
      </c>
      <c r="AL125" t="s">
        <v>253</v>
      </c>
      <c r="AM125">
        <v>40.6</v>
      </c>
      <c r="AN125">
        <v>1</v>
      </c>
      <c r="AO125">
        <v>0</v>
      </c>
    </row>
    <row r="126" spans="1:41">
      <c r="A126" t="s">
        <v>455</v>
      </c>
      <c r="B126">
        <v>1</v>
      </c>
      <c r="C126">
        <v>1</v>
      </c>
      <c r="D126">
        <v>1</v>
      </c>
      <c r="E126">
        <v>0.5</v>
      </c>
      <c r="F126">
        <v>1</v>
      </c>
      <c r="G126">
        <v>1</v>
      </c>
      <c r="H126">
        <v>1</v>
      </c>
      <c r="I126">
        <v>0.5</v>
      </c>
      <c r="J126">
        <v>1</v>
      </c>
      <c r="K126">
        <v>1</v>
      </c>
      <c r="L126">
        <v>2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0.5</v>
      </c>
      <c r="S126">
        <v>1</v>
      </c>
      <c r="T126">
        <v>83</v>
      </c>
      <c r="U126">
        <v>6400</v>
      </c>
      <c r="V126">
        <v>70</v>
      </c>
      <c r="W126">
        <v>490</v>
      </c>
      <c r="X126">
        <v>45</v>
      </c>
      <c r="Y126" t="s">
        <v>456</v>
      </c>
      <c r="Z126">
        <v>57</v>
      </c>
      <c r="AA126">
        <v>1000000</v>
      </c>
      <c r="AB126">
        <v>1.1000000000000001</v>
      </c>
      <c r="AC126">
        <v>65</v>
      </c>
      <c r="AD126" t="s">
        <v>457</v>
      </c>
      <c r="AE126" t="s">
        <v>458</v>
      </c>
      <c r="AF126">
        <v>75.400000000000006</v>
      </c>
      <c r="AG126">
        <v>125</v>
      </c>
      <c r="AH126">
        <v>95</v>
      </c>
      <c r="AI126">
        <v>85</v>
      </c>
      <c r="AJ126">
        <v>105</v>
      </c>
      <c r="AK126" t="s">
        <v>128</v>
      </c>
      <c r="AM126">
        <v>30</v>
      </c>
      <c r="AN126">
        <v>1</v>
      </c>
      <c r="AO126">
        <v>0</v>
      </c>
    </row>
    <row r="127" spans="1:41">
      <c r="A127" t="s">
        <v>459</v>
      </c>
      <c r="B127">
        <v>0.5</v>
      </c>
      <c r="C127">
        <v>1</v>
      </c>
      <c r="D127">
        <v>1</v>
      </c>
      <c r="E127">
        <v>1</v>
      </c>
      <c r="F127">
        <v>0.5</v>
      </c>
      <c r="G127">
        <v>1</v>
      </c>
      <c r="H127">
        <v>0.5</v>
      </c>
      <c r="I127">
        <v>1</v>
      </c>
      <c r="J127">
        <v>1</v>
      </c>
      <c r="K127">
        <v>0.5</v>
      </c>
      <c r="L127">
        <v>2</v>
      </c>
      <c r="M127">
        <v>0.5</v>
      </c>
      <c r="N127">
        <v>1</v>
      </c>
      <c r="O127">
        <v>1</v>
      </c>
      <c r="P127">
        <v>1</v>
      </c>
      <c r="Q127">
        <v>2</v>
      </c>
      <c r="R127">
        <v>0.5</v>
      </c>
      <c r="S127">
        <v>2</v>
      </c>
      <c r="T127">
        <v>95</v>
      </c>
      <c r="U127">
        <v>6400</v>
      </c>
      <c r="V127">
        <v>70</v>
      </c>
      <c r="W127">
        <v>495</v>
      </c>
      <c r="X127">
        <v>45</v>
      </c>
      <c r="Y127" t="s">
        <v>460</v>
      </c>
      <c r="Z127">
        <v>57</v>
      </c>
      <c r="AA127">
        <v>1000000</v>
      </c>
      <c r="AB127">
        <v>1.3</v>
      </c>
      <c r="AC127">
        <v>65</v>
      </c>
      <c r="AD127" t="s">
        <v>461</v>
      </c>
      <c r="AE127" t="s">
        <v>462</v>
      </c>
      <c r="AF127">
        <v>75.400000000000006</v>
      </c>
      <c r="AG127">
        <v>126</v>
      </c>
      <c r="AH127">
        <v>100</v>
      </c>
      <c r="AI127">
        <v>85</v>
      </c>
      <c r="AJ127">
        <v>93</v>
      </c>
      <c r="AK127" t="s">
        <v>55</v>
      </c>
      <c r="AM127">
        <v>44.5</v>
      </c>
      <c r="AN127">
        <v>1</v>
      </c>
      <c r="AO127">
        <v>0</v>
      </c>
    </row>
    <row r="128" spans="1:41">
      <c r="A128" t="s">
        <v>463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0.5</v>
      </c>
      <c r="H128">
        <v>2</v>
      </c>
      <c r="I128">
        <v>2</v>
      </c>
      <c r="J128">
        <v>1</v>
      </c>
      <c r="K128">
        <v>0.5</v>
      </c>
      <c r="L128">
        <v>0.5</v>
      </c>
      <c r="M128">
        <v>1</v>
      </c>
      <c r="N128">
        <v>1</v>
      </c>
      <c r="O128">
        <v>1</v>
      </c>
      <c r="P128">
        <v>1</v>
      </c>
      <c r="Q128">
        <v>2</v>
      </c>
      <c r="R128">
        <v>1</v>
      </c>
      <c r="S128">
        <v>1</v>
      </c>
      <c r="T128">
        <v>155</v>
      </c>
      <c r="U128">
        <v>6400</v>
      </c>
      <c r="V128">
        <v>70</v>
      </c>
      <c r="W128">
        <v>600</v>
      </c>
      <c r="X128">
        <v>45</v>
      </c>
      <c r="Y128" t="s">
        <v>464</v>
      </c>
      <c r="Z128">
        <v>120</v>
      </c>
      <c r="AA128">
        <v>1250000</v>
      </c>
      <c r="AB128">
        <v>1.5</v>
      </c>
      <c r="AC128">
        <v>65</v>
      </c>
      <c r="AD128" t="s">
        <v>465</v>
      </c>
      <c r="AE128" t="s">
        <v>466</v>
      </c>
      <c r="AF128">
        <v>50</v>
      </c>
      <c r="AG128">
        <v>127</v>
      </c>
      <c r="AH128">
        <v>65</v>
      </c>
      <c r="AI128">
        <v>90</v>
      </c>
      <c r="AJ128">
        <v>105</v>
      </c>
      <c r="AK128" t="s">
        <v>77</v>
      </c>
      <c r="AM128">
        <v>55</v>
      </c>
      <c r="AN128">
        <v>1</v>
      </c>
      <c r="AO128">
        <v>0</v>
      </c>
    </row>
    <row r="129" spans="1:41">
      <c r="A129" t="s">
        <v>467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2</v>
      </c>
      <c r="H129">
        <v>1</v>
      </c>
      <c r="I129">
        <v>1</v>
      </c>
      <c r="J129">
        <v>0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100</v>
      </c>
      <c r="U129">
        <v>5120</v>
      </c>
      <c r="V129">
        <v>70</v>
      </c>
      <c r="W129">
        <v>490</v>
      </c>
      <c r="X129">
        <v>45</v>
      </c>
      <c r="Y129" t="s">
        <v>468</v>
      </c>
      <c r="Z129">
        <v>95</v>
      </c>
      <c r="AA129">
        <v>1250000</v>
      </c>
      <c r="AB129">
        <v>1.4</v>
      </c>
      <c r="AC129">
        <v>75</v>
      </c>
      <c r="AD129" t="s">
        <v>469</v>
      </c>
      <c r="AE129" t="s">
        <v>470</v>
      </c>
      <c r="AF129">
        <v>100</v>
      </c>
      <c r="AG129">
        <v>128</v>
      </c>
      <c r="AH129">
        <v>40</v>
      </c>
      <c r="AI129">
        <v>70</v>
      </c>
      <c r="AJ129">
        <v>110</v>
      </c>
      <c r="AK129" t="s">
        <v>99</v>
      </c>
      <c r="AM129">
        <v>88.4</v>
      </c>
      <c r="AN129">
        <v>1</v>
      </c>
      <c r="AO129">
        <v>0</v>
      </c>
    </row>
    <row r="130" spans="1:41">
      <c r="A130" t="s">
        <v>471</v>
      </c>
      <c r="B130">
        <v>1</v>
      </c>
      <c r="C130">
        <v>1</v>
      </c>
      <c r="D130">
        <v>1</v>
      </c>
      <c r="E130">
        <v>2</v>
      </c>
      <c r="F130">
        <v>1</v>
      </c>
      <c r="G130">
        <v>1</v>
      </c>
      <c r="H130">
        <v>0.5</v>
      </c>
      <c r="I130">
        <v>1</v>
      </c>
      <c r="J130">
        <v>1</v>
      </c>
      <c r="K130">
        <v>2</v>
      </c>
      <c r="L130">
        <v>1</v>
      </c>
      <c r="M130">
        <v>0.5</v>
      </c>
      <c r="N130">
        <v>1</v>
      </c>
      <c r="O130">
        <v>1</v>
      </c>
      <c r="P130">
        <v>1</v>
      </c>
      <c r="Q130">
        <v>1</v>
      </c>
      <c r="R130">
        <v>0.5</v>
      </c>
      <c r="S130">
        <v>0.5</v>
      </c>
      <c r="T130">
        <v>10</v>
      </c>
      <c r="U130">
        <v>1280</v>
      </c>
      <c r="V130">
        <v>70</v>
      </c>
      <c r="W130">
        <v>200</v>
      </c>
      <c r="X130">
        <v>255</v>
      </c>
      <c r="Y130" t="s">
        <v>472</v>
      </c>
      <c r="Z130">
        <v>55</v>
      </c>
      <c r="AA130">
        <v>1250000</v>
      </c>
      <c r="AB130">
        <v>0.9</v>
      </c>
      <c r="AC130">
        <v>20</v>
      </c>
      <c r="AD130" t="s">
        <v>473</v>
      </c>
      <c r="AE130" t="s">
        <v>474</v>
      </c>
      <c r="AF130">
        <v>50</v>
      </c>
      <c r="AG130">
        <v>129</v>
      </c>
      <c r="AH130">
        <v>15</v>
      </c>
      <c r="AI130">
        <v>20</v>
      </c>
      <c r="AJ130">
        <v>80</v>
      </c>
      <c r="AK130" t="s">
        <v>66</v>
      </c>
      <c r="AM130">
        <v>10</v>
      </c>
      <c r="AN130">
        <v>1</v>
      </c>
      <c r="AO130">
        <v>0</v>
      </c>
    </row>
    <row r="131" spans="1:41">
      <c r="A131" t="s">
        <v>475</v>
      </c>
      <c r="B131">
        <v>0.5</v>
      </c>
      <c r="C131">
        <v>1</v>
      </c>
      <c r="D131">
        <v>1</v>
      </c>
      <c r="E131">
        <v>4</v>
      </c>
      <c r="F131">
        <v>1</v>
      </c>
      <c r="G131">
        <v>0.5</v>
      </c>
      <c r="H131">
        <v>0.5</v>
      </c>
      <c r="I131">
        <v>1</v>
      </c>
      <c r="J131">
        <v>1</v>
      </c>
      <c r="K131">
        <v>1</v>
      </c>
      <c r="L131">
        <v>0</v>
      </c>
      <c r="M131">
        <v>1</v>
      </c>
      <c r="N131">
        <v>1</v>
      </c>
      <c r="O131">
        <v>1</v>
      </c>
      <c r="P131">
        <v>1</v>
      </c>
      <c r="Q131">
        <v>2</v>
      </c>
      <c r="R131">
        <v>0.5</v>
      </c>
      <c r="S131">
        <v>0.5</v>
      </c>
      <c r="T131">
        <v>155</v>
      </c>
      <c r="U131">
        <v>1280</v>
      </c>
      <c r="V131">
        <v>70</v>
      </c>
      <c r="W131">
        <v>640</v>
      </c>
      <c r="X131">
        <v>45</v>
      </c>
      <c r="Y131" t="s">
        <v>476</v>
      </c>
      <c r="Z131">
        <v>109</v>
      </c>
      <c r="AA131">
        <v>1250000</v>
      </c>
      <c r="AB131">
        <v>6.5</v>
      </c>
      <c r="AC131">
        <v>95</v>
      </c>
      <c r="AD131" t="s">
        <v>477</v>
      </c>
      <c r="AE131" t="s">
        <v>478</v>
      </c>
      <c r="AF131">
        <v>50</v>
      </c>
      <c r="AG131">
        <v>130</v>
      </c>
      <c r="AH131">
        <v>70</v>
      </c>
      <c r="AI131">
        <v>130</v>
      </c>
      <c r="AJ131">
        <v>81</v>
      </c>
      <c r="AK131" t="s">
        <v>66</v>
      </c>
      <c r="AL131" t="s">
        <v>61</v>
      </c>
      <c r="AM131">
        <v>235</v>
      </c>
      <c r="AN131">
        <v>1</v>
      </c>
      <c r="AO131">
        <v>0</v>
      </c>
    </row>
    <row r="132" spans="1:41">
      <c r="A132" t="s">
        <v>479</v>
      </c>
      <c r="B132">
        <v>1</v>
      </c>
      <c r="C132">
        <v>1</v>
      </c>
      <c r="D132">
        <v>1</v>
      </c>
      <c r="E132">
        <v>2</v>
      </c>
      <c r="F132">
        <v>1</v>
      </c>
      <c r="G132">
        <v>2</v>
      </c>
      <c r="H132">
        <v>1</v>
      </c>
      <c r="I132">
        <v>1</v>
      </c>
      <c r="J132">
        <v>1</v>
      </c>
      <c r="K132">
        <v>2</v>
      </c>
      <c r="L132">
        <v>1</v>
      </c>
      <c r="M132">
        <v>0.25</v>
      </c>
      <c r="N132">
        <v>1</v>
      </c>
      <c r="O132">
        <v>1</v>
      </c>
      <c r="P132">
        <v>1</v>
      </c>
      <c r="Q132">
        <v>2</v>
      </c>
      <c r="R132">
        <v>1</v>
      </c>
      <c r="S132">
        <v>0.5</v>
      </c>
      <c r="T132">
        <v>85</v>
      </c>
      <c r="U132">
        <v>10240</v>
      </c>
      <c r="V132">
        <v>70</v>
      </c>
      <c r="W132">
        <v>535</v>
      </c>
      <c r="X132">
        <v>45</v>
      </c>
      <c r="Y132" t="s">
        <v>480</v>
      </c>
      <c r="Z132">
        <v>80</v>
      </c>
      <c r="AA132">
        <v>1250000</v>
      </c>
      <c r="AB132">
        <v>2.5</v>
      </c>
      <c r="AC132">
        <v>130</v>
      </c>
      <c r="AD132" t="s">
        <v>481</v>
      </c>
      <c r="AE132" t="s">
        <v>482</v>
      </c>
      <c r="AF132">
        <v>50</v>
      </c>
      <c r="AG132">
        <v>131</v>
      </c>
      <c r="AH132">
        <v>85</v>
      </c>
      <c r="AI132">
        <v>95</v>
      </c>
      <c r="AJ132">
        <v>60</v>
      </c>
      <c r="AK132" t="s">
        <v>66</v>
      </c>
      <c r="AL132" t="s">
        <v>136</v>
      </c>
      <c r="AM132">
        <v>220</v>
      </c>
      <c r="AN132">
        <v>1</v>
      </c>
      <c r="AO132">
        <v>0</v>
      </c>
    </row>
    <row r="133" spans="1:41">
      <c r="A133" t="s">
        <v>483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2</v>
      </c>
      <c r="H133">
        <v>1</v>
      </c>
      <c r="I133">
        <v>1</v>
      </c>
      <c r="J133">
        <v>0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48</v>
      </c>
      <c r="U133">
        <v>5120</v>
      </c>
      <c r="V133">
        <v>70</v>
      </c>
      <c r="W133">
        <v>288</v>
      </c>
      <c r="X133">
        <v>35</v>
      </c>
      <c r="Y133" t="s">
        <v>484</v>
      </c>
      <c r="Z133">
        <v>48</v>
      </c>
      <c r="AA133">
        <v>1000000</v>
      </c>
      <c r="AB133">
        <v>0.3</v>
      </c>
      <c r="AC133">
        <v>48</v>
      </c>
      <c r="AD133" t="s">
        <v>485</v>
      </c>
      <c r="AE133" t="s">
        <v>486</v>
      </c>
      <c r="AG133">
        <v>132</v>
      </c>
      <c r="AH133">
        <v>48</v>
      </c>
      <c r="AI133">
        <v>48</v>
      </c>
      <c r="AJ133">
        <v>48</v>
      </c>
      <c r="AK133" t="s">
        <v>99</v>
      </c>
      <c r="AM133">
        <v>4</v>
      </c>
      <c r="AN133">
        <v>1</v>
      </c>
      <c r="AO133">
        <v>0</v>
      </c>
    </row>
    <row r="134" spans="1:41">
      <c r="A134" t="s">
        <v>487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2</v>
      </c>
      <c r="H134">
        <v>1</v>
      </c>
      <c r="I134">
        <v>1</v>
      </c>
      <c r="J134">
        <v>0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55</v>
      </c>
      <c r="U134">
        <v>8960</v>
      </c>
      <c r="V134">
        <v>70</v>
      </c>
      <c r="W134">
        <v>325</v>
      </c>
      <c r="X134">
        <v>45</v>
      </c>
      <c r="Y134" t="s">
        <v>488</v>
      </c>
      <c r="Z134">
        <v>50</v>
      </c>
      <c r="AA134">
        <v>1000000</v>
      </c>
      <c r="AB134">
        <v>0.3</v>
      </c>
      <c r="AC134">
        <v>55</v>
      </c>
      <c r="AD134" t="s">
        <v>489</v>
      </c>
      <c r="AE134" t="s">
        <v>490</v>
      </c>
      <c r="AF134">
        <v>88.1</v>
      </c>
      <c r="AG134">
        <v>133</v>
      </c>
      <c r="AH134">
        <v>45</v>
      </c>
      <c r="AI134">
        <v>65</v>
      </c>
      <c r="AJ134">
        <v>55</v>
      </c>
      <c r="AK134" t="s">
        <v>99</v>
      </c>
      <c r="AM134">
        <v>6.5</v>
      </c>
      <c r="AN134">
        <v>1</v>
      </c>
      <c r="AO134">
        <v>0</v>
      </c>
    </row>
    <row r="135" spans="1:41">
      <c r="A135" t="s">
        <v>491</v>
      </c>
      <c r="B135">
        <v>1</v>
      </c>
      <c r="C135">
        <v>1</v>
      </c>
      <c r="D135">
        <v>1</v>
      </c>
      <c r="E135">
        <v>2</v>
      </c>
      <c r="F135">
        <v>1</v>
      </c>
      <c r="G135">
        <v>1</v>
      </c>
      <c r="H135">
        <v>0.5</v>
      </c>
      <c r="I135">
        <v>1</v>
      </c>
      <c r="J135">
        <v>1</v>
      </c>
      <c r="K135">
        <v>2</v>
      </c>
      <c r="L135">
        <v>1</v>
      </c>
      <c r="M135">
        <v>0.5</v>
      </c>
      <c r="N135">
        <v>1</v>
      </c>
      <c r="O135">
        <v>1</v>
      </c>
      <c r="P135">
        <v>1</v>
      </c>
      <c r="Q135">
        <v>1</v>
      </c>
      <c r="R135">
        <v>0.5</v>
      </c>
      <c r="S135">
        <v>0.5</v>
      </c>
      <c r="T135">
        <v>65</v>
      </c>
      <c r="U135">
        <v>8960</v>
      </c>
      <c r="V135">
        <v>70</v>
      </c>
      <c r="W135">
        <v>525</v>
      </c>
      <c r="X135">
        <v>45</v>
      </c>
      <c r="Y135" t="s">
        <v>492</v>
      </c>
      <c r="Z135">
        <v>60</v>
      </c>
      <c r="AA135">
        <v>1000000</v>
      </c>
      <c r="AB135">
        <v>1</v>
      </c>
      <c r="AC135">
        <v>130</v>
      </c>
      <c r="AD135" t="s">
        <v>493</v>
      </c>
      <c r="AE135" t="s">
        <v>494</v>
      </c>
      <c r="AF135">
        <v>88.1</v>
      </c>
      <c r="AG135">
        <v>134</v>
      </c>
      <c r="AH135">
        <v>110</v>
      </c>
      <c r="AI135">
        <v>95</v>
      </c>
      <c r="AJ135">
        <v>65</v>
      </c>
      <c r="AK135" t="s">
        <v>66</v>
      </c>
      <c r="AM135">
        <v>29</v>
      </c>
      <c r="AN135">
        <v>1</v>
      </c>
      <c r="AO135">
        <v>0</v>
      </c>
    </row>
    <row r="136" spans="1:41">
      <c r="A136" t="s">
        <v>495</v>
      </c>
      <c r="B136">
        <v>1</v>
      </c>
      <c r="C136">
        <v>1</v>
      </c>
      <c r="D136">
        <v>1</v>
      </c>
      <c r="E136">
        <v>0.5</v>
      </c>
      <c r="F136">
        <v>1</v>
      </c>
      <c r="G136">
        <v>1</v>
      </c>
      <c r="H136">
        <v>1</v>
      </c>
      <c r="I136">
        <v>0.5</v>
      </c>
      <c r="J136">
        <v>1</v>
      </c>
      <c r="K136">
        <v>1</v>
      </c>
      <c r="L136">
        <v>2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0.5</v>
      </c>
      <c r="S136">
        <v>1</v>
      </c>
      <c r="T136">
        <v>65</v>
      </c>
      <c r="U136">
        <v>8960</v>
      </c>
      <c r="V136">
        <v>70</v>
      </c>
      <c r="W136">
        <v>525</v>
      </c>
      <c r="X136">
        <v>45</v>
      </c>
      <c r="Y136" t="s">
        <v>496</v>
      </c>
      <c r="Z136">
        <v>60</v>
      </c>
      <c r="AA136">
        <v>1000000</v>
      </c>
      <c r="AB136">
        <v>0.8</v>
      </c>
      <c r="AC136">
        <v>65</v>
      </c>
      <c r="AD136" t="s">
        <v>497</v>
      </c>
      <c r="AE136" t="s">
        <v>498</v>
      </c>
      <c r="AF136">
        <v>88.1</v>
      </c>
      <c r="AG136">
        <v>135</v>
      </c>
      <c r="AH136">
        <v>110</v>
      </c>
      <c r="AI136">
        <v>95</v>
      </c>
      <c r="AJ136">
        <v>130</v>
      </c>
      <c r="AK136" t="s">
        <v>128</v>
      </c>
      <c r="AM136">
        <v>24.5</v>
      </c>
      <c r="AN136">
        <v>1</v>
      </c>
      <c r="AO136">
        <v>0</v>
      </c>
    </row>
    <row r="137" spans="1:41">
      <c r="A137" t="s">
        <v>499</v>
      </c>
      <c r="B137">
        <v>0.5</v>
      </c>
      <c r="C137">
        <v>1</v>
      </c>
      <c r="D137">
        <v>1</v>
      </c>
      <c r="E137">
        <v>1</v>
      </c>
      <c r="F137">
        <v>0.5</v>
      </c>
      <c r="G137">
        <v>1</v>
      </c>
      <c r="H137">
        <v>0.5</v>
      </c>
      <c r="I137">
        <v>1</v>
      </c>
      <c r="J137">
        <v>1</v>
      </c>
      <c r="K137">
        <v>0.5</v>
      </c>
      <c r="L137">
        <v>2</v>
      </c>
      <c r="M137">
        <v>0.5</v>
      </c>
      <c r="N137">
        <v>1</v>
      </c>
      <c r="O137">
        <v>1</v>
      </c>
      <c r="P137">
        <v>1</v>
      </c>
      <c r="Q137">
        <v>2</v>
      </c>
      <c r="R137">
        <v>0.5</v>
      </c>
      <c r="S137">
        <v>2</v>
      </c>
      <c r="T137">
        <v>130</v>
      </c>
      <c r="U137">
        <v>8960</v>
      </c>
      <c r="V137">
        <v>70</v>
      </c>
      <c r="W137">
        <v>525</v>
      </c>
      <c r="X137">
        <v>45</v>
      </c>
      <c r="Y137" t="s">
        <v>56</v>
      </c>
      <c r="Z137">
        <v>60</v>
      </c>
      <c r="AA137">
        <v>1000000</v>
      </c>
      <c r="AB137">
        <v>0.9</v>
      </c>
      <c r="AC137">
        <v>65</v>
      </c>
      <c r="AD137" t="s">
        <v>500</v>
      </c>
      <c r="AE137" t="s">
        <v>501</v>
      </c>
      <c r="AF137">
        <v>88.1</v>
      </c>
      <c r="AG137">
        <v>136</v>
      </c>
      <c r="AH137">
        <v>95</v>
      </c>
      <c r="AI137">
        <v>110</v>
      </c>
      <c r="AJ137">
        <v>65</v>
      </c>
      <c r="AK137" t="s">
        <v>55</v>
      </c>
      <c r="AM137">
        <v>25</v>
      </c>
      <c r="AN137">
        <v>1</v>
      </c>
      <c r="AO137">
        <v>0</v>
      </c>
    </row>
    <row r="138" spans="1:41">
      <c r="A138" t="s">
        <v>502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2</v>
      </c>
      <c r="H138">
        <v>1</v>
      </c>
      <c r="I138">
        <v>1</v>
      </c>
      <c r="J138">
        <v>0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60</v>
      </c>
      <c r="U138">
        <v>5120</v>
      </c>
      <c r="V138">
        <v>70</v>
      </c>
      <c r="W138">
        <v>395</v>
      </c>
      <c r="X138">
        <v>45</v>
      </c>
      <c r="Y138" t="s">
        <v>503</v>
      </c>
      <c r="Z138">
        <v>70</v>
      </c>
      <c r="AA138">
        <v>1000000</v>
      </c>
      <c r="AB138">
        <v>0.8</v>
      </c>
      <c r="AC138">
        <v>65</v>
      </c>
      <c r="AD138" t="s">
        <v>504</v>
      </c>
      <c r="AE138" t="s">
        <v>505</v>
      </c>
      <c r="AG138">
        <v>137</v>
      </c>
      <c r="AH138">
        <v>85</v>
      </c>
      <c r="AI138">
        <v>75</v>
      </c>
      <c r="AJ138">
        <v>40</v>
      </c>
      <c r="AK138" t="s">
        <v>99</v>
      </c>
      <c r="AM138">
        <v>36.5</v>
      </c>
      <c r="AN138">
        <v>1</v>
      </c>
      <c r="AO138">
        <v>0</v>
      </c>
    </row>
    <row r="139" spans="1:41">
      <c r="A139" t="s">
        <v>506</v>
      </c>
      <c r="B139">
        <v>1</v>
      </c>
      <c r="C139">
        <v>1</v>
      </c>
      <c r="D139">
        <v>1</v>
      </c>
      <c r="E139">
        <v>2</v>
      </c>
      <c r="F139">
        <v>1</v>
      </c>
      <c r="G139">
        <v>2</v>
      </c>
      <c r="H139">
        <v>0.25</v>
      </c>
      <c r="I139">
        <v>0.5</v>
      </c>
      <c r="J139">
        <v>1</v>
      </c>
      <c r="K139">
        <v>4</v>
      </c>
      <c r="L139">
        <v>2</v>
      </c>
      <c r="M139">
        <v>0.5</v>
      </c>
      <c r="N139">
        <v>0.5</v>
      </c>
      <c r="O139">
        <v>0.5</v>
      </c>
      <c r="P139">
        <v>1</v>
      </c>
      <c r="Q139">
        <v>1</v>
      </c>
      <c r="R139">
        <v>1</v>
      </c>
      <c r="S139">
        <v>1</v>
      </c>
      <c r="T139">
        <v>40</v>
      </c>
      <c r="U139">
        <v>7680</v>
      </c>
      <c r="V139">
        <v>70</v>
      </c>
      <c r="W139">
        <v>355</v>
      </c>
      <c r="X139">
        <v>45</v>
      </c>
      <c r="Y139" t="s">
        <v>507</v>
      </c>
      <c r="Z139">
        <v>100</v>
      </c>
      <c r="AA139">
        <v>1000000</v>
      </c>
      <c r="AB139">
        <v>0.4</v>
      </c>
      <c r="AC139">
        <v>35</v>
      </c>
      <c r="AD139" t="s">
        <v>508</v>
      </c>
      <c r="AE139" t="s">
        <v>509</v>
      </c>
      <c r="AF139">
        <v>88.1</v>
      </c>
      <c r="AG139">
        <v>138</v>
      </c>
      <c r="AH139">
        <v>90</v>
      </c>
      <c r="AI139">
        <v>55</v>
      </c>
      <c r="AJ139">
        <v>35</v>
      </c>
      <c r="AK139" t="s">
        <v>284</v>
      </c>
      <c r="AL139" t="s">
        <v>66</v>
      </c>
      <c r="AM139">
        <v>7.5</v>
      </c>
      <c r="AN139">
        <v>1</v>
      </c>
      <c r="AO139">
        <v>0</v>
      </c>
    </row>
    <row r="140" spans="1:41">
      <c r="A140" t="s">
        <v>506</v>
      </c>
      <c r="B140">
        <v>1</v>
      </c>
      <c r="C140">
        <v>1</v>
      </c>
      <c r="D140">
        <v>1</v>
      </c>
      <c r="E140">
        <v>2</v>
      </c>
      <c r="F140">
        <v>1</v>
      </c>
      <c r="G140">
        <v>2</v>
      </c>
      <c r="H140">
        <v>0.25</v>
      </c>
      <c r="I140">
        <v>0.5</v>
      </c>
      <c r="J140">
        <v>1</v>
      </c>
      <c r="K140">
        <v>4</v>
      </c>
      <c r="L140">
        <v>2</v>
      </c>
      <c r="M140">
        <v>0.5</v>
      </c>
      <c r="N140">
        <v>0.5</v>
      </c>
      <c r="O140">
        <v>0.5</v>
      </c>
      <c r="P140">
        <v>1</v>
      </c>
      <c r="Q140">
        <v>1</v>
      </c>
      <c r="R140">
        <v>1</v>
      </c>
      <c r="S140">
        <v>1</v>
      </c>
      <c r="T140">
        <v>60</v>
      </c>
      <c r="U140">
        <v>7680</v>
      </c>
      <c r="V140">
        <v>70</v>
      </c>
      <c r="W140">
        <v>495</v>
      </c>
      <c r="X140">
        <v>45</v>
      </c>
      <c r="Y140" t="s">
        <v>507</v>
      </c>
      <c r="Z140">
        <v>125</v>
      </c>
      <c r="AA140">
        <v>1000000</v>
      </c>
      <c r="AB140">
        <v>1</v>
      </c>
      <c r="AC140">
        <v>70</v>
      </c>
      <c r="AD140" t="s">
        <v>510</v>
      </c>
      <c r="AE140" t="s">
        <v>511</v>
      </c>
      <c r="AF140">
        <v>88.1</v>
      </c>
      <c r="AG140">
        <v>139</v>
      </c>
      <c r="AH140">
        <v>115</v>
      </c>
      <c r="AI140">
        <v>70</v>
      </c>
      <c r="AJ140">
        <v>55</v>
      </c>
      <c r="AK140" t="s">
        <v>284</v>
      </c>
      <c r="AL140" t="s">
        <v>66</v>
      </c>
      <c r="AM140">
        <v>35</v>
      </c>
      <c r="AN140">
        <v>1</v>
      </c>
      <c r="AO140">
        <v>0</v>
      </c>
    </row>
    <row r="141" spans="1:41">
      <c r="A141" t="s">
        <v>512</v>
      </c>
      <c r="B141">
        <v>1</v>
      </c>
      <c r="C141">
        <v>1</v>
      </c>
      <c r="D141">
        <v>1</v>
      </c>
      <c r="E141">
        <v>2</v>
      </c>
      <c r="F141">
        <v>1</v>
      </c>
      <c r="G141">
        <v>2</v>
      </c>
      <c r="H141">
        <v>0.25</v>
      </c>
      <c r="I141">
        <v>0.5</v>
      </c>
      <c r="J141">
        <v>1</v>
      </c>
      <c r="K141">
        <v>4</v>
      </c>
      <c r="L141">
        <v>2</v>
      </c>
      <c r="M141">
        <v>0.5</v>
      </c>
      <c r="N141">
        <v>0.5</v>
      </c>
      <c r="O141">
        <v>0.5</v>
      </c>
      <c r="P141">
        <v>1</v>
      </c>
      <c r="Q141">
        <v>1</v>
      </c>
      <c r="R141">
        <v>1</v>
      </c>
      <c r="S141">
        <v>1</v>
      </c>
      <c r="T141">
        <v>80</v>
      </c>
      <c r="U141">
        <v>7680</v>
      </c>
      <c r="V141">
        <v>70</v>
      </c>
      <c r="W141">
        <v>355</v>
      </c>
      <c r="X141">
        <v>45</v>
      </c>
      <c r="Y141" t="s">
        <v>70</v>
      </c>
      <c r="Z141">
        <v>90</v>
      </c>
      <c r="AA141">
        <v>1000000</v>
      </c>
      <c r="AB141">
        <v>0.5</v>
      </c>
      <c r="AC141">
        <v>30</v>
      </c>
      <c r="AD141" t="s">
        <v>513</v>
      </c>
      <c r="AE141" t="s">
        <v>514</v>
      </c>
      <c r="AF141">
        <v>88.1</v>
      </c>
      <c r="AG141">
        <v>140</v>
      </c>
      <c r="AH141">
        <v>55</v>
      </c>
      <c r="AI141">
        <v>45</v>
      </c>
      <c r="AJ141">
        <v>55</v>
      </c>
      <c r="AK141" t="s">
        <v>284</v>
      </c>
      <c r="AL141" t="s">
        <v>66</v>
      </c>
      <c r="AM141">
        <v>11.5</v>
      </c>
      <c r="AN141">
        <v>1</v>
      </c>
      <c r="AO141">
        <v>0</v>
      </c>
    </row>
    <row r="142" spans="1:41">
      <c r="A142" t="s">
        <v>512</v>
      </c>
      <c r="B142">
        <v>1</v>
      </c>
      <c r="C142">
        <v>1</v>
      </c>
      <c r="D142">
        <v>1</v>
      </c>
      <c r="E142">
        <v>2</v>
      </c>
      <c r="F142">
        <v>1</v>
      </c>
      <c r="G142">
        <v>2</v>
      </c>
      <c r="H142">
        <v>0.25</v>
      </c>
      <c r="I142">
        <v>0.5</v>
      </c>
      <c r="J142">
        <v>1</v>
      </c>
      <c r="K142">
        <v>4</v>
      </c>
      <c r="L142">
        <v>2</v>
      </c>
      <c r="M142">
        <v>0.5</v>
      </c>
      <c r="N142">
        <v>0.5</v>
      </c>
      <c r="O142">
        <v>0.5</v>
      </c>
      <c r="P142">
        <v>1</v>
      </c>
      <c r="Q142">
        <v>1</v>
      </c>
      <c r="R142">
        <v>1</v>
      </c>
      <c r="S142">
        <v>1</v>
      </c>
      <c r="T142">
        <v>115</v>
      </c>
      <c r="U142">
        <v>7680</v>
      </c>
      <c r="V142">
        <v>70</v>
      </c>
      <c r="W142">
        <v>495</v>
      </c>
      <c r="X142">
        <v>45</v>
      </c>
      <c r="Y142" t="s">
        <v>70</v>
      </c>
      <c r="Z142">
        <v>105</v>
      </c>
      <c r="AA142">
        <v>1000000</v>
      </c>
      <c r="AB142">
        <v>1.3</v>
      </c>
      <c r="AC142">
        <v>60</v>
      </c>
      <c r="AD142" t="s">
        <v>515</v>
      </c>
      <c r="AE142" t="s">
        <v>516</v>
      </c>
      <c r="AF142">
        <v>88.1</v>
      </c>
      <c r="AG142">
        <v>141</v>
      </c>
      <c r="AH142">
        <v>65</v>
      </c>
      <c r="AI142">
        <v>70</v>
      </c>
      <c r="AJ142">
        <v>80</v>
      </c>
      <c r="AK142" t="s">
        <v>284</v>
      </c>
      <c r="AL142" t="s">
        <v>66</v>
      </c>
      <c r="AM142">
        <v>40.5</v>
      </c>
      <c r="AN142">
        <v>1</v>
      </c>
      <c r="AO142">
        <v>0</v>
      </c>
    </row>
    <row r="143" spans="1:41">
      <c r="A143" t="s">
        <v>517</v>
      </c>
      <c r="B143">
        <v>0.5</v>
      </c>
      <c r="C143">
        <v>1</v>
      </c>
      <c r="D143">
        <v>1</v>
      </c>
      <c r="E143">
        <v>2</v>
      </c>
      <c r="F143">
        <v>1</v>
      </c>
      <c r="G143">
        <v>1</v>
      </c>
      <c r="H143">
        <v>0.5</v>
      </c>
      <c r="I143">
        <v>0.5</v>
      </c>
      <c r="J143">
        <v>1</v>
      </c>
      <c r="K143">
        <v>1</v>
      </c>
      <c r="L143">
        <v>0</v>
      </c>
      <c r="M143">
        <v>2</v>
      </c>
      <c r="N143">
        <v>0.5</v>
      </c>
      <c r="O143">
        <v>0.5</v>
      </c>
      <c r="P143">
        <v>1</v>
      </c>
      <c r="Q143">
        <v>2</v>
      </c>
      <c r="R143">
        <v>2</v>
      </c>
      <c r="S143">
        <v>2</v>
      </c>
      <c r="T143">
        <v>135</v>
      </c>
      <c r="U143">
        <v>8960</v>
      </c>
      <c r="V143">
        <v>70</v>
      </c>
      <c r="W143">
        <v>615</v>
      </c>
      <c r="X143">
        <v>45</v>
      </c>
      <c r="Y143" t="s">
        <v>518</v>
      </c>
      <c r="Z143">
        <v>85</v>
      </c>
      <c r="AA143">
        <v>1250000</v>
      </c>
      <c r="AB143">
        <v>1.8</v>
      </c>
      <c r="AC143">
        <v>80</v>
      </c>
      <c r="AD143" t="s">
        <v>519</v>
      </c>
      <c r="AE143" t="s">
        <v>520</v>
      </c>
      <c r="AF143">
        <v>88.1</v>
      </c>
      <c r="AG143">
        <v>142</v>
      </c>
      <c r="AH143">
        <v>70</v>
      </c>
      <c r="AI143">
        <v>95</v>
      </c>
      <c r="AJ143">
        <v>150</v>
      </c>
      <c r="AK143" t="s">
        <v>284</v>
      </c>
      <c r="AL143" t="s">
        <v>61</v>
      </c>
      <c r="AM143">
        <v>59</v>
      </c>
      <c r="AN143">
        <v>1</v>
      </c>
      <c r="AO143">
        <v>0</v>
      </c>
    </row>
    <row r="144" spans="1:41">
      <c r="A144" t="s">
        <v>521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2</v>
      </c>
      <c r="H144">
        <v>1</v>
      </c>
      <c r="I144">
        <v>1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110</v>
      </c>
      <c r="U144">
        <v>10240</v>
      </c>
      <c r="V144">
        <v>70</v>
      </c>
      <c r="W144">
        <v>540</v>
      </c>
      <c r="X144">
        <v>25</v>
      </c>
      <c r="Y144" t="s">
        <v>522</v>
      </c>
      <c r="Z144">
        <v>65</v>
      </c>
      <c r="AA144">
        <v>1250000</v>
      </c>
      <c r="AB144">
        <v>2.1</v>
      </c>
      <c r="AC144">
        <v>160</v>
      </c>
      <c r="AD144" t="s">
        <v>523</v>
      </c>
      <c r="AE144" t="s">
        <v>524</v>
      </c>
      <c r="AF144">
        <v>88.1</v>
      </c>
      <c r="AG144">
        <v>143</v>
      </c>
      <c r="AH144">
        <v>65</v>
      </c>
      <c r="AI144">
        <v>110</v>
      </c>
      <c r="AJ144">
        <v>30</v>
      </c>
      <c r="AK144" t="s">
        <v>99</v>
      </c>
      <c r="AM144">
        <v>460</v>
      </c>
      <c r="AN144">
        <v>1</v>
      </c>
      <c r="AO144">
        <v>0</v>
      </c>
    </row>
    <row r="145" spans="1:41">
      <c r="A145" t="s">
        <v>525</v>
      </c>
      <c r="B145">
        <v>0.5</v>
      </c>
      <c r="C145">
        <v>1</v>
      </c>
      <c r="D145">
        <v>1</v>
      </c>
      <c r="E145">
        <v>2</v>
      </c>
      <c r="F145">
        <v>1</v>
      </c>
      <c r="G145">
        <v>1</v>
      </c>
      <c r="H145">
        <v>2</v>
      </c>
      <c r="I145">
        <v>1</v>
      </c>
      <c r="J145">
        <v>1</v>
      </c>
      <c r="K145">
        <v>0.5</v>
      </c>
      <c r="L145">
        <v>0</v>
      </c>
      <c r="M145">
        <v>1</v>
      </c>
      <c r="N145">
        <v>1</v>
      </c>
      <c r="O145">
        <v>1</v>
      </c>
      <c r="P145">
        <v>1</v>
      </c>
      <c r="Q145">
        <v>4</v>
      </c>
      <c r="R145">
        <v>2</v>
      </c>
      <c r="S145">
        <v>1</v>
      </c>
      <c r="T145">
        <v>85</v>
      </c>
      <c r="U145">
        <v>20480</v>
      </c>
      <c r="V145">
        <v>35</v>
      </c>
      <c r="W145">
        <v>580</v>
      </c>
      <c r="X145">
        <v>3</v>
      </c>
      <c r="Y145" t="s">
        <v>526</v>
      </c>
      <c r="Z145">
        <v>100</v>
      </c>
      <c r="AA145">
        <v>1250000</v>
      </c>
      <c r="AB145">
        <v>1.7</v>
      </c>
      <c r="AC145">
        <v>90</v>
      </c>
      <c r="AD145" t="s">
        <v>527</v>
      </c>
      <c r="AE145" t="s">
        <v>528</v>
      </c>
      <c r="AG145">
        <v>144</v>
      </c>
      <c r="AH145">
        <v>95</v>
      </c>
      <c r="AI145">
        <v>125</v>
      </c>
      <c r="AJ145">
        <v>85</v>
      </c>
      <c r="AK145" t="s">
        <v>136</v>
      </c>
      <c r="AL145" t="s">
        <v>61</v>
      </c>
      <c r="AM145">
        <v>55.4</v>
      </c>
      <c r="AN145">
        <v>1</v>
      </c>
      <c r="AO145">
        <v>1</v>
      </c>
    </row>
    <row r="146" spans="1:41">
      <c r="A146" t="s">
        <v>529</v>
      </c>
      <c r="B146">
        <v>0.5</v>
      </c>
      <c r="C146">
        <v>1</v>
      </c>
      <c r="D146">
        <v>1</v>
      </c>
      <c r="E146">
        <v>1</v>
      </c>
      <c r="F146">
        <v>1</v>
      </c>
      <c r="G146">
        <v>0.5</v>
      </c>
      <c r="H146">
        <v>1</v>
      </c>
      <c r="I146">
        <v>0.5</v>
      </c>
      <c r="J146">
        <v>1</v>
      </c>
      <c r="K146">
        <v>0.5</v>
      </c>
      <c r="L146">
        <v>0</v>
      </c>
      <c r="M146">
        <v>2</v>
      </c>
      <c r="N146">
        <v>1</v>
      </c>
      <c r="O146">
        <v>1</v>
      </c>
      <c r="P146">
        <v>1</v>
      </c>
      <c r="Q146">
        <v>2</v>
      </c>
      <c r="R146">
        <v>0.5</v>
      </c>
      <c r="S146">
        <v>1</v>
      </c>
      <c r="T146">
        <v>90</v>
      </c>
      <c r="U146">
        <v>20480</v>
      </c>
      <c r="V146">
        <v>35</v>
      </c>
      <c r="W146">
        <v>580</v>
      </c>
      <c r="X146">
        <v>3</v>
      </c>
      <c r="Y146" t="s">
        <v>456</v>
      </c>
      <c r="Z146">
        <v>85</v>
      </c>
      <c r="AA146">
        <v>1250000</v>
      </c>
      <c r="AB146">
        <v>1.6</v>
      </c>
      <c r="AC146">
        <v>90</v>
      </c>
      <c r="AD146" t="s">
        <v>530</v>
      </c>
      <c r="AE146" t="s">
        <v>531</v>
      </c>
      <c r="AG146">
        <v>145</v>
      </c>
      <c r="AH146">
        <v>125</v>
      </c>
      <c r="AI146">
        <v>90</v>
      </c>
      <c r="AJ146">
        <v>100</v>
      </c>
      <c r="AK146" t="s">
        <v>128</v>
      </c>
      <c r="AL146" t="s">
        <v>61</v>
      </c>
      <c r="AM146">
        <v>52.6</v>
      </c>
      <c r="AN146">
        <v>1</v>
      </c>
      <c r="AO146">
        <v>1</v>
      </c>
    </row>
    <row r="147" spans="1:41">
      <c r="A147" t="s">
        <v>532</v>
      </c>
      <c r="B147">
        <v>0.25</v>
      </c>
      <c r="C147">
        <v>1</v>
      </c>
      <c r="D147">
        <v>1</v>
      </c>
      <c r="E147">
        <v>2</v>
      </c>
      <c r="F147">
        <v>0.5</v>
      </c>
      <c r="G147">
        <v>0.5</v>
      </c>
      <c r="H147">
        <v>0.5</v>
      </c>
      <c r="I147">
        <v>1</v>
      </c>
      <c r="J147">
        <v>1</v>
      </c>
      <c r="K147">
        <v>0.25</v>
      </c>
      <c r="L147">
        <v>0</v>
      </c>
      <c r="M147">
        <v>1</v>
      </c>
      <c r="N147">
        <v>1</v>
      </c>
      <c r="O147">
        <v>1</v>
      </c>
      <c r="P147">
        <v>1</v>
      </c>
      <c r="Q147">
        <v>4</v>
      </c>
      <c r="R147">
        <v>0.5</v>
      </c>
      <c r="S147">
        <v>2</v>
      </c>
      <c r="T147">
        <v>100</v>
      </c>
      <c r="U147">
        <v>20480</v>
      </c>
      <c r="V147">
        <v>35</v>
      </c>
      <c r="W147">
        <v>580</v>
      </c>
      <c r="X147">
        <v>3</v>
      </c>
      <c r="Y147" t="s">
        <v>56</v>
      </c>
      <c r="Z147">
        <v>90</v>
      </c>
      <c r="AA147">
        <v>1250000</v>
      </c>
      <c r="AB147">
        <v>2</v>
      </c>
      <c r="AC147">
        <v>90</v>
      </c>
      <c r="AD147" t="s">
        <v>533</v>
      </c>
      <c r="AE147" t="s">
        <v>534</v>
      </c>
      <c r="AG147">
        <v>146</v>
      </c>
      <c r="AH147">
        <v>125</v>
      </c>
      <c r="AI147">
        <v>85</v>
      </c>
      <c r="AJ147">
        <v>90</v>
      </c>
      <c r="AK147" t="s">
        <v>55</v>
      </c>
      <c r="AL147" t="s">
        <v>61</v>
      </c>
      <c r="AM147">
        <v>60</v>
      </c>
      <c r="AN147">
        <v>1</v>
      </c>
      <c r="AO147">
        <v>1</v>
      </c>
    </row>
    <row r="148" spans="1:41">
      <c r="A148" t="s">
        <v>535</v>
      </c>
      <c r="B148">
        <v>1</v>
      </c>
      <c r="C148">
        <v>1</v>
      </c>
      <c r="D148">
        <v>2</v>
      </c>
      <c r="E148">
        <v>0.5</v>
      </c>
      <c r="F148">
        <v>2</v>
      </c>
      <c r="G148">
        <v>1</v>
      </c>
      <c r="H148">
        <v>0.5</v>
      </c>
      <c r="I148">
        <v>1</v>
      </c>
      <c r="J148">
        <v>1</v>
      </c>
      <c r="K148">
        <v>0.5</v>
      </c>
      <c r="L148">
        <v>1</v>
      </c>
      <c r="M148">
        <v>2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0.5</v>
      </c>
      <c r="T148">
        <v>64</v>
      </c>
      <c r="U148">
        <v>10240</v>
      </c>
      <c r="V148">
        <v>35</v>
      </c>
      <c r="W148">
        <v>300</v>
      </c>
      <c r="X148">
        <v>45</v>
      </c>
      <c r="Y148" t="s">
        <v>424</v>
      </c>
      <c r="Z148">
        <v>45</v>
      </c>
      <c r="AA148">
        <v>1250000</v>
      </c>
      <c r="AB148">
        <v>1.8</v>
      </c>
      <c r="AC148">
        <v>41</v>
      </c>
      <c r="AD148" t="s">
        <v>536</v>
      </c>
      <c r="AE148" t="s">
        <v>537</v>
      </c>
      <c r="AF148">
        <v>50</v>
      </c>
      <c r="AG148">
        <v>147</v>
      </c>
      <c r="AH148">
        <v>50</v>
      </c>
      <c r="AI148">
        <v>50</v>
      </c>
      <c r="AJ148">
        <v>50</v>
      </c>
      <c r="AK148" t="s">
        <v>538</v>
      </c>
      <c r="AM148">
        <v>3.3</v>
      </c>
      <c r="AN148">
        <v>1</v>
      </c>
      <c r="AO148">
        <v>0</v>
      </c>
    </row>
    <row r="149" spans="1:41">
      <c r="A149" t="s">
        <v>535</v>
      </c>
      <c r="B149">
        <v>1</v>
      </c>
      <c r="C149">
        <v>1</v>
      </c>
      <c r="D149">
        <v>2</v>
      </c>
      <c r="E149">
        <v>0.5</v>
      </c>
      <c r="F149">
        <v>2</v>
      </c>
      <c r="G149">
        <v>1</v>
      </c>
      <c r="H149">
        <v>0.5</v>
      </c>
      <c r="I149">
        <v>1</v>
      </c>
      <c r="J149">
        <v>1</v>
      </c>
      <c r="K149">
        <v>0.5</v>
      </c>
      <c r="L149">
        <v>1</v>
      </c>
      <c r="M149">
        <v>2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0.5</v>
      </c>
      <c r="T149">
        <v>84</v>
      </c>
      <c r="U149">
        <v>10240</v>
      </c>
      <c r="V149">
        <v>35</v>
      </c>
      <c r="W149">
        <v>420</v>
      </c>
      <c r="X149">
        <v>45</v>
      </c>
      <c r="Y149" t="s">
        <v>424</v>
      </c>
      <c r="Z149">
        <v>65</v>
      </c>
      <c r="AA149">
        <v>1250000</v>
      </c>
      <c r="AB149">
        <v>4</v>
      </c>
      <c r="AC149">
        <v>61</v>
      </c>
      <c r="AD149" t="s">
        <v>539</v>
      </c>
      <c r="AE149" t="s">
        <v>540</v>
      </c>
      <c r="AF149">
        <v>50</v>
      </c>
      <c r="AG149">
        <v>148</v>
      </c>
      <c r="AH149">
        <v>70</v>
      </c>
      <c r="AI149">
        <v>70</v>
      </c>
      <c r="AJ149">
        <v>70</v>
      </c>
      <c r="AK149" t="s">
        <v>538</v>
      </c>
      <c r="AM149">
        <v>16.5</v>
      </c>
      <c r="AN149">
        <v>1</v>
      </c>
      <c r="AO149">
        <v>0</v>
      </c>
    </row>
    <row r="150" spans="1:41">
      <c r="A150" t="s">
        <v>541</v>
      </c>
      <c r="B150">
        <v>0.5</v>
      </c>
      <c r="C150">
        <v>1</v>
      </c>
      <c r="D150">
        <v>2</v>
      </c>
      <c r="E150">
        <v>1</v>
      </c>
      <c r="F150">
        <v>2</v>
      </c>
      <c r="G150">
        <v>0.5</v>
      </c>
      <c r="H150">
        <v>0.5</v>
      </c>
      <c r="I150">
        <v>1</v>
      </c>
      <c r="J150">
        <v>1</v>
      </c>
      <c r="K150">
        <v>0.25</v>
      </c>
      <c r="L150">
        <v>0</v>
      </c>
      <c r="M150">
        <v>4</v>
      </c>
      <c r="N150">
        <v>1</v>
      </c>
      <c r="O150">
        <v>1</v>
      </c>
      <c r="P150">
        <v>1</v>
      </c>
      <c r="Q150">
        <v>2</v>
      </c>
      <c r="R150">
        <v>1</v>
      </c>
      <c r="S150">
        <v>0.5</v>
      </c>
      <c r="T150">
        <v>134</v>
      </c>
      <c r="U150">
        <v>10240</v>
      </c>
      <c r="V150">
        <v>35</v>
      </c>
      <c r="W150">
        <v>600</v>
      </c>
      <c r="X150">
        <v>45</v>
      </c>
      <c r="Y150" t="s">
        <v>424</v>
      </c>
      <c r="Z150">
        <v>95</v>
      </c>
      <c r="AA150">
        <v>1250000</v>
      </c>
      <c r="AB150">
        <v>2.2000000000000002</v>
      </c>
      <c r="AC150">
        <v>91</v>
      </c>
      <c r="AD150" t="s">
        <v>542</v>
      </c>
      <c r="AE150" t="s">
        <v>543</v>
      </c>
      <c r="AF150">
        <v>50</v>
      </c>
      <c r="AG150">
        <v>149</v>
      </c>
      <c r="AH150">
        <v>100</v>
      </c>
      <c r="AI150">
        <v>100</v>
      </c>
      <c r="AJ150">
        <v>80</v>
      </c>
      <c r="AK150" t="s">
        <v>538</v>
      </c>
      <c r="AL150" t="s">
        <v>61</v>
      </c>
      <c r="AM150">
        <v>210</v>
      </c>
      <c r="AN150">
        <v>1</v>
      </c>
      <c r="AO150">
        <v>0</v>
      </c>
    </row>
    <row r="151" spans="1:41">
      <c r="A151" t="s">
        <v>544</v>
      </c>
      <c r="B151">
        <v>2</v>
      </c>
      <c r="C151">
        <v>2</v>
      </c>
      <c r="D151">
        <v>1</v>
      </c>
      <c r="E151">
        <v>1</v>
      </c>
      <c r="F151">
        <v>1</v>
      </c>
      <c r="G151">
        <v>0.5</v>
      </c>
      <c r="H151">
        <v>1</v>
      </c>
      <c r="I151">
        <v>1</v>
      </c>
      <c r="J151">
        <v>2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0.5</v>
      </c>
      <c r="Q151">
        <v>1</v>
      </c>
      <c r="R151">
        <v>1</v>
      </c>
      <c r="S151">
        <v>1</v>
      </c>
      <c r="T151">
        <v>150</v>
      </c>
      <c r="U151">
        <v>30720</v>
      </c>
      <c r="V151">
        <v>0</v>
      </c>
      <c r="W151">
        <v>780</v>
      </c>
      <c r="X151">
        <v>3</v>
      </c>
      <c r="Y151" t="s">
        <v>545</v>
      </c>
      <c r="Z151">
        <v>70</v>
      </c>
      <c r="AA151">
        <v>1250000</v>
      </c>
      <c r="AB151">
        <v>2</v>
      </c>
      <c r="AC151">
        <v>106</v>
      </c>
      <c r="AD151" t="s">
        <v>546</v>
      </c>
      <c r="AE151" t="s">
        <v>547</v>
      </c>
      <c r="AG151">
        <v>150</v>
      </c>
      <c r="AH151">
        <v>194</v>
      </c>
      <c r="AI151">
        <v>120</v>
      </c>
      <c r="AJ151">
        <v>140</v>
      </c>
      <c r="AK151" t="s">
        <v>253</v>
      </c>
      <c r="AM151">
        <v>122</v>
      </c>
      <c r="AN151">
        <v>1</v>
      </c>
      <c r="AO151">
        <v>1</v>
      </c>
    </row>
    <row r="152" spans="1:41">
      <c r="A152" t="s">
        <v>548</v>
      </c>
      <c r="B152">
        <v>2</v>
      </c>
      <c r="C152">
        <v>2</v>
      </c>
      <c r="D152">
        <v>1</v>
      </c>
      <c r="E152">
        <v>1</v>
      </c>
      <c r="F152">
        <v>1</v>
      </c>
      <c r="G152">
        <v>0.5</v>
      </c>
      <c r="H152">
        <v>1</v>
      </c>
      <c r="I152">
        <v>1</v>
      </c>
      <c r="J152">
        <v>2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0.5</v>
      </c>
      <c r="Q152">
        <v>1</v>
      </c>
      <c r="R152">
        <v>1</v>
      </c>
      <c r="S152">
        <v>1</v>
      </c>
      <c r="T152">
        <v>100</v>
      </c>
      <c r="U152">
        <v>30720</v>
      </c>
      <c r="V152">
        <v>100</v>
      </c>
      <c r="W152">
        <v>600</v>
      </c>
      <c r="X152">
        <v>45</v>
      </c>
      <c r="Y152" t="s">
        <v>549</v>
      </c>
      <c r="Z152">
        <v>100</v>
      </c>
      <c r="AA152">
        <v>1059860</v>
      </c>
      <c r="AB152">
        <v>0.4</v>
      </c>
      <c r="AC152">
        <v>100</v>
      </c>
      <c r="AD152" t="s">
        <v>550</v>
      </c>
      <c r="AE152" t="s">
        <v>551</v>
      </c>
      <c r="AG152">
        <v>151</v>
      </c>
      <c r="AH152">
        <v>100</v>
      </c>
      <c r="AI152">
        <v>100</v>
      </c>
      <c r="AJ152">
        <v>100</v>
      </c>
      <c r="AK152" t="s">
        <v>253</v>
      </c>
      <c r="AM152">
        <v>4</v>
      </c>
      <c r="AN152">
        <v>1</v>
      </c>
      <c r="AO152">
        <v>1</v>
      </c>
    </row>
    <row r="153" spans="1:41">
      <c r="A153" t="s">
        <v>552</v>
      </c>
      <c r="B153">
        <v>2</v>
      </c>
      <c r="C153">
        <v>1</v>
      </c>
      <c r="D153">
        <v>1</v>
      </c>
      <c r="E153">
        <v>0.5</v>
      </c>
      <c r="F153">
        <v>1</v>
      </c>
      <c r="G153">
        <v>1</v>
      </c>
      <c r="H153">
        <v>2</v>
      </c>
      <c r="I153">
        <v>2</v>
      </c>
      <c r="J153">
        <v>1</v>
      </c>
      <c r="K153">
        <v>0.5</v>
      </c>
      <c r="L153">
        <v>0.5</v>
      </c>
      <c r="M153">
        <v>2</v>
      </c>
      <c r="N153">
        <v>1</v>
      </c>
      <c r="O153">
        <v>2</v>
      </c>
      <c r="P153">
        <v>1</v>
      </c>
      <c r="Q153">
        <v>1</v>
      </c>
      <c r="R153">
        <v>1</v>
      </c>
      <c r="S153">
        <v>0.5</v>
      </c>
      <c r="T153">
        <v>49</v>
      </c>
      <c r="U153">
        <v>5120</v>
      </c>
      <c r="V153">
        <v>70</v>
      </c>
      <c r="W153">
        <v>318</v>
      </c>
      <c r="X153">
        <v>45</v>
      </c>
      <c r="Y153" t="s">
        <v>553</v>
      </c>
      <c r="Z153">
        <v>65</v>
      </c>
      <c r="AA153">
        <v>1059860</v>
      </c>
      <c r="AB153">
        <v>0.9</v>
      </c>
      <c r="AC153">
        <v>45</v>
      </c>
      <c r="AD153" t="s">
        <v>554</v>
      </c>
      <c r="AE153" t="s">
        <v>555</v>
      </c>
      <c r="AF153">
        <v>88.1</v>
      </c>
      <c r="AG153">
        <v>152</v>
      </c>
      <c r="AH153">
        <v>49</v>
      </c>
      <c r="AI153">
        <v>65</v>
      </c>
      <c r="AJ153">
        <v>45</v>
      </c>
      <c r="AK153" t="s">
        <v>45</v>
      </c>
      <c r="AM153">
        <v>6.4</v>
      </c>
      <c r="AN153">
        <v>2</v>
      </c>
      <c r="AO153">
        <v>0</v>
      </c>
    </row>
    <row r="154" spans="1:41">
      <c r="A154" t="s">
        <v>552</v>
      </c>
      <c r="B154">
        <v>2</v>
      </c>
      <c r="C154">
        <v>1</v>
      </c>
      <c r="D154">
        <v>1</v>
      </c>
      <c r="E154">
        <v>0.5</v>
      </c>
      <c r="F154">
        <v>1</v>
      </c>
      <c r="G154">
        <v>1</v>
      </c>
      <c r="H154">
        <v>2</v>
      </c>
      <c r="I154">
        <v>2</v>
      </c>
      <c r="J154">
        <v>1</v>
      </c>
      <c r="K154">
        <v>0.5</v>
      </c>
      <c r="L154">
        <v>0.5</v>
      </c>
      <c r="M154">
        <v>2</v>
      </c>
      <c r="N154">
        <v>1</v>
      </c>
      <c r="O154">
        <v>2</v>
      </c>
      <c r="P154">
        <v>1</v>
      </c>
      <c r="Q154">
        <v>1</v>
      </c>
      <c r="R154">
        <v>1</v>
      </c>
      <c r="S154">
        <v>0.5</v>
      </c>
      <c r="T154">
        <v>62</v>
      </c>
      <c r="U154">
        <v>5120</v>
      </c>
      <c r="V154">
        <v>70</v>
      </c>
      <c r="W154">
        <v>405</v>
      </c>
      <c r="X154">
        <v>45</v>
      </c>
      <c r="Y154" t="s">
        <v>553</v>
      </c>
      <c r="Z154">
        <v>80</v>
      </c>
      <c r="AA154">
        <v>1059860</v>
      </c>
      <c r="AB154">
        <v>1.2</v>
      </c>
      <c r="AC154">
        <v>60</v>
      </c>
      <c r="AD154" t="s">
        <v>556</v>
      </c>
      <c r="AE154" t="s">
        <v>557</v>
      </c>
      <c r="AF154">
        <v>88.1</v>
      </c>
      <c r="AG154">
        <v>153</v>
      </c>
      <c r="AH154">
        <v>63</v>
      </c>
      <c r="AI154">
        <v>80</v>
      </c>
      <c r="AJ154">
        <v>60</v>
      </c>
      <c r="AK154" t="s">
        <v>45</v>
      </c>
      <c r="AM154">
        <v>15.8</v>
      </c>
      <c r="AN154">
        <v>2</v>
      </c>
      <c r="AO154">
        <v>0</v>
      </c>
    </row>
    <row r="155" spans="1:41">
      <c r="A155" t="s">
        <v>552</v>
      </c>
      <c r="B155">
        <v>2</v>
      </c>
      <c r="C155">
        <v>1</v>
      </c>
      <c r="D155">
        <v>1</v>
      </c>
      <c r="E155">
        <v>0.5</v>
      </c>
      <c r="F155">
        <v>1</v>
      </c>
      <c r="G155">
        <v>1</v>
      </c>
      <c r="H155">
        <v>2</v>
      </c>
      <c r="I155">
        <v>2</v>
      </c>
      <c r="J155">
        <v>1</v>
      </c>
      <c r="K155">
        <v>0.5</v>
      </c>
      <c r="L155">
        <v>0.5</v>
      </c>
      <c r="M155">
        <v>2</v>
      </c>
      <c r="N155">
        <v>1</v>
      </c>
      <c r="O155">
        <v>2</v>
      </c>
      <c r="P155">
        <v>1</v>
      </c>
      <c r="Q155">
        <v>1</v>
      </c>
      <c r="R155">
        <v>1</v>
      </c>
      <c r="S155">
        <v>0.5</v>
      </c>
      <c r="T155">
        <v>82</v>
      </c>
      <c r="U155">
        <v>5120</v>
      </c>
      <c r="V155">
        <v>70</v>
      </c>
      <c r="W155">
        <v>525</v>
      </c>
      <c r="X155">
        <v>45</v>
      </c>
      <c r="Y155" t="s">
        <v>558</v>
      </c>
      <c r="Z155">
        <v>100</v>
      </c>
      <c r="AA155">
        <v>1059860</v>
      </c>
      <c r="AB155">
        <v>1.8</v>
      </c>
      <c r="AC155">
        <v>80</v>
      </c>
      <c r="AD155" t="s">
        <v>559</v>
      </c>
      <c r="AE155" t="s">
        <v>560</v>
      </c>
      <c r="AF155">
        <v>88.1</v>
      </c>
      <c r="AG155">
        <v>154</v>
      </c>
      <c r="AH155">
        <v>83</v>
      </c>
      <c r="AI155">
        <v>100</v>
      </c>
      <c r="AJ155">
        <v>80</v>
      </c>
      <c r="AK155" t="s">
        <v>45</v>
      </c>
      <c r="AM155">
        <v>100.5</v>
      </c>
      <c r="AN155">
        <v>2</v>
      </c>
      <c r="AO155">
        <v>0</v>
      </c>
    </row>
    <row r="156" spans="1:41">
      <c r="A156" t="s">
        <v>561</v>
      </c>
      <c r="B156">
        <v>0.5</v>
      </c>
      <c r="C156">
        <v>1</v>
      </c>
      <c r="D156">
        <v>1</v>
      </c>
      <c r="E156">
        <v>1</v>
      </c>
      <c r="F156">
        <v>0.5</v>
      </c>
      <c r="G156">
        <v>1</v>
      </c>
      <c r="H156">
        <v>0.5</v>
      </c>
      <c r="I156">
        <v>1</v>
      </c>
      <c r="J156">
        <v>1</v>
      </c>
      <c r="K156">
        <v>0.5</v>
      </c>
      <c r="L156">
        <v>2</v>
      </c>
      <c r="M156">
        <v>0.5</v>
      </c>
      <c r="N156">
        <v>1</v>
      </c>
      <c r="O156">
        <v>1</v>
      </c>
      <c r="P156">
        <v>1</v>
      </c>
      <c r="Q156">
        <v>2</v>
      </c>
      <c r="R156">
        <v>0.5</v>
      </c>
      <c r="S156">
        <v>2</v>
      </c>
      <c r="T156">
        <v>52</v>
      </c>
      <c r="U156">
        <v>5120</v>
      </c>
      <c r="V156">
        <v>70</v>
      </c>
      <c r="W156">
        <v>309</v>
      </c>
      <c r="X156">
        <v>45</v>
      </c>
      <c r="Y156" t="s">
        <v>562</v>
      </c>
      <c r="Z156">
        <v>43</v>
      </c>
      <c r="AA156">
        <v>1059860</v>
      </c>
      <c r="AB156">
        <v>0.5</v>
      </c>
      <c r="AC156">
        <v>39</v>
      </c>
      <c r="AD156" t="s">
        <v>563</v>
      </c>
      <c r="AE156" t="s">
        <v>564</v>
      </c>
      <c r="AF156">
        <v>88.1</v>
      </c>
      <c r="AG156">
        <v>155</v>
      </c>
      <c r="AH156">
        <v>60</v>
      </c>
      <c r="AI156">
        <v>50</v>
      </c>
      <c r="AJ156">
        <v>65</v>
      </c>
      <c r="AK156" t="s">
        <v>55</v>
      </c>
      <c r="AM156">
        <v>7.9</v>
      </c>
      <c r="AN156">
        <v>2</v>
      </c>
      <c r="AO156">
        <v>0</v>
      </c>
    </row>
    <row r="157" spans="1:41">
      <c r="A157" t="s">
        <v>561</v>
      </c>
      <c r="B157">
        <v>0.5</v>
      </c>
      <c r="C157">
        <v>1</v>
      </c>
      <c r="D157">
        <v>1</v>
      </c>
      <c r="E157">
        <v>1</v>
      </c>
      <c r="F157">
        <v>0.5</v>
      </c>
      <c r="G157">
        <v>1</v>
      </c>
      <c r="H157">
        <v>0.5</v>
      </c>
      <c r="I157">
        <v>1</v>
      </c>
      <c r="J157">
        <v>1</v>
      </c>
      <c r="K157">
        <v>0.5</v>
      </c>
      <c r="L157">
        <v>2</v>
      </c>
      <c r="M157">
        <v>0.5</v>
      </c>
      <c r="N157">
        <v>1</v>
      </c>
      <c r="O157">
        <v>1</v>
      </c>
      <c r="P157">
        <v>1</v>
      </c>
      <c r="Q157">
        <v>2</v>
      </c>
      <c r="R157">
        <v>0.5</v>
      </c>
      <c r="S157">
        <v>2</v>
      </c>
      <c r="T157">
        <v>64</v>
      </c>
      <c r="U157">
        <v>5120</v>
      </c>
      <c r="V157">
        <v>70</v>
      </c>
      <c r="W157">
        <v>405</v>
      </c>
      <c r="X157">
        <v>45</v>
      </c>
      <c r="Y157" t="s">
        <v>565</v>
      </c>
      <c r="Z157">
        <v>58</v>
      </c>
      <c r="AA157">
        <v>1059860</v>
      </c>
      <c r="AB157">
        <v>0.9</v>
      </c>
      <c r="AC157">
        <v>58</v>
      </c>
      <c r="AD157" t="s">
        <v>566</v>
      </c>
      <c r="AE157" t="s">
        <v>567</v>
      </c>
      <c r="AF157">
        <v>88.1</v>
      </c>
      <c r="AG157">
        <v>156</v>
      </c>
      <c r="AH157">
        <v>80</v>
      </c>
      <c r="AI157">
        <v>65</v>
      </c>
      <c r="AJ157">
        <v>80</v>
      </c>
      <c r="AK157" t="s">
        <v>55</v>
      </c>
      <c r="AM157">
        <v>19</v>
      </c>
      <c r="AN157">
        <v>2</v>
      </c>
      <c r="AO157">
        <v>0</v>
      </c>
    </row>
    <row r="158" spans="1:41">
      <c r="A158" t="s">
        <v>561</v>
      </c>
      <c r="B158">
        <v>0.5</v>
      </c>
      <c r="C158">
        <v>1</v>
      </c>
      <c r="D158">
        <v>1</v>
      </c>
      <c r="E158">
        <v>1</v>
      </c>
      <c r="F158">
        <v>0.5</v>
      </c>
      <c r="G158">
        <v>1</v>
      </c>
      <c r="H158">
        <v>0.5</v>
      </c>
      <c r="I158">
        <v>1</v>
      </c>
      <c r="J158">
        <v>1</v>
      </c>
      <c r="K158">
        <v>0.5</v>
      </c>
      <c r="L158">
        <v>2</v>
      </c>
      <c r="M158">
        <v>0.5</v>
      </c>
      <c r="N158">
        <v>1</v>
      </c>
      <c r="O158">
        <v>1</v>
      </c>
      <c r="P158">
        <v>1</v>
      </c>
      <c r="Q158">
        <v>2</v>
      </c>
      <c r="R158">
        <v>0.5</v>
      </c>
      <c r="S158">
        <v>2</v>
      </c>
      <c r="T158">
        <v>84</v>
      </c>
      <c r="U158">
        <v>5120</v>
      </c>
      <c r="V158">
        <v>70</v>
      </c>
      <c r="W158">
        <v>534</v>
      </c>
      <c r="X158">
        <v>45</v>
      </c>
      <c r="Y158" t="s">
        <v>565</v>
      </c>
      <c r="Z158">
        <v>78</v>
      </c>
      <c r="AA158">
        <v>1059860</v>
      </c>
      <c r="AB158">
        <v>1.7</v>
      </c>
      <c r="AC158">
        <v>78</v>
      </c>
      <c r="AD158" t="s">
        <v>568</v>
      </c>
      <c r="AE158" t="s">
        <v>569</v>
      </c>
      <c r="AF158">
        <v>88.1</v>
      </c>
      <c r="AG158">
        <v>157</v>
      </c>
      <c r="AH158">
        <v>109</v>
      </c>
      <c r="AI158">
        <v>85</v>
      </c>
      <c r="AJ158">
        <v>100</v>
      </c>
      <c r="AK158" t="s">
        <v>55</v>
      </c>
      <c r="AM158">
        <v>79.5</v>
      </c>
      <c r="AN158">
        <v>2</v>
      </c>
      <c r="AO158">
        <v>0</v>
      </c>
    </row>
    <row r="159" spans="1:41">
      <c r="A159" t="s">
        <v>570</v>
      </c>
      <c r="B159">
        <v>1</v>
      </c>
      <c r="C159">
        <v>1</v>
      </c>
      <c r="D159">
        <v>1</v>
      </c>
      <c r="E159">
        <v>2</v>
      </c>
      <c r="F159">
        <v>1</v>
      </c>
      <c r="G159">
        <v>1</v>
      </c>
      <c r="H159">
        <v>0.5</v>
      </c>
      <c r="I159">
        <v>1</v>
      </c>
      <c r="J159">
        <v>1</v>
      </c>
      <c r="K159">
        <v>2</v>
      </c>
      <c r="L159">
        <v>1</v>
      </c>
      <c r="M159">
        <v>0.5</v>
      </c>
      <c r="N159">
        <v>1</v>
      </c>
      <c r="O159">
        <v>1</v>
      </c>
      <c r="P159">
        <v>1</v>
      </c>
      <c r="Q159">
        <v>1</v>
      </c>
      <c r="R159">
        <v>0.5</v>
      </c>
      <c r="S159">
        <v>0.5</v>
      </c>
      <c r="T159">
        <v>65</v>
      </c>
      <c r="U159">
        <v>5120</v>
      </c>
      <c r="V159">
        <v>70</v>
      </c>
      <c r="W159">
        <v>314</v>
      </c>
      <c r="X159">
        <v>45</v>
      </c>
      <c r="Y159" t="s">
        <v>571</v>
      </c>
      <c r="Z159">
        <v>64</v>
      </c>
      <c r="AA159">
        <v>1059860</v>
      </c>
      <c r="AB159">
        <v>0.6</v>
      </c>
      <c r="AC159">
        <v>50</v>
      </c>
      <c r="AD159" t="s">
        <v>572</v>
      </c>
      <c r="AE159" t="s">
        <v>573</v>
      </c>
      <c r="AF159">
        <v>88.1</v>
      </c>
      <c r="AG159">
        <v>158</v>
      </c>
      <c r="AH159">
        <v>44</v>
      </c>
      <c r="AI159">
        <v>48</v>
      </c>
      <c r="AJ159">
        <v>43</v>
      </c>
      <c r="AK159" t="s">
        <v>66</v>
      </c>
      <c r="AM159">
        <v>9.5</v>
      </c>
      <c r="AN159">
        <v>2</v>
      </c>
      <c r="AO159">
        <v>0</v>
      </c>
    </row>
    <row r="160" spans="1:41">
      <c r="A160" t="s">
        <v>570</v>
      </c>
      <c r="B160">
        <v>1</v>
      </c>
      <c r="C160">
        <v>1</v>
      </c>
      <c r="D160">
        <v>1</v>
      </c>
      <c r="E160">
        <v>2</v>
      </c>
      <c r="F160">
        <v>1</v>
      </c>
      <c r="G160">
        <v>1</v>
      </c>
      <c r="H160">
        <v>0.5</v>
      </c>
      <c r="I160">
        <v>1</v>
      </c>
      <c r="J160">
        <v>1</v>
      </c>
      <c r="K160">
        <v>2</v>
      </c>
      <c r="L160">
        <v>1</v>
      </c>
      <c r="M160">
        <v>0.5</v>
      </c>
      <c r="N160">
        <v>1</v>
      </c>
      <c r="O160">
        <v>1</v>
      </c>
      <c r="P160">
        <v>1</v>
      </c>
      <c r="Q160">
        <v>1</v>
      </c>
      <c r="R160">
        <v>0.5</v>
      </c>
      <c r="S160">
        <v>0.5</v>
      </c>
      <c r="T160">
        <v>80</v>
      </c>
      <c r="U160">
        <v>5120</v>
      </c>
      <c r="V160">
        <v>70</v>
      </c>
      <c r="W160">
        <v>405</v>
      </c>
      <c r="X160">
        <v>45</v>
      </c>
      <c r="Y160" t="s">
        <v>571</v>
      </c>
      <c r="Z160">
        <v>80</v>
      </c>
      <c r="AA160">
        <v>1059860</v>
      </c>
      <c r="AB160">
        <v>1.1000000000000001</v>
      </c>
      <c r="AC160">
        <v>65</v>
      </c>
      <c r="AD160" t="s">
        <v>574</v>
      </c>
      <c r="AE160" t="s">
        <v>575</v>
      </c>
      <c r="AF160">
        <v>88.1</v>
      </c>
      <c r="AG160">
        <v>159</v>
      </c>
      <c r="AH160">
        <v>59</v>
      </c>
      <c r="AI160">
        <v>63</v>
      </c>
      <c r="AJ160">
        <v>58</v>
      </c>
      <c r="AK160" t="s">
        <v>66</v>
      </c>
      <c r="AM160">
        <v>25</v>
      </c>
      <c r="AN160">
        <v>2</v>
      </c>
      <c r="AO160">
        <v>0</v>
      </c>
    </row>
    <row r="161" spans="1:41">
      <c r="A161" t="s">
        <v>570</v>
      </c>
      <c r="B161">
        <v>1</v>
      </c>
      <c r="C161">
        <v>1</v>
      </c>
      <c r="D161">
        <v>1</v>
      </c>
      <c r="E161">
        <v>2</v>
      </c>
      <c r="F161">
        <v>1</v>
      </c>
      <c r="G161">
        <v>1</v>
      </c>
      <c r="H161">
        <v>0.5</v>
      </c>
      <c r="I161">
        <v>1</v>
      </c>
      <c r="J161">
        <v>1</v>
      </c>
      <c r="K161">
        <v>2</v>
      </c>
      <c r="L161">
        <v>1</v>
      </c>
      <c r="M161">
        <v>0.5</v>
      </c>
      <c r="N161">
        <v>1</v>
      </c>
      <c r="O161">
        <v>1</v>
      </c>
      <c r="P161">
        <v>1</v>
      </c>
      <c r="Q161">
        <v>1</v>
      </c>
      <c r="R161">
        <v>0.5</v>
      </c>
      <c r="S161">
        <v>0.5</v>
      </c>
      <c r="T161">
        <v>105</v>
      </c>
      <c r="U161">
        <v>5120</v>
      </c>
      <c r="V161">
        <v>70</v>
      </c>
      <c r="W161">
        <v>530</v>
      </c>
      <c r="X161">
        <v>45</v>
      </c>
      <c r="Y161" t="s">
        <v>571</v>
      </c>
      <c r="Z161">
        <v>100</v>
      </c>
      <c r="AA161">
        <v>1059860</v>
      </c>
      <c r="AB161">
        <v>2.2999999999999998</v>
      </c>
      <c r="AC161">
        <v>85</v>
      </c>
      <c r="AD161" t="s">
        <v>576</v>
      </c>
      <c r="AE161" t="s">
        <v>577</v>
      </c>
      <c r="AF161">
        <v>88.1</v>
      </c>
      <c r="AG161">
        <v>160</v>
      </c>
      <c r="AH161">
        <v>79</v>
      </c>
      <c r="AI161">
        <v>83</v>
      </c>
      <c r="AJ161">
        <v>78</v>
      </c>
      <c r="AK161" t="s">
        <v>66</v>
      </c>
      <c r="AM161">
        <v>88.8</v>
      </c>
      <c r="AN161">
        <v>2</v>
      </c>
      <c r="AO161">
        <v>0</v>
      </c>
    </row>
    <row r="162" spans="1:41">
      <c r="A162" t="s">
        <v>578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2</v>
      </c>
      <c r="H162">
        <v>1</v>
      </c>
      <c r="I162">
        <v>1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46</v>
      </c>
      <c r="U162">
        <v>3840</v>
      </c>
      <c r="V162">
        <v>70</v>
      </c>
      <c r="W162">
        <v>215</v>
      </c>
      <c r="X162">
        <v>255</v>
      </c>
      <c r="Y162" t="s">
        <v>579</v>
      </c>
      <c r="Z162">
        <v>34</v>
      </c>
      <c r="AA162">
        <v>1000000</v>
      </c>
      <c r="AB162">
        <v>0.8</v>
      </c>
      <c r="AC162">
        <v>35</v>
      </c>
      <c r="AD162" t="s">
        <v>580</v>
      </c>
      <c r="AE162" t="s">
        <v>581</v>
      </c>
      <c r="AF162">
        <v>50</v>
      </c>
      <c r="AG162">
        <v>161</v>
      </c>
      <c r="AH162">
        <v>35</v>
      </c>
      <c r="AI162">
        <v>45</v>
      </c>
      <c r="AJ162">
        <v>20</v>
      </c>
      <c r="AK162" t="s">
        <v>99</v>
      </c>
      <c r="AM162">
        <v>6</v>
      </c>
      <c r="AN162">
        <v>2</v>
      </c>
      <c r="AO162">
        <v>0</v>
      </c>
    </row>
    <row r="163" spans="1:41">
      <c r="A163" t="s">
        <v>578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2</v>
      </c>
      <c r="H163">
        <v>1</v>
      </c>
      <c r="I163">
        <v>1</v>
      </c>
      <c r="J163">
        <v>0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76</v>
      </c>
      <c r="U163">
        <v>3840</v>
      </c>
      <c r="V163">
        <v>70</v>
      </c>
      <c r="W163">
        <v>415</v>
      </c>
      <c r="X163">
        <v>90</v>
      </c>
      <c r="Y163" t="s">
        <v>582</v>
      </c>
      <c r="Z163">
        <v>64</v>
      </c>
      <c r="AA163">
        <v>1000000</v>
      </c>
      <c r="AB163">
        <v>1.8</v>
      </c>
      <c r="AC163">
        <v>85</v>
      </c>
      <c r="AD163" t="s">
        <v>583</v>
      </c>
      <c r="AE163" t="s">
        <v>584</v>
      </c>
      <c r="AF163">
        <v>50</v>
      </c>
      <c r="AG163">
        <v>162</v>
      </c>
      <c r="AH163">
        <v>45</v>
      </c>
      <c r="AI163">
        <v>55</v>
      </c>
      <c r="AJ163">
        <v>90</v>
      </c>
      <c r="AK163" t="s">
        <v>99</v>
      </c>
      <c r="AM163">
        <v>32.5</v>
      </c>
      <c r="AN163">
        <v>2</v>
      </c>
      <c r="AO163">
        <v>0</v>
      </c>
    </row>
    <row r="164" spans="1:41">
      <c r="A164" t="s">
        <v>585</v>
      </c>
      <c r="B164">
        <v>0.5</v>
      </c>
      <c r="C164">
        <v>1</v>
      </c>
      <c r="D164">
        <v>1</v>
      </c>
      <c r="E164">
        <v>2</v>
      </c>
      <c r="F164">
        <v>1</v>
      </c>
      <c r="G164">
        <v>1</v>
      </c>
      <c r="H164">
        <v>1</v>
      </c>
      <c r="I164">
        <v>1</v>
      </c>
      <c r="J164">
        <v>0</v>
      </c>
      <c r="K164">
        <v>0.5</v>
      </c>
      <c r="L164">
        <v>0</v>
      </c>
      <c r="M164">
        <v>2</v>
      </c>
      <c r="N164">
        <v>1</v>
      </c>
      <c r="O164">
        <v>1</v>
      </c>
      <c r="P164">
        <v>1</v>
      </c>
      <c r="Q164">
        <v>2</v>
      </c>
      <c r="R164">
        <v>1</v>
      </c>
      <c r="S164">
        <v>1</v>
      </c>
      <c r="T164">
        <v>30</v>
      </c>
      <c r="U164">
        <v>3840</v>
      </c>
      <c r="V164">
        <v>70</v>
      </c>
      <c r="W164">
        <v>262</v>
      </c>
      <c r="X164">
        <v>255</v>
      </c>
      <c r="Y164" t="s">
        <v>586</v>
      </c>
      <c r="Z164">
        <v>30</v>
      </c>
      <c r="AA164">
        <v>1000000</v>
      </c>
      <c r="AB164">
        <v>0.7</v>
      </c>
      <c r="AC164">
        <v>60</v>
      </c>
      <c r="AD164" t="s">
        <v>587</v>
      </c>
      <c r="AE164" t="s">
        <v>588</v>
      </c>
      <c r="AF164">
        <v>50</v>
      </c>
      <c r="AG164">
        <v>163</v>
      </c>
      <c r="AH164">
        <v>36</v>
      </c>
      <c r="AI164">
        <v>56</v>
      </c>
      <c r="AJ164">
        <v>50</v>
      </c>
      <c r="AK164" t="s">
        <v>99</v>
      </c>
      <c r="AL164" t="s">
        <v>61</v>
      </c>
      <c r="AM164">
        <v>21.2</v>
      </c>
      <c r="AN164">
        <v>2</v>
      </c>
      <c r="AO164">
        <v>0</v>
      </c>
    </row>
    <row r="165" spans="1:41">
      <c r="A165" t="s">
        <v>585</v>
      </c>
      <c r="B165">
        <v>0.5</v>
      </c>
      <c r="C165">
        <v>1</v>
      </c>
      <c r="D165">
        <v>1</v>
      </c>
      <c r="E165">
        <v>2</v>
      </c>
      <c r="F165">
        <v>1</v>
      </c>
      <c r="G165">
        <v>1</v>
      </c>
      <c r="H165">
        <v>1</v>
      </c>
      <c r="I165">
        <v>1</v>
      </c>
      <c r="J165">
        <v>0</v>
      </c>
      <c r="K165">
        <v>0.5</v>
      </c>
      <c r="L165">
        <v>0</v>
      </c>
      <c r="M165">
        <v>2</v>
      </c>
      <c r="N165">
        <v>1</v>
      </c>
      <c r="O165">
        <v>1</v>
      </c>
      <c r="P165">
        <v>1</v>
      </c>
      <c r="Q165">
        <v>2</v>
      </c>
      <c r="R165">
        <v>1</v>
      </c>
      <c r="S165">
        <v>1</v>
      </c>
      <c r="T165">
        <v>50</v>
      </c>
      <c r="U165">
        <v>3840</v>
      </c>
      <c r="V165">
        <v>70</v>
      </c>
      <c r="W165">
        <v>452</v>
      </c>
      <c r="X165">
        <v>90</v>
      </c>
      <c r="Y165" t="s">
        <v>586</v>
      </c>
      <c r="Z165">
        <v>50</v>
      </c>
      <c r="AA165">
        <v>1000000</v>
      </c>
      <c r="AB165">
        <v>1.6</v>
      </c>
      <c r="AC165">
        <v>100</v>
      </c>
      <c r="AD165" t="s">
        <v>589</v>
      </c>
      <c r="AE165" t="s">
        <v>590</v>
      </c>
      <c r="AF165">
        <v>50</v>
      </c>
      <c r="AG165">
        <v>164</v>
      </c>
      <c r="AH165">
        <v>86</v>
      </c>
      <c r="AI165">
        <v>96</v>
      </c>
      <c r="AJ165">
        <v>70</v>
      </c>
      <c r="AK165" t="s">
        <v>99</v>
      </c>
      <c r="AL165" t="s">
        <v>61</v>
      </c>
      <c r="AM165">
        <v>40.799999999999997</v>
      </c>
      <c r="AN165">
        <v>2</v>
      </c>
      <c r="AO165">
        <v>0</v>
      </c>
    </row>
    <row r="166" spans="1:41">
      <c r="A166" t="s">
        <v>591</v>
      </c>
      <c r="B166">
        <v>0.5</v>
      </c>
      <c r="C166">
        <v>1</v>
      </c>
      <c r="D166">
        <v>1</v>
      </c>
      <c r="E166">
        <v>2</v>
      </c>
      <c r="F166">
        <v>1</v>
      </c>
      <c r="G166">
        <v>0.25</v>
      </c>
      <c r="H166">
        <v>2</v>
      </c>
      <c r="I166">
        <v>2</v>
      </c>
      <c r="J166">
        <v>1</v>
      </c>
      <c r="K166">
        <v>0.25</v>
      </c>
      <c r="L166">
        <v>0</v>
      </c>
      <c r="M166">
        <v>2</v>
      </c>
      <c r="N166">
        <v>1</v>
      </c>
      <c r="O166">
        <v>1</v>
      </c>
      <c r="P166">
        <v>1</v>
      </c>
      <c r="Q166">
        <v>4</v>
      </c>
      <c r="R166">
        <v>1</v>
      </c>
      <c r="S166">
        <v>1</v>
      </c>
      <c r="T166">
        <v>20</v>
      </c>
      <c r="U166">
        <v>3840</v>
      </c>
      <c r="V166">
        <v>70</v>
      </c>
      <c r="W166">
        <v>265</v>
      </c>
      <c r="X166">
        <v>255</v>
      </c>
      <c r="Y166" t="s">
        <v>592</v>
      </c>
      <c r="Z166">
        <v>30</v>
      </c>
      <c r="AA166">
        <v>800000</v>
      </c>
      <c r="AB166">
        <v>1</v>
      </c>
      <c r="AC166">
        <v>40</v>
      </c>
      <c r="AD166" t="s">
        <v>593</v>
      </c>
      <c r="AE166" t="s">
        <v>594</v>
      </c>
      <c r="AF166">
        <v>50</v>
      </c>
      <c r="AG166">
        <v>165</v>
      </c>
      <c r="AH166">
        <v>40</v>
      </c>
      <c r="AI166">
        <v>80</v>
      </c>
      <c r="AJ166">
        <v>55</v>
      </c>
      <c r="AK166" t="s">
        <v>77</v>
      </c>
      <c r="AL166" t="s">
        <v>61</v>
      </c>
      <c r="AM166">
        <v>10.8</v>
      </c>
      <c r="AN166">
        <v>2</v>
      </c>
      <c r="AO166">
        <v>0</v>
      </c>
    </row>
    <row r="167" spans="1:41">
      <c r="A167" t="s">
        <v>595</v>
      </c>
      <c r="B167">
        <v>0.5</v>
      </c>
      <c r="C167">
        <v>1</v>
      </c>
      <c r="D167">
        <v>1</v>
      </c>
      <c r="E167">
        <v>2</v>
      </c>
      <c r="F167">
        <v>1</v>
      </c>
      <c r="G167">
        <v>0.25</v>
      </c>
      <c r="H167">
        <v>2</v>
      </c>
      <c r="I167">
        <v>2</v>
      </c>
      <c r="J167">
        <v>1</v>
      </c>
      <c r="K167">
        <v>0.25</v>
      </c>
      <c r="L167">
        <v>0</v>
      </c>
      <c r="M167">
        <v>2</v>
      </c>
      <c r="N167">
        <v>1</v>
      </c>
      <c r="O167">
        <v>1</v>
      </c>
      <c r="P167">
        <v>1</v>
      </c>
      <c r="Q167">
        <v>4</v>
      </c>
      <c r="R167">
        <v>1</v>
      </c>
      <c r="S167">
        <v>1</v>
      </c>
      <c r="T167">
        <v>35</v>
      </c>
      <c r="U167">
        <v>3840</v>
      </c>
      <c r="V167">
        <v>70</v>
      </c>
      <c r="W167">
        <v>390</v>
      </c>
      <c r="X167">
        <v>90</v>
      </c>
      <c r="Y167" t="s">
        <v>592</v>
      </c>
      <c r="Z167">
        <v>50</v>
      </c>
      <c r="AA167">
        <v>800000</v>
      </c>
      <c r="AB167">
        <v>1.4</v>
      </c>
      <c r="AC167">
        <v>55</v>
      </c>
      <c r="AD167" t="s">
        <v>596</v>
      </c>
      <c r="AE167" t="s">
        <v>597</v>
      </c>
      <c r="AF167">
        <v>50</v>
      </c>
      <c r="AG167">
        <v>166</v>
      </c>
      <c r="AH167">
        <v>55</v>
      </c>
      <c r="AI167">
        <v>110</v>
      </c>
      <c r="AJ167">
        <v>85</v>
      </c>
      <c r="AK167" t="s">
        <v>77</v>
      </c>
      <c r="AL167" t="s">
        <v>61</v>
      </c>
      <c r="AM167">
        <v>35.6</v>
      </c>
      <c r="AN167">
        <v>2</v>
      </c>
      <c r="AO167">
        <v>0</v>
      </c>
    </row>
    <row r="168" spans="1:41">
      <c r="A168" t="s">
        <v>598</v>
      </c>
      <c r="B168">
        <v>0.5</v>
      </c>
      <c r="C168">
        <v>1</v>
      </c>
      <c r="D168">
        <v>1</v>
      </c>
      <c r="E168">
        <v>1</v>
      </c>
      <c r="F168">
        <v>0.5</v>
      </c>
      <c r="G168">
        <v>0.25</v>
      </c>
      <c r="H168">
        <v>2</v>
      </c>
      <c r="I168">
        <v>2</v>
      </c>
      <c r="J168">
        <v>1</v>
      </c>
      <c r="K168">
        <v>0.25</v>
      </c>
      <c r="L168">
        <v>1</v>
      </c>
      <c r="M168">
        <v>1</v>
      </c>
      <c r="N168">
        <v>1</v>
      </c>
      <c r="O168">
        <v>0.5</v>
      </c>
      <c r="P168">
        <v>2</v>
      </c>
      <c r="Q168">
        <v>2</v>
      </c>
      <c r="R168">
        <v>1</v>
      </c>
      <c r="S168">
        <v>1</v>
      </c>
      <c r="T168">
        <v>60</v>
      </c>
      <c r="U168">
        <v>3840</v>
      </c>
      <c r="V168">
        <v>70</v>
      </c>
      <c r="W168">
        <v>250</v>
      </c>
      <c r="X168">
        <v>255</v>
      </c>
      <c r="Y168" t="s">
        <v>599</v>
      </c>
      <c r="Z168">
        <v>40</v>
      </c>
      <c r="AA168">
        <v>800000</v>
      </c>
      <c r="AB168">
        <v>0.5</v>
      </c>
      <c r="AC168">
        <v>40</v>
      </c>
      <c r="AD168" t="s">
        <v>600</v>
      </c>
      <c r="AE168" t="s">
        <v>601</v>
      </c>
      <c r="AF168">
        <v>50</v>
      </c>
      <c r="AG168">
        <v>167</v>
      </c>
      <c r="AH168">
        <v>40</v>
      </c>
      <c r="AI168">
        <v>40</v>
      </c>
      <c r="AJ168">
        <v>30</v>
      </c>
      <c r="AK168" t="s">
        <v>77</v>
      </c>
      <c r="AL168" t="s">
        <v>46</v>
      </c>
      <c r="AM168">
        <v>8.5</v>
      </c>
      <c r="AN168">
        <v>2</v>
      </c>
      <c r="AO168">
        <v>0</v>
      </c>
    </row>
    <row r="169" spans="1:41">
      <c r="A169" t="s">
        <v>598</v>
      </c>
      <c r="B169">
        <v>0.5</v>
      </c>
      <c r="C169">
        <v>1</v>
      </c>
      <c r="D169">
        <v>1</v>
      </c>
      <c r="E169">
        <v>1</v>
      </c>
      <c r="F169">
        <v>0.5</v>
      </c>
      <c r="G169">
        <v>0.25</v>
      </c>
      <c r="H169">
        <v>2</v>
      </c>
      <c r="I169">
        <v>2</v>
      </c>
      <c r="J169">
        <v>1</v>
      </c>
      <c r="K169">
        <v>0.25</v>
      </c>
      <c r="L169">
        <v>1</v>
      </c>
      <c r="M169">
        <v>1</v>
      </c>
      <c r="N169">
        <v>1</v>
      </c>
      <c r="O169">
        <v>0.5</v>
      </c>
      <c r="P169">
        <v>2</v>
      </c>
      <c r="Q169">
        <v>2</v>
      </c>
      <c r="R169">
        <v>1</v>
      </c>
      <c r="S169">
        <v>1</v>
      </c>
      <c r="T169">
        <v>90</v>
      </c>
      <c r="U169">
        <v>3840</v>
      </c>
      <c r="V169">
        <v>70</v>
      </c>
      <c r="W169">
        <v>400</v>
      </c>
      <c r="X169">
        <v>90</v>
      </c>
      <c r="Y169" t="s">
        <v>602</v>
      </c>
      <c r="Z169">
        <v>70</v>
      </c>
      <c r="AA169">
        <v>800000</v>
      </c>
      <c r="AB169">
        <v>1.1000000000000001</v>
      </c>
      <c r="AC169">
        <v>70</v>
      </c>
      <c r="AD169" t="s">
        <v>603</v>
      </c>
      <c r="AE169" t="s">
        <v>604</v>
      </c>
      <c r="AF169">
        <v>50</v>
      </c>
      <c r="AG169">
        <v>168</v>
      </c>
      <c r="AH169">
        <v>60</v>
      </c>
      <c r="AI169">
        <v>70</v>
      </c>
      <c r="AJ169">
        <v>40</v>
      </c>
      <c r="AK169" t="s">
        <v>77</v>
      </c>
      <c r="AL169" t="s">
        <v>46</v>
      </c>
      <c r="AM169">
        <v>33.5</v>
      </c>
      <c r="AN169">
        <v>2</v>
      </c>
      <c r="AO169">
        <v>0</v>
      </c>
    </row>
    <row r="170" spans="1:41">
      <c r="A170" t="s">
        <v>176</v>
      </c>
      <c r="B170">
        <v>0.25</v>
      </c>
      <c r="C170">
        <v>1</v>
      </c>
      <c r="D170">
        <v>1</v>
      </c>
      <c r="E170">
        <v>2</v>
      </c>
      <c r="F170">
        <v>0.5</v>
      </c>
      <c r="G170">
        <v>0.25</v>
      </c>
      <c r="H170">
        <v>1</v>
      </c>
      <c r="I170">
        <v>1</v>
      </c>
      <c r="J170">
        <v>1</v>
      </c>
      <c r="K170">
        <v>0.25</v>
      </c>
      <c r="L170">
        <v>0</v>
      </c>
      <c r="M170">
        <v>2</v>
      </c>
      <c r="N170">
        <v>1</v>
      </c>
      <c r="O170">
        <v>0.5</v>
      </c>
      <c r="P170">
        <v>2</v>
      </c>
      <c r="Q170">
        <v>2</v>
      </c>
      <c r="R170">
        <v>1</v>
      </c>
      <c r="S170">
        <v>1</v>
      </c>
      <c r="T170">
        <v>90</v>
      </c>
      <c r="U170">
        <v>3840</v>
      </c>
      <c r="V170">
        <v>70</v>
      </c>
      <c r="W170">
        <v>535</v>
      </c>
      <c r="X170">
        <v>90</v>
      </c>
      <c r="Y170" t="s">
        <v>177</v>
      </c>
      <c r="Z170">
        <v>80</v>
      </c>
      <c r="AA170">
        <v>1000000</v>
      </c>
      <c r="AB170">
        <v>1.8</v>
      </c>
      <c r="AC170">
        <v>85</v>
      </c>
      <c r="AD170" t="s">
        <v>605</v>
      </c>
      <c r="AE170" t="s">
        <v>606</v>
      </c>
      <c r="AF170">
        <v>50</v>
      </c>
      <c r="AG170">
        <v>169</v>
      </c>
      <c r="AH170">
        <v>70</v>
      </c>
      <c r="AI170">
        <v>80</v>
      </c>
      <c r="AJ170">
        <v>130</v>
      </c>
      <c r="AK170" t="s">
        <v>46</v>
      </c>
      <c r="AL170" t="s">
        <v>61</v>
      </c>
      <c r="AM170">
        <v>75</v>
      </c>
      <c r="AN170">
        <v>2</v>
      </c>
      <c r="AO170">
        <v>0</v>
      </c>
    </row>
    <row r="171" spans="1:41">
      <c r="A171" t="s">
        <v>607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0.5</v>
      </c>
      <c r="I171">
        <v>0.5</v>
      </c>
      <c r="J171">
        <v>1</v>
      </c>
      <c r="K171">
        <v>2</v>
      </c>
      <c r="L171">
        <v>2</v>
      </c>
      <c r="M171">
        <v>0.5</v>
      </c>
      <c r="N171">
        <v>1</v>
      </c>
      <c r="O171">
        <v>1</v>
      </c>
      <c r="P171">
        <v>1</v>
      </c>
      <c r="Q171">
        <v>1</v>
      </c>
      <c r="R171">
        <v>0.25</v>
      </c>
      <c r="S171">
        <v>0.5</v>
      </c>
      <c r="T171">
        <v>38</v>
      </c>
      <c r="U171">
        <v>5120</v>
      </c>
      <c r="V171">
        <v>70</v>
      </c>
      <c r="W171">
        <v>330</v>
      </c>
      <c r="X171">
        <v>190</v>
      </c>
      <c r="Y171" t="s">
        <v>608</v>
      </c>
      <c r="Z171">
        <v>38</v>
      </c>
      <c r="AA171">
        <v>1250000</v>
      </c>
      <c r="AB171">
        <v>0.5</v>
      </c>
      <c r="AC171">
        <v>75</v>
      </c>
      <c r="AD171" t="s">
        <v>609</v>
      </c>
      <c r="AE171" t="s">
        <v>610</v>
      </c>
      <c r="AF171">
        <v>50</v>
      </c>
      <c r="AG171">
        <v>170</v>
      </c>
      <c r="AH171">
        <v>56</v>
      </c>
      <c r="AI171">
        <v>56</v>
      </c>
      <c r="AJ171">
        <v>67</v>
      </c>
      <c r="AK171" t="s">
        <v>66</v>
      </c>
      <c r="AL171" t="s">
        <v>128</v>
      </c>
      <c r="AM171">
        <v>12</v>
      </c>
      <c r="AN171">
        <v>2</v>
      </c>
      <c r="AO171">
        <v>0</v>
      </c>
    </row>
    <row r="172" spans="1:41">
      <c r="A172" t="s">
        <v>607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0.5</v>
      </c>
      <c r="I172">
        <v>0.5</v>
      </c>
      <c r="J172">
        <v>1</v>
      </c>
      <c r="K172">
        <v>2</v>
      </c>
      <c r="L172">
        <v>2</v>
      </c>
      <c r="M172">
        <v>0.5</v>
      </c>
      <c r="N172">
        <v>1</v>
      </c>
      <c r="O172">
        <v>1</v>
      </c>
      <c r="P172">
        <v>1</v>
      </c>
      <c r="Q172">
        <v>1</v>
      </c>
      <c r="R172">
        <v>0.25</v>
      </c>
      <c r="S172">
        <v>0.5</v>
      </c>
      <c r="T172">
        <v>58</v>
      </c>
      <c r="U172">
        <v>5120</v>
      </c>
      <c r="V172">
        <v>70</v>
      </c>
      <c r="W172">
        <v>460</v>
      </c>
      <c r="X172">
        <v>75</v>
      </c>
      <c r="Y172" t="s">
        <v>611</v>
      </c>
      <c r="Z172">
        <v>58</v>
      </c>
      <c r="AA172">
        <v>1250000</v>
      </c>
      <c r="AB172">
        <v>1.2</v>
      </c>
      <c r="AC172">
        <v>125</v>
      </c>
      <c r="AD172" t="s">
        <v>612</v>
      </c>
      <c r="AE172" t="s">
        <v>613</v>
      </c>
      <c r="AF172">
        <v>50</v>
      </c>
      <c r="AG172">
        <v>171</v>
      </c>
      <c r="AH172">
        <v>76</v>
      </c>
      <c r="AI172">
        <v>76</v>
      </c>
      <c r="AJ172">
        <v>67</v>
      </c>
      <c r="AK172" t="s">
        <v>66</v>
      </c>
      <c r="AL172" t="s">
        <v>128</v>
      </c>
      <c r="AM172">
        <v>22.5</v>
      </c>
      <c r="AN172">
        <v>2</v>
      </c>
      <c r="AO172">
        <v>0</v>
      </c>
    </row>
    <row r="173" spans="1:41">
      <c r="A173" t="s">
        <v>125</v>
      </c>
      <c r="B173">
        <v>1</v>
      </c>
      <c r="C173">
        <v>1</v>
      </c>
      <c r="D173">
        <v>1</v>
      </c>
      <c r="E173">
        <v>0.5</v>
      </c>
      <c r="F173">
        <v>1</v>
      </c>
      <c r="G173">
        <v>1</v>
      </c>
      <c r="H173">
        <v>1</v>
      </c>
      <c r="I173">
        <v>0.5</v>
      </c>
      <c r="J173">
        <v>1</v>
      </c>
      <c r="K173">
        <v>1</v>
      </c>
      <c r="L173">
        <v>2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0.5</v>
      </c>
      <c r="S173">
        <v>1</v>
      </c>
      <c r="T173">
        <v>40</v>
      </c>
      <c r="U173">
        <v>2560</v>
      </c>
      <c r="V173">
        <v>70</v>
      </c>
      <c r="W173">
        <v>205</v>
      </c>
      <c r="X173">
        <v>190</v>
      </c>
      <c r="Y173" t="s">
        <v>614</v>
      </c>
      <c r="Z173">
        <v>15</v>
      </c>
      <c r="AA173">
        <v>1000000</v>
      </c>
      <c r="AB173">
        <v>0.3</v>
      </c>
      <c r="AC173">
        <v>20</v>
      </c>
      <c r="AD173" t="s">
        <v>615</v>
      </c>
      <c r="AE173" t="s">
        <v>616</v>
      </c>
      <c r="AF173">
        <v>50</v>
      </c>
      <c r="AG173">
        <v>172</v>
      </c>
      <c r="AH173">
        <v>35</v>
      </c>
      <c r="AI173">
        <v>35</v>
      </c>
      <c r="AJ173">
        <v>60</v>
      </c>
      <c r="AK173" t="s">
        <v>128</v>
      </c>
      <c r="AM173">
        <v>2</v>
      </c>
      <c r="AN173">
        <v>2</v>
      </c>
      <c r="AO173">
        <v>0</v>
      </c>
    </row>
    <row r="174" spans="1:41">
      <c r="A174" t="s">
        <v>155</v>
      </c>
      <c r="B174">
        <v>0.5</v>
      </c>
      <c r="C174">
        <v>0.5</v>
      </c>
      <c r="D174">
        <v>0</v>
      </c>
      <c r="E174">
        <v>1</v>
      </c>
      <c r="F174">
        <v>1</v>
      </c>
      <c r="G174">
        <v>0.5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2</v>
      </c>
      <c r="P174">
        <v>1</v>
      </c>
      <c r="Q174">
        <v>1</v>
      </c>
      <c r="R174">
        <v>2</v>
      </c>
      <c r="S174">
        <v>1</v>
      </c>
      <c r="T174">
        <v>25</v>
      </c>
      <c r="U174">
        <v>2560</v>
      </c>
      <c r="V174">
        <v>140</v>
      </c>
      <c r="W174">
        <v>218</v>
      </c>
      <c r="X174">
        <v>150</v>
      </c>
      <c r="Y174" t="s">
        <v>617</v>
      </c>
      <c r="Z174">
        <v>28</v>
      </c>
      <c r="AA174">
        <v>800000</v>
      </c>
      <c r="AB174">
        <v>0.3</v>
      </c>
      <c r="AC174">
        <v>50</v>
      </c>
      <c r="AD174" t="s">
        <v>618</v>
      </c>
      <c r="AE174" t="s">
        <v>619</v>
      </c>
      <c r="AF174">
        <v>24.6</v>
      </c>
      <c r="AG174">
        <v>173</v>
      </c>
      <c r="AH174">
        <v>45</v>
      </c>
      <c r="AI174">
        <v>55</v>
      </c>
      <c r="AJ174">
        <v>15</v>
      </c>
      <c r="AK174" t="s">
        <v>159</v>
      </c>
      <c r="AM174">
        <v>3</v>
      </c>
      <c r="AN174">
        <v>2</v>
      </c>
      <c r="AO174">
        <v>0</v>
      </c>
    </row>
    <row r="175" spans="1:41">
      <c r="A175" t="s">
        <v>169</v>
      </c>
      <c r="B175">
        <v>0.5</v>
      </c>
      <c r="C175">
        <v>0.5</v>
      </c>
      <c r="D175">
        <v>0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1</v>
      </c>
      <c r="L175">
        <v>1</v>
      </c>
      <c r="M175">
        <v>1</v>
      </c>
      <c r="N175">
        <v>1</v>
      </c>
      <c r="O175">
        <v>2</v>
      </c>
      <c r="P175">
        <v>1</v>
      </c>
      <c r="Q175">
        <v>1</v>
      </c>
      <c r="R175">
        <v>2</v>
      </c>
      <c r="S175">
        <v>1</v>
      </c>
      <c r="T175">
        <v>30</v>
      </c>
      <c r="U175">
        <v>2560</v>
      </c>
      <c r="V175">
        <v>70</v>
      </c>
      <c r="W175">
        <v>210</v>
      </c>
      <c r="X175">
        <v>170</v>
      </c>
      <c r="Y175" t="s">
        <v>170</v>
      </c>
      <c r="Z175">
        <v>15</v>
      </c>
      <c r="AA175">
        <v>800000</v>
      </c>
      <c r="AB175">
        <v>0.3</v>
      </c>
      <c r="AC175">
        <v>90</v>
      </c>
      <c r="AD175" t="s">
        <v>620</v>
      </c>
      <c r="AE175" t="s">
        <v>621</v>
      </c>
      <c r="AF175">
        <v>24.6</v>
      </c>
      <c r="AG175">
        <v>174</v>
      </c>
      <c r="AH175">
        <v>40</v>
      </c>
      <c r="AI175">
        <v>20</v>
      </c>
      <c r="AJ175">
        <v>15</v>
      </c>
      <c r="AK175" t="s">
        <v>99</v>
      </c>
      <c r="AL175" t="s">
        <v>159</v>
      </c>
      <c r="AM175">
        <v>1</v>
      </c>
      <c r="AN175">
        <v>2</v>
      </c>
      <c r="AO175">
        <v>0</v>
      </c>
    </row>
    <row r="176" spans="1:41">
      <c r="A176" t="s">
        <v>622</v>
      </c>
      <c r="B176">
        <v>0.5</v>
      </c>
      <c r="C176">
        <v>0.5</v>
      </c>
      <c r="D176">
        <v>0</v>
      </c>
      <c r="E176">
        <v>1</v>
      </c>
      <c r="F176">
        <v>1</v>
      </c>
      <c r="G176">
        <v>0.5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2</v>
      </c>
      <c r="P176">
        <v>1</v>
      </c>
      <c r="Q176">
        <v>1</v>
      </c>
      <c r="R176">
        <v>2</v>
      </c>
      <c r="S176">
        <v>1</v>
      </c>
      <c r="T176">
        <v>20</v>
      </c>
      <c r="U176">
        <v>2560</v>
      </c>
      <c r="V176">
        <v>70</v>
      </c>
      <c r="W176">
        <v>245</v>
      </c>
      <c r="X176">
        <v>190</v>
      </c>
      <c r="Y176" t="s">
        <v>623</v>
      </c>
      <c r="Z176">
        <v>65</v>
      </c>
      <c r="AA176">
        <v>800000</v>
      </c>
      <c r="AB176">
        <v>0.3</v>
      </c>
      <c r="AC176">
        <v>35</v>
      </c>
      <c r="AD176" t="s">
        <v>624</v>
      </c>
      <c r="AE176" t="s">
        <v>625</v>
      </c>
      <c r="AF176">
        <v>88.1</v>
      </c>
      <c r="AG176">
        <v>175</v>
      </c>
      <c r="AH176">
        <v>40</v>
      </c>
      <c r="AI176">
        <v>65</v>
      </c>
      <c r="AJ176">
        <v>20</v>
      </c>
      <c r="AK176" t="s">
        <v>159</v>
      </c>
      <c r="AM176">
        <v>1.5</v>
      </c>
      <c r="AN176">
        <v>2</v>
      </c>
      <c r="AO176">
        <v>0</v>
      </c>
    </row>
    <row r="177" spans="1:41">
      <c r="A177" t="s">
        <v>622</v>
      </c>
      <c r="B177">
        <v>0.25</v>
      </c>
      <c r="C177">
        <v>0.5</v>
      </c>
      <c r="D177">
        <v>0</v>
      </c>
      <c r="E177">
        <v>2</v>
      </c>
      <c r="F177">
        <v>1</v>
      </c>
      <c r="G177">
        <v>0.25</v>
      </c>
      <c r="H177">
        <v>1</v>
      </c>
      <c r="I177">
        <v>1</v>
      </c>
      <c r="J177">
        <v>1</v>
      </c>
      <c r="K177">
        <v>0.5</v>
      </c>
      <c r="L177">
        <v>0</v>
      </c>
      <c r="M177">
        <v>2</v>
      </c>
      <c r="N177">
        <v>1</v>
      </c>
      <c r="O177">
        <v>2</v>
      </c>
      <c r="P177">
        <v>1</v>
      </c>
      <c r="Q177">
        <v>2</v>
      </c>
      <c r="R177">
        <v>2</v>
      </c>
      <c r="S177">
        <v>1</v>
      </c>
      <c r="T177">
        <v>40</v>
      </c>
      <c r="U177">
        <v>2560</v>
      </c>
      <c r="V177">
        <v>70</v>
      </c>
      <c r="W177">
        <v>405</v>
      </c>
      <c r="X177">
        <v>75</v>
      </c>
      <c r="Y177" t="s">
        <v>626</v>
      </c>
      <c r="Z177">
        <v>85</v>
      </c>
      <c r="AA177">
        <v>800000</v>
      </c>
      <c r="AB177">
        <v>0.6</v>
      </c>
      <c r="AC177">
        <v>55</v>
      </c>
      <c r="AD177" t="s">
        <v>627</v>
      </c>
      <c r="AE177" t="s">
        <v>628</v>
      </c>
      <c r="AF177">
        <v>88.1</v>
      </c>
      <c r="AG177">
        <v>176</v>
      </c>
      <c r="AH177">
        <v>80</v>
      </c>
      <c r="AI177">
        <v>105</v>
      </c>
      <c r="AJ177">
        <v>40</v>
      </c>
      <c r="AK177" t="s">
        <v>159</v>
      </c>
      <c r="AL177" t="s">
        <v>61</v>
      </c>
      <c r="AM177">
        <v>3.2</v>
      </c>
      <c r="AN177">
        <v>2</v>
      </c>
      <c r="AO177">
        <v>0</v>
      </c>
    </row>
    <row r="178" spans="1:41">
      <c r="A178" t="s">
        <v>629</v>
      </c>
      <c r="B178">
        <v>1</v>
      </c>
      <c r="C178">
        <v>2</v>
      </c>
      <c r="D178">
        <v>1</v>
      </c>
      <c r="E178">
        <v>2</v>
      </c>
      <c r="F178">
        <v>1</v>
      </c>
      <c r="G178">
        <v>0.25</v>
      </c>
      <c r="H178">
        <v>1</v>
      </c>
      <c r="I178">
        <v>1</v>
      </c>
      <c r="J178">
        <v>2</v>
      </c>
      <c r="K178">
        <v>0.5</v>
      </c>
      <c r="L178">
        <v>0</v>
      </c>
      <c r="M178">
        <v>2</v>
      </c>
      <c r="N178">
        <v>1</v>
      </c>
      <c r="O178">
        <v>1</v>
      </c>
      <c r="P178">
        <v>0.5</v>
      </c>
      <c r="Q178">
        <v>2</v>
      </c>
      <c r="R178">
        <v>1</v>
      </c>
      <c r="S178">
        <v>1</v>
      </c>
      <c r="T178">
        <v>50</v>
      </c>
      <c r="U178">
        <v>5120</v>
      </c>
      <c r="V178">
        <v>70</v>
      </c>
      <c r="W178">
        <v>320</v>
      </c>
      <c r="X178">
        <v>190</v>
      </c>
      <c r="Y178" t="s">
        <v>630</v>
      </c>
      <c r="Z178">
        <v>45</v>
      </c>
      <c r="AA178">
        <v>1000000</v>
      </c>
      <c r="AB178">
        <v>0.2</v>
      </c>
      <c r="AC178">
        <v>40</v>
      </c>
      <c r="AD178" t="s">
        <v>631</v>
      </c>
      <c r="AE178" t="s">
        <v>632</v>
      </c>
      <c r="AF178">
        <v>50</v>
      </c>
      <c r="AG178">
        <v>177</v>
      </c>
      <c r="AH178">
        <v>70</v>
      </c>
      <c r="AI178">
        <v>45</v>
      </c>
      <c r="AJ178">
        <v>70</v>
      </c>
      <c r="AK178" t="s">
        <v>253</v>
      </c>
      <c r="AL178" t="s">
        <v>61</v>
      </c>
      <c r="AM178">
        <v>2</v>
      </c>
      <c r="AN178">
        <v>2</v>
      </c>
      <c r="AO178">
        <v>0</v>
      </c>
    </row>
    <row r="179" spans="1:41">
      <c r="A179" t="s">
        <v>629</v>
      </c>
      <c r="B179">
        <v>1</v>
      </c>
      <c r="C179">
        <v>2</v>
      </c>
      <c r="D179">
        <v>1</v>
      </c>
      <c r="E179">
        <v>2</v>
      </c>
      <c r="F179">
        <v>1</v>
      </c>
      <c r="G179">
        <v>0.25</v>
      </c>
      <c r="H179">
        <v>1</v>
      </c>
      <c r="I179">
        <v>1</v>
      </c>
      <c r="J179">
        <v>2</v>
      </c>
      <c r="K179">
        <v>0.5</v>
      </c>
      <c r="L179">
        <v>0</v>
      </c>
      <c r="M179">
        <v>2</v>
      </c>
      <c r="N179">
        <v>1</v>
      </c>
      <c r="O179">
        <v>1</v>
      </c>
      <c r="P179">
        <v>0.5</v>
      </c>
      <c r="Q179">
        <v>2</v>
      </c>
      <c r="R179">
        <v>1</v>
      </c>
      <c r="S179">
        <v>1</v>
      </c>
      <c r="T179">
        <v>75</v>
      </c>
      <c r="U179">
        <v>5120</v>
      </c>
      <c r="V179">
        <v>70</v>
      </c>
      <c r="W179">
        <v>470</v>
      </c>
      <c r="X179">
        <v>75</v>
      </c>
      <c r="Y179" t="s">
        <v>633</v>
      </c>
      <c r="Z179">
        <v>70</v>
      </c>
      <c r="AA179">
        <v>1000000</v>
      </c>
      <c r="AB179">
        <v>1.5</v>
      </c>
      <c r="AC179">
        <v>65</v>
      </c>
      <c r="AD179" t="s">
        <v>634</v>
      </c>
      <c r="AE179" t="s">
        <v>635</v>
      </c>
      <c r="AF179">
        <v>50</v>
      </c>
      <c r="AG179">
        <v>178</v>
      </c>
      <c r="AH179">
        <v>95</v>
      </c>
      <c r="AI179">
        <v>70</v>
      </c>
      <c r="AJ179">
        <v>95</v>
      </c>
      <c r="AK179" t="s">
        <v>253</v>
      </c>
      <c r="AL179" t="s">
        <v>61</v>
      </c>
      <c r="AM179">
        <v>15</v>
      </c>
      <c r="AN179">
        <v>2</v>
      </c>
      <c r="AO179">
        <v>0</v>
      </c>
    </row>
    <row r="180" spans="1:41">
      <c r="A180" t="s">
        <v>636</v>
      </c>
      <c r="B180">
        <v>1</v>
      </c>
      <c r="C180">
        <v>1</v>
      </c>
      <c r="D180">
        <v>1</v>
      </c>
      <c r="E180">
        <v>0.5</v>
      </c>
      <c r="F180">
        <v>1</v>
      </c>
      <c r="G180">
        <v>1</v>
      </c>
      <c r="H180">
        <v>1</v>
      </c>
      <c r="I180">
        <v>0.5</v>
      </c>
      <c r="J180">
        <v>1</v>
      </c>
      <c r="K180">
        <v>1</v>
      </c>
      <c r="L180">
        <v>2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0.5</v>
      </c>
      <c r="S180">
        <v>1</v>
      </c>
      <c r="T180">
        <v>40</v>
      </c>
      <c r="U180">
        <v>5120</v>
      </c>
      <c r="V180">
        <v>70</v>
      </c>
      <c r="W180">
        <v>280</v>
      </c>
      <c r="X180">
        <v>235</v>
      </c>
      <c r="Y180" t="s">
        <v>637</v>
      </c>
      <c r="Z180">
        <v>40</v>
      </c>
      <c r="AA180">
        <v>1059860</v>
      </c>
      <c r="AB180">
        <v>0.6</v>
      </c>
      <c r="AC180">
        <v>55</v>
      </c>
      <c r="AD180" t="s">
        <v>638</v>
      </c>
      <c r="AE180" t="s">
        <v>639</v>
      </c>
      <c r="AF180">
        <v>50</v>
      </c>
      <c r="AG180">
        <v>179</v>
      </c>
      <c r="AH180">
        <v>65</v>
      </c>
      <c r="AI180">
        <v>45</v>
      </c>
      <c r="AJ180">
        <v>35</v>
      </c>
      <c r="AK180" t="s">
        <v>128</v>
      </c>
      <c r="AM180">
        <v>7.8</v>
      </c>
      <c r="AN180">
        <v>2</v>
      </c>
      <c r="AO180">
        <v>0</v>
      </c>
    </row>
    <row r="181" spans="1:41">
      <c r="A181" t="s">
        <v>636</v>
      </c>
      <c r="B181">
        <v>1</v>
      </c>
      <c r="C181">
        <v>1</v>
      </c>
      <c r="D181">
        <v>1</v>
      </c>
      <c r="E181">
        <v>0.5</v>
      </c>
      <c r="F181">
        <v>1</v>
      </c>
      <c r="G181">
        <v>1</v>
      </c>
      <c r="H181">
        <v>1</v>
      </c>
      <c r="I181">
        <v>0.5</v>
      </c>
      <c r="J181">
        <v>1</v>
      </c>
      <c r="K181">
        <v>1</v>
      </c>
      <c r="L181">
        <v>2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0.5</v>
      </c>
      <c r="S181">
        <v>1</v>
      </c>
      <c r="T181">
        <v>55</v>
      </c>
      <c r="U181">
        <v>5120</v>
      </c>
      <c r="V181">
        <v>70</v>
      </c>
      <c r="W181">
        <v>365</v>
      </c>
      <c r="X181">
        <v>120</v>
      </c>
      <c r="Y181" t="s">
        <v>637</v>
      </c>
      <c r="Z181">
        <v>55</v>
      </c>
      <c r="AA181">
        <v>1059860</v>
      </c>
      <c r="AB181">
        <v>0.8</v>
      </c>
      <c r="AC181">
        <v>70</v>
      </c>
      <c r="AD181" t="s">
        <v>640</v>
      </c>
      <c r="AE181" t="s">
        <v>641</v>
      </c>
      <c r="AF181">
        <v>50</v>
      </c>
      <c r="AG181">
        <v>180</v>
      </c>
      <c r="AH181">
        <v>80</v>
      </c>
      <c r="AI181">
        <v>60</v>
      </c>
      <c r="AJ181">
        <v>45</v>
      </c>
      <c r="AK181" t="s">
        <v>128</v>
      </c>
      <c r="AM181">
        <v>13.3</v>
      </c>
      <c r="AN181">
        <v>2</v>
      </c>
      <c r="AO181">
        <v>0</v>
      </c>
    </row>
    <row r="182" spans="1:41">
      <c r="A182" t="s">
        <v>636</v>
      </c>
      <c r="B182">
        <v>1</v>
      </c>
      <c r="C182">
        <v>1</v>
      </c>
      <c r="D182">
        <v>1</v>
      </c>
      <c r="E182">
        <v>0.5</v>
      </c>
      <c r="F182">
        <v>1</v>
      </c>
      <c r="G182">
        <v>1</v>
      </c>
      <c r="H182">
        <v>1</v>
      </c>
      <c r="I182">
        <v>0.5</v>
      </c>
      <c r="J182">
        <v>1</v>
      </c>
      <c r="K182">
        <v>1</v>
      </c>
      <c r="L182">
        <v>2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0.5</v>
      </c>
      <c r="S182">
        <v>1</v>
      </c>
      <c r="T182">
        <v>95</v>
      </c>
      <c r="U182">
        <v>5120</v>
      </c>
      <c r="V182">
        <v>70</v>
      </c>
      <c r="W182">
        <v>610</v>
      </c>
      <c r="X182">
        <v>45</v>
      </c>
      <c r="Y182" t="s">
        <v>611</v>
      </c>
      <c r="Z182">
        <v>105</v>
      </c>
      <c r="AA182">
        <v>1059860</v>
      </c>
      <c r="AB182">
        <v>1.4</v>
      </c>
      <c r="AC182">
        <v>90</v>
      </c>
      <c r="AD182" t="s">
        <v>642</v>
      </c>
      <c r="AE182" t="s">
        <v>643</v>
      </c>
      <c r="AF182">
        <v>50</v>
      </c>
      <c r="AG182">
        <v>181</v>
      </c>
      <c r="AH182">
        <v>165</v>
      </c>
      <c r="AI182">
        <v>110</v>
      </c>
      <c r="AJ182">
        <v>45</v>
      </c>
      <c r="AK182" t="s">
        <v>128</v>
      </c>
      <c r="AM182">
        <v>61.5</v>
      </c>
      <c r="AN182">
        <v>2</v>
      </c>
      <c r="AO182">
        <v>0</v>
      </c>
    </row>
    <row r="183" spans="1:41">
      <c r="A183" t="s">
        <v>644</v>
      </c>
      <c r="B183">
        <v>2</v>
      </c>
      <c r="C183">
        <v>1</v>
      </c>
      <c r="D183">
        <v>1</v>
      </c>
      <c r="E183">
        <v>0.5</v>
      </c>
      <c r="F183">
        <v>1</v>
      </c>
      <c r="G183">
        <v>1</v>
      </c>
      <c r="H183">
        <v>2</v>
      </c>
      <c r="I183">
        <v>2</v>
      </c>
      <c r="J183">
        <v>1</v>
      </c>
      <c r="K183">
        <v>0.5</v>
      </c>
      <c r="L183">
        <v>0.5</v>
      </c>
      <c r="M183">
        <v>2</v>
      </c>
      <c r="N183">
        <v>1</v>
      </c>
      <c r="O183">
        <v>2</v>
      </c>
      <c r="P183">
        <v>1</v>
      </c>
      <c r="Q183">
        <v>1</v>
      </c>
      <c r="R183">
        <v>1</v>
      </c>
      <c r="S183">
        <v>0.5</v>
      </c>
      <c r="T183">
        <v>80</v>
      </c>
      <c r="U183">
        <v>5120</v>
      </c>
      <c r="V183">
        <v>70</v>
      </c>
      <c r="W183">
        <v>490</v>
      </c>
      <c r="X183">
        <v>45</v>
      </c>
      <c r="Y183" t="s">
        <v>190</v>
      </c>
      <c r="Z183">
        <v>95</v>
      </c>
      <c r="AA183">
        <v>1059860</v>
      </c>
      <c r="AB183">
        <v>0.4</v>
      </c>
      <c r="AC183">
        <v>75</v>
      </c>
      <c r="AD183" t="s">
        <v>645</v>
      </c>
      <c r="AE183" t="s">
        <v>646</v>
      </c>
      <c r="AF183">
        <v>50</v>
      </c>
      <c r="AG183">
        <v>182</v>
      </c>
      <c r="AH183">
        <v>90</v>
      </c>
      <c r="AI183">
        <v>100</v>
      </c>
      <c r="AJ183">
        <v>50</v>
      </c>
      <c r="AK183" t="s">
        <v>45</v>
      </c>
      <c r="AM183">
        <v>5.8</v>
      </c>
      <c r="AN183">
        <v>2</v>
      </c>
      <c r="AO183">
        <v>0</v>
      </c>
    </row>
    <row r="184" spans="1:41">
      <c r="A184" t="s">
        <v>647</v>
      </c>
      <c r="B184">
        <v>0.5</v>
      </c>
      <c r="C184">
        <v>0.5</v>
      </c>
      <c r="D184">
        <v>0</v>
      </c>
      <c r="E184">
        <v>2</v>
      </c>
      <c r="F184">
        <v>1</v>
      </c>
      <c r="G184">
        <v>0.5</v>
      </c>
      <c r="H184">
        <v>0.5</v>
      </c>
      <c r="I184">
        <v>1</v>
      </c>
      <c r="J184">
        <v>1</v>
      </c>
      <c r="K184">
        <v>2</v>
      </c>
      <c r="L184">
        <v>1</v>
      </c>
      <c r="M184">
        <v>0.5</v>
      </c>
      <c r="N184">
        <v>1</v>
      </c>
      <c r="O184">
        <v>2</v>
      </c>
      <c r="P184">
        <v>1</v>
      </c>
      <c r="Q184">
        <v>1</v>
      </c>
      <c r="R184">
        <v>1</v>
      </c>
      <c r="S184">
        <v>0.5</v>
      </c>
      <c r="T184">
        <v>20</v>
      </c>
      <c r="U184">
        <v>2560</v>
      </c>
      <c r="V184">
        <v>70</v>
      </c>
      <c r="W184">
        <v>250</v>
      </c>
      <c r="X184">
        <v>190</v>
      </c>
      <c r="Y184" t="s">
        <v>648</v>
      </c>
      <c r="Z184">
        <v>50</v>
      </c>
      <c r="AA184">
        <v>800000</v>
      </c>
      <c r="AB184">
        <v>0.4</v>
      </c>
      <c r="AC184">
        <v>70</v>
      </c>
      <c r="AD184" t="s">
        <v>649</v>
      </c>
      <c r="AE184" t="s">
        <v>650</v>
      </c>
      <c r="AF184">
        <v>50</v>
      </c>
      <c r="AG184">
        <v>183</v>
      </c>
      <c r="AH184">
        <v>20</v>
      </c>
      <c r="AI184">
        <v>50</v>
      </c>
      <c r="AJ184">
        <v>40</v>
      </c>
      <c r="AK184" t="s">
        <v>66</v>
      </c>
      <c r="AL184" t="s">
        <v>159</v>
      </c>
      <c r="AM184">
        <v>8.5</v>
      </c>
      <c r="AN184">
        <v>2</v>
      </c>
      <c r="AO184">
        <v>0</v>
      </c>
    </row>
    <row r="185" spans="1:41">
      <c r="A185" t="s">
        <v>647</v>
      </c>
      <c r="B185">
        <v>0.5</v>
      </c>
      <c r="C185">
        <v>0.5</v>
      </c>
      <c r="D185">
        <v>0</v>
      </c>
      <c r="E185">
        <v>2</v>
      </c>
      <c r="F185">
        <v>1</v>
      </c>
      <c r="G185">
        <v>0.5</v>
      </c>
      <c r="H185">
        <v>0.5</v>
      </c>
      <c r="I185">
        <v>1</v>
      </c>
      <c r="J185">
        <v>1</v>
      </c>
      <c r="K185">
        <v>2</v>
      </c>
      <c r="L185">
        <v>1</v>
      </c>
      <c r="M185">
        <v>0.5</v>
      </c>
      <c r="N185">
        <v>1</v>
      </c>
      <c r="O185">
        <v>2</v>
      </c>
      <c r="P185">
        <v>1</v>
      </c>
      <c r="Q185">
        <v>1</v>
      </c>
      <c r="R185">
        <v>1</v>
      </c>
      <c r="S185">
        <v>0.5</v>
      </c>
      <c r="T185">
        <v>50</v>
      </c>
      <c r="U185">
        <v>2560</v>
      </c>
      <c r="V185">
        <v>70</v>
      </c>
      <c r="W185">
        <v>420</v>
      </c>
      <c r="X185">
        <v>75</v>
      </c>
      <c r="Y185" t="s">
        <v>651</v>
      </c>
      <c r="Z185">
        <v>80</v>
      </c>
      <c r="AA185">
        <v>800000</v>
      </c>
      <c r="AB185">
        <v>0.8</v>
      </c>
      <c r="AC185">
        <v>100</v>
      </c>
      <c r="AD185" t="s">
        <v>652</v>
      </c>
      <c r="AE185" t="s">
        <v>653</v>
      </c>
      <c r="AF185">
        <v>50</v>
      </c>
      <c r="AG185">
        <v>184</v>
      </c>
      <c r="AH185">
        <v>60</v>
      </c>
      <c r="AI185">
        <v>80</v>
      </c>
      <c r="AJ185">
        <v>50</v>
      </c>
      <c r="AK185" t="s">
        <v>66</v>
      </c>
      <c r="AL185" t="s">
        <v>159</v>
      </c>
      <c r="AM185">
        <v>28.5</v>
      </c>
      <c r="AN185">
        <v>2</v>
      </c>
      <c r="AO185">
        <v>0</v>
      </c>
    </row>
    <row r="186" spans="1:41">
      <c r="A186" t="s">
        <v>654</v>
      </c>
      <c r="B186">
        <v>1</v>
      </c>
      <c r="C186">
        <v>1</v>
      </c>
      <c r="D186">
        <v>1</v>
      </c>
      <c r="E186">
        <v>1</v>
      </c>
      <c r="F186">
        <v>1</v>
      </c>
      <c r="G186">
        <v>2</v>
      </c>
      <c r="H186">
        <v>0.5</v>
      </c>
      <c r="I186">
        <v>0.5</v>
      </c>
      <c r="J186">
        <v>1</v>
      </c>
      <c r="K186">
        <v>2</v>
      </c>
      <c r="L186">
        <v>2</v>
      </c>
      <c r="M186">
        <v>1</v>
      </c>
      <c r="N186">
        <v>0.5</v>
      </c>
      <c r="O186">
        <v>0.5</v>
      </c>
      <c r="P186">
        <v>1</v>
      </c>
      <c r="Q186">
        <v>1</v>
      </c>
      <c r="R186">
        <v>2</v>
      </c>
      <c r="S186">
        <v>2</v>
      </c>
      <c r="T186">
        <v>100</v>
      </c>
      <c r="U186">
        <v>5120</v>
      </c>
      <c r="V186">
        <v>70</v>
      </c>
      <c r="W186">
        <v>410</v>
      </c>
      <c r="X186">
        <v>65</v>
      </c>
      <c r="Y186" t="s">
        <v>655</v>
      </c>
      <c r="Z186">
        <v>115</v>
      </c>
      <c r="AA186">
        <v>1000000</v>
      </c>
      <c r="AB186">
        <v>1.2</v>
      </c>
      <c r="AC186">
        <v>70</v>
      </c>
      <c r="AD186" t="s">
        <v>656</v>
      </c>
      <c r="AE186" t="s">
        <v>657</v>
      </c>
      <c r="AF186">
        <v>50</v>
      </c>
      <c r="AG186">
        <v>185</v>
      </c>
      <c r="AH186">
        <v>30</v>
      </c>
      <c r="AI186">
        <v>65</v>
      </c>
      <c r="AJ186">
        <v>30</v>
      </c>
      <c r="AK186" t="s">
        <v>284</v>
      </c>
      <c r="AM186">
        <v>38</v>
      </c>
      <c r="AN186">
        <v>2</v>
      </c>
      <c r="AO186">
        <v>0</v>
      </c>
    </row>
    <row r="187" spans="1:41">
      <c r="A187" t="s">
        <v>658</v>
      </c>
      <c r="B187">
        <v>1</v>
      </c>
      <c r="C187">
        <v>1</v>
      </c>
      <c r="D187">
        <v>1</v>
      </c>
      <c r="E187">
        <v>2</v>
      </c>
      <c r="F187">
        <v>1</v>
      </c>
      <c r="G187">
        <v>1</v>
      </c>
      <c r="H187">
        <v>0.5</v>
      </c>
      <c r="I187">
        <v>1</v>
      </c>
      <c r="J187">
        <v>1</v>
      </c>
      <c r="K187">
        <v>2</v>
      </c>
      <c r="L187">
        <v>1</v>
      </c>
      <c r="M187">
        <v>0.5</v>
      </c>
      <c r="N187">
        <v>1</v>
      </c>
      <c r="O187">
        <v>1</v>
      </c>
      <c r="P187">
        <v>1</v>
      </c>
      <c r="Q187">
        <v>1</v>
      </c>
      <c r="R187">
        <v>0.5</v>
      </c>
      <c r="S187">
        <v>0.5</v>
      </c>
      <c r="T187">
        <v>75</v>
      </c>
      <c r="U187">
        <v>5120</v>
      </c>
      <c r="V187">
        <v>70</v>
      </c>
      <c r="W187">
        <v>500</v>
      </c>
      <c r="X187">
        <v>45</v>
      </c>
      <c r="Y187" t="s">
        <v>659</v>
      </c>
      <c r="Z187">
        <v>75</v>
      </c>
      <c r="AA187">
        <v>1059860</v>
      </c>
      <c r="AB187">
        <v>1.1000000000000001</v>
      </c>
      <c r="AC187">
        <v>90</v>
      </c>
      <c r="AD187" t="s">
        <v>660</v>
      </c>
      <c r="AE187" t="s">
        <v>661</v>
      </c>
      <c r="AF187">
        <v>50</v>
      </c>
      <c r="AG187">
        <v>186</v>
      </c>
      <c r="AH187">
        <v>90</v>
      </c>
      <c r="AI187">
        <v>100</v>
      </c>
      <c r="AJ187">
        <v>70</v>
      </c>
      <c r="AK187" t="s">
        <v>66</v>
      </c>
      <c r="AM187">
        <v>33.9</v>
      </c>
      <c r="AN187">
        <v>2</v>
      </c>
      <c r="AO187">
        <v>0</v>
      </c>
    </row>
    <row r="188" spans="1:41">
      <c r="A188" t="s">
        <v>662</v>
      </c>
      <c r="B188">
        <v>1</v>
      </c>
      <c r="C188">
        <v>1</v>
      </c>
      <c r="D188">
        <v>1</v>
      </c>
      <c r="E188">
        <v>1</v>
      </c>
      <c r="F188">
        <v>1</v>
      </c>
      <c r="G188">
        <v>0.5</v>
      </c>
      <c r="H188">
        <v>2</v>
      </c>
      <c r="I188">
        <v>2</v>
      </c>
      <c r="J188">
        <v>1</v>
      </c>
      <c r="K188">
        <v>0.25</v>
      </c>
      <c r="L188">
        <v>0</v>
      </c>
      <c r="M188">
        <v>4</v>
      </c>
      <c r="N188">
        <v>1</v>
      </c>
      <c r="O188">
        <v>2</v>
      </c>
      <c r="P188">
        <v>1</v>
      </c>
      <c r="Q188">
        <v>2</v>
      </c>
      <c r="R188">
        <v>1</v>
      </c>
      <c r="S188">
        <v>0.5</v>
      </c>
      <c r="T188">
        <v>35</v>
      </c>
      <c r="U188">
        <v>5120</v>
      </c>
      <c r="V188">
        <v>70</v>
      </c>
      <c r="W188">
        <v>250</v>
      </c>
      <c r="X188">
        <v>255</v>
      </c>
      <c r="Y188" t="s">
        <v>663</v>
      </c>
      <c r="Z188">
        <v>40</v>
      </c>
      <c r="AA188">
        <v>1059860</v>
      </c>
      <c r="AB188">
        <v>0.4</v>
      </c>
      <c r="AC188">
        <v>35</v>
      </c>
      <c r="AD188" t="s">
        <v>664</v>
      </c>
      <c r="AE188" t="s">
        <v>665</v>
      </c>
      <c r="AF188">
        <v>50</v>
      </c>
      <c r="AG188">
        <v>187</v>
      </c>
      <c r="AH188">
        <v>35</v>
      </c>
      <c r="AI188">
        <v>55</v>
      </c>
      <c r="AJ188">
        <v>50</v>
      </c>
      <c r="AK188" t="s">
        <v>45</v>
      </c>
      <c r="AL188" t="s">
        <v>61</v>
      </c>
      <c r="AM188">
        <v>0.5</v>
      </c>
      <c r="AN188">
        <v>2</v>
      </c>
      <c r="AO188">
        <v>0</v>
      </c>
    </row>
    <row r="189" spans="1:41">
      <c r="A189" t="s">
        <v>662</v>
      </c>
      <c r="B189">
        <v>1</v>
      </c>
      <c r="C189">
        <v>1</v>
      </c>
      <c r="D189">
        <v>1</v>
      </c>
      <c r="E189">
        <v>1</v>
      </c>
      <c r="F189">
        <v>1</v>
      </c>
      <c r="G189">
        <v>0.5</v>
      </c>
      <c r="H189">
        <v>2</v>
      </c>
      <c r="I189">
        <v>2</v>
      </c>
      <c r="J189">
        <v>1</v>
      </c>
      <c r="K189">
        <v>0.25</v>
      </c>
      <c r="L189">
        <v>0</v>
      </c>
      <c r="M189">
        <v>4</v>
      </c>
      <c r="N189">
        <v>1</v>
      </c>
      <c r="O189">
        <v>2</v>
      </c>
      <c r="P189">
        <v>1</v>
      </c>
      <c r="Q189">
        <v>2</v>
      </c>
      <c r="R189">
        <v>1</v>
      </c>
      <c r="S189">
        <v>0.5</v>
      </c>
      <c r="T189">
        <v>45</v>
      </c>
      <c r="U189">
        <v>5120</v>
      </c>
      <c r="V189">
        <v>70</v>
      </c>
      <c r="W189">
        <v>340</v>
      </c>
      <c r="X189">
        <v>120</v>
      </c>
      <c r="Y189" t="s">
        <v>663</v>
      </c>
      <c r="Z189">
        <v>50</v>
      </c>
      <c r="AA189">
        <v>1059860</v>
      </c>
      <c r="AB189">
        <v>0.6</v>
      </c>
      <c r="AC189">
        <v>55</v>
      </c>
      <c r="AD189" t="s">
        <v>666</v>
      </c>
      <c r="AE189" t="s">
        <v>667</v>
      </c>
      <c r="AF189">
        <v>50</v>
      </c>
      <c r="AG189">
        <v>188</v>
      </c>
      <c r="AH189">
        <v>45</v>
      </c>
      <c r="AI189">
        <v>65</v>
      </c>
      <c r="AJ189">
        <v>80</v>
      </c>
      <c r="AK189" t="s">
        <v>45</v>
      </c>
      <c r="AL189" t="s">
        <v>61</v>
      </c>
      <c r="AM189">
        <v>1</v>
      </c>
      <c r="AN189">
        <v>2</v>
      </c>
      <c r="AO189">
        <v>0</v>
      </c>
    </row>
    <row r="190" spans="1:41">
      <c r="A190" t="s">
        <v>662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0.5</v>
      </c>
      <c r="H190">
        <v>2</v>
      </c>
      <c r="I190">
        <v>2</v>
      </c>
      <c r="J190">
        <v>1</v>
      </c>
      <c r="K190">
        <v>0.25</v>
      </c>
      <c r="L190">
        <v>0</v>
      </c>
      <c r="M190">
        <v>4</v>
      </c>
      <c r="N190">
        <v>1</v>
      </c>
      <c r="O190">
        <v>2</v>
      </c>
      <c r="P190">
        <v>1</v>
      </c>
      <c r="Q190">
        <v>2</v>
      </c>
      <c r="R190">
        <v>1</v>
      </c>
      <c r="S190">
        <v>0.5</v>
      </c>
      <c r="T190">
        <v>55</v>
      </c>
      <c r="U190">
        <v>5120</v>
      </c>
      <c r="V190">
        <v>70</v>
      </c>
      <c r="W190">
        <v>460</v>
      </c>
      <c r="X190">
        <v>45</v>
      </c>
      <c r="Y190" t="s">
        <v>663</v>
      </c>
      <c r="Z190">
        <v>70</v>
      </c>
      <c r="AA190">
        <v>1059860</v>
      </c>
      <c r="AB190">
        <v>0.8</v>
      </c>
      <c r="AC190">
        <v>75</v>
      </c>
      <c r="AD190" t="s">
        <v>668</v>
      </c>
      <c r="AE190" t="s">
        <v>669</v>
      </c>
      <c r="AF190">
        <v>50</v>
      </c>
      <c r="AG190">
        <v>189</v>
      </c>
      <c r="AH190">
        <v>55</v>
      </c>
      <c r="AI190">
        <v>95</v>
      </c>
      <c r="AJ190">
        <v>110</v>
      </c>
      <c r="AK190" t="s">
        <v>45</v>
      </c>
      <c r="AL190" t="s">
        <v>61</v>
      </c>
      <c r="AM190">
        <v>3</v>
      </c>
      <c r="AN190">
        <v>2</v>
      </c>
      <c r="AO190">
        <v>0</v>
      </c>
    </row>
    <row r="191" spans="1:41">
      <c r="A191" t="s">
        <v>670</v>
      </c>
      <c r="B191">
        <v>1</v>
      </c>
      <c r="C191">
        <v>1</v>
      </c>
      <c r="D191">
        <v>1</v>
      </c>
      <c r="E191">
        <v>1</v>
      </c>
      <c r="F191">
        <v>1</v>
      </c>
      <c r="G191">
        <v>2</v>
      </c>
      <c r="H191">
        <v>1</v>
      </c>
      <c r="I191">
        <v>1</v>
      </c>
      <c r="J191">
        <v>0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70</v>
      </c>
      <c r="U191">
        <v>5120</v>
      </c>
      <c r="V191">
        <v>70</v>
      </c>
      <c r="W191">
        <v>360</v>
      </c>
      <c r="X191">
        <v>45</v>
      </c>
      <c r="Y191" t="s">
        <v>671</v>
      </c>
      <c r="Z191">
        <v>55</v>
      </c>
      <c r="AA191">
        <v>800000</v>
      </c>
      <c r="AB191">
        <v>0.8</v>
      </c>
      <c r="AC191">
        <v>55</v>
      </c>
      <c r="AD191" t="s">
        <v>672</v>
      </c>
      <c r="AE191" t="s">
        <v>673</v>
      </c>
      <c r="AF191">
        <v>50</v>
      </c>
      <c r="AG191">
        <v>190</v>
      </c>
      <c r="AH191">
        <v>40</v>
      </c>
      <c r="AI191">
        <v>55</v>
      </c>
      <c r="AJ191">
        <v>85</v>
      </c>
      <c r="AK191" t="s">
        <v>99</v>
      </c>
      <c r="AM191">
        <v>11.5</v>
      </c>
      <c r="AN191">
        <v>2</v>
      </c>
      <c r="AO191">
        <v>0</v>
      </c>
    </row>
    <row r="192" spans="1:41">
      <c r="A192" t="s">
        <v>674</v>
      </c>
      <c r="B192">
        <v>2</v>
      </c>
      <c r="C192">
        <v>1</v>
      </c>
      <c r="D192">
        <v>1</v>
      </c>
      <c r="E192">
        <v>0.5</v>
      </c>
      <c r="F192">
        <v>1</v>
      </c>
      <c r="G192">
        <v>1</v>
      </c>
      <c r="H192">
        <v>2</v>
      </c>
      <c r="I192">
        <v>2</v>
      </c>
      <c r="J192">
        <v>1</v>
      </c>
      <c r="K192">
        <v>0.5</v>
      </c>
      <c r="L192">
        <v>0.5</v>
      </c>
      <c r="M192">
        <v>2</v>
      </c>
      <c r="N192">
        <v>1</v>
      </c>
      <c r="O192">
        <v>2</v>
      </c>
      <c r="P192">
        <v>1</v>
      </c>
      <c r="Q192">
        <v>1</v>
      </c>
      <c r="R192">
        <v>1</v>
      </c>
      <c r="S192">
        <v>0.5</v>
      </c>
      <c r="T192">
        <v>30</v>
      </c>
      <c r="U192">
        <v>5120</v>
      </c>
      <c r="V192">
        <v>70</v>
      </c>
      <c r="W192">
        <v>180</v>
      </c>
      <c r="X192">
        <v>235</v>
      </c>
      <c r="Y192" t="s">
        <v>42</v>
      </c>
      <c r="Z192">
        <v>30</v>
      </c>
      <c r="AA192">
        <v>1059860</v>
      </c>
      <c r="AB192">
        <v>0.3</v>
      </c>
      <c r="AC192">
        <v>30</v>
      </c>
      <c r="AD192" t="s">
        <v>675</v>
      </c>
      <c r="AE192" t="s">
        <v>676</v>
      </c>
      <c r="AF192">
        <v>50</v>
      </c>
      <c r="AG192">
        <v>191</v>
      </c>
      <c r="AH192">
        <v>30</v>
      </c>
      <c r="AI192">
        <v>30</v>
      </c>
      <c r="AJ192">
        <v>30</v>
      </c>
      <c r="AK192" t="s">
        <v>45</v>
      </c>
      <c r="AM192">
        <v>1.8</v>
      </c>
      <c r="AN192">
        <v>2</v>
      </c>
      <c r="AO192">
        <v>0</v>
      </c>
    </row>
    <row r="193" spans="1:41">
      <c r="A193" t="s">
        <v>674</v>
      </c>
      <c r="B193">
        <v>2</v>
      </c>
      <c r="C193">
        <v>1</v>
      </c>
      <c r="D193">
        <v>1</v>
      </c>
      <c r="E193">
        <v>0.5</v>
      </c>
      <c r="F193">
        <v>1</v>
      </c>
      <c r="G193">
        <v>1</v>
      </c>
      <c r="H193">
        <v>2</v>
      </c>
      <c r="I193">
        <v>2</v>
      </c>
      <c r="J193">
        <v>1</v>
      </c>
      <c r="K193">
        <v>0.5</v>
      </c>
      <c r="L193">
        <v>0.5</v>
      </c>
      <c r="M193">
        <v>2</v>
      </c>
      <c r="N193">
        <v>1</v>
      </c>
      <c r="O193">
        <v>2</v>
      </c>
      <c r="P193">
        <v>1</v>
      </c>
      <c r="Q193">
        <v>1</v>
      </c>
      <c r="R193">
        <v>1</v>
      </c>
      <c r="S193">
        <v>0.5</v>
      </c>
      <c r="T193">
        <v>75</v>
      </c>
      <c r="U193">
        <v>5120</v>
      </c>
      <c r="V193">
        <v>70</v>
      </c>
      <c r="W193">
        <v>425</v>
      </c>
      <c r="X193">
        <v>120</v>
      </c>
      <c r="Y193" t="s">
        <v>677</v>
      </c>
      <c r="Z193">
        <v>55</v>
      </c>
      <c r="AA193">
        <v>1059860</v>
      </c>
      <c r="AB193">
        <v>0.8</v>
      </c>
      <c r="AC193">
        <v>75</v>
      </c>
      <c r="AD193" t="s">
        <v>678</v>
      </c>
      <c r="AE193" t="s">
        <v>679</v>
      </c>
      <c r="AF193">
        <v>50</v>
      </c>
      <c r="AG193">
        <v>192</v>
      </c>
      <c r="AH193">
        <v>105</v>
      </c>
      <c r="AI193">
        <v>85</v>
      </c>
      <c r="AJ193">
        <v>30</v>
      </c>
      <c r="AK193" t="s">
        <v>45</v>
      </c>
      <c r="AM193">
        <v>8.5</v>
      </c>
      <c r="AN193">
        <v>2</v>
      </c>
      <c r="AO193">
        <v>0</v>
      </c>
    </row>
    <row r="194" spans="1:41">
      <c r="A194" t="s">
        <v>680</v>
      </c>
      <c r="B194">
        <v>0.5</v>
      </c>
      <c r="C194">
        <v>1</v>
      </c>
      <c r="D194">
        <v>1</v>
      </c>
      <c r="E194">
        <v>2</v>
      </c>
      <c r="F194">
        <v>1</v>
      </c>
      <c r="G194">
        <v>0.25</v>
      </c>
      <c r="H194">
        <v>2</v>
      </c>
      <c r="I194">
        <v>2</v>
      </c>
      <c r="J194">
        <v>1</v>
      </c>
      <c r="K194">
        <v>0.25</v>
      </c>
      <c r="L194">
        <v>0</v>
      </c>
      <c r="M194">
        <v>2</v>
      </c>
      <c r="N194">
        <v>1</v>
      </c>
      <c r="O194">
        <v>1</v>
      </c>
      <c r="P194">
        <v>1</v>
      </c>
      <c r="Q194">
        <v>4</v>
      </c>
      <c r="R194">
        <v>1</v>
      </c>
      <c r="S194">
        <v>1</v>
      </c>
      <c r="T194">
        <v>65</v>
      </c>
      <c r="U194">
        <v>5120</v>
      </c>
      <c r="V194">
        <v>70</v>
      </c>
      <c r="W194">
        <v>390</v>
      </c>
      <c r="X194">
        <v>75</v>
      </c>
      <c r="Y194" t="s">
        <v>681</v>
      </c>
      <c r="Z194">
        <v>45</v>
      </c>
      <c r="AA194">
        <v>1000000</v>
      </c>
      <c r="AB194">
        <v>1.2</v>
      </c>
      <c r="AC194">
        <v>65</v>
      </c>
      <c r="AD194" t="s">
        <v>682</v>
      </c>
      <c r="AE194" t="s">
        <v>683</v>
      </c>
      <c r="AF194">
        <v>50</v>
      </c>
      <c r="AG194">
        <v>193</v>
      </c>
      <c r="AH194">
        <v>75</v>
      </c>
      <c r="AI194">
        <v>45</v>
      </c>
      <c r="AJ194">
        <v>95</v>
      </c>
      <c r="AK194" t="s">
        <v>77</v>
      </c>
      <c r="AL194" t="s">
        <v>61</v>
      </c>
      <c r="AM194">
        <v>38</v>
      </c>
      <c r="AN194">
        <v>2</v>
      </c>
      <c r="AO194">
        <v>0</v>
      </c>
    </row>
    <row r="195" spans="1:41">
      <c r="A195" t="s">
        <v>684</v>
      </c>
      <c r="B195">
        <v>1</v>
      </c>
      <c r="C195">
        <v>1</v>
      </c>
      <c r="D195">
        <v>1</v>
      </c>
      <c r="E195">
        <v>0</v>
      </c>
      <c r="F195">
        <v>1</v>
      </c>
      <c r="G195">
        <v>1</v>
      </c>
      <c r="H195">
        <v>0.5</v>
      </c>
      <c r="I195">
        <v>1</v>
      </c>
      <c r="J195">
        <v>1</v>
      </c>
      <c r="K195">
        <v>4</v>
      </c>
      <c r="L195">
        <v>1</v>
      </c>
      <c r="M195">
        <v>1</v>
      </c>
      <c r="N195">
        <v>1</v>
      </c>
      <c r="O195">
        <v>0.5</v>
      </c>
      <c r="P195">
        <v>1</v>
      </c>
      <c r="Q195">
        <v>0.5</v>
      </c>
      <c r="R195">
        <v>0.5</v>
      </c>
      <c r="S195">
        <v>1</v>
      </c>
      <c r="T195">
        <v>45</v>
      </c>
      <c r="U195">
        <v>5120</v>
      </c>
      <c r="V195">
        <v>70</v>
      </c>
      <c r="W195">
        <v>210</v>
      </c>
      <c r="X195">
        <v>255</v>
      </c>
      <c r="Y195" t="s">
        <v>685</v>
      </c>
      <c r="Z195">
        <v>45</v>
      </c>
      <c r="AA195">
        <v>1000000</v>
      </c>
      <c r="AB195">
        <v>0.4</v>
      </c>
      <c r="AC195">
        <v>55</v>
      </c>
      <c r="AD195" t="s">
        <v>686</v>
      </c>
      <c r="AE195" t="s">
        <v>687</v>
      </c>
      <c r="AF195">
        <v>50</v>
      </c>
      <c r="AG195">
        <v>194</v>
      </c>
      <c r="AH195">
        <v>25</v>
      </c>
      <c r="AI195">
        <v>25</v>
      </c>
      <c r="AJ195">
        <v>15</v>
      </c>
      <c r="AK195" t="s">
        <v>66</v>
      </c>
      <c r="AL195" t="s">
        <v>135</v>
      </c>
      <c r="AM195">
        <v>8.5</v>
      </c>
      <c r="AN195">
        <v>2</v>
      </c>
      <c r="AO195">
        <v>0</v>
      </c>
    </row>
    <row r="196" spans="1:41">
      <c r="A196" t="s">
        <v>684</v>
      </c>
      <c r="B196">
        <v>1</v>
      </c>
      <c r="C196">
        <v>1</v>
      </c>
      <c r="D196">
        <v>1</v>
      </c>
      <c r="E196">
        <v>0</v>
      </c>
      <c r="F196">
        <v>1</v>
      </c>
      <c r="G196">
        <v>1</v>
      </c>
      <c r="H196">
        <v>0.5</v>
      </c>
      <c r="I196">
        <v>1</v>
      </c>
      <c r="J196">
        <v>1</v>
      </c>
      <c r="K196">
        <v>4</v>
      </c>
      <c r="L196">
        <v>1</v>
      </c>
      <c r="M196">
        <v>1</v>
      </c>
      <c r="N196">
        <v>1</v>
      </c>
      <c r="O196">
        <v>0.5</v>
      </c>
      <c r="P196">
        <v>1</v>
      </c>
      <c r="Q196">
        <v>0.5</v>
      </c>
      <c r="R196">
        <v>0.5</v>
      </c>
      <c r="S196">
        <v>1</v>
      </c>
      <c r="T196">
        <v>85</v>
      </c>
      <c r="U196">
        <v>5120</v>
      </c>
      <c r="V196">
        <v>70</v>
      </c>
      <c r="W196">
        <v>430</v>
      </c>
      <c r="X196">
        <v>90</v>
      </c>
      <c r="Y196" t="s">
        <v>685</v>
      </c>
      <c r="Z196">
        <v>85</v>
      </c>
      <c r="AA196">
        <v>1000000</v>
      </c>
      <c r="AB196">
        <v>1.4</v>
      </c>
      <c r="AC196">
        <v>95</v>
      </c>
      <c r="AD196" t="s">
        <v>688</v>
      </c>
      <c r="AE196" t="s">
        <v>689</v>
      </c>
      <c r="AF196">
        <v>50</v>
      </c>
      <c r="AG196">
        <v>195</v>
      </c>
      <c r="AH196">
        <v>65</v>
      </c>
      <c r="AI196">
        <v>65</v>
      </c>
      <c r="AJ196">
        <v>35</v>
      </c>
      <c r="AK196" t="s">
        <v>66</v>
      </c>
      <c r="AL196" t="s">
        <v>135</v>
      </c>
      <c r="AM196">
        <v>75</v>
      </c>
      <c r="AN196">
        <v>2</v>
      </c>
      <c r="AO196">
        <v>0</v>
      </c>
    </row>
    <row r="197" spans="1:41">
      <c r="A197" t="s">
        <v>690</v>
      </c>
      <c r="B197">
        <v>2</v>
      </c>
      <c r="C197">
        <v>2</v>
      </c>
      <c r="D197">
        <v>1</v>
      </c>
      <c r="E197">
        <v>1</v>
      </c>
      <c r="F197">
        <v>1</v>
      </c>
      <c r="G197">
        <v>0.5</v>
      </c>
      <c r="H197">
        <v>1</v>
      </c>
      <c r="I197">
        <v>1</v>
      </c>
      <c r="J197">
        <v>2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0.5</v>
      </c>
      <c r="Q197">
        <v>1</v>
      </c>
      <c r="R197">
        <v>1</v>
      </c>
      <c r="S197">
        <v>1</v>
      </c>
      <c r="T197">
        <v>65</v>
      </c>
      <c r="U197">
        <v>8960</v>
      </c>
      <c r="V197">
        <v>70</v>
      </c>
      <c r="W197">
        <v>525</v>
      </c>
      <c r="X197">
        <v>45</v>
      </c>
      <c r="Y197" t="s">
        <v>677</v>
      </c>
      <c r="Z197">
        <v>60</v>
      </c>
      <c r="AA197">
        <v>1000000</v>
      </c>
      <c r="AB197">
        <v>0.9</v>
      </c>
      <c r="AC197">
        <v>65</v>
      </c>
      <c r="AD197" t="s">
        <v>691</v>
      </c>
      <c r="AE197" t="s">
        <v>692</v>
      </c>
      <c r="AF197">
        <v>88.1</v>
      </c>
      <c r="AG197">
        <v>196</v>
      </c>
      <c r="AH197">
        <v>130</v>
      </c>
      <c r="AI197">
        <v>95</v>
      </c>
      <c r="AJ197">
        <v>110</v>
      </c>
      <c r="AK197" t="s">
        <v>253</v>
      </c>
      <c r="AM197">
        <v>26.5</v>
      </c>
      <c r="AN197">
        <v>2</v>
      </c>
      <c r="AO197">
        <v>0</v>
      </c>
    </row>
    <row r="198" spans="1:41">
      <c r="A198" t="s">
        <v>693</v>
      </c>
      <c r="B198">
        <v>2</v>
      </c>
      <c r="C198">
        <v>0.5</v>
      </c>
      <c r="D198">
        <v>1</v>
      </c>
      <c r="E198">
        <v>1</v>
      </c>
      <c r="F198">
        <v>2</v>
      </c>
      <c r="G198">
        <v>2</v>
      </c>
      <c r="H198">
        <v>1</v>
      </c>
      <c r="I198">
        <v>1</v>
      </c>
      <c r="J198">
        <v>0.5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0</v>
      </c>
      <c r="Q198">
        <v>1</v>
      </c>
      <c r="R198">
        <v>1</v>
      </c>
      <c r="S198">
        <v>1</v>
      </c>
      <c r="T198">
        <v>65</v>
      </c>
      <c r="U198">
        <v>8960</v>
      </c>
      <c r="V198">
        <v>35</v>
      </c>
      <c r="W198">
        <v>525</v>
      </c>
      <c r="X198">
        <v>45</v>
      </c>
      <c r="Y198" t="s">
        <v>694</v>
      </c>
      <c r="Z198">
        <v>110</v>
      </c>
      <c r="AA198">
        <v>1000000</v>
      </c>
      <c r="AB198">
        <v>1</v>
      </c>
      <c r="AC198">
        <v>95</v>
      </c>
      <c r="AD198" t="s">
        <v>695</v>
      </c>
      <c r="AE198" t="s">
        <v>696</v>
      </c>
      <c r="AF198">
        <v>88.1</v>
      </c>
      <c r="AG198">
        <v>197</v>
      </c>
      <c r="AH198">
        <v>60</v>
      </c>
      <c r="AI198">
        <v>130</v>
      </c>
      <c r="AJ198">
        <v>65</v>
      </c>
      <c r="AK198" t="s">
        <v>109</v>
      </c>
      <c r="AM198">
        <v>27</v>
      </c>
      <c r="AN198">
        <v>2</v>
      </c>
      <c r="AO198">
        <v>0</v>
      </c>
    </row>
    <row r="199" spans="1:41">
      <c r="A199" t="s">
        <v>697</v>
      </c>
      <c r="B199">
        <v>1</v>
      </c>
      <c r="C199">
        <v>0.5</v>
      </c>
      <c r="D199">
        <v>1</v>
      </c>
      <c r="E199">
        <v>2</v>
      </c>
      <c r="F199">
        <v>2</v>
      </c>
      <c r="G199">
        <v>1</v>
      </c>
      <c r="H199">
        <v>1</v>
      </c>
      <c r="I199">
        <v>1</v>
      </c>
      <c r="J199">
        <v>0.5</v>
      </c>
      <c r="K199">
        <v>0.5</v>
      </c>
      <c r="L199">
        <v>0</v>
      </c>
      <c r="M199">
        <v>2</v>
      </c>
      <c r="N199">
        <v>1</v>
      </c>
      <c r="O199">
        <v>1</v>
      </c>
      <c r="P199">
        <v>0</v>
      </c>
      <c r="Q199">
        <v>2</v>
      </c>
      <c r="R199">
        <v>1</v>
      </c>
      <c r="S199">
        <v>1</v>
      </c>
      <c r="T199">
        <v>85</v>
      </c>
      <c r="U199">
        <v>5120</v>
      </c>
      <c r="V199">
        <v>35</v>
      </c>
      <c r="W199">
        <v>405</v>
      </c>
      <c r="X199">
        <v>30</v>
      </c>
      <c r="Y199" t="s">
        <v>698</v>
      </c>
      <c r="Z199">
        <v>42</v>
      </c>
      <c r="AA199">
        <v>1059860</v>
      </c>
      <c r="AB199">
        <v>0.5</v>
      </c>
      <c r="AC199">
        <v>60</v>
      </c>
      <c r="AD199" t="s">
        <v>699</v>
      </c>
      <c r="AE199" t="s">
        <v>700</v>
      </c>
      <c r="AF199">
        <v>50</v>
      </c>
      <c r="AG199">
        <v>198</v>
      </c>
      <c r="AH199">
        <v>85</v>
      </c>
      <c r="AI199">
        <v>42</v>
      </c>
      <c r="AJ199">
        <v>91</v>
      </c>
      <c r="AK199" t="s">
        <v>109</v>
      </c>
      <c r="AL199" t="s">
        <v>61</v>
      </c>
      <c r="AM199">
        <v>2.1</v>
      </c>
      <c r="AN199">
        <v>2</v>
      </c>
      <c r="AO199">
        <v>0</v>
      </c>
    </row>
    <row r="200" spans="1:41">
      <c r="A200" t="s">
        <v>296</v>
      </c>
      <c r="B200">
        <v>2</v>
      </c>
      <c r="C200">
        <v>2</v>
      </c>
      <c r="D200">
        <v>1</v>
      </c>
      <c r="E200">
        <v>2</v>
      </c>
      <c r="F200">
        <v>1</v>
      </c>
      <c r="G200">
        <v>0.5</v>
      </c>
      <c r="H200">
        <v>0.5</v>
      </c>
      <c r="I200">
        <v>1</v>
      </c>
      <c r="J200">
        <v>2</v>
      </c>
      <c r="K200">
        <v>2</v>
      </c>
      <c r="L200">
        <v>1</v>
      </c>
      <c r="M200">
        <v>0.5</v>
      </c>
      <c r="N200">
        <v>1</v>
      </c>
      <c r="O200">
        <v>1</v>
      </c>
      <c r="P200">
        <v>0.5</v>
      </c>
      <c r="Q200">
        <v>1</v>
      </c>
      <c r="R200">
        <v>0.5</v>
      </c>
      <c r="S200">
        <v>0.5</v>
      </c>
      <c r="T200">
        <v>75</v>
      </c>
      <c r="U200">
        <v>5120</v>
      </c>
      <c r="V200">
        <v>70</v>
      </c>
      <c r="W200">
        <v>490</v>
      </c>
      <c r="X200">
        <v>70</v>
      </c>
      <c r="Y200" t="s">
        <v>701</v>
      </c>
      <c r="Z200">
        <v>80</v>
      </c>
      <c r="AA200">
        <v>1000000</v>
      </c>
      <c r="AB200">
        <v>2</v>
      </c>
      <c r="AC200">
        <v>95</v>
      </c>
      <c r="AD200" t="s">
        <v>702</v>
      </c>
      <c r="AE200" t="s">
        <v>703</v>
      </c>
      <c r="AF200">
        <v>50</v>
      </c>
      <c r="AG200">
        <v>199</v>
      </c>
      <c r="AH200">
        <v>100</v>
      </c>
      <c r="AI200">
        <v>110</v>
      </c>
      <c r="AJ200">
        <v>30</v>
      </c>
      <c r="AK200" t="s">
        <v>66</v>
      </c>
      <c r="AL200" t="s">
        <v>253</v>
      </c>
      <c r="AM200">
        <v>79.5</v>
      </c>
      <c r="AN200">
        <v>2</v>
      </c>
      <c r="AO200">
        <v>0</v>
      </c>
    </row>
    <row r="201" spans="1:41">
      <c r="A201" t="s">
        <v>339</v>
      </c>
      <c r="B201">
        <v>0.5</v>
      </c>
      <c r="C201">
        <v>2</v>
      </c>
      <c r="D201">
        <v>1</v>
      </c>
      <c r="E201">
        <v>1</v>
      </c>
      <c r="F201">
        <v>1</v>
      </c>
      <c r="G201">
        <v>0</v>
      </c>
      <c r="H201">
        <v>1</v>
      </c>
      <c r="I201">
        <v>1</v>
      </c>
      <c r="J201">
        <v>2</v>
      </c>
      <c r="K201">
        <v>1</v>
      </c>
      <c r="L201">
        <v>1</v>
      </c>
      <c r="M201">
        <v>1</v>
      </c>
      <c r="N201">
        <v>0</v>
      </c>
      <c r="O201">
        <v>0.5</v>
      </c>
      <c r="P201">
        <v>1</v>
      </c>
      <c r="Q201">
        <v>1</v>
      </c>
      <c r="R201">
        <v>1</v>
      </c>
      <c r="S201">
        <v>1</v>
      </c>
      <c r="T201">
        <v>60</v>
      </c>
      <c r="U201">
        <v>6400</v>
      </c>
      <c r="V201">
        <v>35</v>
      </c>
      <c r="W201">
        <v>435</v>
      </c>
      <c r="X201">
        <v>45</v>
      </c>
      <c r="Y201" t="s">
        <v>704</v>
      </c>
      <c r="Z201">
        <v>60</v>
      </c>
      <c r="AA201">
        <v>800000</v>
      </c>
      <c r="AB201">
        <v>0.7</v>
      </c>
      <c r="AC201">
        <v>60</v>
      </c>
      <c r="AD201" t="s">
        <v>705</v>
      </c>
      <c r="AE201" t="s">
        <v>706</v>
      </c>
      <c r="AF201">
        <v>50</v>
      </c>
      <c r="AG201">
        <v>200</v>
      </c>
      <c r="AH201">
        <v>85</v>
      </c>
      <c r="AI201">
        <v>85</v>
      </c>
      <c r="AJ201">
        <v>85</v>
      </c>
      <c r="AK201" t="s">
        <v>343</v>
      </c>
      <c r="AM201">
        <v>1</v>
      </c>
      <c r="AN201">
        <v>2</v>
      </c>
      <c r="AO201">
        <v>0</v>
      </c>
    </row>
    <row r="202" spans="1:41">
      <c r="A202" t="s">
        <v>339</v>
      </c>
      <c r="B202">
        <v>2</v>
      </c>
      <c r="C202">
        <v>2</v>
      </c>
      <c r="D202">
        <v>1</v>
      </c>
      <c r="E202">
        <v>1</v>
      </c>
      <c r="F202">
        <v>1</v>
      </c>
      <c r="G202">
        <v>0.5</v>
      </c>
      <c r="H202">
        <v>1</v>
      </c>
      <c r="I202">
        <v>1</v>
      </c>
      <c r="J202">
        <v>2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0.5</v>
      </c>
      <c r="Q202">
        <v>1</v>
      </c>
      <c r="R202">
        <v>1</v>
      </c>
      <c r="S202">
        <v>1</v>
      </c>
      <c r="T202">
        <v>72</v>
      </c>
      <c r="U202">
        <v>10240</v>
      </c>
      <c r="V202">
        <v>70</v>
      </c>
      <c r="W202">
        <v>336</v>
      </c>
      <c r="X202">
        <v>225</v>
      </c>
      <c r="Y202" t="s">
        <v>707</v>
      </c>
      <c r="Z202">
        <v>48</v>
      </c>
      <c r="AA202">
        <v>1000000</v>
      </c>
      <c r="AB202">
        <v>0.5</v>
      </c>
      <c r="AC202">
        <v>48</v>
      </c>
      <c r="AD202" t="s">
        <v>708</v>
      </c>
      <c r="AE202" t="s">
        <v>709</v>
      </c>
      <c r="AG202">
        <v>201</v>
      </c>
      <c r="AH202">
        <v>72</v>
      </c>
      <c r="AI202">
        <v>48</v>
      </c>
      <c r="AJ202">
        <v>48</v>
      </c>
      <c r="AK202" t="s">
        <v>253</v>
      </c>
      <c r="AM202">
        <v>5</v>
      </c>
      <c r="AN202">
        <v>2</v>
      </c>
      <c r="AO202">
        <v>0</v>
      </c>
    </row>
    <row r="203" spans="1:41">
      <c r="A203" t="s">
        <v>710</v>
      </c>
      <c r="B203">
        <v>2</v>
      </c>
      <c r="C203">
        <v>2</v>
      </c>
      <c r="D203">
        <v>1</v>
      </c>
      <c r="E203">
        <v>1</v>
      </c>
      <c r="F203">
        <v>1</v>
      </c>
      <c r="G203">
        <v>0.5</v>
      </c>
      <c r="H203">
        <v>1</v>
      </c>
      <c r="I203">
        <v>1</v>
      </c>
      <c r="J203">
        <v>2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0.5</v>
      </c>
      <c r="Q203">
        <v>1</v>
      </c>
      <c r="R203">
        <v>1</v>
      </c>
      <c r="S203">
        <v>1</v>
      </c>
      <c r="T203">
        <v>33</v>
      </c>
      <c r="U203">
        <v>5120</v>
      </c>
      <c r="V203">
        <v>70</v>
      </c>
      <c r="W203">
        <v>405</v>
      </c>
      <c r="X203">
        <v>45</v>
      </c>
      <c r="Y203" t="s">
        <v>711</v>
      </c>
      <c r="Z203">
        <v>58</v>
      </c>
      <c r="AA203">
        <v>1000000</v>
      </c>
      <c r="AB203">
        <v>1.3</v>
      </c>
      <c r="AC203">
        <v>190</v>
      </c>
      <c r="AD203" t="s">
        <v>712</v>
      </c>
      <c r="AE203" t="s">
        <v>713</v>
      </c>
      <c r="AF203">
        <v>50</v>
      </c>
      <c r="AG203">
        <v>202</v>
      </c>
      <c r="AH203">
        <v>33</v>
      </c>
      <c r="AI203">
        <v>58</v>
      </c>
      <c r="AJ203">
        <v>33</v>
      </c>
      <c r="AK203" t="s">
        <v>253</v>
      </c>
      <c r="AM203">
        <v>28.5</v>
      </c>
      <c r="AN203">
        <v>2</v>
      </c>
      <c r="AO203">
        <v>0</v>
      </c>
    </row>
    <row r="204" spans="1:41">
      <c r="A204" t="s">
        <v>714</v>
      </c>
      <c r="B204">
        <v>2</v>
      </c>
      <c r="C204">
        <v>2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0.5</v>
      </c>
      <c r="Q204">
        <v>1</v>
      </c>
      <c r="R204">
        <v>1</v>
      </c>
      <c r="S204">
        <v>1</v>
      </c>
      <c r="T204">
        <v>80</v>
      </c>
      <c r="U204">
        <v>5120</v>
      </c>
      <c r="V204">
        <v>70</v>
      </c>
      <c r="W204">
        <v>455</v>
      </c>
      <c r="X204">
        <v>60</v>
      </c>
      <c r="Y204" t="s">
        <v>715</v>
      </c>
      <c r="Z204">
        <v>65</v>
      </c>
      <c r="AA204">
        <v>1000000</v>
      </c>
      <c r="AB204">
        <v>1.5</v>
      </c>
      <c r="AC204">
        <v>70</v>
      </c>
      <c r="AD204" t="s">
        <v>716</v>
      </c>
      <c r="AE204" t="s">
        <v>717</v>
      </c>
      <c r="AF204">
        <v>50</v>
      </c>
      <c r="AG204">
        <v>203</v>
      </c>
      <c r="AH204">
        <v>90</v>
      </c>
      <c r="AI204">
        <v>65</v>
      </c>
      <c r="AJ204">
        <v>85</v>
      </c>
      <c r="AK204" t="s">
        <v>99</v>
      </c>
      <c r="AL204" t="s">
        <v>253</v>
      </c>
      <c r="AM204">
        <v>41.5</v>
      </c>
      <c r="AN204">
        <v>2</v>
      </c>
      <c r="AO204">
        <v>0</v>
      </c>
    </row>
    <row r="205" spans="1:41">
      <c r="A205" t="s">
        <v>718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0.5</v>
      </c>
      <c r="H205">
        <v>2</v>
      </c>
      <c r="I205">
        <v>2</v>
      </c>
      <c r="J205">
        <v>1</v>
      </c>
      <c r="K205">
        <v>0.5</v>
      </c>
      <c r="L205">
        <v>0.5</v>
      </c>
      <c r="M205">
        <v>1</v>
      </c>
      <c r="N205">
        <v>1</v>
      </c>
      <c r="O205">
        <v>1</v>
      </c>
      <c r="P205">
        <v>1</v>
      </c>
      <c r="Q205">
        <v>2</v>
      </c>
      <c r="R205">
        <v>1</v>
      </c>
      <c r="S205">
        <v>1</v>
      </c>
      <c r="T205">
        <v>65</v>
      </c>
      <c r="U205">
        <v>5120</v>
      </c>
      <c r="V205">
        <v>70</v>
      </c>
      <c r="W205">
        <v>290</v>
      </c>
      <c r="X205">
        <v>190</v>
      </c>
      <c r="Y205" t="s">
        <v>719</v>
      </c>
      <c r="Z205">
        <v>90</v>
      </c>
      <c r="AA205">
        <v>1000000</v>
      </c>
      <c r="AB205">
        <v>0.6</v>
      </c>
      <c r="AC205">
        <v>50</v>
      </c>
      <c r="AD205" t="s">
        <v>720</v>
      </c>
      <c r="AE205" t="s">
        <v>721</v>
      </c>
      <c r="AF205">
        <v>50</v>
      </c>
      <c r="AG205">
        <v>204</v>
      </c>
      <c r="AH205">
        <v>35</v>
      </c>
      <c r="AI205">
        <v>35</v>
      </c>
      <c r="AJ205">
        <v>15</v>
      </c>
      <c r="AK205" t="s">
        <v>77</v>
      </c>
      <c r="AM205">
        <v>7.2</v>
      </c>
      <c r="AN205">
        <v>2</v>
      </c>
      <c r="AO205">
        <v>0</v>
      </c>
    </row>
    <row r="206" spans="1:41">
      <c r="A206" t="s">
        <v>718</v>
      </c>
      <c r="B206">
        <v>0.5</v>
      </c>
      <c r="C206">
        <v>1</v>
      </c>
      <c r="D206">
        <v>0.5</v>
      </c>
      <c r="E206">
        <v>1</v>
      </c>
      <c r="F206">
        <v>0.5</v>
      </c>
      <c r="G206">
        <v>1</v>
      </c>
      <c r="H206">
        <v>4</v>
      </c>
      <c r="I206">
        <v>1</v>
      </c>
      <c r="J206">
        <v>1</v>
      </c>
      <c r="K206">
        <v>0.25</v>
      </c>
      <c r="L206">
        <v>1</v>
      </c>
      <c r="M206">
        <v>0.5</v>
      </c>
      <c r="N206">
        <v>0.5</v>
      </c>
      <c r="O206">
        <v>0</v>
      </c>
      <c r="P206">
        <v>0.5</v>
      </c>
      <c r="Q206">
        <v>1</v>
      </c>
      <c r="R206">
        <v>0.5</v>
      </c>
      <c r="S206">
        <v>1</v>
      </c>
      <c r="T206">
        <v>90</v>
      </c>
      <c r="U206">
        <v>5120</v>
      </c>
      <c r="V206">
        <v>70</v>
      </c>
      <c r="W206">
        <v>465</v>
      </c>
      <c r="X206">
        <v>75</v>
      </c>
      <c r="Y206" t="s">
        <v>719</v>
      </c>
      <c r="Z206">
        <v>140</v>
      </c>
      <c r="AA206">
        <v>1000000</v>
      </c>
      <c r="AB206">
        <v>1.2</v>
      </c>
      <c r="AC206">
        <v>75</v>
      </c>
      <c r="AD206" t="s">
        <v>722</v>
      </c>
      <c r="AE206" t="s">
        <v>723</v>
      </c>
      <c r="AF206">
        <v>50</v>
      </c>
      <c r="AG206">
        <v>205</v>
      </c>
      <c r="AH206">
        <v>60</v>
      </c>
      <c r="AI206">
        <v>60</v>
      </c>
      <c r="AJ206">
        <v>40</v>
      </c>
      <c r="AK206" t="s">
        <v>77</v>
      </c>
      <c r="AL206" t="s">
        <v>307</v>
      </c>
      <c r="AM206">
        <v>125.8</v>
      </c>
      <c r="AN206">
        <v>2</v>
      </c>
      <c r="AO206">
        <v>0</v>
      </c>
    </row>
    <row r="207" spans="1:41">
      <c r="A207" t="s">
        <v>724</v>
      </c>
      <c r="B207">
        <v>1</v>
      </c>
      <c r="C207">
        <v>1</v>
      </c>
      <c r="D207">
        <v>1</v>
      </c>
      <c r="E207">
        <v>1</v>
      </c>
      <c r="F207">
        <v>1</v>
      </c>
      <c r="G207">
        <v>2</v>
      </c>
      <c r="H207">
        <v>1</v>
      </c>
      <c r="I207">
        <v>1</v>
      </c>
      <c r="J207">
        <v>0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70</v>
      </c>
      <c r="U207">
        <v>5120</v>
      </c>
      <c r="V207">
        <v>70</v>
      </c>
      <c r="W207">
        <v>415</v>
      </c>
      <c r="X207">
        <v>190</v>
      </c>
      <c r="Y207" t="s">
        <v>725</v>
      </c>
      <c r="Z207">
        <v>70</v>
      </c>
      <c r="AA207">
        <v>1000000</v>
      </c>
      <c r="AB207">
        <v>1.5</v>
      </c>
      <c r="AC207">
        <v>100</v>
      </c>
      <c r="AD207" t="s">
        <v>726</v>
      </c>
      <c r="AE207" t="s">
        <v>727</v>
      </c>
      <c r="AF207">
        <v>50</v>
      </c>
      <c r="AG207">
        <v>206</v>
      </c>
      <c r="AH207">
        <v>65</v>
      </c>
      <c r="AI207">
        <v>65</v>
      </c>
      <c r="AJ207">
        <v>45</v>
      </c>
      <c r="AK207" t="s">
        <v>99</v>
      </c>
      <c r="AM207">
        <v>14</v>
      </c>
      <c r="AN207">
        <v>2</v>
      </c>
      <c r="AO207">
        <v>0</v>
      </c>
    </row>
    <row r="208" spans="1:41">
      <c r="A208" t="s">
        <v>728</v>
      </c>
      <c r="B208">
        <v>0.5</v>
      </c>
      <c r="C208">
        <v>1</v>
      </c>
      <c r="D208">
        <v>1</v>
      </c>
      <c r="E208">
        <v>0</v>
      </c>
      <c r="F208">
        <v>1</v>
      </c>
      <c r="G208">
        <v>0.5</v>
      </c>
      <c r="H208">
        <v>1</v>
      </c>
      <c r="I208">
        <v>1</v>
      </c>
      <c r="J208">
        <v>1</v>
      </c>
      <c r="K208">
        <v>1</v>
      </c>
      <c r="L208">
        <v>0</v>
      </c>
      <c r="M208">
        <v>4</v>
      </c>
      <c r="N208">
        <v>1</v>
      </c>
      <c r="O208">
        <v>0.5</v>
      </c>
      <c r="P208">
        <v>1</v>
      </c>
      <c r="Q208">
        <v>1</v>
      </c>
      <c r="R208">
        <v>1</v>
      </c>
      <c r="S208">
        <v>2</v>
      </c>
      <c r="T208">
        <v>75</v>
      </c>
      <c r="U208">
        <v>5120</v>
      </c>
      <c r="V208">
        <v>70</v>
      </c>
      <c r="W208">
        <v>430</v>
      </c>
      <c r="X208">
        <v>60</v>
      </c>
      <c r="Y208" t="s">
        <v>729</v>
      </c>
      <c r="Z208">
        <v>105</v>
      </c>
      <c r="AA208">
        <v>1059860</v>
      </c>
      <c r="AB208">
        <v>1.1000000000000001</v>
      </c>
      <c r="AC208">
        <v>65</v>
      </c>
      <c r="AD208" t="s">
        <v>730</v>
      </c>
      <c r="AE208" t="s">
        <v>731</v>
      </c>
      <c r="AF208">
        <v>50</v>
      </c>
      <c r="AG208">
        <v>207</v>
      </c>
      <c r="AH208">
        <v>35</v>
      </c>
      <c r="AI208">
        <v>65</v>
      </c>
      <c r="AJ208">
        <v>85</v>
      </c>
      <c r="AK208" t="s">
        <v>135</v>
      </c>
      <c r="AL208" t="s">
        <v>61</v>
      </c>
      <c r="AM208">
        <v>64.8</v>
      </c>
      <c r="AN208">
        <v>2</v>
      </c>
      <c r="AO208">
        <v>0</v>
      </c>
    </row>
    <row r="209" spans="1:41">
      <c r="A209" t="s">
        <v>732</v>
      </c>
      <c r="B209">
        <v>0.5</v>
      </c>
      <c r="C209">
        <v>1</v>
      </c>
      <c r="D209">
        <v>0.5</v>
      </c>
      <c r="E209">
        <v>0</v>
      </c>
      <c r="F209">
        <v>0.5</v>
      </c>
      <c r="G209">
        <v>2</v>
      </c>
      <c r="H209">
        <v>2</v>
      </c>
      <c r="I209">
        <v>0.5</v>
      </c>
      <c r="J209">
        <v>1</v>
      </c>
      <c r="K209">
        <v>1</v>
      </c>
      <c r="L209">
        <v>2</v>
      </c>
      <c r="M209">
        <v>1</v>
      </c>
      <c r="N209">
        <v>0.5</v>
      </c>
      <c r="O209">
        <v>0</v>
      </c>
      <c r="P209">
        <v>0.5</v>
      </c>
      <c r="Q209">
        <v>0.25</v>
      </c>
      <c r="R209">
        <v>0.5</v>
      </c>
      <c r="S209">
        <v>2</v>
      </c>
      <c r="T209">
        <v>125</v>
      </c>
      <c r="U209">
        <v>6400</v>
      </c>
      <c r="V209">
        <v>70</v>
      </c>
      <c r="W209">
        <v>610</v>
      </c>
      <c r="X209">
        <v>25</v>
      </c>
      <c r="Y209" t="s">
        <v>733</v>
      </c>
      <c r="Z209">
        <v>230</v>
      </c>
      <c r="AA209">
        <v>1000000</v>
      </c>
      <c r="AB209">
        <v>9.1999999999999993</v>
      </c>
      <c r="AC209">
        <v>75</v>
      </c>
      <c r="AD209" t="s">
        <v>734</v>
      </c>
      <c r="AE209" t="s">
        <v>735</v>
      </c>
      <c r="AF209">
        <v>50</v>
      </c>
      <c r="AG209">
        <v>208</v>
      </c>
      <c r="AH209">
        <v>55</v>
      </c>
      <c r="AI209">
        <v>95</v>
      </c>
      <c r="AJ209">
        <v>30</v>
      </c>
      <c r="AK209" t="s">
        <v>307</v>
      </c>
      <c r="AL209" t="s">
        <v>135</v>
      </c>
      <c r="AM209">
        <v>400</v>
      </c>
      <c r="AN209">
        <v>2</v>
      </c>
      <c r="AO209">
        <v>0</v>
      </c>
    </row>
    <row r="210" spans="1:41">
      <c r="A210" t="s">
        <v>736</v>
      </c>
      <c r="B210">
        <v>0.5</v>
      </c>
      <c r="C210">
        <v>0.5</v>
      </c>
      <c r="D210">
        <v>0</v>
      </c>
      <c r="E210">
        <v>1</v>
      </c>
      <c r="F210">
        <v>1</v>
      </c>
      <c r="G210">
        <v>0.5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2</v>
      </c>
      <c r="P210">
        <v>1</v>
      </c>
      <c r="Q210">
        <v>1</v>
      </c>
      <c r="R210">
        <v>2</v>
      </c>
      <c r="S210">
        <v>1</v>
      </c>
      <c r="T210">
        <v>80</v>
      </c>
      <c r="U210">
        <v>5120</v>
      </c>
      <c r="V210">
        <v>70</v>
      </c>
      <c r="W210">
        <v>300</v>
      </c>
      <c r="X210">
        <v>190</v>
      </c>
      <c r="Y210" t="s">
        <v>156</v>
      </c>
      <c r="Z210">
        <v>50</v>
      </c>
      <c r="AA210">
        <v>800000</v>
      </c>
      <c r="AB210">
        <v>0.6</v>
      </c>
      <c r="AC210">
        <v>60</v>
      </c>
      <c r="AD210" t="s">
        <v>737</v>
      </c>
      <c r="AE210" t="s">
        <v>738</v>
      </c>
      <c r="AF210">
        <v>24.6</v>
      </c>
      <c r="AG210">
        <v>209</v>
      </c>
      <c r="AH210">
        <v>40</v>
      </c>
      <c r="AI210">
        <v>40</v>
      </c>
      <c r="AJ210">
        <v>30</v>
      </c>
      <c r="AK210" t="s">
        <v>159</v>
      </c>
      <c r="AM210">
        <v>7.8</v>
      </c>
      <c r="AN210">
        <v>2</v>
      </c>
      <c r="AO210">
        <v>0</v>
      </c>
    </row>
    <row r="211" spans="1:41">
      <c r="A211" t="s">
        <v>739</v>
      </c>
      <c r="B211">
        <v>0.5</v>
      </c>
      <c r="C211">
        <v>0.5</v>
      </c>
      <c r="D211">
        <v>0</v>
      </c>
      <c r="E211">
        <v>1</v>
      </c>
      <c r="F211">
        <v>1</v>
      </c>
      <c r="G211">
        <v>0.5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2</v>
      </c>
      <c r="P211">
        <v>1</v>
      </c>
      <c r="Q211">
        <v>1</v>
      </c>
      <c r="R211">
        <v>2</v>
      </c>
      <c r="S211">
        <v>1</v>
      </c>
      <c r="T211">
        <v>120</v>
      </c>
      <c r="U211">
        <v>5120</v>
      </c>
      <c r="V211">
        <v>70</v>
      </c>
      <c r="W211">
        <v>450</v>
      </c>
      <c r="X211">
        <v>75</v>
      </c>
      <c r="Y211" t="s">
        <v>156</v>
      </c>
      <c r="Z211">
        <v>75</v>
      </c>
      <c r="AA211">
        <v>800000</v>
      </c>
      <c r="AB211">
        <v>1.4</v>
      </c>
      <c r="AC211">
        <v>90</v>
      </c>
      <c r="AD211" t="s">
        <v>740</v>
      </c>
      <c r="AE211" t="s">
        <v>741</v>
      </c>
      <c r="AF211">
        <v>24.6</v>
      </c>
      <c r="AG211">
        <v>210</v>
      </c>
      <c r="AH211">
        <v>60</v>
      </c>
      <c r="AI211">
        <v>60</v>
      </c>
      <c r="AJ211">
        <v>45</v>
      </c>
      <c r="AK211" t="s">
        <v>159</v>
      </c>
      <c r="AM211">
        <v>48.7</v>
      </c>
      <c r="AN211">
        <v>2</v>
      </c>
      <c r="AO211">
        <v>0</v>
      </c>
    </row>
    <row r="212" spans="1:41">
      <c r="A212" t="s">
        <v>742</v>
      </c>
      <c r="B212">
        <v>0.5</v>
      </c>
      <c r="C212">
        <v>1</v>
      </c>
      <c r="D212">
        <v>1</v>
      </c>
      <c r="E212">
        <v>2</v>
      </c>
      <c r="F212">
        <v>0.5</v>
      </c>
      <c r="G212">
        <v>0.5</v>
      </c>
      <c r="H212">
        <v>0.5</v>
      </c>
      <c r="I212">
        <v>1</v>
      </c>
      <c r="J212">
        <v>1</v>
      </c>
      <c r="K212">
        <v>1</v>
      </c>
      <c r="L212">
        <v>2</v>
      </c>
      <c r="M212">
        <v>0.5</v>
      </c>
      <c r="N212">
        <v>1</v>
      </c>
      <c r="O212">
        <v>0.5</v>
      </c>
      <c r="P212">
        <v>2</v>
      </c>
      <c r="Q212">
        <v>1</v>
      </c>
      <c r="R212">
        <v>0.5</v>
      </c>
      <c r="S212">
        <v>0.5</v>
      </c>
      <c r="T212">
        <v>95</v>
      </c>
      <c r="U212">
        <v>5120</v>
      </c>
      <c r="V212">
        <v>70</v>
      </c>
      <c r="W212">
        <v>440</v>
      </c>
      <c r="X212">
        <v>45</v>
      </c>
      <c r="Y212" t="s">
        <v>170</v>
      </c>
      <c r="Z212">
        <v>85</v>
      </c>
      <c r="AA212">
        <v>1000000</v>
      </c>
      <c r="AB212">
        <v>0.5</v>
      </c>
      <c r="AC212">
        <v>65</v>
      </c>
      <c r="AD212" t="s">
        <v>743</v>
      </c>
      <c r="AE212" t="s">
        <v>744</v>
      </c>
      <c r="AF212">
        <v>50</v>
      </c>
      <c r="AG212">
        <v>211</v>
      </c>
      <c r="AH212">
        <v>55</v>
      </c>
      <c r="AI212">
        <v>55</v>
      </c>
      <c r="AJ212">
        <v>85</v>
      </c>
      <c r="AK212" t="s">
        <v>66</v>
      </c>
      <c r="AL212" t="s">
        <v>46</v>
      </c>
      <c r="AM212">
        <v>3.9</v>
      </c>
      <c r="AN212">
        <v>2</v>
      </c>
      <c r="AO212">
        <v>0</v>
      </c>
    </row>
    <row r="213" spans="1:41">
      <c r="A213" t="s">
        <v>745</v>
      </c>
      <c r="B213">
        <v>0.5</v>
      </c>
      <c r="C213">
        <v>1</v>
      </c>
      <c r="D213">
        <v>0.5</v>
      </c>
      <c r="E213">
        <v>1</v>
      </c>
      <c r="F213">
        <v>0.5</v>
      </c>
      <c r="G213">
        <v>1</v>
      </c>
      <c r="H213">
        <v>4</v>
      </c>
      <c r="I213">
        <v>1</v>
      </c>
      <c r="J213">
        <v>1</v>
      </c>
      <c r="K213">
        <v>0.25</v>
      </c>
      <c r="L213">
        <v>1</v>
      </c>
      <c r="M213">
        <v>0.5</v>
      </c>
      <c r="N213">
        <v>0.5</v>
      </c>
      <c r="O213">
        <v>0</v>
      </c>
      <c r="P213">
        <v>0.5</v>
      </c>
      <c r="Q213">
        <v>1</v>
      </c>
      <c r="R213">
        <v>0.5</v>
      </c>
      <c r="S213">
        <v>1</v>
      </c>
      <c r="T213">
        <v>150</v>
      </c>
      <c r="U213">
        <v>6400</v>
      </c>
      <c r="V213">
        <v>70</v>
      </c>
      <c r="W213">
        <v>600</v>
      </c>
      <c r="X213">
        <v>25</v>
      </c>
      <c r="Y213" t="s">
        <v>364</v>
      </c>
      <c r="Z213">
        <v>140</v>
      </c>
      <c r="AA213">
        <v>1000000</v>
      </c>
      <c r="AB213">
        <v>1.8</v>
      </c>
      <c r="AC213">
        <v>70</v>
      </c>
      <c r="AD213" t="s">
        <v>746</v>
      </c>
      <c r="AE213" t="s">
        <v>747</v>
      </c>
      <c r="AF213">
        <v>50</v>
      </c>
      <c r="AG213">
        <v>212</v>
      </c>
      <c r="AH213">
        <v>65</v>
      </c>
      <c r="AI213">
        <v>100</v>
      </c>
      <c r="AJ213">
        <v>75</v>
      </c>
      <c r="AK213" t="s">
        <v>77</v>
      </c>
      <c r="AL213" t="s">
        <v>307</v>
      </c>
      <c r="AM213">
        <v>118</v>
      </c>
      <c r="AN213">
        <v>2</v>
      </c>
      <c r="AO213">
        <v>0</v>
      </c>
    </row>
    <row r="214" spans="1:41">
      <c r="A214" t="s">
        <v>748</v>
      </c>
      <c r="B214">
        <v>1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0.5</v>
      </c>
      <c r="O214">
        <v>0.5</v>
      </c>
      <c r="P214">
        <v>1</v>
      </c>
      <c r="Q214">
        <v>2</v>
      </c>
      <c r="R214">
        <v>2</v>
      </c>
      <c r="S214">
        <v>2</v>
      </c>
      <c r="T214">
        <v>10</v>
      </c>
      <c r="U214">
        <v>5120</v>
      </c>
      <c r="V214">
        <v>70</v>
      </c>
      <c r="W214">
        <v>505</v>
      </c>
      <c r="X214">
        <v>190</v>
      </c>
      <c r="Y214" t="s">
        <v>749</v>
      </c>
      <c r="Z214">
        <v>230</v>
      </c>
      <c r="AA214">
        <v>1059860</v>
      </c>
      <c r="AB214">
        <v>0.6</v>
      </c>
      <c r="AC214">
        <v>20</v>
      </c>
      <c r="AD214" t="s">
        <v>750</v>
      </c>
      <c r="AE214" t="s">
        <v>751</v>
      </c>
      <c r="AF214">
        <v>50</v>
      </c>
      <c r="AG214">
        <v>213</v>
      </c>
      <c r="AH214">
        <v>10</v>
      </c>
      <c r="AI214">
        <v>230</v>
      </c>
      <c r="AJ214">
        <v>5</v>
      </c>
      <c r="AK214" t="s">
        <v>77</v>
      </c>
      <c r="AL214" t="s">
        <v>284</v>
      </c>
      <c r="AM214">
        <v>20.5</v>
      </c>
      <c r="AN214">
        <v>2</v>
      </c>
      <c r="AO214">
        <v>0</v>
      </c>
    </row>
    <row r="215" spans="1:41">
      <c r="A215" t="s">
        <v>752</v>
      </c>
      <c r="B215">
        <v>0.5</v>
      </c>
      <c r="C215">
        <v>0.5</v>
      </c>
      <c r="D215">
        <v>1</v>
      </c>
      <c r="E215">
        <v>1</v>
      </c>
      <c r="F215">
        <v>2</v>
      </c>
      <c r="G215">
        <v>0.5</v>
      </c>
      <c r="H215">
        <v>2</v>
      </c>
      <c r="I215">
        <v>4</v>
      </c>
      <c r="J215">
        <v>1</v>
      </c>
      <c r="K215">
        <v>0.5</v>
      </c>
      <c r="L215">
        <v>0.5</v>
      </c>
      <c r="M215">
        <v>1</v>
      </c>
      <c r="N215">
        <v>1</v>
      </c>
      <c r="O215">
        <v>1</v>
      </c>
      <c r="P215">
        <v>2</v>
      </c>
      <c r="Q215">
        <v>1</v>
      </c>
      <c r="R215">
        <v>1</v>
      </c>
      <c r="S215">
        <v>1</v>
      </c>
      <c r="T215">
        <v>185</v>
      </c>
      <c r="U215">
        <v>6400</v>
      </c>
      <c r="V215">
        <v>70</v>
      </c>
      <c r="W215">
        <v>600</v>
      </c>
      <c r="X215">
        <v>45</v>
      </c>
      <c r="Y215" t="s">
        <v>753</v>
      </c>
      <c r="Z215">
        <v>115</v>
      </c>
      <c r="AA215">
        <v>1250000</v>
      </c>
      <c r="AB215">
        <v>1.5</v>
      </c>
      <c r="AC215">
        <v>80</v>
      </c>
      <c r="AD215" t="s">
        <v>754</v>
      </c>
      <c r="AE215" t="s">
        <v>755</v>
      </c>
      <c r="AF215">
        <v>50</v>
      </c>
      <c r="AG215">
        <v>214</v>
      </c>
      <c r="AH215">
        <v>40</v>
      </c>
      <c r="AI215">
        <v>105</v>
      </c>
      <c r="AJ215">
        <v>75</v>
      </c>
      <c r="AK215" t="s">
        <v>77</v>
      </c>
      <c r="AL215" t="s">
        <v>231</v>
      </c>
      <c r="AM215">
        <v>54</v>
      </c>
      <c r="AN215">
        <v>2</v>
      </c>
      <c r="AO215">
        <v>0</v>
      </c>
    </row>
    <row r="216" spans="1:41">
      <c r="A216" t="s">
        <v>756</v>
      </c>
      <c r="B216">
        <v>2</v>
      </c>
      <c r="C216">
        <v>0.5</v>
      </c>
      <c r="D216">
        <v>1</v>
      </c>
      <c r="E216">
        <v>1</v>
      </c>
      <c r="F216">
        <v>2</v>
      </c>
      <c r="G216">
        <v>4</v>
      </c>
      <c r="H216">
        <v>2</v>
      </c>
      <c r="I216">
        <v>1</v>
      </c>
      <c r="J216">
        <v>0.5</v>
      </c>
      <c r="K216">
        <v>1</v>
      </c>
      <c r="L216">
        <v>1</v>
      </c>
      <c r="M216">
        <v>0.5</v>
      </c>
      <c r="N216">
        <v>1</v>
      </c>
      <c r="O216">
        <v>1</v>
      </c>
      <c r="P216">
        <v>0</v>
      </c>
      <c r="Q216">
        <v>2</v>
      </c>
      <c r="R216">
        <v>2</v>
      </c>
      <c r="S216">
        <v>1</v>
      </c>
      <c r="T216">
        <v>95</v>
      </c>
      <c r="U216">
        <v>5120</v>
      </c>
      <c r="V216">
        <v>35</v>
      </c>
      <c r="W216">
        <v>430</v>
      </c>
      <c r="X216">
        <v>60</v>
      </c>
      <c r="Y216" t="s">
        <v>757</v>
      </c>
      <c r="Z216">
        <v>55</v>
      </c>
      <c r="AA216">
        <v>1059860</v>
      </c>
      <c r="AB216">
        <v>0.9</v>
      </c>
      <c r="AC216">
        <v>55</v>
      </c>
      <c r="AD216" t="s">
        <v>758</v>
      </c>
      <c r="AE216" t="s">
        <v>759</v>
      </c>
      <c r="AF216">
        <v>50</v>
      </c>
      <c r="AG216">
        <v>215</v>
      </c>
      <c r="AH216">
        <v>35</v>
      </c>
      <c r="AI216">
        <v>75</v>
      </c>
      <c r="AJ216">
        <v>115</v>
      </c>
      <c r="AK216" t="s">
        <v>109</v>
      </c>
      <c r="AL216" t="s">
        <v>136</v>
      </c>
      <c r="AM216">
        <v>28</v>
      </c>
      <c r="AN216">
        <v>2</v>
      </c>
      <c r="AO216">
        <v>0</v>
      </c>
    </row>
    <row r="217" spans="1:41">
      <c r="A217" t="s">
        <v>760</v>
      </c>
      <c r="B217">
        <v>1</v>
      </c>
      <c r="C217">
        <v>1</v>
      </c>
      <c r="D217">
        <v>1</v>
      </c>
      <c r="E217">
        <v>1</v>
      </c>
      <c r="F217">
        <v>1</v>
      </c>
      <c r="G217">
        <v>2</v>
      </c>
      <c r="H217">
        <v>1</v>
      </c>
      <c r="I217">
        <v>1</v>
      </c>
      <c r="J217">
        <v>0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80</v>
      </c>
      <c r="U217">
        <v>5120</v>
      </c>
      <c r="V217">
        <v>70</v>
      </c>
      <c r="W217">
        <v>330</v>
      </c>
      <c r="X217">
        <v>120</v>
      </c>
      <c r="Y217" t="s">
        <v>761</v>
      </c>
      <c r="Z217">
        <v>50</v>
      </c>
      <c r="AA217">
        <v>1000000</v>
      </c>
      <c r="AB217">
        <v>0.6</v>
      </c>
      <c r="AC217">
        <v>60</v>
      </c>
      <c r="AD217" t="s">
        <v>762</v>
      </c>
      <c r="AE217" t="s">
        <v>763</v>
      </c>
      <c r="AF217">
        <v>50</v>
      </c>
      <c r="AG217">
        <v>216</v>
      </c>
      <c r="AH217">
        <v>50</v>
      </c>
      <c r="AI217">
        <v>50</v>
      </c>
      <c r="AJ217">
        <v>40</v>
      </c>
      <c r="AK217" t="s">
        <v>99</v>
      </c>
      <c r="AM217">
        <v>8.8000000000000007</v>
      </c>
      <c r="AN217">
        <v>2</v>
      </c>
      <c r="AO217">
        <v>0</v>
      </c>
    </row>
    <row r="218" spans="1:41">
      <c r="A218" t="s">
        <v>764</v>
      </c>
      <c r="B218">
        <v>1</v>
      </c>
      <c r="C218">
        <v>1</v>
      </c>
      <c r="D218">
        <v>1</v>
      </c>
      <c r="E218">
        <v>1</v>
      </c>
      <c r="F218">
        <v>1</v>
      </c>
      <c r="G218">
        <v>2</v>
      </c>
      <c r="H218">
        <v>1</v>
      </c>
      <c r="I218">
        <v>1</v>
      </c>
      <c r="J218">
        <v>0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130</v>
      </c>
      <c r="U218">
        <v>5120</v>
      </c>
      <c r="V218">
        <v>70</v>
      </c>
      <c r="W218">
        <v>500</v>
      </c>
      <c r="X218">
        <v>60</v>
      </c>
      <c r="Y218" t="s">
        <v>765</v>
      </c>
      <c r="Z218">
        <v>75</v>
      </c>
      <c r="AA218">
        <v>1000000</v>
      </c>
      <c r="AB218">
        <v>1.8</v>
      </c>
      <c r="AC218">
        <v>90</v>
      </c>
      <c r="AD218" t="s">
        <v>766</v>
      </c>
      <c r="AE218" t="s">
        <v>767</v>
      </c>
      <c r="AF218">
        <v>50</v>
      </c>
      <c r="AG218">
        <v>217</v>
      </c>
      <c r="AH218">
        <v>75</v>
      </c>
      <c r="AI218">
        <v>75</v>
      </c>
      <c r="AJ218">
        <v>55</v>
      </c>
      <c r="AK218" t="s">
        <v>99</v>
      </c>
      <c r="AM218">
        <v>125.8</v>
      </c>
      <c r="AN218">
        <v>2</v>
      </c>
      <c r="AO218">
        <v>0</v>
      </c>
    </row>
    <row r="219" spans="1:41">
      <c r="A219" t="s">
        <v>768</v>
      </c>
      <c r="B219">
        <v>0.5</v>
      </c>
      <c r="C219">
        <v>1</v>
      </c>
      <c r="D219">
        <v>1</v>
      </c>
      <c r="E219">
        <v>1</v>
      </c>
      <c r="F219">
        <v>0.5</v>
      </c>
      <c r="G219">
        <v>1</v>
      </c>
      <c r="H219">
        <v>0.5</v>
      </c>
      <c r="I219">
        <v>1</v>
      </c>
      <c r="J219">
        <v>1</v>
      </c>
      <c r="K219">
        <v>0.5</v>
      </c>
      <c r="L219">
        <v>2</v>
      </c>
      <c r="M219">
        <v>0.5</v>
      </c>
      <c r="N219">
        <v>1</v>
      </c>
      <c r="O219">
        <v>1</v>
      </c>
      <c r="P219">
        <v>1</v>
      </c>
      <c r="Q219">
        <v>2</v>
      </c>
      <c r="R219">
        <v>0.5</v>
      </c>
      <c r="S219">
        <v>2</v>
      </c>
      <c r="T219">
        <v>40</v>
      </c>
      <c r="U219">
        <v>5120</v>
      </c>
      <c r="V219">
        <v>70</v>
      </c>
      <c r="W219">
        <v>250</v>
      </c>
      <c r="X219">
        <v>190</v>
      </c>
      <c r="Y219" t="s">
        <v>769</v>
      </c>
      <c r="Z219">
        <v>40</v>
      </c>
      <c r="AA219">
        <v>1000000</v>
      </c>
      <c r="AB219">
        <v>0.7</v>
      </c>
      <c r="AC219">
        <v>40</v>
      </c>
      <c r="AD219" t="s">
        <v>770</v>
      </c>
      <c r="AE219" t="s">
        <v>771</v>
      </c>
      <c r="AF219">
        <v>50</v>
      </c>
      <c r="AG219">
        <v>218</v>
      </c>
      <c r="AH219">
        <v>70</v>
      </c>
      <c r="AI219">
        <v>40</v>
      </c>
      <c r="AJ219">
        <v>20</v>
      </c>
      <c r="AK219" t="s">
        <v>55</v>
      </c>
      <c r="AM219">
        <v>35</v>
      </c>
      <c r="AN219">
        <v>2</v>
      </c>
      <c r="AO219">
        <v>0</v>
      </c>
    </row>
    <row r="220" spans="1:41">
      <c r="A220" t="s">
        <v>768</v>
      </c>
      <c r="B220">
        <v>0.5</v>
      </c>
      <c r="C220">
        <v>1</v>
      </c>
      <c r="D220">
        <v>1</v>
      </c>
      <c r="E220">
        <v>1</v>
      </c>
      <c r="F220">
        <v>0.5</v>
      </c>
      <c r="G220">
        <v>2</v>
      </c>
      <c r="H220">
        <v>0.25</v>
      </c>
      <c r="I220">
        <v>0.5</v>
      </c>
      <c r="J220">
        <v>1</v>
      </c>
      <c r="K220">
        <v>1</v>
      </c>
      <c r="L220">
        <v>4</v>
      </c>
      <c r="M220">
        <v>0.5</v>
      </c>
      <c r="N220">
        <v>0.5</v>
      </c>
      <c r="O220">
        <v>0.5</v>
      </c>
      <c r="P220">
        <v>1</v>
      </c>
      <c r="Q220">
        <v>2</v>
      </c>
      <c r="R220">
        <v>1</v>
      </c>
      <c r="S220">
        <v>4</v>
      </c>
      <c r="T220">
        <v>50</v>
      </c>
      <c r="U220">
        <v>5120</v>
      </c>
      <c r="V220">
        <v>70</v>
      </c>
      <c r="W220">
        <v>430</v>
      </c>
      <c r="X220">
        <v>75</v>
      </c>
      <c r="Y220" t="s">
        <v>769</v>
      </c>
      <c r="Z220">
        <v>120</v>
      </c>
      <c r="AA220">
        <v>1000000</v>
      </c>
      <c r="AB220">
        <v>0.8</v>
      </c>
      <c r="AC220">
        <v>60</v>
      </c>
      <c r="AD220" t="s">
        <v>772</v>
      </c>
      <c r="AE220" t="s">
        <v>773</v>
      </c>
      <c r="AF220">
        <v>50</v>
      </c>
      <c r="AG220">
        <v>219</v>
      </c>
      <c r="AH220">
        <v>90</v>
      </c>
      <c r="AI220">
        <v>80</v>
      </c>
      <c r="AJ220">
        <v>30</v>
      </c>
      <c r="AK220" t="s">
        <v>55</v>
      </c>
      <c r="AL220" t="s">
        <v>284</v>
      </c>
      <c r="AM220">
        <v>55</v>
      </c>
      <c r="AN220">
        <v>2</v>
      </c>
      <c r="AO220">
        <v>0</v>
      </c>
    </row>
    <row r="221" spans="1:41">
      <c r="A221" t="s">
        <v>774</v>
      </c>
      <c r="B221">
        <v>1</v>
      </c>
      <c r="C221">
        <v>1</v>
      </c>
      <c r="D221">
        <v>1</v>
      </c>
      <c r="E221">
        <v>0</v>
      </c>
      <c r="F221">
        <v>1</v>
      </c>
      <c r="G221">
        <v>2</v>
      </c>
      <c r="H221">
        <v>2</v>
      </c>
      <c r="I221">
        <v>1</v>
      </c>
      <c r="J221">
        <v>1</v>
      </c>
      <c r="K221">
        <v>2</v>
      </c>
      <c r="L221">
        <v>1</v>
      </c>
      <c r="M221">
        <v>1</v>
      </c>
      <c r="N221">
        <v>1</v>
      </c>
      <c r="O221">
        <v>0.5</v>
      </c>
      <c r="P221">
        <v>1</v>
      </c>
      <c r="Q221">
        <v>1</v>
      </c>
      <c r="R221">
        <v>2</v>
      </c>
      <c r="S221">
        <v>2</v>
      </c>
      <c r="T221">
        <v>50</v>
      </c>
      <c r="U221">
        <v>5120</v>
      </c>
      <c r="V221">
        <v>70</v>
      </c>
      <c r="W221">
        <v>250</v>
      </c>
      <c r="X221">
        <v>225</v>
      </c>
      <c r="Y221" t="s">
        <v>775</v>
      </c>
      <c r="Z221">
        <v>40</v>
      </c>
      <c r="AA221">
        <v>1250000</v>
      </c>
      <c r="AB221">
        <v>0.4</v>
      </c>
      <c r="AC221">
        <v>50</v>
      </c>
      <c r="AD221" t="s">
        <v>776</v>
      </c>
      <c r="AE221" t="s">
        <v>777</v>
      </c>
      <c r="AF221">
        <v>50</v>
      </c>
      <c r="AG221">
        <v>220</v>
      </c>
      <c r="AH221">
        <v>30</v>
      </c>
      <c r="AI221">
        <v>30</v>
      </c>
      <c r="AJ221">
        <v>50</v>
      </c>
      <c r="AK221" t="s">
        <v>136</v>
      </c>
      <c r="AL221" t="s">
        <v>135</v>
      </c>
      <c r="AM221">
        <v>6.5</v>
      </c>
      <c r="AN221">
        <v>2</v>
      </c>
      <c r="AO221">
        <v>0</v>
      </c>
    </row>
    <row r="222" spans="1:41">
      <c r="A222" t="s">
        <v>774</v>
      </c>
      <c r="B222">
        <v>1</v>
      </c>
      <c r="C222">
        <v>1</v>
      </c>
      <c r="D222">
        <v>1</v>
      </c>
      <c r="E222">
        <v>0</v>
      </c>
      <c r="F222">
        <v>1</v>
      </c>
      <c r="G222">
        <v>2</v>
      </c>
      <c r="H222">
        <v>2</v>
      </c>
      <c r="I222">
        <v>1</v>
      </c>
      <c r="J222">
        <v>1</v>
      </c>
      <c r="K222">
        <v>2</v>
      </c>
      <c r="L222">
        <v>1</v>
      </c>
      <c r="M222">
        <v>1</v>
      </c>
      <c r="N222">
        <v>1</v>
      </c>
      <c r="O222">
        <v>0.5</v>
      </c>
      <c r="P222">
        <v>1</v>
      </c>
      <c r="Q222">
        <v>1</v>
      </c>
      <c r="R222">
        <v>2</v>
      </c>
      <c r="S222">
        <v>2</v>
      </c>
      <c r="T222">
        <v>100</v>
      </c>
      <c r="U222">
        <v>5120</v>
      </c>
      <c r="V222">
        <v>70</v>
      </c>
      <c r="W222">
        <v>450</v>
      </c>
      <c r="X222">
        <v>75</v>
      </c>
      <c r="Y222" t="s">
        <v>778</v>
      </c>
      <c r="Z222">
        <v>80</v>
      </c>
      <c r="AA222">
        <v>1250000</v>
      </c>
      <c r="AB222">
        <v>1.1000000000000001</v>
      </c>
      <c r="AC222">
        <v>100</v>
      </c>
      <c r="AD222" t="s">
        <v>779</v>
      </c>
      <c r="AE222" t="s">
        <v>780</v>
      </c>
      <c r="AF222">
        <v>50</v>
      </c>
      <c r="AG222">
        <v>221</v>
      </c>
      <c r="AH222">
        <v>60</v>
      </c>
      <c r="AI222">
        <v>60</v>
      </c>
      <c r="AJ222">
        <v>50</v>
      </c>
      <c r="AK222" t="s">
        <v>136</v>
      </c>
      <c r="AL222" t="s">
        <v>135</v>
      </c>
      <c r="AM222">
        <v>55.8</v>
      </c>
      <c r="AN222">
        <v>2</v>
      </c>
      <c r="AO222">
        <v>0</v>
      </c>
    </row>
    <row r="223" spans="1:41">
      <c r="A223" t="s">
        <v>781</v>
      </c>
      <c r="B223">
        <v>1</v>
      </c>
      <c r="C223">
        <v>1</v>
      </c>
      <c r="D223">
        <v>1</v>
      </c>
      <c r="E223">
        <v>2</v>
      </c>
      <c r="F223">
        <v>1</v>
      </c>
      <c r="G223">
        <v>2</v>
      </c>
      <c r="H223">
        <v>0.25</v>
      </c>
      <c r="I223">
        <v>0.5</v>
      </c>
      <c r="J223">
        <v>1</v>
      </c>
      <c r="K223">
        <v>4</v>
      </c>
      <c r="L223">
        <v>2</v>
      </c>
      <c r="M223">
        <v>0.5</v>
      </c>
      <c r="N223">
        <v>0.5</v>
      </c>
      <c r="O223">
        <v>0.5</v>
      </c>
      <c r="P223">
        <v>1</v>
      </c>
      <c r="Q223">
        <v>1</v>
      </c>
      <c r="R223">
        <v>1</v>
      </c>
      <c r="S223">
        <v>1</v>
      </c>
      <c r="T223">
        <v>55</v>
      </c>
      <c r="U223">
        <v>5120</v>
      </c>
      <c r="V223">
        <v>70</v>
      </c>
      <c r="W223">
        <v>410</v>
      </c>
      <c r="X223">
        <v>60</v>
      </c>
      <c r="Y223" t="s">
        <v>782</v>
      </c>
      <c r="Z223">
        <v>95</v>
      </c>
      <c r="AA223">
        <v>800000</v>
      </c>
      <c r="AB223">
        <v>0.6</v>
      </c>
      <c r="AC223">
        <v>65</v>
      </c>
      <c r="AD223" t="s">
        <v>783</v>
      </c>
      <c r="AE223" t="s">
        <v>784</v>
      </c>
      <c r="AF223">
        <v>24.6</v>
      </c>
      <c r="AG223">
        <v>222</v>
      </c>
      <c r="AH223">
        <v>65</v>
      </c>
      <c r="AI223">
        <v>95</v>
      </c>
      <c r="AJ223">
        <v>35</v>
      </c>
      <c r="AK223" t="s">
        <v>66</v>
      </c>
      <c r="AL223" t="s">
        <v>284</v>
      </c>
      <c r="AM223">
        <v>5</v>
      </c>
      <c r="AN223">
        <v>2</v>
      </c>
      <c r="AO223">
        <v>0</v>
      </c>
    </row>
    <row r="224" spans="1:41">
      <c r="A224" t="s">
        <v>785</v>
      </c>
      <c r="B224">
        <v>1</v>
      </c>
      <c r="C224">
        <v>1</v>
      </c>
      <c r="D224">
        <v>1</v>
      </c>
      <c r="E224">
        <v>2</v>
      </c>
      <c r="F224">
        <v>1</v>
      </c>
      <c r="G224">
        <v>1</v>
      </c>
      <c r="H224">
        <v>0.5</v>
      </c>
      <c r="I224">
        <v>1</v>
      </c>
      <c r="J224">
        <v>1</v>
      </c>
      <c r="K224">
        <v>2</v>
      </c>
      <c r="L224">
        <v>1</v>
      </c>
      <c r="M224">
        <v>0.5</v>
      </c>
      <c r="N224">
        <v>1</v>
      </c>
      <c r="O224">
        <v>1</v>
      </c>
      <c r="P224">
        <v>1</v>
      </c>
      <c r="Q224">
        <v>1</v>
      </c>
      <c r="R224">
        <v>0.5</v>
      </c>
      <c r="S224">
        <v>0.5</v>
      </c>
      <c r="T224">
        <v>65</v>
      </c>
      <c r="U224">
        <v>5120</v>
      </c>
      <c r="V224">
        <v>70</v>
      </c>
      <c r="W224">
        <v>300</v>
      </c>
      <c r="X224">
        <v>190</v>
      </c>
      <c r="Y224" t="s">
        <v>786</v>
      </c>
      <c r="Z224">
        <v>35</v>
      </c>
      <c r="AA224">
        <v>1000000</v>
      </c>
      <c r="AB224">
        <v>0.6</v>
      </c>
      <c r="AC224">
        <v>35</v>
      </c>
      <c r="AD224" t="s">
        <v>787</v>
      </c>
      <c r="AE224" t="s">
        <v>788</v>
      </c>
      <c r="AF224">
        <v>50</v>
      </c>
      <c r="AG224">
        <v>223</v>
      </c>
      <c r="AH224">
        <v>65</v>
      </c>
      <c r="AI224">
        <v>35</v>
      </c>
      <c r="AJ224">
        <v>65</v>
      </c>
      <c r="AK224" t="s">
        <v>66</v>
      </c>
      <c r="AM224">
        <v>12</v>
      </c>
      <c r="AN224">
        <v>2</v>
      </c>
      <c r="AO224">
        <v>0</v>
      </c>
    </row>
    <row r="225" spans="1:41">
      <c r="A225" t="s">
        <v>789</v>
      </c>
      <c r="B225">
        <v>1</v>
      </c>
      <c r="C225">
        <v>1</v>
      </c>
      <c r="D225">
        <v>1</v>
      </c>
      <c r="E225">
        <v>2</v>
      </c>
      <c r="F225">
        <v>1</v>
      </c>
      <c r="G225">
        <v>1</v>
      </c>
      <c r="H225">
        <v>0.5</v>
      </c>
      <c r="I225">
        <v>1</v>
      </c>
      <c r="J225">
        <v>1</v>
      </c>
      <c r="K225">
        <v>2</v>
      </c>
      <c r="L225">
        <v>1</v>
      </c>
      <c r="M225">
        <v>0.5</v>
      </c>
      <c r="N225">
        <v>1</v>
      </c>
      <c r="O225">
        <v>1</v>
      </c>
      <c r="P225">
        <v>1</v>
      </c>
      <c r="Q225">
        <v>1</v>
      </c>
      <c r="R225">
        <v>0.5</v>
      </c>
      <c r="S225">
        <v>0.5</v>
      </c>
      <c r="T225">
        <v>105</v>
      </c>
      <c r="U225">
        <v>5120</v>
      </c>
      <c r="V225">
        <v>70</v>
      </c>
      <c r="W225">
        <v>480</v>
      </c>
      <c r="X225">
        <v>75</v>
      </c>
      <c r="Y225" t="s">
        <v>786</v>
      </c>
      <c r="Z225">
        <v>75</v>
      </c>
      <c r="AA225">
        <v>1000000</v>
      </c>
      <c r="AB225">
        <v>0.9</v>
      </c>
      <c r="AC225">
        <v>75</v>
      </c>
      <c r="AD225" t="s">
        <v>790</v>
      </c>
      <c r="AE225" t="s">
        <v>791</v>
      </c>
      <c r="AF225">
        <v>50</v>
      </c>
      <c r="AG225">
        <v>224</v>
      </c>
      <c r="AH225">
        <v>105</v>
      </c>
      <c r="AI225">
        <v>75</v>
      </c>
      <c r="AJ225">
        <v>45</v>
      </c>
      <c r="AK225" t="s">
        <v>66</v>
      </c>
      <c r="AM225">
        <v>28.5</v>
      </c>
      <c r="AN225">
        <v>2</v>
      </c>
      <c r="AO225">
        <v>0</v>
      </c>
    </row>
    <row r="226" spans="1:41">
      <c r="A226" t="s">
        <v>792</v>
      </c>
      <c r="B226">
        <v>0.5</v>
      </c>
      <c r="C226">
        <v>1</v>
      </c>
      <c r="D226">
        <v>1</v>
      </c>
      <c r="E226">
        <v>2</v>
      </c>
      <c r="F226">
        <v>1</v>
      </c>
      <c r="G226">
        <v>1</v>
      </c>
      <c r="H226">
        <v>2</v>
      </c>
      <c r="I226">
        <v>1</v>
      </c>
      <c r="J226">
        <v>1</v>
      </c>
      <c r="K226">
        <v>0.5</v>
      </c>
      <c r="L226">
        <v>0</v>
      </c>
      <c r="M226">
        <v>1</v>
      </c>
      <c r="N226">
        <v>1</v>
      </c>
      <c r="O226">
        <v>1</v>
      </c>
      <c r="P226">
        <v>1</v>
      </c>
      <c r="Q226">
        <v>4</v>
      </c>
      <c r="R226">
        <v>2</v>
      </c>
      <c r="S226">
        <v>1</v>
      </c>
      <c r="T226">
        <v>55</v>
      </c>
      <c r="U226">
        <v>5120</v>
      </c>
      <c r="V226">
        <v>70</v>
      </c>
      <c r="W226">
        <v>330</v>
      </c>
      <c r="X226">
        <v>45</v>
      </c>
      <c r="Y226" t="s">
        <v>793</v>
      </c>
      <c r="Z226">
        <v>45</v>
      </c>
      <c r="AA226">
        <v>800000</v>
      </c>
      <c r="AB226">
        <v>0.9</v>
      </c>
      <c r="AC226">
        <v>45</v>
      </c>
      <c r="AD226" t="s">
        <v>794</v>
      </c>
      <c r="AE226" t="s">
        <v>795</v>
      </c>
      <c r="AF226">
        <v>50</v>
      </c>
      <c r="AG226">
        <v>225</v>
      </c>
      <c r="AH226">
        <v>65</v>
      </c>
      <c r="AI226">
        <v>45</v>
      </c>
      <c r="AJ226">
        <v>75</v>
      </c>
      <c r="AK226" t="s">
        <v>136</v>
      </c>
      <c r="AL226" t="s">
        <v>61</v>
      </c>
      <c r="AM226">
        <v>16</v>
      </c>
      <c r="AN226">
        <v>2</v>
      </c>
      <c r="AO226">
        <v>0</v>
      </c>
    </row>
    <row r="227" spans="1:41">
      <c r="A227" t="s">
        <v>796</v>
      </c>
      <c r="B227">
        <v>0.5</v>
      </c>
      <c r="C227">
        <v>1</v>
      </c>
      <c r="D227">
        <v>1</v>
      </c>
      <c r="E227">
        <v>4</v>
      </c>
      <c r="F227">
        <v>1</v>
      </c>
      <c r="G227">
        <v>0.5</v>
      </c>
      <c r="H227">
        <v>0.5</v>
      </c>
      <c r="I227">
        <v>1</v>
      </c>
      <c r="J227">
        <v>1</v>
      </c>
      <c r="K227">
        <v>1</v>
      </c>
      <c r="L227">
        <v>0</v>
      </c>
      <c r="M227">
        <v>1</v>
      </c>
      <c r="N227">
        <v>1</v>
      </c>
      <c r="O227">
        <v>1</v>
      </c>
      <c r="P227">
        <v>1</v>
      </c>
      <c r="Q227">
        <v>2</v>
      </c>
      <c r="R227">
        <v>0.5</v>
      </c>
      <c r="S227">
        <v>0.5</v>
      </c>
      <c r="T227">
        <v>40</v>
      </c>
      <c r="U227">
        <v>6400</v>
      </c>
      <c r="V227">
        <v>70</v>
      </c>
      <c r="W227">
        <v>485</v>
      </c>
      <c r="X227">
        <v>25</v>
      </c>
      <c r="Y227" t="s">
        <v>797</v>
      </c>
      <c r="Z227">
        <v>70</v>
      </c>
      <c r="AA227">
        <v>1250000</v>
      </c>
      <c r="AB227">
        <v>2.1</v>
      </c>
      <c r="AC227">
        <v>85</v>
      </c>
      <c r="AD227" t="s">
        <v>798</v>
      </c>
      <c r="AE227" t="s">
        <v>799</v>
      </c>
      <c r="AF227">
        <v>50</v>
      </c>
      <c r="AG227">
        <v>226</v>
      </c>
      <c r="AH227">
        <v>80</v>
      </c>
      <c r="AI227">
        <v>140</v>
      </c>
      <c r="AJ227">
        <v>70</v>
      </c>
      <c r="AK227" t="s">
        <v>66</v>
      </c>
      <c r="AL227" t="s">
        <v>61</v>
      </c>
      <c r="AM227">
        <v>220</v>
      </c>
      <c r="AN227">
        <v>2</v>
      </c>
      <c r="AO227">
        <v>0</v>
      </c>
    </row>
    <row r="228" spans="1:41">
      <c r="A228" t="s">
        <v>800</v>
      </c>
      <c r="B228">
        <v>0.25</v>
      </c>
      <c r="C228">
        <v>1</v>
      </c>
      <c r="D228">
        <v>0.5</v>
      </c>
      <c r="E228">
        <v>2</v>
      </c>
      <c r="F228">
        <v>0.5</v>
      </c>
      <c r="G228">
        <v>1</v>
      </c>
      <c r="H228">
        <v>2</v>
      </c>
      <c r="I228">
        <v>0.5</v>
      </c>
      <c r="J228">
        <v>1</v>
      </c>
      <c r="K228">
        <v>0.25</v>
      </c>
      <c r="L228">
        <v>0</v>
      </c>
      <c r="M228">
        <v>1</v>
      </c>
      <c r="N228">
        <v>0.5</v>
      </c>
      <c r="O228">
        <v>0</v>
      </c>
      <c r="P228">
        <v>0.5</v>
      </c>
      <c r="Q228">
        <v>1</v>
      </c>
      <c r="R228">
        <v>0.5</v>
      </c>
      <c r="S228">
        <v>1</v>
      </c>
      <c r="T228">
        <v>80</v>
      </c>
      <c r="U228">
        <v>6400</v>
      </c>
      <c r="V228">
        <v>70</v>
      </c>
      <c r="W228">
        <v>465</v>
      </c>
      <c r="X228">
        <v>25</v>
      </c>
      <c r="Y228" t="s">
        <v>801</v>
      </c>
      <c r="Z228">
        <v>140</v>
      </c>
      <c r="AA228">
        <v>1250000</v>
      </c>
      <c r="AB228">
        <v>1.7</v>
      </c>
      <c r="AC228">
        <v>65</v>
      </c>
      <c r="AD228" t="s">
        <v>802</v>
      </c>
      <c r="AE228" t="s">
        <v>803</v>
      </c>
      <c r="AF228">
        <v>50</v>
      </c>
      <c r="AG228">
        <v>227</v>
      </c>
      <c r="AH228">
        <v>40</v>
      </c>
      <c r="AI228">
        <v>70</v>
      </c>
      <c r="AJ228">
        <v>70</v>
      </c>
      <c r="AK228" t="s">
        <v>307</v>
      </c>
      <c r="AL228" t="s">
        <v>61</v>
      </c>
      <c r="AM228">
        <v>50.5</v>
      </c>
      <c r="AN228">
        <v>2</v>
      </c>
      <c r="AO228">
        <v>0</v>
      </c>
    </row>
    <row r="229" spans="1:41">
      <c r="A229" t="s">
        <v>804</v>
      </c>
      <c r="B229">
        <v>1</v>
      </c>
      <c r="C229">
        <v>0.5</v>
      </c>
      <c r="D229">
        <v>1</v>
      </c>
      <c r="E229">
        <v>1</v>
      </c>
      <c r="F229">
        <v>1</v>
      </c>
      <c r="G229">
        <v>2</v>
      </c>
      <c r="H229">
        <v>0.5</v>
      </c>
      <c r="I229">
        <v>1</v>
      </c>
      <c r="J229">
        <v>0.5</v>
      </c>
      <c r="K229">
        <v>0.5</v>
      </c>
      <c r="L229">
        <v>2</v>
      </c>
      <c r="M229">
        <v>0.5</v>
      </c>
      <c r="N229">
        <v>1</v>
      </c>
      <c r="O229">
        <v>1</v>
      </c>
      <c r="P229">
        <v>0</v>
      </c>
      <c r="Q229">
        <v>2</v>
      </c>
      <c r="R229">
        <v>0.5</v>
      </c>
      <c r="S229">
        <v>2</v>
      </c>
      <c r="T229">
        <v>60</v>
      </c>
      <c r="U229">
        <v>5120</v>
      </c>
      <c r="V229">
        <v>35</v>
      </c>
      <c r="W229">
        <v>330</v>
      </c>
      <c r="X229">
        <v>120</v>
      </c>
      <c r="Y229" t="s">
        <v>805</v>
      </c>
      <c r="Z229">
        <v>30</v>
      </c>
      <c r="AA229">
        <v>1250000</v>
      </c>
      <c r="AB229">
        <v>0.6</v>
      </c>
      <c r="AC229">
        <v>45</v>
      </c>
      <c r="AD229" t="s">
        <v>806</v>
      </c>
      <c r="AE229" t="s">
        <v>807</v>
      </c>
      <c r="AF229">
        <v>50</v>
      </c>
      <c r="AG229">
        <v>228</v>
      </c>
      <c r="AH229">
        <v>80</v>
      </c>
      <c r="AI229">
        <v>50</v>
      </c>
      <c r="AJ229">
        <v>65</v>
      </c>
      <c r="AK229" t="s">
        <v>109</v>
      </c>
      <c r="AL229" t="s">
        <v>55</v>
      </c>
      <c r="AM229">
        <v>10.8</v>
      </c>
      <c r="AN229">
        <v>2</v>
      </c>
      <c r="AO229">
        <v>0</v>
      </c>
    </row>
    <row r="230" spans="1:41">
      <c r="A230" t="s">
        <v>804</v>
      </c>
      <c r="B230">
        <v>1</v>
      </c>
      <c r="C230">
        <v>0.5</v>
      </c>
      <c r="D230">
        <v>1</v>
      </c>
      <c r="E230">
        <v>1</v>
      </c>
      <c r="F230">
        <v>1</v>
      </c>
      <c r="G230">
        <v>2</v>
      </c>
      <c r="H230">
        <v>0.5</v>
      </c>
      <c r="I230">
        <v>1</v>
      </c>
      <c r="J230">
        <v>0.5</v>
      </c>
      <c r="K230">
        <v>0.5</v>
      </c>
      <c r="L230">
        <v>2</v>
      </c>
      <c r="M230">
        <v>0.5</v>
      </c>
      <c r="N230">
        <v>1</v>
      </c>
      <c r="O230">
        <v>1</v>
      </c>
      <c r="P230">
        <v>0</v>
      </c>
      <c r="Q230">
        <v>2</v>
      </c>
      <c r="R230">
        <v>0.5</v>
      </c>
      <c r="S230">
        <v>2</v>
      </c>
      <c r="T230">
        <v>90</v>
      </c>
      <c r="U230">
        <v>5120</v>
      </c>
      <c r="V230">
        <v>35</v>
      </c>
      <c r="W230">
        <v>600</v>
      </c>
      <c r="X230">
        <v>45</v>
      </c>
      <c r="Y230" t="s">
        <v>805</v>
      </c>
      <c r="Z230">
        <v>90</v>
      </c>
      <c r="AA230">
        <v>1250000</v>
      </c>
      <c r="AB230">
        <v>1.4</v>
      </c>
      <c r="AC230">
        <v>75</v>
      </c>
      <c r="AD230" t="s">
        <v>808</v>
      </c>
      <c r="AE230" t="s">
        <v>809</v>
      </c>
      <c r="AF230">
        <v>50</v>
      </c>
      <c r="AG230">
        <v>229</v>
      </c>
      <c r="AH230">
        <v>140</v>
      </c>
      <c r="AI230">
        <v>90</v>
      </c>
      <c r="AJ230">
        <v>115</v>
      </c>
      <c r="AK230" t="s">
        <v>109</v>
      </c>
      <c r="AL230" t="s">
        <v>55</v>
      </c>
      <c r="AM230">
        <v>35</v>
      </c>
      <c r="AN230">
        <v>2</v>
      </c>
      <c r="AO230">
        <v>0</v>
      </c>
    </row>
    <row r="231" spans="1:41">
      <c r="A231" t="s">
        <v>423</v>
      </c>
      <c r="B231">
        <v>1</v>
      </c>
      <c r="C231">
        <v>1</v>
      </c>
      <c r="D231">
        <v>2</v>
      </c>
      <c r="E231">
        <v>1</v>
      </c>
      <c r="F231">
        <v>2</v>
      </c>
      <c r="G231">
        <v>1</v>
      </c>
      <c r="H231">
        <v>0.25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0.5</v>
      </c>
      <c r="S231">
        <v>0.25</v>
      </c>
      <c r="T231">
        <v>95</v>
      </c>
      <c r="U231">
        <v>5120</v>
      </c>
      <c r="V231">
        <v>70</v>
      </c>
      <c r="W231">
        <v>540</v>
      </c>
      <c r="X231">
        <v>45</v>
      </c>
      <c r="Y231" t="s">
        <v>424</v>
      </c>
      <c r="Z231">
        <v>95</v>
      </c>
      <c r="AA231">
        <v>1000000</v>
      </c>
      <c r="AB231">
        <v>1.8</v>
      </c>
      <c r="AC231">
        <v>75</v>
      </c>
      <c r="AD231" t="s">
        <v>810</v>
      </c>
      <c r="AE231" t="s">
        <v>811</v>
      </c>
      <c r="AF231">
        <v>50</v>
      </c>
      <c r="AG231">
        <v>230</v>
      </c>
      <c r="AH231">
        <v>95</v>
      </c>
      <c r="AI231">
        <v>95</v>
      </c>
      <c r="AJ231">
        <v>85</v>
      </c>
      <c r="AK231" t="s">
        <v>66</v>
      </c>
      <c r="AL231" t="s">
        <v>538</v>
      </c>
      <c r="AM231">
        <v>152</v>
      </c>
      <c r="AN231">
        <v>2</v>
      </c>
      <c r="AO231">
        <v>0</v>
      </c>
    </row>
    <row r="232" spans="1:41">
      <c r="A232" t="s">
        <v>812</v>
      </c>
      <c r="B232">
        <v>1</v>
      </c>
      <c r="C232">
        <v>1</v>
      </c>
      <c r="D232">
        <v>1</v>
      </c>
      <c r="E232">
        <v>0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2</v>
      </c>
      <c r="L232">
        <v>1</v>
      </c>
      <c r="M232">
        <v>2</v>
      </c>
      <c r="N232">
        <v>1</v>
      </c>
      <c r="O232">
        <v>0.5</v>
      </c>
      <c r="P232">
        <v>1</v>
      </c>
      <c r="Q232">
        <v>0.5</v>
      </c>
      <c r="R232">
        <v>1</v>
      </c>
      <c r="S232">
        <v>2</v>
      </c>
      <c r="T232">
        <v>60</v>
      </c>
      <c r="U232">
        <v>5120</v>
      </c>
      <c r="V232">
        <v>70</v>
      </c>
      <c r="W232">
        <v>330</v>
      </c>
      <c r="X232">
        <v>120</v>
      </c>
      <c r="Y232" t="s">
        <v>813</v>
      </c>
      <c r="Z232">
        <v>60</v>
      </c>
      <c r="AA232">
        <v>1000000</v>
      </c>
      <c r="AB232">
        <v>0.5</v>
      </c>
      <c r="AC232">
        <v>90</v>
      </c>
      <c r="AD232" t="s">
        <v>814</v>
      </c>
      <c r="AE232" t="s">
        <v>815</v>
      </c>
      <c r="AF232">
        <v>50</v>
      </c>
      <c r="AG232">
        <v>231</v>
      </c>
      <c r="AH232">
        <v>40</v>
      </c>
      <c r="AI232">
        <v>40</v>
      </c>
      <c r="AJ232">
        <v>40</v>
      </c>
      <c r="AK232" t="s">
        <v>135</v>
      </c>
      <c r="AM232">
        <v>33.5</v>
      </c>
      <c r="AN232">
        <v>2</v>
      </c>
      <c r="AO232">
        <v>0</v>
      </c>
    </row>
    <row r="233" spans="1:41">
      <c r="A233" t="s">
        <v>816</v>
      </c>
      <c r="B233">
        <v>1</v>
      </c>
      <c r="C233">
        <v>1</v>
      </c>
      <c r="D233">
        <v>1</v>
      </c>
      <c r="E233">
        <v>0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2</v>
      </c>
      <c r="L233">
        <v>1</v>
      </c>
      <c r="M233">
        <v>2</v>
      </c>
      <c r="N233">
        <v>1</v>
      </c>
      <c r="O233">
        <v>0.5</v>
      </c>
      <c r="P233">
        <v>1</v>
      </c>
      <c r="Q233">
        <v>0.5</v>
      </c>
      <c r="R233">
        <v>1</v>
      </c>
      <c r="S233">
        <v>2</v>
      </c>
      <c r="T233">
        <v>120</v>
      </c>
      <c r="U233">
        <v>5120</v>
      </c>
      <c r="V233">
        <v>70</v>
      </c>
      <c r="W233">
        <v>500</v>
      </c>
      <c r="X233">
        <v>60</v>
      </c>
      <c r="Y233" t="s">
        <v>817</v>
      </c>
      <c r="Z233">
        <v>120</v>
      </c>
      <c r="AA233">
        <v>1000000</v>
      </c>
      <c r="AB233">
        <v>1.1000000000000001</v>
      </c>
      <c r="AC233">
        <v>90</v>
      </c>
      <c r="AD233" t="s">
        <v>818</v>
      </c>
      <c r="AE233" t="s">
        <v>819</v>
      </c>
      <c r="AF233">
        <v>50</v>
      </c>
      <c r="AG233">
        <v>232</v>
      </c>
      <c r="AH233">
        <v>60</v>
      </c>
      <c r="AI233">
        <v>60</v>
      </c>
      <c r="AJ233">
        <v>50</v>
      </c>
      <c r="AK233" t="s">
        <v>135</v>
      </c>
      <c r="AM233">
        <v>120</v>
      </c>
      <c r="AN233">
        <v>2</v>
      </c>
      <c r="AO233">
        <v>0</v>
      </c>
    </row>
    <row r="234" spans="1:41">
      <c r="A234" t="s">
        <v>502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2</v>
      </c>
      <c r="H234">
        <v>1</v>
      </c>
      <c r="I234">
        <v>1</v>
      </c>
      <c r="J234">
        <v>0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80</v>
      </c>
      <c r="U234">
        <v>5120</v>
      </c>
      <c r="V234">
        <v>70</v>
      </c>
      <c r="W234">
        <v>515</v>
      </c>
      <c r="X234">
        <v>45</v>
      </c>
      <c r="Y234" t="s">
        <v>503</v>
      </c>
      <c r="Z234">
        <v>90</v>
      </c>
      <c r="AA234">
        <v>1000000</v>
      </c>
      <c r="AB234">
        <v>0.6</v>
      </c>
      <c r="AC234">
        <v>85</v>
      </c>
      <c r="AD234" t="s">
        <v>820</v>
      </c>
      <c r="AE234" t="s">
        <v>821</v>
      </c>
      <c r="AG234">
        <v>233</v>
      </c>
      <c r="AH234">
        <v>105</v>
      </c>
      <c r="AI234">
        <v>95</v>
      </c>
      <c r="AJ234">
        <v>60</v>
      </c>
      <c r="AK234" t="s">
        <v>99</v>
      </c>
      <c r="AM234">
        <v>32.5</v>
      </c>
      <c r="AN234">
        <v>2</v>
      </c>
      <c r="AO234">
        <v>0</v>
      </c>
    </row>
    <row r="235" spans="1:41">
      <c r="A235" t="s">
        <v>822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2</v>
      </c>
      <c r="H235">
        <v>1</v>
      </c>
      <c r="I235">
        <v>1</v>
      </c>
      <c r="J235">
        <v>0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95</v>
      </c>
      <c r="U235">
        <v>5120</v>
      </c>
      <c r="V235">
        <v>70</v>
      </c>
      <c r="W235">
        <v>465</v>
      </c>
      <c r="X235">
        <v>45</v>
      </c>
      <c r="Y235" t="s">
        <v>823</v>
      </c>
      <c r="Z235">
        <v>62</v>
      </c>
      <c r="AA235">
        <v>1250000</v>
      </c>
      <c r="AB235">
        <v>1.4</v>
      </c>
      <c r="AC235">
        <v>73</v>
      </c>
      <c r="AD235" t="s">
        <v>824</v>
      </c>
      <c r="AE235" t="s">
        <v>825</v>
      </c>
      <c r="AF235">
        <v>50</v>
      </c>
      <c r="AG235">
        <v>234</v>
      </c>
      <c r="AH235">
        <v>85</v>
      </c>
      <c r="AI235">
        <v>65</v>
      </c>
      <c r="AJ235">
        <v>85</v>
      </c>
      <c r="AK235" t="s">
        <v>99</v>
      </c>
      <c r="AM235">
        <v>71.2</v>
      </c>
      <c r="AN235">
        <v>2</v>
      </c>
      <c r="AO235">
        <v>0</v>
      </c>
    </row>
    <row r="236" spans="1:41">
      <c r="A236" t="s">
        <v>826</v>
      </c>
      <c r="B236">
        <v>1</v>
      </c>
      <c r="C236">
        <v>1</v>
      </c>
      <c r="D236">
        <v>1</v>
      </c>
      <c r="E236">
        <v>1</v>
      </c>
      <c r="F236">
        <v>1</v>
      </c>
      <c r="G236">
        <v>2</v>
      </c>
      <c r="H236">
        <v>1</v>
      </c>
      <c r="I236">
        <v>1</v>
      </c>
      <c r="J236">
        <v>0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20</v>
      </c>
      <c r="U236">
        <v>5120</v>
      </c>
      <c r="V236">
        <v>70</v>
      </c>
      <c r="W236">
        <v>250</v>
      </c>
      <c r="X236">
        <v>45</v>
      </c>
      <c r="Y236" t="s">
        <v>827</v>
      </c>
      <c r="Z236">
        <v>35</v>
      </c>
      <c r="AA236">
        <v>800000</v>
      </c>
      <c r="AB236">
        <v>1.2</v>
      </c>
      <c r="AC236">
        <v>55</v>
      </c>
      <c r="AD236" t="s">
        <v>828</v>
      </c>
      <c r="AE236" t="s">
        <v>829</v>
      </c>
      <c r="AF236">
        <v>50</v>
      </c>
      <c r="AG236">
        <v>235</v>
      </c>
      <c r="AH236">
        <v>20</v>
      </c>
      <c r="AI236">
        <v>45</v>
      </c>
      <c r="AJ236">
        <v>75</v>
      </c>
      <c r="AK236" t="s">
        <v>99</v>
      </c>
      <c r="AM236">
        <v>58</v>
      </c>
      <c r="AN236">
        <v>2</v>
      </c>
      <c r="AO236">
        <v>0</v>
      </c>
    </row>
    <row r="237" spans="1:41">
      <c r="A237" t="s">
        <v>830</v>
      </c>
      <c r="B237">
        <v>0.5</v>
      </c>
      <c r="C237">
        <v>0.5</v>
      </c>
      <c r="D237">
        <v>1</v>
      </c>
      <c r="E237">
        <v>1</v>
      </c>
      <c r="F237">
        <v>2</v>
      </c>
      <c r="G237">
        <v>1</v>
      </c>
      <c r="H237">
        <v>1</v>
      </c>
      <c r="I237">
        <v>2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2</v>
      </c>
      <c r="Q237">
        <v>0.5</v>
      </c>
      <c r="R237">
        <v>1</v>
      </c>
      <c r="S237">
        <v>1</v>
      </c>
      <c r="T237">
        <v>35</v>
      </c>
      <c r="U237">
        <v>6400</v>
      </c>
      <c r="V237">
        <v>70</v>
      </c>
      <c r="W237">
        <v>210</v>
      </c>
      <c r="X237">
        <v>75</v>
      </c>
      <c r="Y237" t="s">
        <v>831</v>
      </c>
      <c r="Z237">
        <v>35</v>
      </c>
      <c r="AA237">
        <v>1000000</v>
      </c>
      <c r="AB237">
        <v>0.7</v>
      </c>
      <c r="AC237">
        <v>35</v>
      </c>
      <c r="AD237" t="s">
        <v>832</v>
      </c>
      <c r="AE237" t="s">
        <v>833</v>
      </c>
      <c r="AF237">
        <v>100</v>
      </c>
      <c r="AG237">
        <v>236</v>
      </c>
      <c r="AH237">
        <v>35</v>
      </c>
      <c r="AI237">
        <v>35</v>
      </c>
      <c r="AJ237">
        <v>35</v>
      </c>
      <c r="AK237" t="s">
        <v>231</v>
      </c>
      <c r="AM237">
        <v>21</v>
      </c>
      <c r="AN237">
        <v>2</v>
      </c>
      <c r="AO237">
        <v>0</v>
      </c>
    </row>
    <row r="238" spans="1:41">
      <c r="A238" t="s">
        <v>834</v>
      </c>
      <c r="B238">
        <v>0.5</v>
      </c>
      <c r="C238">
        <v>0.5</v>
      </c>
      <c r="D238">
        <v>1</v>
      </c>
      <c r="E238">
        <v>1</v>
      </c>
      <c r="F238">
        <v>2</v>
      </c>
      <c r="G238">
        <v>1</v>
      </c>
      <c r="H238">
        <v>1</v>
      </c>
      <c r="I238">
        <v>2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2</v>
      </c>
      <c r="Q238">
        <v>0.5</v>
      </c>
      <c r="R238">
        <v>1</v>
      </c>
      <c r="S238">
        <v>1</v>
      </c>
      <c r="T238">
        <v>95</v>
      </c>
      <c r="U238">
        <v>6400</v>
      </c>
      <c r="V238">
        <v>70</v>
      </c>
      <c r="W238">
        <v>455</v>
      </c>
      <c r="X238">
        <v>45</v>
      </c>
      <c r="Y238" t="s">
        <v>835</v>
      </c>
      <c r="Z238">
        <v>95</v>
      </c>
      <c r="AA238">
        <v>1000000</v>
      </c>
      <c r="AB238">
        <v>1.4</v>
      </c>
      <c r="AC238">
        <v>50</v>
      </c>
      <c r="AD238" t="s">
        <v>836</v>
      </c>
      <c r="AE238" t="s">
        <v>837</v>
      </c>
      <c r="AF238">
        <v>100</v>
      </c>
      <c r="AG238">
        <v>237</v>
      </c>
      <c r="AH238">
        <v>35</v>
      </c>
      <c r="AI238">
        <v>110</v>
      </c>
      <c r="AJ238">
        <v>70</v>
      </c>
      <c r="AK238" t="s">
        <v>231</v>
      </c>
      <c r="AM238">
        <v>48</v>
      </c>
      <c r="AN238">
        <v>2</v>
      </c>
      <c r="AO238">
        <v>0</v>
      </c>
    </row>
    <row r="239" spans="1:41">
      <c r="A239" t="s">
        <v>838</v>
      </c>
      <c r="B239">
        <v>2</v>
      </c>
      <c r="C239">
        <v>2</v>
      </c>
      <c r="D239">
        <v>1</v>
      </c>
      <c r="E239">
        <v>1</v>
      </c>
      <c r="F239">
        <v>1</v>
      </c>
      <c r="G239">
        <v>1</v>
      </c>
      <c r="H239">
        <v>2</v>
      </c>
      <c r="I239">
        <v>1</v>
      </c>
      <c r="J239">
        <v>2</v>
      </c>
      <c r="K239">
        <v>1</v>
      </c>
      <c r="L239">
        <v>1</v>
      </c>
      <c r="M239">
        <v>0.5</v>
      </c>
      <c r="N239">
        <v>1</v>
      </c>
      <c r="O239">
        <v>1</v>
      </c>
      <c r="P239">
        <v>0.5</v>
      </c>
      <c r="Q239">
        <v>2</v>
      </c>
      <c r="R239">
        <v>2</v>
      </c>
      <c r="S239">
        <v>1</v>
      </c>
      <c r="T239">
        <v>30</v>
      </c>
      <c r="U239">
        <v>6400</v>
      </c>
      <c r="V239">
        <v>70</v>
      </c>
      <c r="W239">
        <v>305</v>
      </c>
      <c r="X239">
        <v>45</v>
      </c>
      <c r="Y239" t="s">
        <v>839</v>
      </c>
      <c r="Z239">
        <v>15</v>
      </c>
      <c r="AA239">
        <v>1000000</v>
      </c>
      <c r="AB239">
        <v>0.4</v>
      </c>
      <c r="AC239">
        <v>45</v>
      </c>
      <c r="AD239" t="s">
        <v>840</v>
      </c>
      <c r="AE239" t="s">
        <v>841</v>
      </c>
      <c r="AF239">
        <v>0</v>
      </c>
      <c r="AG239">
        <v>238</v>
      </c>
      <c r="AH239">
        <v>85</v>
      </c>
      <c r="AI239">
        <v>65</v>
      </c>
      <c r="AJ239">
        <v>65</v>
      </c>
      <c r="AK239" t="s">
        <v>136</v>
      </c>
      <c r="AL239" t="s">
        <v>253</v>
      </c>
      <c r="AM239">
        <v>6</v>
      </c>
      <c r="AN239">
        <v>2</v>
      </c>
      <c r="AO239">
        <v>0</v>
      </c>
    </row>
    <row r="240" spans="1:41">
      <c r="A240" t="s">
        <v>455</v>
      </c>
      <c r="B240">
        <v>1</v>
      </c>
      <c r="C240">
        <v>1</v>
      </c>
      <c r="D240">
        <v>1</v>
      </c>
      <c r="E240">
        <v>0.5</v>
      </c>
      <c r="F240">
        <v>1</v>
      </c>
      <c r="G240">
        <v>1</v>
      </c>
      <c r="H240">
        <v>1</v>
      </c>
      <c r="I240">
        <v>0.5</v>
      </c>
      <c r="J240">
        <v>1</v>
      </c>
      <c r="K240">
        <v>1</v>
      </c>
      <c r="L240">
        <v>2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0.5</v>
      </c>
      <c r="S240">
        <v>1</v>
      </c>
      <c r="T240">
        <v>63</v>
      </c>
      <c r="U240">
        <v>6400</v>
      </c>
      <c r="V240">
        <v>70</v>
      </c>
      <c r="W240">
        <v>360</v>
      </c>
      <c r="X240">
        <v>45</v>
      </c>
      <c r="Y240" t="s">
        <v>456</v>
      </c>
      <c r="Z240">
        <v>37</v>
      </c>
      <c r="AA240">
        <v>1000000</v>
      </c>
      <c r="AB240">
        <v>0.6</v>
      </c>
      <c r="AC240">
        <v>45</v>
      </c>
      <c r="AD240" t="s">
        <v>842</v>
      </c>
      <c r="AE240" t="s">
        <v>843</v>
      </c>
      <c r="AF240">
        <v>75.400000000000006</v>
      </c>
      <c r="AG240">
        <v>239</v>
      </c>
      <c r="AH240">
        <v>65</v>
      </c>
      <c r="AI240">
        <v>55</v>
      </c>
      <c r="AJ240">
        <v>95</v>
      </c>
      <c r="AK240" t="s">
        <v>128</v>
      </c>
      <c r="AM240">
        <v>23.5</v>
      </c>
      <c r="AN240">
        <v>2</v>
      </c>
      <c r="AO240">
        <v>0</v>
      </c>
    </row>
    <row r="241" spans="1:41">
      <c r="A241" t="s">
        <v>459</v>
      </c>
      <c r="B241">
        <v>0.5</v>
      </c>
      <c r="C241">
        <v>1</v>
      </c>
      <c r="D241">
        <v>1</v>
      </c>
      <c r="E241">
        <v>1</v>
      </c>
      <c r="F241">
        <v>0.5</v>
      </c>
      <c r="G241">
        <v>1</v>
      </c>
      <c r="H241">
        <v>0.5</v>
      </c>
      <c r="I241">
        <v>1</v>
      </c>
      <c r="J241">
        <v>1</v>
      </c>
      <c r="K241">
        <v>0.5</v>
      </c>
      <c r="L241">
        <v>2</v>
      </c>
      <c r="M241">
        <v>0.5</v>
      </c>
      <c r="N241">
        <v>1</v>
      </c>
      <c r="O241">
        <v>1</v>
      </c>
      <c r="P241">
        <v>1</v>
      </c>
      <c r="Q241">
        <v>2</v>
      </c>
      <c r="R241">
        <v>0.5</v>
      </c>
      <c r="S241">
        <v>2</v>
      </c>
      <c r="T241">
        <v>75</v>
      </c>
      <c r="U241">
        <v>6400</v>
      </c>
      <c r="V241">
        <v>70</v>
      </c>
      <c r="W241">
        <v>365</v>
      </c>
      <c r="X241">
        <v>45</v>
      </c>
      <c r="Y241" t="s">
        <v>844</v>
      </c>
      <c r="Z241">
        <v>37</v>
      </c>
      <c r="AA241">
        <v>1000000</v>
      </c>
      <c r="AB241">
        <v>0.7</v>
      </c>
      <c r="AC241">
        <v>45</v>
      </c>
      <c r="AD241" t="s">
        <v>845</v>
      </c>
      <c r="AE241" t="s">
        <v>846</v>
      </c>
      <c r="AF241">
        <v>75.400000000000006</v>
      </c>
      <c r="AG241">
        <v>240</v>
      </c>
      <c r="AH241">
        <v>70</v>
      </c>
      <c r="AI241">
        <v>55</v>
      </c>
      <c r="AJ241">
        <v>83</v>
      </c>
      <c r="AK241" t="s">
        <v>55</v>
      </c>
      <c r="AM241">
        <v>21.4</v>
      </c>
      <c r="AN241">
        <v>2</v>
      </c>
      <c r="AO241">
        <v>0</v>
      </c>
    </row>
    <row r="242" spans="1:41">
      <c r="A242" t="s">
        <v>847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2</v>
      </c>
      <c r="H242">
        <v>1</v>
      </c>
      <c r="I242">
        <v>1</v>
      </c>
      <c r="J242">
        <v>0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80</v>
      </c>
      <c r="U242">
        <v>5120</v>
      </c>
      <c r="V242">
        <v>70</v>
      </c>
      <c r="W242">
        <v>490</v>
      </c>
      <c r="X242">
        <v>45</v>
      </c>
      <c r="Y242" t="s">
        <v>848</v>
      </c>
      <c r="Z242">
        <v>105</v>
      </c>
      <c r="AA242">
        <v>1250000</v>
      </c>
      <c r="AB242">
        <v>1.2</v>
      </c>
      <c r="AC242">
        <v>95</v>
      </c>
      <c r="AD242" t="s">
        <v>849</v>
      </c>
      <c r="AE242" t="s">
        <v>850</v>
      </c>
      <c r="AF242">
        <v>0</v>
      </c>
      <c r="AG242">
        <v>241</v>
      </c>
      <c r="AH242">
        <v>40</v>
      </c>
      <c r="AI242">
        <v>70</v>
      </c>
      <c r="AJ242">
        <v>100</v>
      </c>
      <c r="AK242" t="s">
        <v>99</v>
      </c>
      <c r="AM242">
        <v>75.5</v>
      </c>
      <c r="AN242">
        <v>2</v>
      </c>
      <c r="AO242">
        <v>0</v>
      </c>
    </row>
    <row r="243" spans="1:41">
      <c r="A243" t="s">
        <v>412</v>
      </c>
      <c r="B243">
        <v>1</v>
      </c>
      <c r="C243">
        <v>1</v>
      </c>
      <c r="D243">
        <v>1</v>
      </c>
      <c r="E243">
        <v>1</v>
      </c>
      <c r="F243">
        <v>1</v>
      </c>
      <c r="G243">
        <v>2</v>
      </c>
      <c r="H243">
        <v>1</v>
      </c>
      <c r="I243">
        <v>1</v>
      </c>
      <c r="J243">
        <v>0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10</v>
      </c>
      <c r="U243">
        <v>10240</v>
      </c>
      <c r="V243">
        <v>140</v>
      </c>
      <c r="W243">
        <v>540</v>
      </c>
      <c r="X243">
        <v>30</v>
      </c>
      <c r="Y243" t="s">
        <v>626</v>
      </c>
      <c r="Z243">
        <v>10</v>
      </c>
      <c r="AA243">
        <v>800000</v>
      </c>
      <c r="AB243">
        <v>1.5</v>
      </c>
      <c r="AC243">
        <v>255</v>
      </c>
      <c r="AD243" t="s">
        <v>851</v>
      </c>
      <c r="AE243" t="s">
        <v>852</v>
      </c>
      <c r="AF243">
        <v>0</v>
      </c>
      <c r="AG243">
        <v>242</v>
      </c>
      <c r="AH243">
        <v>75</v>
      </c>
      <c r="AI243">
        <v>135</v>
      </c>
      <c r="AJ243">
        <v>55</v>
      </c>
      <c r="AK243" t="s">
        <v>99</v>
      </c>
      <c r="AM243">
        <v>46.8</v>
      </c>
      <c r="AN243">
        <v>2</v>
      </c>
      <c r="AO243">
        <v>0</v>
      </c>
    </row>
    <row r="244" spans="1:41">
      <c r="A244" t="s">
        <v>853</v>
      </c>
      <c r="B244">
        <v>1</v>
      </c>
      <c r="C244">
        <v>1</v>
      </c>
      <c r="D244">
        <v>1</v>
      </c>
      <c r="E244">
        <v>0.5</v>
      </c>
      <c r="F244">
        <v>1</v>
      </c>
      <c r="G244">
        <v>1</v>
      </c>
      <c r="H244">
        <v>1</v>
      </c>
      <c r="I244">
        <v>0.5</v>
      </c>
      <c r="J244">
        <v>1</v>
      </c>
      <c r="K244">
        <v>1</v>
      </c>
      <c r="L244">
        <v>2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0.5</v>
      </c>
      <c r="S244">
        <v>1</v>
      </c>
      <c r="T244">
        <v>85</v>
      </c>
      <c r="U244">
        <v>20480</v>
      </c>
      <c r="V244">
        <v>35</v>
      </c>
      <c r="W244">
        <v>580</v>
      </c>
      <c r="X244">
        <v>3</v>
      </c>
      <c r="Y244" t="s">
        <v>854</v>
      </c>
      <c r="Z244">
        <v>75</v>
      </c>
      <c r="AA244">
        <v>1250000</v>
      </c>
      <c r="AB244">
        <v>1.9</v>
      </c>
      <c r="AC244">
        <v>90</v>
      </c>
      <c r="AD244" t="s">
        <v>855</v>
      </c>
      <c r="AE244" t="s">
        <v>856</v>
      </c>
      <c r="AG244">
        <v>243</v>
      </c>
      <c r="AH244">
        <v>115</v>
      </c>
      <c r="AI244">
        <v>100</v>
      </c>
      <c r="AJ244">
        <v>115</v>
      </c>
      <c r="AK244" t="s">
        <v>128</v>
      </c>
      <c r="AM244">
        <v>178</v>
      </c>
      <c r="AN244">
        <v>2</v>
      </c>
      <c r="AO244">
        <v>1</v>
      </c>
    </row>
    <row r="245" spans="1:41">
      <c r="A245" t="s">
        <v>853</v>
      </c>
      <c r="B245">
        <v>0.5</v>
      </c>
      <c r="C245">
        <v>1</v>
      </c>
      <c r="D245">
        <v>1</v>
      </c>
      <c r="E245">
        <v>1</v>
      </c>
      <c r="F245">
        <v>0.5</v>
      </c>
      <c r="G245">
        <v>1</v>
      </c>
      <c r="H245">
        <v>0.5</v>
      </c>
      <c r="I245">
        <v>1</v>
      </c>
      <c r="J245">
        <v>1</v>
      </c>
      <c r="K245">
        <v>0.5</v>
      </c>
      <c r="L245">
        <v>2</v>
      </c>
      <c r="M245">
        <v>0.5</v>
      </c>
      <c r="N245">
        <v>1</v>
      </c>
      <c r="O245">
        <v>1</v>
      </c>
      <c r="P245">
        <v>1</v>
      </c>
      <c r="Q245">
        <v>2</v>
      </c>
      <c r="R245">
        <v>0.5</v>
      </c>
      <c r="S245">
        <v>2</v>
      </c>
      <c r="T245">
        <v>115</v>
      </c>
      <c r="U245">
        <v>20480</v>
      </c>
      <c r="V245">
        <v>35</v>
      </c>
      <c r="W245">
        <v>580</v>
      </c>
      <c r="X245">
        <v>3</v>
      </c>
      <c r="Y245" t="s">
        <v>565</v>
      </c>
      <c r="Z245">
        <v>85</v>
      </c>
      <c r="AA245">
        <v>1250000</v>
      </c>
      <c r="AB245">
        <v>2.1</v>
      </c>
      <c r="AC245">
        <v>115</v>
      </c>
      <c r="AD245" t="s">
        <v>857</v>
      </c>
      <c r="AE245" t="s">
        <v>858</v>
      </c>
      <c r="AG245">
        <v>244</v>
      </c>
      <c r="AH245">
        <v>90</v>
      </c>
      <c r="AI245">
        <v>75</v>
      </c>
      <c r="AJ245">
        <v>100</v>
      </c>
      <c r="AK245" t="s">
        <v>55</v>
      </c>
      <c r="AM245">
        <v>198</v>
      </c>
      <c r="AN245">
        <v>2</v>
      </c>
      <c r="AO245">
        <v>1</v>
      </c>
    </row>
    <row r="246" spans="1:41">
      <c r="A246" t="s">
        <v>853</v>
      </c>
      <c r="B246">
        <v>1</v>
      </c>
      <c r="C246">
        <v>1</v>
      </c>
      <c r="D246">
        <v>1</v>
      </c>
      <c r="E246">
        <v>2</v>
      </c>
      <c r="F246">
        <v>1</v>
      </c>
      <c r="G246">
        <v>1</v>
      </c>
      <c r="H246">
        <v>0.5</v>
      </c>
      <c r="I246">
        <v>1</v>
      </c>
      <c r="J246">
        <v>1</v>
      </c>
      <c r="K246">
        <v>2</v>
      </c>
      <c r="L246">
        <v>1</v>
      </c>
      <c r="M246">
        <v>0.5</v>
      </c>
      <c r="N246">
        <v>1</v>
      </c>
      <c r="O246">
        <v>1</v>
      </c>
      <c r="P246">
        <v>1</v>
      </c>
      <c r="Q246">
        <v>1</v>
      </c>
      <c r="R246">
        <v>0.5</v>
      </c>
      <c r="S246">
        <v>0.5</v>
      </c>
      <c r="T246">
        <v>75</v>
      </c>
      <c r="U246">
        <v>20480</v>
      </c>
      <c r="V246">
        <v>35</v>
      </c>
      <c r="W246">
        <v>580</v>
      </c>
      <c r="X246">
        <v>3</v>
      </c>
      <c r="Y246" t="s">
        <v>859</v>
      </c>
      <c r="Z246">
        <v>115</v>
      </c>
      <c r="AA246">
        <v>1250000</v>
      </c>
      <c r="AB246">
        <v>2</v>
      </c>
      <c r="AC246">
        <v>100</v>
      </c>
      <c r="AD246" t="s">
        <v>860</v>
      </c>
      <c r="AE246" t="s">
        <v>861</v>
      </c>
      <c r="AG246">
        <v>245</v>
      </c>
      <c r="AH246">
        <v>90</v>
      </c>
      <c r="AI246">
        <v>115</v>
      </c>
      <c r="AJ246">
        <v>85</v>
      </c>
      <c r="AK246" t="s">
        <v>66</v>
      </c>
      <c r="AM246">
        <v>187</v>
      </c>
      <c r="AN246">
        <v>2</v>
      </c>
      <c r="AO246">
        <v>1</v>
      </c>
    </row>
    <row r="247" spans="1:41">
      <c r="A247" t="s">
        <v>862</v>
      </c>
      <c r="B247">
        <v>1</v>
      </c>
      <c r="C247">
        <v>1</v>
      </c>
      <c r="D247">
        <v>1</v>
      </c>
      <c r="E247">
        <v>0</v>
      </c>
      <c r="F247">
        <v>1</v>
      </c>
      <c r="G247">
        <v>2</v>
      </c>
      <c r="H247">
        <v>0.5</v>
      </c>
      <c r="I247">
        <v>0.5</v>
      </c>
      <c r="J247">
        <v>1</v>
      </c>
      <c r="K247">
        <v>4</v>
      </c>
      <c r="L247">
        <v>2</v>
      </c>
      <c r="M247">
        <v>2</v>
      </c>
      <c r="N247">
        <v>0.5</v>
      </c>
      <c r="O247">
        <v>0.25</v>
      </c>
      <c r="P247">
        <v>1</v>
      </c>
      <c r="Q247">
        <v>0.5</v>
      </c>
      <c r="R247">
        <v>2</v>
      </c>
      <c r="S247">
        <v>4</v>
      </c>
      <c r="T247">
        <v>64</v>
      </c>
      <c r="U247">
        <v>10240</v>
      </c>
      <c r="V247">
        <v>35</v>
      </c>
      <c r="W247">
        <v>300</v>
      </c>
      <c r="X247">
        <v>45</v>
      </c>
      <c r="Y247" t="s">
        <v>863</v>
      </c>
      <c r="Z247">
        <v>50</v>
      </c>
      <c r="AA247">
        <v>1250000</v>
      </c>
      <c r="AB247">
        <v>0.6</v>
      </c>
      <c r="AC247">
        <v>50</v>
      </c>
      <c r="AD247" t="s">
        <v>864</v>
      </c>
      <c r="AE247" t="s">
        <v>865</v>
      </c>
      <c r="AF247">
        <v>50</v>
      </c>
      <c r="AG247">
        <v>246</v>
      </c>
      <c r="AH247">
        <v>45</v>
      </c>
      <c r="AI247">
        <v>50</v>
      </c>
      <c r="AJ247">
        <v>41</v>
      </c>
      <c r="AK247" t="s">
        <v>284</v>
      </c>
      <c r="AL247" t="s">
        <v>135</v>
      </c>
      <c r="AM247">
        <v>72</v>
      </c>
      <c r="AN247">
        <v>2</v>
      </c>
      <c r="AO247">
        <v>0</v>
      </c>
    </row>
    <row r="248" spans="1:41">
      <c r="A248" t="s">
        <v>78</v>
      </c>
      <c r="B248">
        <v>1</v>
      </c>
      <c r="C248">
        <v>1</v>
      </c>
      <c r="D248">
        <v>1</v>
      </c>
      <c r="E248">
        <v>0</v>
      </c>
      <c r="F248">
        <v>1</v>
      </c>
      <c r="G248">
        <v>2</v>
      </c>
      <c r="H248">
        <v>0.5</v>
      </c>
      <c r="I248">
        <v>0.5</v>
      </c>
      <c r="J248">
        <v>1</v>
      </c>
      <c r="K248">
        <v>4</v>
      </c>
      <c r="L248">
        <v>2</v>
      </c>
      <c r="M248">
        <v>2</v>
      </c>
      <c r="N248">
        <v>0.5</v>
      </c>
      <c r="O248">
        <v>0.25</v>
      </c>
      <c r="P248">
        <v>1</v>
      </c>
      <c r="Q248">
        <v>0.5</v>
      </c>
      <c r="R248">
        <v>2</v>
      </c>
      <c r="S248">
        <v>4</v>
      </c>
      <c r="T248">
        <v>84</v>
      </c>
      <c r="U248">
        <v>10240</v>
      </c>
      <c r="V248">
        <v>35</v>
      </c>
      <c r="W248">
        <v>410</v>
      </c>
      <c r="X248">
        <v>45</v>
      </c>
      <c r="Y248" t="s">
        <v>866</v>
      </c>
      <c r="Z248">
        <v>70</v>
      </c>
      <c r="AA248">
        <v>1250000</v>
      </c>
      <c r="AB248">
        <v>1.2</v>
      </c>
      <c r="AC248">
        <v>70</v>
      </c>
      <c r="AD248" t="s">
        <v>867</v>
      </c>
      <c r="AE248" t="s">
        <v>868</v>
      </c>
      <c r="AF248">
        <v>50</v>
      </c>
      <c r="AG248">
        <v>247</v>
      </c>
      <c r="AH248">
        <v>65</v>
      </c>
      <c r="AI248">
        <v>70</v>
      </c>
      <c r="AJ248">
        <v>51</v>
      </c>
      <c r="AK248" t="s">
        <v>284</v>
      </c>
      <c r="AL248" t="s">
        <v>135</v>
      </c>
      <c r="AM248">
        <v>152</v>
      </c>
      <c r="AN248">
        <v>2</v>
      </c>
      <c r="AO248">
        <v>0</v>
      </c>
    </row>
    <row r="249" spans="1:41">
      <c r="A249" t="s">
        <v>869</v>
      </c>
      <c r="B249">
        <v>2</v>
      </c>
      <c r="C249">
        <v>0.5</v>
      </c>
      <c r="D249">
        <v>1</v>
      </c>
      <c r="E249">
        <v>1</v>
      </c>
      <c r="F249">
        <v>2</v>
      </c>
      <c r="G249">
        <v>4</v>
      </c>
      <c r="H249">
        <v>0.5</v>
      </c>
      <c r="I249">
        <v>0.5</v>
      </c>
      <c r="J249">
        <v>0.5</v>
      </c>
      <c r="K249">
        <v>2</v>
      </c>
      <c r="L249">
        <v>2</v>
      </c>
      <c r="M249">
        <v>1</v>
      </c>
      <c r="N249">
        <v>0.5</v>
      </c>
      <c r="O249">
        <v>0.5</v>
      </c>
      <c r="P249">
        <v>0</v>
      </c>
      <c r="Q249">
        <v>1</v>
      </c>
      <c r="R249">
        <v>2</v>
      </c>
      <c r="S249">
        <v>2</v>
      </c>
      <c r="T249">
        <v>164</v>
      </c>
      <c r="U249">
        <v>10240</v>
      </c>
      <c r="V249">
        <v>35</v>
      </c>
      <c r="W249">
        <v>700</v>
      </c>
      <c r="X249">
        <v>45</v>
      </c>
      <c r="Y249" t="s">
        <v>817</v>
      </c>
      <c r="Z249">
        <v>150</v>
      </c>
      <c r="AA249">
        <v>1250000</v>
      </c>
      <c r="AB249">
        <v>2</v>
      </c>
      <c r="AC249">
        <v>100</v>
      </c>
      <c r="AD249" t="s">
        <v>870</v>
      </c>
      <c r="AE249" t="s">
        <v>871</v>
      </c>
      <c r="AF249">
        <v>50</v>
      </c>
      <c r="AG249">
        <v>248</v>
      </c>
      <c r="AH249">
        <v>95</v>
      </c>
      <c r="AI249">
        <v>120</v>
      </c>
      <c r="AJ249">
        <v>71</v>
      </c>
      <c r="AK249" t="s">
        <v>284</v>
      </c>
      <c r="AL249" t="s">
        <v>109</v>
      </c>
      <c r="AM249">
        <v>202</v>
      </c>
      <c r="AN249">
        <v>2</v>
      </c>
      <c r="AO249">
        <v>0</v>
      </c>
    </row>
    <row r="250" spans="1:41">
      <c r="A250" t="s">
        <v>872</v>
      </c>
      <c r="B250">
        <v>1</v>
      </c>
      <c r="C250">
        <v>2</v>
      </c>
      <c r="D250">
        <v>1</v>
      </c>
      <c r="E250">
        <v>2</v>
      </c>
      <c r="F250">
        <v>1</v>
      </c>
      <c r="G250">
        <v>0.25</v>
      </c>
      <c r="H250">
        <v>1</v>
      </c>
      <c r="I250">
        <v>1</v>
      </c>
      <c r="J250">
        <v>2</v>
      </c>
      <c r="K250">
        <v>0.5</v>
      </c>
      <c r="L250">
        <v>0</v>
      </c>
      <c r="M250">
        <v>2</v>
      </c>
      <c r="N250">
        <v>1</v>
      </c>
      <c r="O250">
        <v>1</v>
      </c>
      <c r="P250">
        <v>0.5</v>
      </c>
      <c r="Q250">
        <v>2</v>
      </c>
      <c r="R250">
        <v>1</v>
      </c>
      <c r="S250">
        <v>1</v>
      </c>
      <c r="T250">
        <v>90</v>
      </c>
      <c r="U250">
        <v>30720</v>
      </c>
      <c r="V250">
        <v>0</v>
      </c>
      <c r="W250">
        <v>680</v>
      </c>
      <c r="X250">
        <v>3</v>
      </c>
      <c r="Y250" t="s">
        <v>873</v>
      </c>
      <c r="Z250">
        <v>130</v>
      </c>
      <c r="AA250">
        <v>1250000</v>
      </c>
      <c r="AB250">
        <v>5.2</v>
      </c>
      <c r="AC250">
        <v>106</v>
      </c>
      <c r="AD250" t="s">
        <v>874</v>
      </c>
      <c r="AE250" t="s">
        <v>875</v>
      </c>
      <c r="AG250">
        <v>249</v>
      </c>
      <c r="AH250">
        <v>90</v>
      </c>
      <c r="AI250">
        <v>154</v>
      </c>
      <c r="AJ250">
        <v>110</v>
      </c>
      <c r="AK250" t="s">
        <v>253</v>
      </c>
      <c r="AL250" t="s">
        <v>61</v>
      </c>
      <c r="AM250">
        <v>216</v>
      </c>
      <c r="AN250">
        <v>2</v>
      </c>
      <c r="AO250">
        <v>1</v>
      </c>
    </row>
    <row r="251" spans="1:41">
      <c r="A251" t="s">
        <v>876</v>
      </c>
      <c r="B251">
        <v>0.25</v>
      </c>
      <c r="C251">
        <v>1</v>
      </c>
      <c r="D251">
        <v>1</v>
      </c>
      <c r="E251">
        <v>2</v>
      </c>
      <c r="F251">
        <v>0.5</v>
      </c>
      <c r="G251">
        <v>0.5</v>
      </c>
      <c r="H251">
        <v>0.5</v>
      </c>
      <c r="I251">
        <v>1</v>
      </c>
      <c r="J251">
        <v>1</v>
      </c>
      <c r="K251">
        <v>0.25</v>
      </c>
      <c r="L251">
        <v>0</v>
      </c>
      <c r="M251">
        <v>1</v>
      </c>
      <c r="N251">
        <v>1</v>
      </c>
      <c r="O251">
        <v>1</v>
      </c>
      <c r="P251">
        <v>1</v>
      </c>
      <c r="Q251">
        <v>4</v>
      </c>
      <c r="R251">
        <v>0.5</v>
      </c>
      <c r="S251">
        <v>2</v>
      </c>
      <c r="T251">
        <v>130</v>
      </c>
      <c r="U251">
        <v>30720</v>
      </c>
      <c r="V251">
        <v>0</v>
      </c>
      <c r="W251">
        <v>680</v>
      </c>
      <c r="X251">
        <v>3</v>
      </c>
      <c r="Y251" t="s">
        <v>877</v>
      </c>
      <c r="Z251">
        <v>90</v>
      </c>
      <c r="AA251">
        <v>1250000</v>
      </c>
      <c r="AB251">
        <v>3.8</v>
      </c>
      <c r="AC251">
        <v>106</v>
      </c>
      <c r="AD251" t="s">
        <v>878</v>
      </c>
      <c r="AE251" t="s">
        <v>879</v>
      </c>
      <c r="AG251">
        <v>250</v>
      </c>
      <c r="AH251">
        <v>110</v>
      </c>
      <c r="AI251">
        <v>154</v>
      </c>
      <c r="AJ251">
        <v>90</v>
      </c>
      <c r="AK251" t="s">
        <v>55</v>
      </c>
      <c r="AL251" t="s">
        <v>61</v>
      </c>
      <c r="AM251">
        <v>199</v>
      </c>
      <c r="AN251">
        <v>2</v>
      </c>
      <c r="AO251">
        <v>1</v>
      </c>
    </row>
    <row r="252" spans="1:41">
      <c r="A252" t="s">
        <v>880</v>
      </c>
      <c r="B252">
        <v>4</v>
      </c>
      <c r="C252">
        <v>2</v>
      </c>
      <c r="D252">
        <v>1</v>
      </c>
      <c r="E252">
        <v>0.5</v>
      </c>
      <c r="F252">
        <v>1</v>
      </c>
      <c r="G252">
        <v>0.5</v>
      </c>
      <c r="H252">
        <v>2</v>
      </c>
      <c r="I252">
        <v>2</v>
      </c>
      <c r="J252">
        <v>2</v>
      </c>
      <c r="K252">
        <v>0.5</v>
      </c>
      <c r="L252">
        <v>0.5</v>
      </c>
      <c r="M252">
        <v>2</v>
      </c>
      <c r="N252">
        <v>1</v>
      </c>
      <c r="O252">
        <v>2</v>
      </c>
      <c r="P252">
        <v>0.5</v>
      </c>
      <c r="Q252">
        <v>1</v>
      </c>
      <c r="R252">
        <v>1</v>
      </c>
      <c r="S252">
        <v>0.5</v>
      </c>
      <c r="T252">
        <v>100</v>
      </c>
      <c r="U252">
        <v>30720</v>
      </c>
      <c r="V252">
        <v>100</v>
      </c>
      <c r="W252">
        <v>600</v>
      </c>
      <c r="X252">
        <v>45</v>
      </c>
      <c r="Y252" t="s">
        <v>881</v>
      </c>
      <c r="Z252">
        <v>100</v>
      </c>
      <c r="AA252">
        <v>1059860</v>
      </c>
      <c r="AB252">
        <v>0.6</v>
      </c>
      <c r="AC252">
        <v>100</v>
      </c>
      <c r="AD252" t="s">
        <v>882</v>
      </c>
      <c r="AE252" t="s">
        <v>883</v>
      </c>
      <c r="AG252">
        <v>251</v>
      </c>
      <c r="AH252">
        <v>100</v>
      </c>
      <c r="AI252">
        <v>100</v>
      </c>
      <c r="AJ252">
        <v>100</v>
      </c>
      <c r="AK252" t="s">
        <v>253</v>
      </c>
      <c r="AL252" t="s">
        <v>45</v>
      </c>
      <c r="AM252">
        <v>5</v>
      </c>
      <c r="AN252">
        <v>2</v>
      </c>
      <c r="AO252">
        <v>1</v>
      </c>
    </row>
    <row r="253" spans="1:41">
      <c r="A253" t="s">
        <v>884</v>
      </c>
      <c r="B253">
        <v>2</v>
      </c>
      <c r="C253">
        <v>1</v>
      </c>
      <c r="D253">
        <v>1</v>
      </c>
      <c r="E253">
        <v>0.5</v>
      </c>
      <c r="F253">
        <v>1</v>
      </c>
      <c r="G253">
        <v>1</v>
      </c>
      <c r="H253">
        <v>2</v>
      </c>
      <c r="I253">
        <v>2</v>
      </c>
      <c r="J253">
        <v>1</v>
      </c>
      <c r="K253">
        <v>0.5</v>
      </c>
      <c r="L253">
        <v>0.5</v>
      </c>
      <c r="M253">
        <v>2</v>
      </c>
      <c r="N253">
        <v>1</v>
      </c>
      <c r="O253">
        <v>2</v>
      </c>
      <c r="P253">
        <v>1</v>
      </c>
      <c r="Q253">
        <v>1</v>
      </c>
      <c r="R253">
        <v>1</v>
      </c>
      <c r="S253">
        <v>0.5</v>
      </c>
      <c r="T253">
        <v>45</v>
      </c>
      <c r="U253">
        <v>5120</v>
      </c>
      <c r="V253">
        <v>70</v>
      </c>
      <c r="W253">
        <v>310</v>
      </c>
      <c r="X253">
        <v>45</v>
      </c>
      <c r="Y253" t="s">
        <v>885</v>
      </c>
      <c r="Z253">
        <v>35</v>
      </c>
      <c r="AA253">
        <v>1059860</v>
      </c>
      <c r="AB253">
        <v>0.5</v>
      </c>
      <c r="AC253">
        <v>40</v>
      </c>
      <c r="AD253" t="s">
        <v>886</v>
      </c>
      <c r="AE253" t="s">
        <v>887</v>
      </c>
      <c r="AF253">
        <v>88.1</v>
      </c>
      <c r="AG253">
        <v>252</v>
      </c>
      <c r="AH253">
        <v>65</v>
      </c>
      <c r="AI253">
        <v>55</v>
      </c>
      <c r="AJ253">
        <v>70</v>
      </c>
      <c r="AK253" t="s">
        <v>45</v>
      </c>
      <c r="AM253">
        <v>5</v>
      </c>
      <c r="AN253">
        <v>3</v>
      </c>
      <c r="AO253">
        <v>0</v>
      </c>
    </row>
    <row r="254" spans="1:41">
      <c r="A254" t="s">
        <v>884</v>
      </c>
      <c r="B254">
        <v>2</v>
      </c>
      <c r="C254">
        <v>1</v>
      </c>
      <c r="D254">
        <v>1</v>
      </c>
      <c r="E254">
        <v>0.5</v>
      </c>
      <c r="F254">
        <v>1</v>
      </c>
      <c r="G254">
        <v>1</v>
      </c>
      <c r="H254">
        <v>2</v>
      </c>
      <c r="I254">
        <v>2</v>
      </c>
      <c r="J254">
        <v>1</v>
      </c>
      <c r="K254">
        <v>0.5</v>
      </c>
      <c r="L254">
        <v>0.5</v>
      </c>
      <c r="M254">
        <v>2</v>
      </c>
      <c r="N254">
        <v>1</v>
      </c>
      <c r="O254">
        <v>2</v>
      </c>
      <c r="P254">
        <v>1</v>
      </c>
      <c r="Q254">
        <v>1</v>
      </c>
      <c r="R254">
        <v>1</v>
      </c>
      <c r="S254">
        <v>0.5</v>
      </c>
      <c r="T254">
        <v>65</v>
      </c>
      <c r="U254">
        <v>5120</v>
      </c>
      <c r="V254">
        <v>70</v>
      </c>
      <c r="W254">
        <v>405</v>
      </c>
      <c r="X254">
        <v>45</v>
      </c>
      <c r="Y254" t="s">
        <v>885</v>
      </c>
      <c r="Z254">
        <v>45</v>
      </c>
      <c r="AA254">
        <v>1059860</v>
      </c>
      <c r="AB254">
        <v>0.9</v>
      </c>
      <c r="AC254">
        <v>50</v>
      </c>
      <c r="AD254" t="s">
        <v>888</v>
      </c>
      <c r="AE254" t="s">
        <v>889</v>
      </c>
      <c r="AF254">
        <v>88.1</v>
      </c>
      <c r="AG254">
        <v>253</v>
      </c>
      <c r="AH254">
        <v>85</v>
      </c>
      <c r="AI254">
        <v>65</v>
      </c>
      <c r="AJ254">
        <v>95</v>
      </c>
      <c r="AK254" t="s">
        <v>45</v>
      </c>
      <c r="AM254">
        <v>21.6</v>
      </c>
      <c r="AN254">
        <v>3</v>
      </c>
      <c r="AO254">
        <v>0</v>
      </c>
    </row>
    <row r="255" spans="1:41">
      <c r="A255" t="s">
        <v>884</v>
      </c>
      <c r="B255">
        <v>2</v>
      </c>
      <c r="C255">
        <v>1</v>
      </c>
      <c r="D255">
        <v>1</v>
      </c>
      <c r="E255">
        <v>0.5</v>
      </c>
      <c r="F255">
        <v>1</v>
      </c>
      <c r="G255">
        <v>1</v>
      </c>
      <c r="H255">
        <v>2</v>
      </c>
      <c r="I255">
        <v>2</v>
      </c>
      <c r="J255">
        <v>1</v>
      </c>
      <c r="K255">
        <v>0.5</v>
      </c>
      <c r="L255">
        <v>0.5</v>
      </c>
      <c r="M255">
        <v>2</v>
      </c>
      <c r="N255">
        <v>1</v>
      </c>
      <c r="O255">
        <v>2</v>
      </c>
      <c r="P255">
        <v>1</v>
      </c>
      <c r="Q255">
        <v>1</v>
      </c>
      <c r="R255">
        <v>1</v>
      </c>
      <c r="S255">
        <v>0.5</v>
      </c>
      <c r="T255">
        <v>110</v>
      </c>
      <c r="U255">
        <v>5120</v>
      </c>
      <c r="V255">
        <v>70</v>
      </c>
      <c r="W255">
        <v>630</v>
      </c>
      <c r="X255">
        <v>45</v>
      </c>
      <c r="Y255" t="s">
        <v>890</v>
      </c>
      <c r="Z255">
        <v>75</v>
      </c>
      <c r="AA255">
        <v>1059860</v>
      </c>
      <c r="AB255">
        <v>1.7</v>
      </c>
      <c r="AC255">
        <v>70</v>
      </c>
      <c r="AD255" t="s">
        <v>891</v>
      </c>
      <c r="AE255" t="s">
        <v>892</v>
      </c>
      <c r="AF255">
        <v>88.1</v>
      </c>
      <c r="AG255">
        <v>254</v>
      </c>
      <c r="AH255">
        <v>145</v>
      </c>
      <c r="AI255">
        <v>85</v>
      </c>
      <c r="AJ255">
        <v>145</v>
      </c>
      <c r="AK255" t="s">
        <v>45</v>
      </c>
      <c r="AM255">
        <v>52.2</v>
      </c>
      <c r="AN255">
        <v>3</v>
      </c>
      <c r="AO255">
        <v>0</v>
      </c>
    </row>
    <row r="256" spans="1:41">
      <c r="A256" t="s">
        <v>893</v>
      </c>
      <c r="B256">
        <v>0.5</v>
      </c>
      <c r="C256">
        <v>1</v>
      </c>
      <c r="D256">
        <v>1</v>
      </c>
      <c r="E256">
        <v>1</v>
      </c>
      <c r="F256">
        <v>0.5</v>
      </c>
      <c r="G256">
        <v>1</v>
      </c>
      <c r="H256">
        <v>0.5</v>
      </c>
      <c r="I256">
        <v>1</v>
      </c>
      <c r="J256">
        <v>1</v>
      </c>
      <c r="K256">
        <v>0.5</v>
      </c>
      <c r="L256">
        <v>2</v>
      </c>
      <c r="M256">
        <v>0.5</v>
      </c>
      <c r="N256">
        <v>1</v>
      </c>
      <c r="O256">
        <v>1</v>
      </c>
      <c r="P256">
        <v>1</v>
      </c>
      <c r="Q256">
        <v>2</v>
      </c>
      <c r="R256">
        <v>0.5</v>
      </c>
      <c r="S256">
        <v>2</v>
      </c>
      <c r="T256">
        <v>60</v>
      </c>
      <c r="U256">
        <v>5120</v>
      </c>
      <c r="V256">
        <v>70</v>
      </c>
      <c r="W256">
        <v>310</v>
      </c>
      <c r="X256">
        <v>45</v>
      </c>
      <c r="Y256" t="s">
        <v>894</v>
      </c>
      <c r="Z256">
        <v>40</v>
      </c>
      <c r="AA256">
        <v>1059860</v>
      </c>
      <c r="AB256">
        <v>0.4</v>
      </c>
      <c r="AC256">
        <v>45</v>
      </c>
      <c r="AD256" t="s">
        <v>895</v>
      </c>
      <c r="AE256" t="s">
        <v>896</v>
      </c>
      <c r="AF256">
        <v>88.1</v>
      </c>
      <c r="AG256">
        <v>255</v>
      </c>
      <c r="AH256">
        <v>70</v>
      </c>
      <c r="AI256">
        <v>50</v>
      </c>
      <c r="AJ256">
        <v>45</v>
      </c>
      <c r="AK256" t="s">
        <v>55</v>
      </c>
      <c r="AM256">
        <v>2.5</v>
      </c>
      <c r="AN256">
        <v>3</v>
      </c>
      <c r="AO256">
        <v>0</v>
      </c>
    </row>
    <row r="257" spans="1:41">
      <c r="A257" t="s">
        <v>893</v>
      </c>
      <c r="B257">
        <v>0.25</v>
      </c>
      <c r="C257">
        <v>0.5</v>
      </c>
      <c r="D257">
        <v>1</v>
      </c>
      <c r="E257">
        <v>1</v>
      </c>
      <c r="F257">
        <v>1</v>
      </c>
      <c r="G257">
        <v>1</v>
      </c>
      <c r="H257">
        <v>0.5</v>
      </c>
      <c r="I257">
        <v>2</v>
      </c>
      <c r="J257">
        <v>1</v>
      </c>
      <c r="K257">
        <v>0.5</v>
      </c>
      <c r="L257">
        <v>2</v>
      </c>
      <c r="M257">
        <v>0.5</v>
      </c>
      <c r="N257">
        <v>1</v>
      </c>
      <c r="O257">
        <v>1</v>
      </c>
      <c r="P257">
        <v>2</v>
      </c>
      <c r="Q257">
        <v>1</v>
      </c>
      <c r="R257">
        <v>0.5</v>
      </c>
      <c r="S257">
        <v>2</v>
      </c>
      <c r="T257">
        <v>85</v>
      </c>
      <c r="U257">
        <v>5120</v>
      </c>
      <c r="V257">
        <v>70</v>
      </c>
      <c r="W257">
        <v>405</v>
      </c>
      <c r="X257">
        <v>45</v>
      </c>
      <c r="Y257" t="s">
        <v>897</v>
      </c>
      <c r="Z257">
        <v>60</v>
      </c>
      <c r="AA257">
        <v>1059860</v>
      </c>
      <c r="AB257">
        <v>0.9</v>
      </c>
      <c r="AC257">
        <v>60</v>
      </c>
      <c r="AD257" t="s">
        <v>898</v>
      </c>
      <c r="AE257" t="s">
        <v>899</v>
      </c>
      <c r="AF257">
        <v>88.1</v>
      </c>
      <c r="AG257">
        <v>256</v>
      </c>
      <c r="AH257">
        <v>85</v>
      </c>
      <c r="AI257">
        <v>60</v>
      </c>
      <c r="AJ257">
        <v>55</v>
      </c>
      <c r="AK257" t="s">
        <v>55</v>
      </c>
      <c r="AL257" t="s">
        <v>231</v>
      </c>
      <c r="AM257">
        <v>19.5</v>
      </c>
      <c r="AN257">
        <v>3</v>
      </c>
      <c r="AO257">
        <v>0</v>
      </c>
    </row>
    <row r="258" spans="1:41">
      <c r="A258" t="s">
        <v>893</v>
      </c>
      <c r="B258">
        <v>0.25</v>
      </c>
      <c r="C258">
        <v>0.5</v>
      </c>
      <c r="D258">
        <v>1</v>
      </c>
      <c r="E258">
        <v>1</v>
      </c>
      <c r="F258">
        <v>1</v>
      </c>
      <c r="G258">
        <v>1</v>
      </c>
      <c r="H258">
        <v>0.5</v>
      </c>
      <c r="I258">
        <v>2</v>
      </c>
      <c r="J258">
        <v>1</v>
      </c>
      <c r="K258">
        <v>0.5</v>
      </c>
      <c r="L258">
        <v>2</v>
      </c>
      <c r="M258">
        <v>0.5</v>
      </c>
      <c r="N258">
        <v>1</v>
      </c>
      <c r="O258">
        <v>1</v>
      </c>
      <c r="P258">
        <v>2</v>
      </c>
      <c r="Q258">
        <v>1</v>
      </c>
      <c r="R258">
        <v>0.5</v>
      </c>
      <c r="S258">
        <v>2</v>
      </c>
      <c r="T258">
        <v>160</v>
      </c>
      <c r="U258">
        <v>5120</v>
      </c>
      <c r="V258">
        <v>70</v>
      </c>
      <c r="W258">
        <v>630</v>
      </c>
      <c r="X258">
        <v>45</v>
      </c>
      <c r="Y258" t="s">
        <v>900</v>
      </c>
      <c r="Z258">
        <v>80</v>
      </c>
      <c r="AA258">
        <v>1059860</v>
      </c>
      <c r="AB258">
        <v>1.9</v>
      </c>
      <c r="AC258">
        <v>80</v>
      </c>
      <c r="AD258" t="s">
        <v>901</v>
      </c>
      <c r="AE258" t="s">
        <v>902</v>
      </c>
      <c r="AF258">
        <v>88.1</v>
      </c>
      <c r="AG258">
        <v>257</v>
      </c>
      <c r="AH258">
        <v>130</v>
      </c>
      <c r="AI258">
        <v>80</v>
      </c>
      <c r="AJ258">
        <v>100</v>
      </c>
      <c r="AK258" t="s">
        <v>55</v>
      </c>
      <c r="AL258" t="s">
        <v>231</v>
      </c>
      <c r="AM258">
        <v>52</v>
      </c>
      <c r="AN258">
        <v>3</v>
      </c>
      <c r="AO258">
        <v>0</v>
      </c>
    </row>
    <row r="259" spans="1:41">
      <c r="A259" t="s">
        <v>903</v>
      </c>
      <c r="B259">
        <v>1</v>
      </c>
      <c r="C259">
        <v>1</v>
      </c>
      <c r="D259">
        <v>1</v>
      </c>
      <c r="E259">
        <v>2</v>
      </c>
      <c r="F259">
        <v>1</v>
      </c>
      <c r="G259">
        <v>1</v>
      </c>
      <c r="H259">
        <v>0.5</v>
      </c>
      <c r="I259">
        <v>1</v>
      </c>
      <c r="J259">
        <v>1</v>
      </c>
      <c r="K259">
        <v>2</v>
      </c>
      <c r="L259">
        <v>1</v>
      </c>
      <c r="M259">
        <v>0.5</v>
      </c>
      <c r="N259">
        <v>1</v>
      </c>
      <c r="O259">
        <v>1</v>
      </c>
      <c r="P259">
        <v>1</v>
      </c>
      <c r="Q259">
        <v>1</v>
      </c>
      <c r="R259">
        <v>0.5</v>
      </c>
      <c r="S259">
        <v>0.5</v>
      </c>
      <c r="T259">
        <v>70</v>
      </c>
      <c r="U259">
        <v>5120</v>
      </c>
      <c r="V259">
        <v>70</v>
      </c>
      <c r="W259">
        <v>310</v>
      </c>
      <c r="X259">
        <v>45</v>
      </c>
      <c r="Y259" t="s">
        <v>904</v>
      </c>
      <c r="Z259">
        <v>50</v>
      </c>
      <c r="AA259">
        <v>1059860</v>
      </c>
      <c r="AB259">
        <v>0.4</v>
      </c>
      <c r="AC259">
        <v>50</v>
      </c>
      <c r="AD259" t="s">
        <v>905</v>
      </c>
      <c r="AE259" t="s">
        <v>906</v>
      </c>
      <c r="AF259">
        <v>88.1</v>
      </c>
      <c r="AG259">
        <v>258</v>
      </c>
      <c r="AH259">
        <v>50</v>
      </c>
      <c r="AI259">
        <v>50</v>
      </c>
      <c r="AJ259">
        <v>40</v>
      </c>
      <c r="AK259" t="s">
        <v>66</v>
      </c>
      <c r="AM259">
        <v>7.6</v>
      </c>
      <c r="AN259">
        <v>3</v>
      </c>
      <c r="AO259">
        <v>0</v>
      </c>
    </row>
    <row r="260" spans="1:41">
      <c r="A260" t="s">
        <v>903</v>
      </c>
      <c r="B260">
        <v>1</v>
      </c>
      <c r="C260">
        <v>1</v>
      </c>
      <c r="D260">
        <v>1</v>
      </c>
      <c r="E260">
        <v>0</v>
      </c>
      <c r="F260">
        <v>1</v>
      </c>
      <c r="G260">
        <v>1</v>
      </c>
      <c r="H260">
        <v>0.5</v>
      </c>
      <c r="I260">
        <v>1</v>
      </c>
      <c r="J260">
        <v>1</v>
      </c>
      <c r="K260">
        <v>4</v>
      </c>
      <c r="L260">
        <v>1</v>
      </c>
      <c r="M260">
        <v>1</v>
      </c>
      <c r="N260">
        <v>1</v>
      </c>
      <c r="O260">
        <v>0.5</v>
      </c>
      <c r="P260">
        <v>1</v>
      </c>
      <c r="Q260">
        <v>0.5</v>
      </c>
      <c r="R260">
        <v>0.5</v>
      </c>
      <c r="S260">
        <v>1</v>
      </c>
      <c r="T260">
        <v>85</v>
      </c>
      <c r="U260">
        <v>5120</v>
      </c>
      <c r="V260">
        <v>70</v>
      </c>
      <c r="W260">
        <v>405</v>
      </c>
      <c r="X260">
        <v>45</v>
      </c>
      <c r="Y260" t="s">
        <v>904</v>
      </c>
      <c r="Z260">
        <v>70</v>
      </c>
      <c r="AA260">
        <v>1059860</v>
      </c>
      <c r="AB260">
        <v>0.7</v>
      </c>
      <c r="AC260">
        <v>70</v>
      </c>
      <c r="AD260" t="s">
        <v>907</v>
      </c>
      <c r="AE260" t="s">
        <v>908</v>
      </c>
      <c r="AF260">
        <v>88.1</v>
      </c>
      <c r="AG260">
        <v>259</v>
      </c>
      <c r="AH260">
        <v>60</v>
      </c>
      <c r="AI260">
        <v>70</v>
      </c>
      <c r="AJ260">
        <v>50</v>
      </c>
      <c r="AK260" t="s">
        <v>66</v>
      </c>
      <c r="AL260" t="s">
        <v>135</v>
      </c>
      <c r="AM260">
        <v>28</v>
      </c>
      <c r="AN260">
        <v>3</v>
      </c>
      <c r="AO260">
        <v>0</v>
      </c>
    </row>
    <row r="261" spans="1:41">
      <c r="A261" t="s">
        <v>903</v>
      </c>
      <c r="B261">
        <v>1</v>
      </c>
      <c r="C261">
        <v>1</v>
      </c>
      <c r="D261">
        <v>1</v>
      </c>
      <c r="E261">
        <v>0</v>
      </c>
      <c r="F261">
        <v>1</v>
      </c>
      <c r="G261">
        <v>1</v>
      </c>
      <c r="H261">
        <v>0.5</v>
      </c>
      <c r="I261">
        <v>1</v>
      </c>
      <c r="J261">
        <v>1</v>
      </c>
      <c r="K261">
        <v>4</v>
      </c>
      <c r="L261">
        <v>1</v>
      </c>
      <c r="M261">
        <v>1</v>
      </c>
      <c r="N261">
        <v>1</v>
      </c>
      <c r="O261">
        <v>0.5</v>
      </c>
      <c r="P261">
        <v>1</v>
      </c>
      <c r="Q261">
        <v>0.5</v>
      </c>
      <c r="R261">
        <v>0.5</v>
      </c>
      <c r="S261">
        <v>1</v>
      </c>
      <c r="T261">
        <v>150</v>
      </c>
      <c r="U261">
        <v>5120</v>
      </c>
      <c r="V261">
        <v>70</v>
      </c>
      <c r="W261">
        <v>635</v>
      </c>
      <c r="X261">
        <v>45</v>
      </c>
      <c r="Y261" t="s">
        <v>904</v>
      </c>
      <c r="Z261">
        <v>110</v>
      </c>
      <c r="AA261">
        <v>1059860</v>
      </c>
      <c r="AB261">
        <v>1.5</v>
      </c>
      <c r="AC261">
        <v>100</v>
      </c>
      <c r="AD261" t="s">
        <v>909</v>
      </c>
      <c r="AE261" t="s">
        <v>910</v>
      </c>
      <c r="AF261">
        <v>88.1</v>
      </c>
      <c r="AG261">
        <v>260</v>
      </c>
      <c r="AH261">
        <v>95</v>
      </c>
      <c r="AI261">
        <v>110</v>
      </c>
      <c r="AJ261">
        <v>70</v>
      </c>
      <c r="AK261" t="s">
        <v>66</v>
      </c>
      <c r="AL261" t="s">
        <v>135</v>
      </c>
      <c r="AM261">
        <v>81.900000000000006</v>
      </c>
      <c r="AN261">
        <v>3</v>
      </c>
      <c r="AO261">
        <v>0</v>
      </c>
    </row>
    <row r="262" spans="1:41">
      <c r="A262" t="s">
        <v>911</v>
      </c>
      <c r="B262">
        <v>2</v>
      </c>
      <c r="C262">
        <v>0.5</v>
      </c>
      <c r="D262">
        <v>1</v>
      </c>
      <c r="E262">
        <v>1</v>
      </c>
      <c r="F262">
        <v>2</v>
      </c>
      <c r="G262">
        <v>2</v>
      </c>
      <c r="H262">
        <v>1</v>
      </c>
      <c r="I262">
        <v>1</v>
      </c>
      <c r="J262">
        <v>0.5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0</v>
      </c>
      <c r="Q262">
        <v>1</v>
      </c>
      <c r="R262">
        <v>1</v>
      </c>
      <c r="S262">
        <v>1</v>
      </c>
      <c r="T262">
        <v>55</v>
      </c>
      <c r="U262">
        <v>3840</v>
      </c>
      <c r="V262">
        <v>70</v>
      </c>
      <c r="W262">
        <v>220</v>
      </c>
      <c r="X262">
        <v>255</v>
      </c>
      <c r="Y262" t="s">
        <v>912</v>
      </c>
      <c r="Z262">
        <v>35</v>
      </c>
      <c r="AA262">
        <v>1000000</v>
      </c>
      <c r="AB262">
        <v>0.5</v>
      </c>
      <c r="AC262">
        <v>35</v>
      </c>
      <c r="AD262" t="s">
        <v>913</v>
      </c>
      <c r="AE262" t="s">
        <v>914</v>
      </c>
      <c r="AF262">
        <v>50</v>
      </c>
      <c r="AG262">
        <v>261</v>
      </c>
      <c r="AH262">
        <v>30</v>
      </c>
      <c r="AI262">
        <v>30</v>
      </c>
      <c r="AJ262">
        <v>35</v>
      </c>
      <c r="AK262" t="s">
        <v>109</v>
      </c>
      <c r="AM262">
        <v>13.6</v>
      </c>
      <c r="AN262">
        <v>3</v>
      </c>
      <c r="AO262">
        <v>0</v>
      </c>
    </row>
    <row r="263" spans="1:41">
      <c r="A263" t="s">
        <v>915</v>
      </c>
      <c r="B263">
        <v>2</v>
      </c>
      <c r="C263">
        <v>0.5</v>
      </c>
      <c r="D263">
        <v>1</v>
      </c>
      <c r="E263">
        <v>1</v>
      </c>
      <c r="F263">
        <v>2</v>
      </c>
      <c r="G263">
        <v>2</v>
      </c>
      <c r="H263">
        <v>1</v>
      </c>
      <c r="I263">
        <v>1</v>
      </c>
      <c r="J263">
        <v>0.5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0</v>
      </c>
      <c r="Q263">
        <v>1</v>
      </c>
      <c r="R263">
        <v>1</v>
      </c>
      <c r="S263">
        <v>1</v>
      </c>
      <c r="T263">
        <v>90</v>
      </c>
      <c r="U263">
        <v>3840</v>
      </c>
      <c r="V263">
        <v>70</v>
      </c>
      <c r="W263">
        <v>420</v>
      </c>
      <c r="X263">
        <v>127</v>
      </c>
      <c r="Y263" t="s">
        <v>912</v>
      </c>
      <c r="Z263">
        <v>70</v>
      </c>
      <c r="AA263">
        <v>1000000</v>
      </c>
      <c r="AB263">
        <v>1</v>
      </c>
      <c r="AC263">
        <v>70</v>
      </c>
      <c r="AD263" t="s">
        <v>916</v>
      </c>
      <c r="AE263" t="s">
        <v>917</v>
      </c>
      <c r="AF263">
        <v>50</v>
      </c>
      <c r="AG263">
        <v>262</v>
      </c>
      <c r="AH263">
        <v>60</v>
      </c>
      <c r="AI263">
        <v>60</v>
      </c>
      <c r="AJ263">
        <v>70</v>
      </c>
      <c r="AK263" t="s">
        <v>109</v>
      </c>
      <c r="AM263">
        <v>37</v>
      </c>
      <c r="AN263">
        <v>3</v>
      </c>
      <c r="AO263">
        <v>0</v>
      </c>
    </row>
    <row r="264" spans="1:41">
      <c r="A264" t="s">
        <v>918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2</v>
      </c>
      <c r="H264">
        <v>1</v>
      </c>
      <c r="I264">
        <v>1</v>
      </c>
      <c r="J264">
        <v>0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30</v>
      </c>
      <c r="U264">
        <v>3840</v>
      </c>
      <c r="V264">
        <v>70</v>
      </c>
      <c r="W264">
        <v>240</v>
      </c>
      <c r="X264">
        <v>255</v>
      </c>
      <c r="Y264" t="s">
        <v>919</v>
      </c>
      <c r="Z264">
        <v>41</v>
      </c>
      <c r="AA264">
        <v>1000000</v>
      </c>
      <c r="AB264">
        <v>0.4</v>
      </c>
      <c r="AC264">
        <v>38</v>
      </c>
      <c r="AD264" t="s">
        <v>920</v>
      </c>
      <c r="AE264" t="s">
        <v>921</v>
      </c>
      <c r="AF264">
        <v>50</v>
      </c>
      <c r="AG264">
        <v>263</v>
      </c>
      <c r="AH264">
        <v>30</v>
      </c>
      <c r="AI264">
        <v>41</v>
      </c>
      <c r="AJ264">
        <v>60</v>
      </c>
      <c r="AK264" t="s">
        <v>99</v>
      </c>
      <c r="AM264">
        <v>17.5</v>
      </c>
      <c r="AN264">
        <v>3</v>
      </c>
      <c r="AO264">
        <v>0</v>
      </c>
    </row>
    <row r="265" spans="1:41">
      <c r="A265" t="s">
        <v>918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2</v>
      </c>
      <c r="H265">
        <v>1</v>
      </c>
      <c r="I265">
        <v>1</v>
      </c>
      <c r="J265">
        <v>0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70</v>
      </c>
      <c r="U265">
        <v>3840</v>
      </c>
      <c r="V265">
        <v>70</v>
      </c>
      <c r="W265">
        <v>420</v>
      </c>
      <c r="X265">
        <v>90</v>
      </c>
      <c r="Y265" t="s">
        <v>922</v>
      </c>
      <c r="Z265">
        <v>61</v>
      </c>
      <c r="AA265">
        <v>1000000</v>
      </c>
      <c r="AB265">
        <v>0.5</v>
      </c>
      <c r="AC265">
        <v>78</v>
      </c>
      <c r="AD265" t="s">
        <v>923</v>
      </c>
      <c r="AE265" t="s">
        <v>924</v>
      </c>
      <c r="AF265">
        <v>50</v>
      </c>
      <c r="AG265">
        <v>264</v>
      </c>
      <c r="AH265">
        <v>50</v>
      </c>
      <c r="AI265">
        <v>61</v>
      </c>
      <c r="AJ265">
        <v>100</v>
      </c>
      <c r="AK265" t="s">
        <v>99</v>
      </c>
      <c r="AM265">
        <v>32.5</v>
      </c>
      <c r="AN265">
        <v>3</v>
      </c>
      <c r="AO265">
        <v>0</v>
      </c>
    </row>
    <row r="266" spans="1:41">
      <c r="A266" t="s">
        <v>73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0.5</v>
      </c>
      <c r="H266">
        <v>2</v>
      </c>
      <c r="I266">
        <v>2</v>
      </c>
      <c r="J266">
        <v>1</v>
      </c>
      <c r="K266">
        <v>0.5</v>
      </c>
      <c r="L266">
        <v>0.5</v>
      </c>
      <c r="M266">
        <v>1</v>
      </c>
      <c r="N266">
        <v>1</v>
      </c>
      <c r="O266">
        <v>1</v>
      </c>
      <c r="P266">
        <v>1</v>
      </c>
      <c r="Q266">
        <v>2</v>
      </c>
      <c r="R266">
        <v>1</v>
      </c>
      <c r="S266">
        <v>1</v>
      </c>
      <c r="T266">
        <v>45</v>
      </c>
      <c r="U266">
        <v>3840</v>
      </c>
      <c r="V266">
        <v>70</v>
      </c>
      <c r="W266">
        <v>195</v>
      </c>
      <c r="X266">
        <v>255</v>
      </c>
      <c r="Y266" t="s">
        <v>74</v>
      </c>
      <c r="Z266">
        <v>35</v>
      </c>
      <c r="AA266">
        <v>1000000</v>
      </c>
      <c r="AB266">
        <v>0.3</v>
      </c>
      <c r="AC266">
        <v>45</v>
      </c>
      <c r="AD266" t="s">
        <v>925</v>
      </c>
      <c r="AE266" t="s">
        <v>926</v>
      </c>
      <c r="AF266">
        <v>50</v>
      </c>
      <c r="AG266">
        <v>265</v>
      </c>
      <c r="AH266">
        <v>20</v>
      </c>
      <c r="AI266">
        <v>30</v>
      </c>
      <c r="AJ266">
        <v>20</v>
      </c>
      <c r="AK266" t="s">
        <v>77</v>
      </c>
      <c r="AM266">
        <v>3.6</v>
      </c>
      <c r="AN266">
        <v>3</v>
      </c>
      <c r="AO266">
        <v>0</v>
      </c>
    </row>
    <row r="267" spans="1:41">
      <c r="A267" t="s">
        <v>78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0.5</v>
      </c>
      <c r="H267">
        <v>2</v>
      </c>
      <c r="I267">
        <v>2</v>
      </c>
      <c r="J267">
        <v>1</v>
      </c>
      <c r="K267">
        <v>0.5</v>
      </c>
      <c r="L267">
        <v>0.5</v>
      </c>
      <c r="M267">
        <v>1</v>
      </c>
      <c r="N267">
        <v>1</v>
      </c>
      <c r="O267">
        <v>1</v>
      </c>
      <c r="P267">
        <v>1</v>
      </c>
      <c r="Q267">
        <v>2</v>
      </c>
      <c r="R267">
        <v>1</v>
      </c>
      <c r="S267">
        <v>1</v>
      </c>
      <c r="T267">
        <v>35</v>
      </c>
      <c r="U267">
        <v>3840</v>
      </c>
      <c r="V267">
        <v>70</v>
      </c>
      <c r="W267">
        <v>205</v>
      </c>
      <c r="X267">
        <v>120</v>
      </c>
      <c r="Y267" t="s">
        <v>79</v>
      </c>
      <c r="Z267">
        <v>55</v>
      </c>
      <c r="AA267">
        <v>1000000</v>
      </c>
      <c r="AB267">
        <v>0.6</v>
      </c>
      <c r="AC267">
        <v>50</v>
      </c>
      <c r="AD267" t="s">
        <v>927</v>
      </c>
      <c r="AE267" t="s">
        <v>928</v>
      </c>
      <c r="AF267">
        <v>50</v>
      </c>
      <c r="AG267">
        <v>266</v>
      </c>
      <c r="AH267">
        <v>25</v>
      </c>
      <c r="AI267">
        <v>25</v>
      </c>
      <c r="AJ267">
        <v>15</v>
      </c>
      <c r="AK267" t="s">
        <v>77</v>
      </c>
      <c r="AM267">
        <v>10</v>
      </c>
      <c r="AN267">
        <v>3</v>
      </c>
      <c r="AO267">
        <v>0</v>
      </c>
    </row>
    <row r="268" spans="1:41">
      <c r="A268" t="s">
        <v>929</v>
      </c>
      <c r="B268">
        <v>0.5</v>
      </c>
      <c r="C268">
        <v>1</v>
      </c>
      <c r="D268">
        <v>1</v>
      </c>
      <c r="E268">
        <v>2</v>
      </c>
      <c r="F268">
        <v>1</v>
      </c>
      <c r="G268">
        <v>0.25</v>
      </c>
      <c r="H268">
        <v>2</v>
      </c>
      <c r="I268">
        <v>2</v>
      </c>
      <c r="J268">
        <v>1</v>
      </c>
      <c r="K268">
        <v>0.25</v>
      </c>
      <c r="L268">
        <v>0</v>
      </c>
      <c r="M268">
        <v>2</v>
      </c>
      <c r="N268">
        <v>1</v>
      </c>
      <c r="O268">
        <v>1</v>
      </c>
      <c r="P268">
        <v>1</v>
      </c>
      <c r="Q268">
        <v>4</v>
      </c>
      <c r="R268">
        <v>1</v>
      </c>
      <c r="S268">
        <v>1</v>
      </c>
      <c r="T268">
        <v>70</v>
      </c>
      <c r="U268">
        <v>3840</v>
      </c>
      <c r="V268">
        <v>70</v>
      </c>
      <c r="W268">
        <v>395</v>
      </c>
      <c r="X268">
        <v>45</v>
      </c>
      <c r="Y268" t="s">
        <v>83</v>
      </c>
      <c r="Z268">
        <v>50</v>
      </c>
      <c r="AA268">
        <v>1000000</v>
      </c>
      <c r="AB268">
        <v>1</v>
      </c>
      <c r="AC268">
        <v>60</v>
      </c>
      <c r="AD268" t="s">
        <v>930</v>
      </c>
      <c r="AE268" t="s">
        <v>931</v>
      </c>
      <c r="AF268">
        <v>50</v>
      </c>
      <c r="AG268">
        <v>267</v>
      </c>
      <c r="AH268">
        <v>100</v>
      </c>
      <c r="AI268">
        <v>50</v>
      </c>
      <c r="AJ268">
        <v>65</v>
      </c>
      <c r="AK268" t="s">
        <v>77</v>
      </c>
      <c r="AL268" t="s">
        <v>61</v>
      </c>
      <c r="AM268">
        <v>28.4</v>
      </c>
      <c r="AN268">
        <v>3</v>
      </c>
      <c r="AO268">
        <v>0</v>
      </c>
    </row>
    <row r="269" spans="1:41">
      <c r="A269" t="s">
        <v>78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0.5</v>
      </c>
      <c r="H269">
        <v>2</v>
      </c>
      <c r="I269">
        <v>2</v>
      </c>
      <c r="J269">
        <v>1</v>
      </c>
      <c r="K269">
        <v>0.5</v>
      </c>
      <c r="L269">
        <v>0.5</v>
      </c>
      <c r="M269">
        <v>1</v>
      </c>
      <c r="N269">
        <v>1</v>
      </c>
      <c r="O269">
        <v>1</v>
      </c>
      <c r="P269">
        <v>1</v>
      </c>
      <c r="Q269">
        <v>2</v>
      </c>
      <c r="R269">
        <v>1</v>
      </c>
      <c r="S269">
        <v>1</v>
      </c>
      <c r="T269">
        <v>35</v>
      </c>
      <c r="U269">
        <v>3840</v>
      </c>
      <c r="V269">
        <v>70</v>
      </c>
      <c r="W269">
        <v>205</v>
      </c>
      <c r="X269">
        <v>120</v>
      </c>
      <c r="Y269" t="s">
        <v>79</v>
      </c>
      <c r="Z269">
        <v>55</v>
      </c>
      <c r="AA269">
        <v>1000000</v>
      </c>
      <c r="AB269">
        <v>0.7</v>
      </c>
      <c r="AC269">
        <v>50</v>
      </c>
      <c r="AD269" t="s">
        <v>932</v>
      </c>
      <c r="AE269" t="s">
        <v>933</v>
      </c>
      <c r="AF269">
        <v>50</v>
      </c>
      <c r="AG269">
        <v>268</v>
      </c>
      <c r="AH269">
        <v>25</v>
      </c>
      <c r="AI269">
        <v>25</v>
      </c>
      <c r="AJ269">
        <v>15</v>
      </c>
      <c r="AK269" t="s">
        <v>77</v>
      </c>
      <c r="AM269">
        <v>11.5</v>
      </c>
      <c r="AN269">
        <v>3</v>
      </c>
      <c r="AO269">
        <v>0</v>
      </c>
    </row>
    <row r="270" spans="1:41">
      <c r="A270" t="s">
        <v>934</v>
      </c>
      <c r="B270">
        <v>0.5</v>
      </c>
      <c r="C270">
        <v>1</v>
      </c>
      <c r="D270">
        <v>1</v>
      </c>
      <c r="E270">
        <v>1</v>
      </c>
      <c r="F270">
        <v>0.5</v>
      </c>
      <c r="G270">
        <v>0.25</v>
      </c>
      <c r="H270">
        <v>2</v>
      </c>
      <c r="I270">
        <v>2</v>
      </c>
      <c r="J270">
        <v>1</v>
      </c>
      <c r="K270">
        <v>0.25</v>
      </c>
      <c r="L270">
        <v>1</v>
      </c>
      <c r="M270">
        <v>1</v>
      </c>
      <c r="N270">
        <v>1</v>
      </c>
      <c r="O270">
        <v>0.5</v>
      </c>
      <c r="P270">
        <v>2</v>
      </c>
      <c r="Q270">
        <v>2</v>
      </c>
      <c r="R270">
        <v>1</v>
      </c>
      <c r="S270">
        <v>1</v>
      </c>
      <c r="T270">
        <v>50</v>
      </c>
      <c r="U270">
        <v>3840</v>
      </c>
      <c r="V270">
        <v>70</v>
      </c>
      <c r="W270">
        <v>385</v>
      </c>
      <c r="X270">
        <v>45</v>
      </c>
      <c r="Y270" t="s">
        <v>204</v>
      </c>
      <c r="Z270">
        <v>70</v>
      </c>
      <c r="AA270">
        <v>1000000</v>
      </c>
      <c r="AB270">
        <v>1.2</v>
      </c>
      <c r="AC270">
        <v>60</v>
      </c>
      <c r="AD270" t="s">
        <v>935</v>
      </c>
      <c r="AE270" t="s">
        <v>936</v>
      </c>
      <c r="AF270">
        <v>50</v>
      </c>
      <c r="AG270">
        <v>269</v>
      </c>
      <c r="AH270">
        <v>50</v>
      </c>
      <c r="AI270">
        <v>90</v>
      </c>
      <c r="AJ270">
        <v>65</v>
      </c>
      <c r="AK270" t="s">
        <v>77</v>
      </c>
      <c r="AL270" t="s">
        <v>46</v>
      </c>
      <c r="AM270">
        <v>31.6</v>
      </c>
      <c r="AN270">
        <v>3</v>
      </c>
      <c r="AO270">
        <v>0</v>
      </c>
    </row>
    <row r="271" spans="1:41">
      <c r="A271" t="s">
        <v>937</v>
      </c>
      <c r="B271">
        <v>2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2</v>
      </c>
      <c r="J271">
        <v>1</v>
      </c>
      <c r="K271">
        <v>1</v>
      </c>
      <c r="L271">
        <v>0.5</v>
      </c>
      <c r="M271">
        <v>1</v>
      </c>
      <c r="N271">
        <v>1</v>
      </c>
      <c r="O271">
        <v>2</v>
      </c>
      <c r="P271">
        <v>1</v>
      </c>
      <c r="Q271">
        <v>1</v>
      </c>
      <c r="R271">
        <v>0.5</v>
      </c>
      <c r="S271">
        <v>0.25</v>
      </c>
      <c r="T271">
        <v>30</v>
      </c>
      <c r="U271">
        <v>3840</v>
      </c>
      <c r="V271">
        <v>70</v>
      </c>
      <c r="W271">
        <v>220</v>
      </c>
      <c r="X271">
        <v>255</v>
      </c>
      <c r="Y271" t="s">
        <v>938</v>
      </c>
      <c r="Z271">
        <v>30</v>
      </c>
      <c r="AA271">
        <v>1059860</v>
      </c>
      <c r="AB271">
        <v>0.5</v>
      </c>
      <c r="AC271">
        <v>40</v>
      </c>
      <c r="AD271" t="s">
        <v>939</v>
      </c>
      <c r="AE271" t="s">
        <v>940</v>
      </c>
      <c r="AF271">
        <v>50</v>
      </c>
      <c r="AG271">
        <v>270</v>
      </c>
      <c r="AH271">
        <v>40</v>
      </c>
      <c r="AI271">
        <v>50</v>
      </c>
      <c r="AJ271">
        <v>30</v>
      </c>
      <c r="AK271" t="s">
        <v>66</v>
      </c>
      <c r="AL271" t="s">
        <v>45</v>
      </c>
      <c r="AM271">
        <v>2.6</v>
      </c>
      <c r="AN271">
        <v>3</v>
      </c>
      <c r="AO271">
        <v>0</v>
      </c>
    </row>
    <row r="272" spans="1:41">
      <c r="A272" t="s">
        <v>937</v>
      </c>
      <c r="B272">
        <v>2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2</v>
      </c>
      <c r="J272">
        <v>1</v>
      </c>
      <c r="K272">
        <v>1</v>
      </c>
      <c r="L272">
        <v>0.5</v>
      </c>
      <c r="M272">
        <v>1</v>
      </c>
      <c r="N272">
        <v>1</v>
      </c>
      <c r="O272">
        <v>2</v>
      </c>
      <c r="P272">
        <v>1</v>
      </c>
      <c r="Q272">
        <v>1</v>
      </c>
      <c r="R272">
        <v>0.5</v>
      </c>
      <c r="S272">
        <v>0.25</v>
      </c>
      <c r="T272">
        <v>50</v>
      </c>
      <c r="U272">
        <v>3840</v>
      </c>
      <c r="V272">
        <v>70</v>
      </c>
      <c r="W272">
        <v>340</v>
      </c>
      <c r="X272">
        <v>120</v>
      </c>
      <c r="Y272" t="s">
        <v>941</v>
      </c>
      <c r="Z272">
        <v>50</v>
      </c>
      <c r="AA272">
        <v>1059860</v>
      </c>
      <c r="AB272">
        <v>1.2</v>
      </c>
      <c r="AC272">
        <v>60</v>
      </c>
      <c r="AD272" t="s">
        <v>942</v>
      </c>
      <c r="AE272" t="s">
        <v>943</v>
      </c>
      <c r="AF272">
        <v>50</v>
      </c>
      <c r="AG272">
        <v>271</v>
      </c>
      <c r="AH272">
        <v>60</v>
      </c>
      <c r="AI272">
        <v>70</v>
      </c>
      <c r="AJ272">
        <v>50</v>
      </c>
      <c r="AK272" t="s">
        <v>66</v>
      </c>
      <c r="AL272" t="s">
        <v>45</v>
      </c>
      <c r="AM272">
        <v>32.5</v>
      </c>
      <c r="AN272">
        <v>3</v>
      </c>
      <c r="AO272">
        <v>0</v>
      </c>
    </row>
    <row r="273" spans="1:41">
      <c r="A273" t="s">
        <v>937</v>
      </c>
      <c r="B273">
        <v>2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2</v>
      </c>
      <c r="J273">
        <v>1</v>
      </c>
      <c r="K273">
        <v>1</v>
      </c>
      <c r="L273">
        <v>0.5</v>
      </c>
      <c r="M273">
        <v>1</v>
      </c>
      <c r="N273">
        <v>1</v>
      </c>
      <c r="O273">
        <v>2</v>
      </c>
      <c r="P273">
        <v>1</v>
      </c>
      <c r="Q273">
        <v>1</v>
      </c>
      <c r="R273">
        <v>0.5</v>
      </c>
      <c r="S273">
        <v>0.25</v>
      </c>
      <c r="T273">
        <v>70</v>
      </c>
      <c r="U273">
        <v>3840</v>
      </c>
      <c r="V273">
        <v>70</v>
      </c>
      <c r="W273">
        <v>480</v>
      </c>
      <c r="X273">
        <v>45</v>
      </c>
      <c r="Y273" t="s">
        <v>944</v>
      </c>
      <c r="Z273">
        <v>70</v>
      </c>
      <c r="AA273">
        <v>1059860</v>
      </c>
      <c r="AB273">
        <v>1.5</v>
      </c>
      <c r="AC273">
        <v>80</v>
      </c>
      <c r="AD273" t="s">
        <v>945</v>
      </c>
      <c r="AE273" t="s">
        <v>946</v>
      </c>
      <c r="AF273">
        <v>50</v>
      </c>
      <c r="AG273">
        <v>272</v>
      </c>
      <c r="AH273">
        <v>90</v>
      </c>
      <c r="AI273">
        <v>100</v>
      </c>
      <c r="AJ273">
        <v>70</v>
      </c>
      <c r="AK273" t="s">
        <v>66</v>
      </c>
      <c r="AL273" t="s">
        <v>45</v>
      </c>
      <c r="AM273">
        <v>55</v>
      </c>
      <c r="AN273">
        <v>3</v>
      </c>
      <c r="AO273">
        <v>0</v>
      </c>
    </row>
    <row r="274" spans="1:41">
      <c r="A274" t="s">
        <v>947</v>
      </c>
      <c r="B274">
        <v>2</v>
      </c>
      <c r="C274">
        <v>1</v>
      </c>
      <c r="D274">
        <v>1</v>
      </c>
      <c r="E274">
        <v>0.5</v>
      </c>
      <c r="F274">
        <v>1</v>
      </c>
      <c r="G274">
        <v>1</v>
      </c>
      <c r="H274">
        <v>2</v>
      </c>
      <c r="I274">
        <v>2</v>
      </c>
      <c r="J274">
        <v>1</v>
      </c>
      <c r="K274">
        <v>0.5</v>
      </c>
      <c r="L274">
        <v>0.5</v>
      </c>
      <c r="M274">
        <v>2</v>
      </c>
      <c r="N274">
        <v>1</v>
      </c>
      <c r="O274">
        <v>2</v>
      </c>
      <c r="P274">
        <v>1</v>
      </c>
      <c r="Q274">
        <v>1</v>
      </c>
      <c r="R274">
        <v>1</v>
      </c>
      <c r="S274">
        <v>0.5</v>
      </c>
      <c r="T274">
        <v>40</v>
      </c>
      <c r="U274">
        <v>3840</v>
      </c>
      <c r="V274">
        <v>70</v>
      </c>
      <c r="W274">
        <v>220</v>
      </c>
      <c r="X274">
        <v>255</v>
      </c>
      <c r="Y274" t="s">
        <v>948</v>
      </c>
      <c r="Z274">
        <v>50</v>
      </c>
      <c r="AA274">
        <v>1059860</v>
      </c>
      <c r="AB274">
        <v>0.5</v>
      </c>
      <c r="AC274">
        <v>40</v>
      </c>
      <c r="AD274" t="s">
        <v>949</v>
      </c>
      <c r="AE274" t="s">
        <v>950</v>
      </c>
      <c r="AF274">
        <v>50</v>
      </c>
      <c r="AG274">
        <v>273</v>
      </c>
      <c r="AH274">
        <v>30</v>
      </c>
      <c r="AI274">
        <v>30</v>
      </c>
      <c r="AJ274">
        <v>30</v>
      </c>
      <c r="AK274" t="s">
        <v>45</v>
      </c>
      <c r="AM274">
        <v>4</v>
      </c>
      <c r="AN274">
        <v>3</v>
      </c>
      <c r="AO274">
        <v>0</v>
      </c>
    </row>
    <row r="275" spans="1:41">
      <c r="A275" t="s">
        <v>947</v>
      </c>
      <c r="B275">
        <v>4</v>
      </c>
      <c r="C275">
        <v>0.5</v>
      </c>
      <c r="D275">
        <v>1</v>
      </c>
      <c r="E275">
        <v>0.5</v>
      </c>
      <c r="F275">
        <v>2</v>
      </c>
      <c r="G275">
        <v>2</v>
      </c>
      <c r="H275">
        <v>2</v>
      </c>
      <c r="I275">
        <v>2</v>
      </c>
      <c r="J275">
        <v>0.5</v>
      </c>
      <c r="K275">
        <v>0.5</v>
      </c>
      <c r="L275">
        <v>0.5</v>
      </c>
      <c r="M275">
        <v>2</v>
      </c>
      <c r="N275">
        <v>1</v>
      </c>
      <c r="O275">
        <v>2</v>
      </c>
      <c r="P275">
        <v>0</v>
      </c>
      <c r="Q275">
        <v>1</v>
      </c>
      <c r="R275">
        <v>1</v>
      </c>
      <c r="S275">
        <v>0.5</v>
      </c>
      <c r="T275">
        <v>70</v>
      </c>
      <c r="U275">
        <v>3840</v>
      </c>
      <c r="V275">
        <v>70</v>
      </c>
      <c r="W275">
        <v>340</v>
      </c>
      <c r="X275">
        <v>120</v>
      </c>
      <c r="Y275" t="s">
        <v>951</v>
      </c>
      <c r="Z275">
        <v>40</v>
      </c>
      <c r="AA275">
        <v>1059860</v>
      </c>
      <c r="AB275">
        <v>1</v>
      </c>
      <c r="AC275">
        <v>70</v>
      </c>
      <c r="AD275" t="s">
        <v>952</v>
      </c>
      <c r="AE275" t="s">
        <v>953</v>
      </c>
      <c r="AF275">
        <v>50</v>
      </c>
      <c r="AG275">
        <v>274</v>
      </c>
      <c r="AH275">
        <v>60</v>
      </c>
      <c r="AI275">
        <v>40</v>
      </c>
      <c r="AJ275">
        <v>60</v>
      </c>
      <c r="AK275" t="s">
        <v>45</v>
      </c>
      <c r="AL275" t="s">
        <v>109</v>
      </c>
      <c r="AM275">
        <v>28</v>
      </c>
      <c r="AN275">
        <v>3</v>
      </c>
      <c r="AO275">
        <v>0</v>
      </c>
    </row>
    <row r="276" spans="1:41">
      <c r="A276" t="s">
        <v>947</v>
      </c>
      <c r="B276">
        <v>4</v>
      </c>
      <c r="C276">
        <v>0.5</v>
      </c>
      <c r="D276">
        <v>1</v>
      </c>
      <c r="E276">
        <v>0.5</v>
      </c>
      <c r="F276">
        <v>2</v>
      </c>
      <c r="G276">
        <v>2</v>
      </c>
      <c r="H276">
        <v>2</v>
      </c>
      <c r="I276">
        <v>2</v>
      </c>
      <c r="J276">
        <v>0.5</v>
      </c>
      <c r="K276">
        <v>0.5</v>
      </c>
      <c r="L276">
        <v>0.5</v>
      </c>
      <c r="M276">
        <v>2</v>
      </c>
      <c r="N276">
        <v>1</v>
      </c>
      <c r="O276">
        <v>2</v>
      </c>
      <c r="P276">
        <v>0</v>
      </c>
      <c r="Q276">
        <v>1</v>
      </c>
      <c r="R276">
        <v>1</v>
      </c>
      <c r="S276">
        <v>0.5</v>
      </c>
      <c r="T276">
        <v>100</v>
      </c>
      <c r="U276">
        <v>3840</v>
      </c>
      <c r="V276">
        <v>70</v>
      </c>
      <c r="W276">
        <v>480</v>
      </c>
      <c r="X276">
        <v>45</v>
      </c>
      <c r="Y276" t="s">
        <v>954</v>
      </c>
      <c r="Z276">
        <v>60</v>
      </c>
      <c r="AA276">
        <v>1059860</v>
      </c>
      <c r="AB276">
        <v>1.3</v>
      </c>
      <c r="AC276">
        <v>90</v>
      </c>
      <c r="AD276" t="s">
        <v>955</v>
      </c>
      <c r="AE276" t="s">
        <v>956</v>
      </c>
      <c r="AF276">
        <v>50</v>
      </c>
      <c r="AG276">
        <v>275</v>
      </c>
      <c r="AH276">
        <v>90</v>
      </c>
      <c r="AI276">
        <v>60</v>
      </c>
      <c r="AJ276">
        <v>80</v>
      </c>
      <c r="AK276" t="s">
        <v>45</v>
      </c>
      <c r="AL276" t="s">
        <v>109</v>
      </c>
      <c r="AM276">
        <v>59.6</v>
      </c>
      <c r="AN276">
        <v>3</v>
      </c>
      <c r="AO276">
        <v>0</v>
      </c>
    </row>
    <row r="277" spans="1:41">
      <c r="A277" t="s">
        <v>957</v>
      </c>
      <c r="B277">
        <v>0.5</v>
      </c>
      <c r="C277">
        <v>1</v>
      </c>
      <c r="D277">
        <v>1</v>
      </c>
      <c r="E277">
        <v>2</v>
      </c>
      <c r="F277">
        <v>1</v>
      </c>
      <c r="G277">
        <v>1</v>
      </c>
      <c r="H277">
        <v>1</v>
      </c>
      <c r="I277">
        <v>1</v>
      </c>
      <c r="J277">
        <v>0</v>
      </c>
      <c r="K277">
        <v>0.5</v>
      </c>
      <c r="L277">
        <v>0</v>
      </c>
      <c r="M277">
        <v>2</v>
      </c>
      <c r="N277">
        <v>1</v>
      </c>
      <c r="O277">
        <v>1</v>
      </c>
      <c r="P277">
        <v>1</v>
      </c>
      <c r="Q277">
        <v>2</v>
      </c>
      <c r="R277">
        <v>1</v>
      </c>
      <c r="S277">
        <v>1</v>
      </c>
      <c r="T277">
        <v>55</v>
      </c>
      <c r="U277">
        <v>3840</v>
      </c>
      <c r="V277">
        <v>70</v>
      </c>
      <c r="W277">
        <v>270</v>
      </c>
      <c r="X277">
        <v>200</v>
      </c>
      <c r="Y277" t="s">
        <v>958</v>
      </c>
      <c r="Z277">
        <v>30</v>
      </c>
      <c r="AA277">
        <v>1059860</v>
      </c>
      <c r="AB277">
        <v>0.3</v>
      </c>
      <c r="AC277">
        <v>40</v>
      </c>
      <c r="AD277" t="s">
        <v>959</v>
      </c>
      <c r="AE277" t="s">
        <v>960</v>
      </c>
      <c r="AF277">
        <v>50</v>
      </c>
      <c r="AG277">
        <v>276</v>
      </c>
      <c r="AH277">
        <v>30</v>
      </c>
      <c r="AI277">
        <v>30</v>
      </c>
      <c r="AJ277">
        <v>85</v>
      </c>
      <c r="AK277" t="s">
        <v>99</v>
      </c>
      <c r="AL277" t="s">
        <v>61</v>
      </c>
      <c r="AM277">
        <v>2.2999999999999998</v>
      </c>
      <c r="AN277">
        <v>3</v>
      </c>
      <c r="AO277">
        <v>0</v>
      </c>
    </row>
    <row r="278" spans="1:41">
      <c r="A278" t="s">
        <v>957</v>
      </c>
      <c r="B278">
        <v>0.5</v>
      </c>
      <c r="C278">
        <v>1</v>
      </c>
      <c r="D278">
        <v>1</v>
      </c>
      <c r="E278">
        <v>2</v>
      </c>
      <c r="F278">
        <v>1</v>
      </c>
      <c r="G278">
        <v>1</v>
      </c>
      <c r="H278">
        <v>1</v>
      </c>
      <c r="I278">
        <v>1</v>
      </c>
      <c r="J278">
        <v>0</v>
      </c>
      <c r="K278">
        <v>0.5</v>
      </c>
      <c r="L278">
        <v>0</v>
      </c>
      <c r="M278">
        <v>2</v>
      </c>
      <c r="N278">
        <v>1</v>
      </c>
      <c r="O278">
        <v>1</v>
      </c>
      <c r="P278">
        <v>1</v>
      </c>
      <c r="Q278">
        <v>2</v>
      </c>
      <c r="R278">
        <v>1</v>
      </c>
      <c r="S278">
        <v>1</v>
      </c>
      <c r="T278">
        <v>85</v>
      </c>
      <c r="U278">
        <v>3840</v>
      </c>
      <c r="V278">
        <v>70</v>
      </c>
      <c r="W278">
        <v>455</v>
      </c>
      <c r="X278">
        <v>45</v>
      </c>
      <c r="Y278" t="s">
        <v>961</v>
      </c>
      <c r="Z278">
        <v>60</v>
      </c>
      <c r="AA278">
        <v>1059860</v>
      </c>
      <c r="AB278">
        <v>0.7</v>
      </c>
      <c r="AC278">
        <v>60</v>
      </c>
      <c r="AD278" t="s">
        <v>962</v>
      </c>
      <c r="AE278" t="s">
        <v>963</v>
      </c>
      <c r="AF278">
        <v>50</v>
      </c>
      <c r="AG278">
        <v>277</v>
      </c>
      <c r="AH278">
        <v>75</v>
      </c>
      <c r="AI278">
        <v>50</v>
      </c>
      <c r="AJ278">
        <v>125</v>
      </c>
      <c r="AK278" t="s">
        <v>99</v>
      </c>
      <c r="AL278" t="s">
        <v>61</v>
      </c>
      <c r="AM278">
        <v>19.8</v>
      </c>
      <c r="AN278">
        <v>3</v>
      </c>
      <c r="AO278">
        <v>0</v>
      </c>
    </row>
    <row r="279" spans="1:41">
      <c r="A279" t="s">
        <v>964</v>
      </c>
      <c r="B279">
        <v>0.5</v>
      </c>
      <c r="C279">
        <v>1</v>
      </c>
      <c r="D279">
        <v>1</v>
      </c>
      <c r="E279">
        <v>4</v>
      </c>
      <c r="F279">
        <v>1</v>
      </c>
      <c r="G279">
        <v>0.5</v>
      </c>
      <c r="H279">
        <v>0.5</v>
      </c>
      <c r="I279">
        <v>1</v>
      </c>
      <c r="J279">
        <v>1</v>
      </c>
      <c r="K279">
        <v>1</v>
      </c>
      <c r="L279">
        <v>0</v>
      </c>
      <c r="M279">
        <v>1</v>
      </c>
      <c r="N279">
        <v>1</v>
      </c>
      <c r="O279">
        <v>1</v>
      </c>
      <c r="P279">
        <v>1</v>
      </c>
      <c r="Q279">
        <v>2</v>
      </c>
      <c r="R279">
        <v>0.5</v>
      </c>
      <c r="S279">
        <v>0.5</v>
      </c>
      <c r="T279">
        <v>30</v>
      </c>
      <c r="U279">
        <v>5120</v>
      </c>
      <c r="V279">
        <v>70</v>
      </c>
      <c r="W279">
        <v>270</v>
      </c>
      <c r="X279">
        <v>190</v>
      </c>
      <c r="Y279" t="s">
        <v>965</v>
      </c>
      <c r="Z279">
        <v>30</v>
      </c>
      <c r="AA279">
        <v>1000000</v>
      </c>
      <c r="AB279">
        <v>0.6</v>
      </c>
      <c r="AC279">
        <v>40</v>
      </c>
      <c r="AD279" t="s">
        <v>966</v>
      </c>
      <c r="AE279" t="s">
        <v>967</v>
      </c>
      <c r="AF279">
        <v>50</v>
      </c>
      <c r="AG279">
        <v>278</v>
      </c>
      <c r="AH279">
        <v>55</v>
      </c>
      <c r="AI279">
        <v>30</v>
      </c>
      <c r="AJ279">
        <v>85</v>
      </c>
      <c r="AK279" t="s">
        <v>66</v>
      </c>
      <c r="AL279" t="s">
        <v>61</v>
      </c>
      <c r="AM279">
        <v>9.5</v>
      </c>
      <c r="AN279">
        <v>3</v>
      </c>
      <c r="AO279">
        <v>0</v>
      </c>
    </row>
    <row r="280" spans="1:41">
      <c r="A280" t="s">
        <v>968</v>
      </c>
      <c r="B280">
        <v>0.5</v>
      </c>
      <c r="C280">
        <v>1</v>
      </c>
      <c r="D280">
        <v>1</v>
      </c>
      <c r="E280">
        <v>4</v>
      </c>
      <c r="F280">
        <v>1</v>
      </c>
      <c r="G280">
        <v>0.5</v>
      </c>
      <c r="H280">
        <v>0.5</v>
      </c>
      <c r="I280">
        <v>1</v>
      </c>
      <c r="J280">
        <v>1</v>
      </c>
      <c r="K280">
        <v>1</v>
      </c>
      <c r="L280">
        <v>0</v>
      </c>
      <c r="M280">
        <v>1</v>
      </c>
      <c r="N280">
        <v>1</v>
      </c>
      <c r="O280">
        <v>1</v>
      </c>
      <c r="P280">
        <v>1</v>
      </c>
      <c r="Q280">
        <v>2</v>
      </c>
      <c r="R280">
        <v>0.5</v>
      </c>
      <c r="S280">
        <v>0.5</v>
      </c>
      <c r="T280">
        <v>50</v>
      </c>
      <c r="U280">
        <v>5120</v>
      </c>
      <c r="V280">
        <v>70</v>
      </c>
      <c r="W280">
        <v>440</v>
      </c>
      <c r="X280">
        <v>45</v>
      </c>
      <c r="Y280" t="s">
        <v>969</v>
      </c>
      <c r="Z280">
        <v>100</v>
      </c>
      <c r="AA280">
        <v>1000000</v>
      </c>
      <c r="AB280">
        <v>1.2</v>
      </c>
      <c r="AC280">
        <v>60</v>
      </c>
      <c r="AD280" t="s">
        <v>970</v>
      </c>
      <c r="AE280" t="s">
        <v>971</v>
      </c>
      <c r="AF280">
        <v>50</v>
      </c>
      <c r="AG280">
        <v>279</v>
      </c>
      <c r="AH280">
        <v>95</v>
      </c>
      <c r="AI280">
        <v>70</v>
      </c>
      <c r="AJ280">
        <v>65</v>
      </c>
      <c r="AK280" t="s">
        <v>66</v>
      </c>
      <c r="AL280" t="s">
        <v>61</v>
      </c>
      <c r="AM280">
        <v>28</v>
      </c>
      <c r="AN280">
        <v>3</v>
      </c>
      <c r="AO280">
        <v>0</v>
      </c>
    </row>
    <row r="281" spans="1:41">
      <c r="A281" t="s">
        <v>972</v>
      </c>
      <c r="B281">
        <v>1</v>
      </c>
      <c r="C281">
        <v>1</v>
      </c>
      <c r="D281">
        <v>0</v>
      </c>
      <c r="E281">
        <v>1</v>
      </c>
      <c r="F281">
        <v>1</v>
      </c>
      <c r="G281">
        <v>0.25</v>
      </c>
      <c r="H281">
        <v>1</v>
      </c>
      <c r="I281">
        <v>1</v>
      </c>
      <c r="J281">
        <v>2</v>
      </c>
      <c r="K281">
        <v>1</v>
      </c>
      <c r="L281">
        <v>1</v>
      </c>
      <c r="M281">
        <v>1</v>
      </c>
      <c r="N281">
        <v>1</v>
      </c>
      <c r="O281">
        <v>2</v>
      </c>
      <c r="P281">
        <v>0.5</v>
      </c>
      <c r="Q281">
        <v>1</v>
      </c>
      <c r="R281">
        <v>2</v>
      </c>
      <c r="S281">
        <v>1</v>
      </c>
      <c r="T281">
        <v>25</v>
      </c>
      <c r="U281">
        <v>5120</v>
      </c>
      <c r="V281">
        <v>35</v>
      </c>
      <c r="W281">
        <v>198</v>
      </c>
      <c r="X281">
        <v>235</v>
      </c>
      <c r="Y281" t="s">
        <v>973</v>
      </c>
      <c r="Z281">
        <v>25</v>
      </c>
      <c r="AA281">
        <v>1250000</v>
      </c>
      <c r="AB281">
        <v>0.4</v>
      </c>
      <c r="AC281">
        <v>28</v>
      </c>
      <c r="AD281" t="s">
        <v>974</v>
      </c>
      <c r="AE281" t="s">
        <v>975</v>
      </c>
      <c r="AF281">
        <v>50</v>
      </c>
      <c r="AG281">
        <v>280</v>
      </c>
      <c r="AH281">
        <v>45</v>
      </c>
      <c r="AI281">
        <v>35</v>
      </c>
      <c r="AJ281">
        <v>40</v>
      </c>
      <c r="AK281" t="s">
        <v>253</v>
      </c>
      <c r="AL281" t="s">
        <v>159</v>
      </c>
      <c r="AM281">
        <v>6.6</v>
      </c>
      <c r="AN281">
        <v>3</v>
      </c>
      <c r="AO281">
        <v>0</v>
      </c>
    </row>
    <row r="282" spans="1:41">
      <c r="A282" t="s">
        <v>972</v>
      </c>
      <c r="B282">
        <v>1</v>
      </c>
      <c r="C282">
        <v>1</v>
      </c>
      <c r="D282">
        <v>0</v>
      </c>
      <c r="E282">
        <v>1</v>
      </c>
      <c r="F282">
        <v>1</v>
      </c>
      <c r="G282">
        <v>0.25</v>
      </c>
      <c r="H282">
        <v>1</v>
      </c>
      <c r="I282">
        <v>1</v>
      </c>
      <c r="J282">
        <v>2</v>
      </c>
      <c r="K282">
        <v>1</v>
      </c>
      <c r="L282">
        <v>1</v>
      </c>
      <c r="M282">
        <v>1</v>
      </c>
      <c r="N282">
        <v>1</v>
      </c>
      <c r="O282">
        <v>2</v>
      </c>
      <c r="P282">
        <v>0.5</v>
      </c>
      <c r="Q282">
        <v>1</v>
      </c>
      <c r="R282">
        <v>2</v>
      </c>
      <c r="S282">
        <v>1</v>
      </c>
      <c r="T282">
        <v>35</v>
      </c>
      <c r="U282">
        <v>5120</v>
      </c>
      <c r="V282">
        <v>35</v>
      </c>
      <c r="W282">
        <v>278</v>
      </c>
      <c r="X282">
        <v>120</v>
      </c>
      <c r="Y282" t="s">
        <v>976</v>
      </c>
      <c r="Z282">
        <v>35</v>
      </c>
      <c r="AA282">
        <v>1250000</v>
      </c>
      <c r="AB282">
        <v>0.8</v>
      </c>
      <c r="AC282">
        <v>38</v>
      </c>
      <c r="AD282" t="s">
        <v>977</v>
      </c>
      <c r="AE282" t="s">
        <v>978</v>
      </c>
      <c r="AF282">
        <v>50</v>
      </c>
      <c r="AG282">
        <v>281</v>
      </c>
      <c r="AH282">
        <v>65</v>
      </c>
      <c r="AI282">
        <v>55</v>
      </c>
      <c r="AJ282">
        <v>50</v>
      </c>
      <c r="AK282" t="s">
        <v>253</v>
      </c>
      <c r="AL282" t="s">
        <v>159</v>
      </c>
      <c r="AM282">
        <v>20.2</v>
      </c>
      <c r="AN282">
        <v>3</v>
      </c>
      <c r="AO282">
        <v>0</v>
      </c>
    </row>
    <row r="283" spans="1:41">
      <c r="A283" t="s">
        <v>972</v>
      </c>
      <c r="B283">
        <v>1</v>
      </c>
      <c r="C283">
        <v>1</v>
      </c>
      <c r="D283">
        <v>0</v>
      </c>
      <c r="E283">
        <v>1</v>
      </c>
      <c r="F283">
        <v>1</v>
      </c>
      <c r="G283">
        <v>0.25</v>
      </c>
      <c r="H283">
        <v>1</v>
      </c>
      <c r="I283">
        <v>1</v>
      </c>
      <c r="J283">
        <v>2</v>
      </c>
      <c r="K283">
        <v>1</v>
      </c>
      <c r="L283">
        <v>1</v>
      </c>
      <c r="M283">
        <v>1</v>
      </c>
      <c r="N283">
        <v>1</v>
      </c>
      <c r="O283">
        <v>2</v>
      </c>
      <c r="P283">
        <v>0.5</v>
      </c>
      <c r="Q283">
        <v>1</v>
      </c>
      <c r="R283">
        <v>2</v>
      </c>
      <c r="S283">
        <v>1</v>
      </c>
      <c r="T283">
        <v>85</v>
      </c>
      <c r="U283">
        <v>5120</v>
      </c>
      <c r="V283">
        <v>35</v>
      </c>
      <c r="W283">
        <v>618</v>
      </c>
      <c r="X283">
        <v>45</v>
      </c>
      <c r="Y283" t="s">
        <v>979</v>
      </c>
      <c r="Z283">
        <v>65</v>
      </c>
      <c r="AA283">
        <v>1250000</v>
      </c>
      <c r="AB283">
        <v>1.6</v>
      </c>
      <c r="AC283">
        <v>68</v>
      </c>
      <c r="AD283" t="s">
        <v>980</v>
      </c>
      <c r="AE283" t="s">
        <v>981</v>
      </c>
      <c r="AF283">
        <v>50</v>
      </c>
      <c r="AG283">
        <v>282</v>
      </c>
      <c r="AH283">
        <v>165</v>
      </c>
      <c r="AI283">
        <v>135</v>
      </c>
      <c r="AJ283">
        <v>100</v>
      </c>
      <c r="AK283" t="s">
        <v>253</v>
      </c>
      <c r="AL283" t="s">
        <v>159</v>
      </c>
      <c r="AM283">
        <v>48.4</v>
      </c>
      <c r="AN283">
        <v>3</v>
      </c>
      <c r="AO283">
        <v>0</v>
      </c>
    </row>
    <row r="284" spans="1:41">
      <c r="A284" t="s">
        <v>982</v>
      </c>
      <c r="B284">
        <v>1</v>
      </c>
      <c r="C284">
        <v>1</v>
      </c>
      <c r="D284">
        <v>1</v>
      </c>
      <c r="E284">
        <v>2</v>
      </c>
      <c r="F284">
        <v>1</v>
      </c>
      <c r="G284">
        <v>0.5</v>
      </c>
      <c r="H284">
        <v>1</v>
      </c>
      <c r="I284">
        <v>2</v>
      </c>
      <c r="J284">
        <v>1</v>
      </c>
      <c r="K284">
        <v>1</v>
      </c>
      <c r="L284">
        <v>0.5</v>
      </c>
      <c r="M284">
        <v>0.5</v>
      </c>
      <c r="N284">
        <v>1</v>
      </c>
      <c r="O284">
        <v>1</v>
      </c>
      <c r="P284">
        <v>1</v>
      </c>
      <c r="Q284">
        <v>2</v>
      </c>
      <c r="R284">
        <v>0.5</v>
      </c>
      <c r="S284">
        <v>0.5</v>
      </c>
      <c r="T284">
        <v>30</v>
      </c>
      <c r="U284">
        <v>3840</v>
      </c>
      <c r="V284">
        <v>70</v>
      </c>
      <c r="W284">
        <v>269</v>
      </c>
      <c r="X284">
        <v>200</v>
      </c>
      <c r="Y284" t="s">
        <v>983</v>
      </c>
      <c r="Z284">
        <v>32</v>
      </c>
      <c r="AA284">
        <v>1000000</v>
      </c>
      <c r="AB284">
        <v>0.5</v>
      </c>
      <c r="AC284">
        <v>40</v>
      </c>
      <c r="AD284" t="s">
        <v>984</v>
      </c>
      <c r="AE284" t="s">
        <v>985</v>
      </c>
      <c r="AF284">
        <v>50</v>
      </c>
      <c r="AG284">
        <v>283</v>
      </c>
      <c r="AH284">
        <v>50</v>
      </c>
      <c r="AI284">
        <v>52</v>
      </c>
      <c r="AJ284">
        <v>65</v>
      </c>
      <c r="AK284" t="s">
        <v>77</v>
      </c>
      <c r="AL284" t="s">
        <v>66</v>
      </c>
      <c r="AM284">
        <v>1.7</v>
      </c>
      <c r="AN284">
        <v>3</v>
      </c>
      <c r="AO284">
        <v>0</v>
      </c>
    </row>
    <row r="285" spans="1:41">
      <c r="A285" t="s">
        <v>986</v>
      </c>
      <c r="B285">
        <v>0.5</v>
      </c>
      <c r="C285">
        <v>1</v>
      </c>
      <c r="D285">
        <v>1</v>
      </c>
      <c r="E285">
        <v>2</v>
      </c>
      <c r="F285">
        <v>1</v>
      </c>
      <c r="G285">
        <v>0.25</v>
      </c>
      <c r="H285">
        <v>2</v>
      </c>
      <c r="I285">
        <v>2</v>
      </c>
      <c r="J285">
        <v>1</v>
      </c>
      <c r="K285">
        <v>0.25</v>
      </c>
      <c r="L285">
        <v>0</v>
      </c>
      <c r="M285">
        <v>2</v>
      </c>
      <c r="N285">
        <v>1</v>
      </c>
      <c r="O285">
        <v>1</v>
      </c>
      <c r="P285">
        <v>1</v>
      </c>
      <c r="Q285">
        <v>4</v>
      </c>
      <c r="R285">
        <v>1</v>
      </c>
      <c r="S285">
        <v>1</v>
      </c>
      <c r="T285">
        <v>60</v>
      </c>
      <c r="U285">
        <v>3840</v>
      </c>
      <c r="V285">
        <v>70</v>
      </c>
      <c r="W285">
        <v>454</v>
      </c>
      <c r="X285">
        <v>75</v>
      </c>
      <c r="Y285" t="s">
        <v>987</v>
      </c>
      <c r="Z285">
        <v>62</v>
      </c>
      <c r="AA285">
        <v>1000000</v>
      </c>
      <c r="AB285">
        <v>0.8</v>
      </c>
      <c r="AC285">
        <v>70</v>
      </c>
      <c r="AD285" t="s">
        <v>988</v>
      </c>
      <c r="AE285" t="s">
        <v>989</v>
      </c>
      <c r="AF285">
        <v>50</v>
      </c>
      <c r="AG285">
        <v>284</v>
      </c>
      <c r="AH285">
        <v>100</v>
      </c>
      <c r="AI285">
        <v>82</v>
      </c>
      <c r="AJ285">
        <v>80</v>
      </c>
      <c r="AK285" t="s">
        <v>77</v>
      </c>
      <c r="AL285" t="s">
        <v>61</v>
      </c>
      <c r="AM285">
        <v>3.6</v>
      </c>
      <c r="AN285">
        <v>3</v>
      </c>
      <c r="AO285">
        <v>0</v>
      </c>
    </row>
    <row r="286" spans="1:41">
      <c r="A286" t="s">
        <v>990</v>
      </c>
      <c r="B286">
        <v>2</v>
      </c>
      <c r="C286">
        <v>1</v>
      </c>
      <c r="D286">
        <v>1</v>
      </c>
      <c r="E286">
        <v>0.5</v>
      </c>
      <c r="F286">
        <v>1</v>
      </c>
      <c r="G286">
        <v>1</v>
      </c>
      <c r="H286">
        <v>2</v>
      </c>
      <c r="I286">
        <v>2</v>
      </c>
      <c r="J286">
        <v>1</v>
      </c>
      <c r="K286">
        <v>0.5</v>
      </c>
      <c r="L286">
        <v>0.5</v>
      </c>
      <c r="M286">
        <v>2</v>
      </c>
      <c r="N286">
        <v>1</v>
      </c>
      <c r="O286">
        <v>2</v>
      </c>
      <c r="P286">
        <v>1</v>
      </c>
      <c r="Q286">
        <v>1</v>
      </c>
      <c r="R286">
        <v>1</v>
      </c>
      <c r="S286">
        <v>0.5</v>
      </c>
      <c r="T286">
        <v>40</v>
      </c>
      <c r="U286">
        <v>3840</v>
      </c>
      <c r="V286">
        <v>70</v>
      </c>
      <c r="W286">
        <v>295</v>
      </c>
      <c r="X286">
        <v>255</v>
      </c>
      <c r="Y286" t="s">
        <v>194</v>
      </c>
      <c r="Z286">
        <v>60</v>
      </c>
      <c r="AA286">
        <v>1640000</v>
      </c>
      <c r="AB286">
        <v>0.4</v>
      </c>
      <c r="AC286">
        <v>60</v>
      </c>
      <c r="AD286" t="s">
        <v>991</v>
      </c>
      <c r="AE286" t="s">
        <v>992</v>
      </c>
      <c r="AF286">
        <v>50</v>
      </c>
      <c r="AG286">
        <v>285</v>
      </c>
      <c r="AH286">
        <v>40</v>
      </c>
      <c r="AI286">
        <v>60</v>
      </c>
      <c r="AJ286">
        <v>35</v>
      </c>
      <c r="AK286" t="s">
        <v>45</v>
      </c>
      <c r="AM286">
        <v>4.5</v>
      </c>
      <c r="AN286">
        <v>3</v>
      </c>
      <c r="AO286">
        <v>0</v>
      </c>
    </row>
    <row r="287" spans="1:41">
      <c r="A287" t="s">
        <v>993</v>
      </c>
      <c r="B287">
        <v>1</v>
      </c>
      <c r="C287">
        <v>0.5</v>
      </c>
      <c r="D287">
        <v>1</v>
      </c>
      <c r="E287">
        <v>0.5</v>
      </c>
      <c r="F287">
        <v>2</v>
      </c>
      <c r="G287">
        <v>1</v>
      </c>
      <c r="H287">
        <v>2</v>
      </c>
      <c r="I287">
        <v>4</v>
      </c>
      <c r="J287">
        <v>1</v>
      </c>
      <c r="K287">
        <v>0.5</v>
      </c>
      <c r="L287">
        <v>0.5</v>
      </c>
      <c r="M287">
        <v>2</v>
      </c>
      <c r="N287">
        <v>1</v>
      </c>
      <c r="O287">
        <v>2</v>
      </c>
      <c r="P287">
        <v>2</v>
      </c>
      <c r="Q287">
        <v>0.5</v>
      </c>
      <c r="R287">
        <v>1</v>
      </c>
      <c r="S287">
        <v>0.5</v>
      </c>
      <c r="T287">
        <v>130</v>
      </c>
      <c r="U287">
        <v>3840</v>
      </c>
      <c r="V287">
        <v>70</v>
      </c>
      <c r="W287">
        <v>460</v>
      </c>
      <c r="X287">
        <v>90</v>
      </c>
      <c r="Y287" t="s">
        <v>194</v>
      </c>
      <c r="Z287">
        <v>80</v>
      </c>
      <c r="AA287">
        <v>1640000</v>
      </c>
      <c r="AB287">
        <v>1.2</v>
      </c>
      <c r="AC287">
        <v>60</v>
      </c>
      <c r="AD287" t="s">
        <v>994</v>
      </c>
      <c r="AE287" t="s">
        <v>995</v>
      </c>
      <c r="AF287">
        <v>50</v>
      </c>
      <c r="AG287">
        <v>286</v>
      </c>
      <c r="AH287">
        <v>60</v>
      </c>
      <c r="AI287">
        <v>60</v>
      </c>
      <c r="AJ287">
        <v>70</v>
      </c>
      <c r="AK287" t="s">
        <v>45</v>
      </c>
      <c r="AL287" t="s">
        <v>231</v>
      </c>
      <c r="AM287">
        <v>39.200000000000003</v>
      </c>
      <c r="AN287">
        <v>3</v>
      </c>
      <c r="AO287">
        <v>0</v>
      </c>
    </row>
    <row r="288" spans="1:41">
      <c r="A288" t="s">
        <v>996</v>
      </c>
      <c r="B288">
        <v>1</v>
      </c>
      <c r="C288">
        <v>1</v>
      </c>
      <c r="D288">
        <v>1</v>
      </c>
      <c r="E288">
        <v>1</v>
      </c>
      <c r="F288">
        <v>1</v>
      </c>
      <c r="G288">
        <v>2</v>
      </c>
      <c r="H288">
        <v>1</v>
      </c>
      <c r="I288">
        <v>1</v>
      </c>
      <c r="J288">
        <v>0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60</v>
      </c>
      <c r="U288">
        <v>3840</v>
      </c>
      <c r="V288">
        <v>70</v>
      </c>
      <c r="W288">
        <v>280</v>
      </c>
      <c r="X288">
        <v>255</v>
      </c>
      <c r="Y288" t="s">
        <v>997</v>
      </c>
      <c r="Z288">
        <v>60</v>
      </c>
      <c r="AA288">
        <v>1250000</v>
      </c>
      <c r="AB288">
        <v>0.8</v>
      </c>
      <c r="AC288">
        <v>60</v>
      </c>
      <c r="AD288" t="s">
        <v>998</v>
      </c>
      <c r="AE288" t="s">
        <v>999</v>
      </c>
      <c r="AF288">
        <v>50</v>
      </c>
      <c r="AG288">
        <v>287</v>
      </c>
      <c r="AH288">
        <v>35</v>
      </c>
      <c r="AI288">
        <v>35</v>
      </c>
      <c r="AJ288">
        <v>30</v>
      </c>
      <c r="AK288" t="s">
        <v>99</v>
      </c>
      <c r="AM288">
        <v>24</v>
      </c>
      <c r="AN288">
        <v>3</v>
      </c>
      <c r="AO288">
        <v>0</v>
      </c>
    </row>
    <row r="289" spans="1:41">
      <c r="A289" t="s">
        <v>1000</v>
      </c>
      <c r="B289">
        <v>1</v>
      </c>
      <c r="C289">
        <v>1</v>
      </c>
      <c r="D289">
        <v>1</v>
      </c>
      <c r="E289">
        <v>1</v>
      </c>
      <c r="F289">
        <v>1</v>
      </c>
      <c r="G289">
        <v>2</v>
      </c>
      <c r="H289">
        <v>1</v>
      </c>
      <c r="I289">
        <v>1</v>
      </c>
      <c r="J289">
        <v>0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80</v>
      </c>
      <c r="U289">
        <v>3840</v>
      </c>
      <c r="V289">
        <v>70</v>
      </c>
      <c r="W289">
        <v>440</v>
      </c>
      <c r="X289">
        <v>120</v>
      </c>
      <c r="Y289" t="s">
        <v>1001</v>
      </c>
      <c r="Z289">
        <v>80</v>
      </c>
      <c r="AA289">
        <v>1250000</v>
      </c>
      <c r="AB289">
        <v>1.4</v>
      </c>
      <c r="AC289">
        <v>80</v>
      </c>
      <c r="AD289" t="s">
        <v>1002</v>
      </c>
      <c r="AE289" t="s">
        <v>1003</v>
      </c>
      <c r="AF289">
        <v>50</v>
      </c>
      <c r="AG289">
        <v>288</v>
      </c>
      <c r="AH289">
        <v>55</v>
      </c>
      <c r="AI289">
        <v>55</v>
      </c>
      <c r="AJ289">
        <v>90</v>
      </c>
      <c r="AK289" t="s">
        <v>99</v>
      </c>
      <c r="AM289">
        <v>46.5</v>
      </c>
      <c r="AN289">
        <v>3</v>
      </c>
      <c r="AO289">
        <v>0</v>
      </c>
    </row>
    <row r="290" spans="1:41">
      <c r="A290" t="s">
        <v>996</v>
      </c>
      <c r="B290">
        <v>1</v>
      </c>
      <c r="C290">
        <v>1</v>
      </c>
      <c r="D290">
        <v>1</v>
      </c>
      <c r="E290">
        <v>1</v>
      </c>
      <c r="F290">
        <v>1</v>
      </c>
      <c r="G290">
        <v>2</v>
      </c>
      <c r="H290">
        <v>1</v>
      </c>
      <c r="I290">
        <v>1</v>
      </c>
      <c r="J290">
        <v>0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160</v>
      </c>
      <c r="U290">
        <v>3840</v>
      </c>
      <c r="V290">
        <v>70</v>
      </c>
      <c r="W290">
        <v>670</v>
      </c>
      <c r="X290">
        <v>45</v>
      </c>
      <c r="Y290" t="s">
        <v>1004</v>
      </c>
      <c r="Z290">
        <v>100</v>
      </c>
      <c r="AA290">
        <v>1250000</v>
      </c>
      <c r="AB290">
        <v>2</v>
      </c>
      <c r="AC290">
        <v>150</v>
      </c>
      <c r="AD290" t="s">
        <v>1005</v>
      </c>
      <c r="AE290" t="s">
        <v>1006</v>
      </c>
      <c r="AF290">
        <v>50</v>
      </c>
      <c r="AG290">
        <v>289</v>
      </c>
      <c r="AH290">
        <v>95</v>
      </c>
      <c r="AI290">
        <v>65</v>
      </c>
      <c r="AJ290">
        <v>100</v>
      </c>
      <c r="AK290" t="s">
        <v>99</v>
      </c>
      <c r="AM290">
        <v>130.5</v>
      </c>
      <c r="AN290">
        <v>3</v>
      </c>
      <c r="AO290">
        <v>0</v>
      </c>
    </row>
    <row r="291" spans="1:41">
      <c r="A291" t="s">
        <v>1007</v>
      </c>
      <c r="B291">
        <v>1</v>
      </c>
      <c r="C291">
        <v>1</v>
      </c>
      <c r="D291">
        <v>1</v>
      </c>
      <c r="E291">
        <v>0</v>
      </c>
      <c r="F291">
        <v>1</v>
      </c>
      <c r="G291">
        <v>0.5</v>
      </c>
      <c r="H291">
        <v>2</v>
      </c>
      <c r="I291">
        <v>2</v>
      </c>
      <c r="J291">
        <v>1</v>
      </c>
      <c r="K291">
        <v>1</v>
      </c>
      <c r="L291">
        <v>0.5</v>
      </c>
      <c r="M291">
        <v>2</v>
      </c>
      <c r="N291">
        <v>1</v>
      </c>
      <c r="O291">
        <v>0.5</v>
      </c>
      <c r="P291">
        <v>1</v>
      </c>
      <c r="Q291">
        <v>1</v>
      </c>
      <c r="R291">
        <v>1</v>
      </c>
      <c r="S291">
        <v>2</v>
      </c>
      <c r="T291">
        <v>45</v>
      </c>
      <c r="U291">
        <v>3840</v>
      </c>
      <c r="V291">
        <v>70</v>
      </c>
      <c r="W291">
        <v>266</v>
      </c>
      <c r="X291">
        <v>255</v>
      </c>
      <c r="Y291" t="s">
        <v>1008</v>
      </c>
      <c r="Z291">
        <v>90</v>
      </c>
      <c r="AA291">
        <v>600000</v>
      </c>
      <c r="AB291">
        <v>0.5</v>
      </c>
      <c r="AC291">
        <v>31</v>
      </c>
      <c r="AD291" t="s">
        <v>1009</v>
      </c>
      <c r="AE291" t="s">
        <v>1010</v>
      </c>
      <c r="AF291">
        <v>50</v>
      </c>
      <c r="AG291">
        <v>290</v>
      </c>
      <c r="AH291">
        <v>30</v>
      </c>
      <c r="AI291">
        <v>30</v>
      </c>
      <c r="AJ291">
        <v>40</v>
      </c>
      <c r="AK291" t="s">
        <v>77</v>
      </c>
      <c r="AL291" t="s">
        <v>135</v>
      </c>
      <c r="AM291">
        <v>5.5</v>
      </c>
      <c r="AN291">
        <v>3</v>
      </c>
      <c r="AO291">
        <v>0</v>
      </c>
    </row>
    <row r="292" spans="1:41">
      <c r="A292" t="s">
        <v>1011</v>
      </c>
      <c r="B292">
        <v>0.5</v>
      </c>
      <c r="C292">
        <v>1</v>
      </c>
      <c r="D292">
        <v>1</v>
      </c>
      <c r="E292">
        <v>2</v>
      </c>
      <c r="F292">
        <v>1</v>
      </c>
      <c r="G292">
        <v>0.25</v>
      </c>
      <c r="H292">
        <v>2</v>
      </c>
      <c r="I292">
        <v>2</v>
      </c>
      <c r="J292">
        <v>1</v>
      </c>
      <c r="K292">
        <v>0.25</v>
      </c>
      <c r="L292">
        <v>0</v>
      </c>
      <c r="M292">
        <v>2</v>
      </c>
      <c r="N292">
        <v>1</v>
      </c>
      <c r="O292">
        <v>1</v>
      </c>
      <c r="P292">
        <v>1</v>
      </c>
      <c r="Q292">
        <v>4</v>
      </c>
      <c r="R292">
        <v>1</v>
      </c>
      <c r="S292">
        <v>1</v>
      </c>
      <c r="T292">
        <v>90</v>
      </c>
      <c r="U292">
        <v>3840</v>
      </c>
      <c r="V292">
        <v>70</v>
      </c>
      <c r="W292">
        <v>456</v>
      </c>
      <c r="X292">
        <v>120</v>
      </c>
      <c r="Y292" t="s">
        <v>1012</v>
      </c>
      <c r="Z292">
        <v>45</v>
      </c>
      <c r="AA292">
        <v>600000</v>
      </c>
      <c r="AB292">
        <v>0.8</v>
      </c>
      <c r="AC292">
        <v>61</v>
      </c>
      <c r="AD292" t="s">
        <v>1013</v>
      </c>
      <c r="AE292" t="s">
        <v>1014</v>
      </c>
      <c r="AF292">
        <v>50</v>
      </c>
      <c r="AG292">
        <v>291</v>
      </c>
      <c r="AH292">
        <v>50</v>
      </c>
      <c r="AI292">
        <v>50</v>
      </c>
      <c r="AJ292">
        <v>160</v>
      </c>
      <c r="AK292" t="s">
        <v>77</v>
      </c>
      <c r="AL292" t="s">
        <v>61</v>
      </c>
      <c r="AM292">
        <v>12</v>
      </c>
      <c r="AN292">
        <v>3</v>
      </c>
      <c r="AO292">
        <v>0</v>
      </c>
    </row>
    <row r="293" spans="1:41">
      <c r="A293" t="s">
        <v>1015</v>
      </c>
      <c r="B293">
        <v>0.5</v>
      </c>
      <c r="C293">
        <v>2</v>
      </c>
      <c r="D293">
        <v>1</v>
      </c>
      <c r="E293">
        <v>1</v>
      </c>
      <c r="F293">
        <v>1</v>
      </c>
      <c r="G293">
        <v>0</v>
      </c>
      <c r="H293">
        <v>2</v>
      </c>
      <c r="I293">
        <v>2</v>
      </c>
      <c r="J293">
        <v>2</v>
      </c>
      <c r="K293">
        <v>0.5</v>
      </c>
      <c r="L293">
        <v>0.5</v>
      </c>
      <c r="M293">
        <v>1</v>
      </c>
      <c r="N293">
        <v>0</v>
      </c>
      <c r="O293">
        <v>0.5</v>
      </c>
      <c r="P293">
        <v>1</v>
      </c>
      <c r="Q293">
        <v>2</v>
      </c>
      <c r="R293">
        <v>1</v>
      </c>
      <c r="S293">
        <v>1</v>
      </c>
      <c r="T293">
        <v>90</v>
      </c>
      <c r="U293">
        <v>3840</v>
      </c>
      <c r="V293">
        <v>70</v>
      </c>
      <c r="W293">
        <v>236</v>
      </c>
      <c r="X293">
        <v>45</v>
      </c>
      <c r="Y293" t="s">
        <v>1016</v>
      </c>
      <c r="Z293">
        <v>45</v>
      </c>
      <c r="AA293">
        <v>600000</v>
      </c>
      <c r="AB293">
        <v>0.8</v>
      </c>
      <c r="AC293">
        <v>1</v>
      </c>
      <c r="AD293" t="s">
        <v>1017</v>
      </c>
      <c r="AE293" t="s">
        <v>1018</v>
      </c>
      <c r="AG293">
        <v>292</v>
      </c>
      <c r="AH293">
        <v>30</v>
      </c>
      <c r="AI293">
        <v>30</v>
      </c>
      <c r="AJ293">
        <v>40</v>
      </c>
      <c r="AK293" t="s">
        <v>77</v>
      </c>
      <c r="AL293" t="s">
        <v>343</v>
      </c>
      <c r="AM293">
        <v>1.2</v>
      </c>
      <c r="AN293">
        <v>3</v>
      </c>
      <c r="AO293">
        <v>0</v>
      </c>
    </row>
    <row r="294" spans="1:41">
      <c r="A294" t="s">
        <v>1019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2</v>
      </c>
      <c r="H294">
        <v>1</v>
      </c>
      <c r="I294">
        <v>1</v>
      </c>
      <c r="J294">
        <v>0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51</v>
      </c>
      <c r="U294">
        <v>5120</v>
      </c>
      <c r="V294">
        <v>70</v>
      </c>
      <c r="W294">
        <v>240</v>
      </c>
      <c r="X294">
        <v>190</v>
      </c>
      <c r="Y294" t="s">
        <v>1020</v>
      </c>
      <c r="Z294">
        <v>23</v>
      </c>
      <c r="AA294">
        <v>1059860</v>
      </c>
      <c r="AB294">
        <v>0.6</v>
      </c>
      <c r="AC294">
        <v>64</v>
      </c>
      <c r="AD294" t="s">
        <v>1021</v>
      </c>
      <c r="AE294" t="s">
        <v>1022</v>
      </c>
      <c r="AF294">
        <v>50</v>
      </c>
      <c r="AG294">
        <v>293</v>
      </c>
      <c r="AH294">
        <v>51</v>
      </c>
      <c r="AI294">
        <v>23</v>
      </c>
      <c r="AJ294">
        <v>28</v>
      </c>
      <c r="AK294" t="s">
        <v>99</v>
      </c>
      <c r="AM294">
        <v>16.3</v>
      </c>
      <c r="AN294">
        <v>3</v>
      </c>
      <c r="AO294">
        <v>0</v>
      </c>
    </row>
    <row r="295" spans="1:41">
      <c r="A295" t="s">
        <v>1023</v>
      </c>
      <c r="B295">
        <v>1</v>
      </c>
      <c r="C295">
        <v>1</v>
      </c>
      <c r="D295">
        <v>1</v>
      </c>
      <c r="E295">
        <v>1</v>
      </c>
      <c r="F295">
        <v>1</v>
      </c>
      <c r="G295">
        <v>2</v>
      </c>
      <c r="H295">
        <v>1</v>
      </c>
      <c r="I295">
        <v>1</v>
      </c>
      <c r="J295">
        <v>0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71</v>
      </c>
      <c r="U295">
        <v>5120</v>
      </c>
      <c r="V295">
        <v>70</v>
      </c>
      <c r="W295">
        <v>360</v>
      </c>
      <c r="X295">
        <v>120</v>
      </c>
      <c r="Y295" t="s">
        <v>1024</v>
      </c>
      <c r="Z295">
        <v>43</v>
      </c>
      <c r="AA295">
        <v>1059860</v>
      </c>
      <c r="AB295">
        <v>1</v>
      </c>
      <c r="AC295">
        <v>84</v>
      </c>
      <c r="AD295" t="s">
        <v>1025</v>
      </c>
      <c r="AE295" t="s">
        <v>1026</v>
      </c>
      <c r="AF295">
        <v>50</v>
      </c>
      <c r="AG295">
        <v>294</v>
      </c>
      <c r="AH295">
        <v>71</v>
      </c>
      <c r="AI295">
        <v>43</v>
      </c>
      <c r="AJ295">
        <v>48</v>
      </c>
      <c r="AK295" t="s">
        <v>99</v>
      </c>
      <c r="AM295">
        <v>40.5</v>
      </c>
      <c r="AN295">
        <v>3</v>
      </c>
      <c r="AO295">
        <v>0</v>
      </c>
    </row>
    <row r="296" spans="1:41">
      <c r="A296" t="s">
        <v>1023</v>
      </c>
      <c r="B296">
        <v>1</v>
      </c>
      <c r="C296">
        <v>1</v>
      </c>
      <c r="D296">
        <v>1</v>
      </c>
      <c r="E296">
        <v>1</v>
      </c>
      <c r="F296">
        <v>1</v>
      </c>
      <c r="G296">
        <v>2</v>
      </c>
      <c r="H296">
        <v>1</v>
      </c>
      <c r="I296">
        <v>1</v>
      </c>
      <c r="J296">
        <v>0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91</v>
      </c>
      <c r="U296">
        <v>5120</v>
      </c>
      <c r="V296">
        <v>70</v>
      </c>
      <c r="W296">
        <v>490</v>
      </c>
      <c r="X296">
        <v>45</v>
      </c>
      <c r="Y296" t="s">
        <v>1027</v>
      </c>
      <c r="Z296">
        <v>63</v>
      </c>
      <c r="AA296">
        <v>1059860</v>
      </c>
      <c r="AB296">
        <v>1.5</v>
      </c>
      <c r="AC296">
        <v>104</v>
      </c>
      <c r="AD296" t="s">
        <v>1028</v>
      </c>
      <c r="AE296" t="s">
        <v>1029</v>
      </c>
      <c r="AF296">
        <v>50</v>
      </c>
      <c r="AG296">
        <v>295</v>
      </c>
      <c r="AH296">
        <v>91</v>
      </c>
      <c r="AI296">
        <v>73</v>
      </c>
      <c r="AJ296">
        <v>68</v>
      </c>
      <c r="AK296" t="s">
        <v>99</v>
      </c>
      <c r="AM296">
        <v>84</v>
      </c>
      <c r="AN296">
        <v>3</v>
      </c>
      <c r="AO296">
        <v>0</v>
      </c>
    </row>
    <row r="297" spans="1:41">
      <c r="A297" t="s">
        <v>1030</v>
      </c>
      <c r="B297">
        <v>0.5</v>
      </c>
      <c r="C297">
        <v>0.5</v>
      </c>
      <c r="D297">
        <v>1</v>
      </c>
      <c r="E297">
        <v>1</v>
      </c>
      <c r="F297">
        <v>2</v>
      </c>
      <c r="G297">
        <v>1</v>
      </c>
      <c r="H297">
        <v>1</v>
      </c>
      <c r="I297">
        <v>2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2</v>
      </c>
      <c r="Q297">
        <v>0.5</v>
      </c>
      <c r="R297">
        <v>1</v>
      </c>
      <c r="S297">
        <v>1</v>
      </c>
      <c r="T297">
        <v>60</v>
      </c>
      <c r="U297">
        <v>5120</v>
      </c>
      <c r="V297">
        <v>70</v>
      </c>
      <c r="W297">
        <v>237</v>
      </c>
      <c r="X297">
        <v>180</v>
      </c>
      <c r="Y297" t="s">
        <v>1031</v>
      </c>
      <c r="Z297">
        <v>30</v>
      </c>
      <c r="AA297">
        <v>1640000</v>
      </c>
      <c r="AB297">
        <v>1</v>
      </c>
      <c r="AC297">
        <v>72</v>
      </c>
      <c r="AD297" t="s">
        <v>1032</v>
      </c>
      <c r="AE297" t="s">
        <v>1033</v>
      </c>
      <c r="AF297">
        <v>75.400000000000006</v>
      </c>
      <c r="AG297">
        <v>296</v>
      </c>
      <c r="AH297">
        <v>20</v>
      </c>
      <c r="AI297">
        <v>30</v>
      </c>
      <c r="AJ297">
        <v>25</v>
      </c>
      <c r="AK297" t="s">
        <v>231</v>
      </c>
      <c r="AM297">
        <v>86.4</v>
      </c>
      <c r="AN297">
        <v>3</v>
      </c>
      <c r="AO297">
        <v>0</v>
      </c>
    </row>
    <row r="298" spans="1:41">
      <c r="A298" t="s">
        <v>1030</v>
      </c>
      <c r="B298">
        <v>0.5</v>
      </c>
      <c r="C298">
        <v>0.5</v>
      </c>
      <c r="D298">
        <v>1</v>
      </c>
      <c r="E298">
        <v>1</v>
      </c>
      <c r="F298">
        <v>2</v>
      </c>
      <c r="G298">
        <v>1</v>
      </c>
      <c r="H298">
        <v>1</v>
      </c>
      <c r="I298">
        <v>2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2</v>
      </c>
      <c r="Q298">
        <v>0.5</v>
      </c>
      <c r="R298">
        <v>1</v>
      </c>
      <c r="S298">
        <v>1</v>
      </c>
      <c r="T298">
        <v>120</v>
      </c>
      <c r="U298">
        <v>5120</v>
      </c>
      <c r="V298">
        <v>70</v>
      </c>
      <c r="W298">
        <v>474</v>
      </c>
      <c r="X298">
        <v>200</v>
      </c>
      <c r="Y298" t="s">
        <v>1034</v>
      </c>
      <c r="Z298">
        <v>60</v>
      </c>
      <c r="AA298">
        <v>1640000</v>
      </c>
      <c r="AB298">
        <v>2.2999999999999998</v>
      </c>
      <c r="AC298">
        <v>144</v>
      </c>
      <c r="AD298" t="s">
        <v>1035</v>
      </c>
      <c r="AE298" t="s">
        <v>1036</v>
      </c>
      <c r="AF298">
        <v>75.400000000000006</v>
      </c>
      <c r="AG298">
        <v>297</v>
      </c>
      <c r="AH298">
        <v>40</v>
      </c>
      <c r="AI298">
        <v>60</v>
      </c>
      <c r="AJ298">
        <v>50</v>
      </c>
      <c r="AK298" t="s">
        <v>231</v>
      </c>
      <c r="AM298">
        <v>253.8</v>
      </c>
      <c r="AN298">
        <v>3</v>
      </c>
      <c r="AO298">
        <v>0</v>
      </c>
    </row>
    <row r="299" spans="1:41">
      <c r="A299" t="s">
        <v>647</v>
      </c>
      <c r="B299">
        <v>0.5</v>
      </c>
      <c r="C299">
        <v>0.5</v>
      </c>
      <c r="D299">
        <v>0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</v>
      </c>
      <c r="K299">
        <v>1</v>
      </c>
      <c r="L299">
        <v>1</v>
      </c>
      <c r="M299">
        <v>1</v>
      </c>
      <c r="N299">
        <v>1</v>
      </c>
      <c r="O299">
        <v>2</v>
      </c>
      <c r="P299">
        <v>1</v>
      </c>
      <c r="Q299">
        <v>1</v>
      </c>
      <c r="R299">
        <v>2</v>
      </c>
      <c r="S299">
        <v>1</v>
      </c>
      <c r="T299">
        <v>20</v>
      </c>
      <c r="U299">
        <v>2560</v>
      </c>
      <c r="V299">
        <v>70</v>
      </c>
      <c r="W299">
        <v>190</v>
      </c>
      <c r="X299">
        <v>150</v>
      </c>
      <c r="Y299" t="s">
        <v>1037</v>
      </c>
      <c r="Z299">
        <v>40</v>
      </c>
      <c r="AA299">
        <v>800000</v>
      </c>
      <c r="AB299">
        <v>0.2</v>
      </c>
      <c r="AC299">
        <v>50</v>
      </c>
      <c r="AD299" t="s">
        <v>1038</v>
      </c>
      <c r="AE299" t="s">
        <v>1039</v>
      </c>
      <c r="AF299">
        <v>24.6</v>
      </c>
      <c r="AG299">
        <v>298</v>
      </c>
      <c r="AH299">
        <v>20</v>
      </c>
      <c r="AI299">
        <v>40</v>
      </c>
      <c r="AJ299">
        <v>20</v>
      </c>
      <c r="AK299" t="s">
        <v>99</v>
      </c>
      <c r="AL299" t="s">
        <v>159</v>
      </c>
      <c r="AM299">
        <v>2</v>
      </c>
      <c r="AN299">
        <v>3</v>
      </c>
      <c r="AO299">
        <v>0</v>
      </c>
    </row>
    <row r="300" spans="1:41">
      <c r="A300" t="s">
        <v>1040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2</v>
      </c>
      <c r="H300">
        <v>0.5</v>
      </c>
      <c r="I300">
        <v>0.5</v>
      </c>
      <c r="J300">
        <v>1</v>
      </c>
      <c r="K300">
        <v>2</v>
      </c>
      <c r="L300">
        <v>2</v>
      </c>
      <c r="M300">
        <v>1</v>
      </c>
      <c r="N300">
        <v>0.5</v>
      </c>
      <c r="O300">
        <v>0.5</v>
      </c>
      <c r="P300">
        <v>1</v>
      </c>
      <c r="Q300">
        <v>1</v>
      </c>
      <c r="R300">
        <v>2</v>
      </c>
      <c r="S300">
        <v>2</v>
      </c>
      <c r="T300">
        <v>45</v>
      </c>
      <c r="U300">
        <v>5120</v>
      </c>
      <c r="V300">
        <v>70</v>
      </c>
      <c r="W300">
        <v>375</v>
      </c>
      <c r="X300">
        <v>255</v>
      </c>
      <c r="Y300" t="s">
        <v>1041</v>
      </c>
      <c r="Z300">
        <v>135</v>
      </c>
      <c r="AA300">
        <v>1000000</v>
      </c>
      <c r="AB300">
        <v>1</v>
      </c>
      <c r="AC300">
        <v>30</v>
      </c>
      <c r="AD300" t="s">
        <v>1042</v>
      </c>
      <c r="AE300" t="s">
        <v>1043</v>
      </c>
      <c r="AF300">
        <v>50</v>
      </c>
      <c r="AG300">
        <v>299</v>
      </c>
      <c r="AH300">
        <v>45</v>
      </c>
      <c r="AI300">
        <v>90</v>
      </c>
      <c r="AJ300">
        <v>30</v>
      </c>
      <c r="AK300" t="s">
        <v>284</v>
      </c>
      <c r="AM300">
        <v>97</v>
      </c>
      <c r="AN300">
        <v>3</v>
      </c>
      <c r="AO300">
        <v>0</v>
      </c>
    </row>
    <row r="301" spans="1:41">
      <c r="A301" t="s">
        <v>1044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2</v>
      </c>
      <c r="H301">
        <v>1</v>
      </c>
      <c r="I301">
        <v>1</v>
      </c>
      <c r="J301">
        <v>0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45</v>
      </c>
      <c r="U301">
        <v>3840</v>
      </c>
      <c r="V301">
        <v>70</v>
      </c>
      <c r="W301">
        <v>260</v>
      </c>
      <c r="X301">
        <v>255</v>
      </c>
      <c r="Y301" t="s">
        <v>1045</v>
      </c>
      <c r="Z301">
        <v>45</v>
      </c>
      <c r="AA301">
        <v>800000</v>
      </c>
      <c r="AB301">
        <v>0.6</v>
      </c>
      <c r="AC301">
        <v>50</v>
      </c>
      <c r="AD301" t="s">
        <v>1046</v>
      </c>
      <c r="AE301" t="s">
        <v>1047</v>
      </c>
      <c r="AF301">
        <v>24.6</v>
      </c>
      <c r="AG301">
        <v>300</v>
      </c>
      <c r="AH301">
        <v>35</v>
      </c>
      <c r="AI301">
        <v>35</v>
      </c>
      <c r="AJ301">
        <v>50</v>
      </c>
      <c r="AK301" t="s">
        <v>99</v>
      </c>
      <c r="AM301">
        <v>11</v>
      </c>
      <c r="AN301">
        <v>3</v>
      </c>
      <c r="AO301">
        <v>0</v>
      </c>
    </row>
    <row r="302" spans="1:41">
      <c r="A302" t="s">
        <v>1044</v>
      </c>
      <c r="B302">
        <v>1</v>
      </c>
      <c r="C302">
        <v>1</v>
      </c>
      <c r="D302">
        <v>1</v>
      </c>
      <c r="E302">
        <v>1</v>
      </c>
      <c r="F302">
        <v>1</v>
      </c>
      <c r="G302">
        <v>2</v>
      </c>
      <c r="H302">
        <v>1</v>
      </c>
      <c r="I302">
        <v>1</v>
      </c>
      <c r="J302">
        <v>0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65</v>
      </c>
      <c r="U302">
        <v>3840</v>
      </c>
      <c r="V302">
        <v>70</v>
      </c>
      <c r="W302">
        <v>400</v>
      </c>
      <c r="X302">
        <v>60</v>
      </c>
      <c r="Y302" t="s">
        <v>1048</v>
      </c>
      <c r="Z302">
        <v>65</v>
      </c>
      <c r="AA302">
        <v>800000</v>
      </c>
      <c r="AB302">
        <v>1.1000000000000001</v>
      </c>
      <c r="AC302">
        <v>70</v>
      </c>
      <c r="AD302" t="s">
        <v>1049</v>
      </c>
      <c r="AE302" t="s">
        <v>1050</v>
      </c>
      <c r="AF302">
        <v>24.6</v>
      </c>
      <c r="AG302">
        <v>301</v>
      </c>
      <c r="AH302">
        <v>55</v>
      </c>
      <c r="AI302">
        <v>55</v>
      </c>
      <c r="AJ302">
        <v>90</v>
      </c>
      <c r="AK302" t="s">
        <v>99</v>
      </c>
      <c r="AM302">
        <v>32.6</v>
      </c>
      <c r="AN302">
        <v>3</v>
      </c>
      <c r="AO302">
        <v>0</v>
      </c>
    </row>
    <row r="303" spans="1:41">
      <c r="A303" t="s">
        <v>1051</v>
      </c>
      <c r="B303">
        <v>1</v>
      </c>
      <c r="C303">
        <v>1</v>
      </c>
      <c r="D303">
        <v>1</v>
      </c>
      <c r="E303">
        <v>1</v>
      </c>
      <c r="F303">
        <v>2</v>
      </c>
      <c r="G303">
        <v>0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0</v>
      </c>
      <c r="O303">
        <v>0.5</v>
      </c>
      <c r="P303">
        <v>0</v>
      </c>
      <c r="Q303">
        <v>1</v>
      </c>
      <c r="R303">
        <v>1</v>
      </c>
      <c r="S303">
        <v>1</v>
      </c>
      <c r="T303">
        <v>85</v>
      </c>
      <c r="U303">
        <v>6400</v>
      </c>
      <c r="V303">
        <v>35</v>
      </c>
      <c r="W303">
        <v>480</v>
      </c>
      <c r="X303">
        <v>45</v>
      </c>
      <c r="Y303" t="s">
        <v>698</v>
      </c>
      <c r="Z303">
        <v>125</v>
      </c>
      <c r="AA303">
        <v>1059860</v>
      </c>
      <c r="AB303">
        <v>0.5</v>
      </c>
      <c r="AC303">
        <v>50</v>
      </c>
      <c r="AD303" t="s">
        <v>1052</v>
      </c>
      <c r="AE303" t="s">
        <v>1053</v>
      </c>
      <c r="AF303">
        <v>50</v>
      </c>
      <c r="AG303">
        <v>302</v>
      </c>
      <c r="AH303">
        <v>85</v>
      </c>
      <c r="AI303">
        <v>115</v>
      </c>
      <c r="AJ303">
        <v>20</v>
      </c>
      <c r="AK303" t="s">
        <v>109</v>
      </c>
      <c r="AL303" t="s">
        <v>343</v>
      </c>
      <c r="AM303">
        <v>11</v>
      </c>
      <c r="AN303">
        <v>3</v>
      </c>
      <c r="AO303">
        <v>0</v>
      </c>
    </row>
    <row r="304" spans="1:41">
      <c r="A304" t="s">
        <v>1054</v>
      </c>
      <c r="B304">
        <v>0.25</v>
      </c>
      <c r="C304">
        <v>0.5</v>
      </c>
      <c r="D304">
        <v>0</v>
      </c>
      <c r="E304">
        <v>1</v>
      </c>
      <c r="F304">
        <v>0.5</v>
      </c>
      <c r="G304">
        <v>1</v>
      </c>
      <c r="H304">
        <v>2</v>
      </c>
      <c r="I304">
        <v>0.5</v>
      </c>
      <c r="J304">
        <v>1</v>
      </c>
      <c r="K304">
        <v>0.5</v>
      </c>
      <c r="L304">
        <v>2</v>
      </c>
      <c r="M304">
        <v>0.5</v>
      </c>
      <c r="N304">
        <v>0.5</v>
      </c>
      <c r="O304">
        <v>0</v>
      </c>
      <c r="P304">
        <v>0.5</v>
      </c>
      <c r="Q304">
        <v>0.5</v>
      </c>
      <c r="R304">
        <v>1</v>
      </c>
      <c r="S304">
        <v>1</v>
      </c>
      <c r="T304">
        <v>105</v>
      </c>
      <c r="U304">
        <v>5120</v>
      </c>
      <c r="V304">
        <v>70</v>
      </c>
      <c r="W304">
        <v>480</v>
      </c>
      <c r="X304">
        <v>45</v>
      </c>
      <c r="Y304" t="s">
        <v>1055</v>
      </c>
      <c r="Z304">
        <v>125</v>
      </c>
      <c r="AA304">
        <v>800000</v>
      </c>
      <c r="AB304">
        <v>0.6</v>
      </c>
      <c r="AC304">
        <v>50</v>
      </c>
      <c r="AD304" t="s">
        <v>1056</v>
      </c>
      <c r="AE304" t="s">
        <v>1057</v>
      </c>
      <c r="AF304">
        <v>50</v>
      </c>
      <c r="AG304">
        <v>303</v>
      </c>
      <c r="AH304">
        <v>55</v>
      </c>
      <c r="AI304">
        <v>95</v>
      </c>
      <c r="AJ304">
        <v>50</v>
      </c>
      <c r="AK304" t="s">
        <v>307</v>
      </c>
      <c r="AL304" t="s">
        <v>159</v>
      </c>
      <c r="AM304">
        <v>11.5</v>
      </c>
      <c r="AN304">
        <v>3</v>
      </c>
      <c r="AO304">
        <v>0</v>
      </c>
    </row>
    <row r="305" spans="1:41">
      <c r="A305" t="s">
        <v>1058</v>
      </c>
      <c r="B305">
        <v>0.5</v>
      </c>
      <c r="C305">
        <v>1</v>
      </c>
      <c r="D305">
        <v>0.5</v>
      </c>
      <c r="E305">
        <v>1</v>
      </c>
      <c r="F305">
        <v>0.5</v>
      </c>
      <c r="G305">
        <v>4</v>
      </c>
      <c r="H305">
        <v>1</v>
      </c>
      <c r="I305">
        <v>0.25</v>
      </c>
      <c r="J305">
        <v>1</v>
      </c>
      <c r="K305">
        <v>1</v>
      </c>
      <c r="L305">
        <v>4</v>
      </c>
      <c r="M305">
        <v>0.5</v>
      </c>
      <c r="N305">
        <v>0.25</v>
      </c>
      <c r="O305">
        <v>0</v>
      </c>
      <c r="P305">
        <v>0.5</v>
      </c>
      <c r="Q305">
        <v>0.5</v>
      </c>
      <c r="R305">
        <v>1</v>
      </c>
      <c r="S305">
        <v>2</v>
      </c>
      <c r="T305">
        <v>70</v>
      </c>
      <c r="U305">
        <v>8960</v>
      </c>
      <c r="V305">
        <v>35</v>
      </c>
      <c r="W305">
        <v>330</v>
      </c>
      <c r="X305">
        <v>180</v>
      </c>
      <c r="Y305" t="s">
        <v>1059</v>
      </c>
      <c r="Z305">
        <v>100</v>
      </c>
      <c r="AA305">
        <v>1250000</v>
      </c>
      <c r="AB305">
        <v>0.4</v>
      </c>
      <c r="AC305">
        <v>50</v>
      </c>
      <c r="AD305" t="s">
        <v>1060</v>
      </c>
      <c r="AE305" t="s">
        <v>1061</v>
      </c>
      <c r="AF305">
        <v>50</v>
      </c>
      <c r="AG305">
        <v>304</v>
      </c>
      <c r="AH305">
        <v>40</v>
      </c>
      <c r="AI305">
        <v>40</v>
      </c>
      <c r="AJ305">
        <v>30</v>
      </c>
      <c r="AK305" t="s">
        <v>307</v>
      </c>
      <c r="AL305" t="s">
        <v>284</v>
      </c>
      <c r="AM305">
        <v>60</v>
      </c>
      <c r="AN305">
        <v>3</v>
      </c>
      <c r="AO305">
        <v>0</v>
      </c>
    </row>
    <row r="306" spans="1:41">
      <c r="A306" t="s">
        <v>1058</v>
      </c>
      <c r="B306">
        <v>0.5</v>
      </c>
      <c r="C306">
        <v>1</v>
      </c>
      <c r="D306">
        <v>0.5</v>
      </c>
      <c r="E306">
        <v>1</v>
      </c>
      <c r="F306">
        <v>0.5</v>
      </c>
      <c r="G306">
        <v>4</v>
      </c>
      <c r="H306">
        <v>1</v>
      </c>
      <c r="I306">
        <v>0.25</v>
      </c>
      <c r="J306">
        <v>1</v>
      </c>
      <c r="K306">
        <v>1</v>
      </c>
      <c r="L306">
        <v>4</v>
      </c>
      <c r="M306">
        <v>0.5</v>
      </c>
      <c r="N306">
        <v>0.25</v>
      </c>
      <c r="O306">
        <v>0</v>
      </c>
      <c r="P306">
        <v>0.5</v>
      </c>
      <c r="Q306">
        <v>0.5</v>
      </c>
      <c r="R306">
        <v>1</v>
      </c>
      <c r="S306">
        <v>2</v>
      </c>
      <c r="T306">
        <v>90</v>
      </c>
      <c r="U306">
        <v>8960</v>
      </c>
      <c r="V306">
        <v>35</v>
      </c>
      <c r="W306">
        <v>430</v>
      </c>
      <c r="X306">
        <v>90</v>
      </c>
      <c r="Y306" t="s">
        <v>1059</v>
      </c>
      <c r="Z306">
        <v>140</v>
      </c>
      <c r="AA306">
        <v>1250000</v>
      </c>
      <c r="AB306">
        <v>0.9</v>
      </c>
      <c r="AC306">
        <v>60</v>
      </c>
      <c r="AD306" t="s">
        <v>1062</v>
      </c>
      <c r="AE306" t="s">
        <v>1063</v>
      </c>
      <c r="AF306">
        <v>50</v>
      </c>
      <c r="AG306">
        <v>305</v>
      </c>
      <c r="AH306">
        <v>50</v>
      </c>
      <c r="AI306">
        <v>50</v>
      </c>
      <c r="AJ306">
        <v>40</v>
      </c>
      <c r="AK306" t="s">
        <v>307</v>
      </c>
      <c r="AL306" t="s">
        <v>284</v>
      </c>
      <c r="AM306">
        <v>120</v>
      </c>
      <c r="AN306">
        <v>3</v>
      </c>
      <c r="AO306">
        <v>0</v>
      </c>
    </row>
    <row r="307" spans="1:41">
      <c r="A307" t="s">
        <v>1058</v>
      </c>
      <c r="B307">
        <v>0.5</v>
      </c>
      <c r="C307">
        <v>1</v>
      </c>
      <c r="D307">
        <v>0.5</v>
      </c>
      <c r="E307">
        <v>1</v>
      </c>
      <c r="F307">
        <v>0.5</v>
      </c>
      <c r="G307">
        <v>4</v>
      </c>
      <c r="H307">
        <v>1</v>
      </c>
      <c r="I307">
        <v>0.25</v>
      </c>
      <c r="J307">
        <v>1</v>
      </c>
      <c r="K307">
        <v>1</v>
      </c>
      <c r="L307">
        <v>4</v>
      </c>
      <c r="M307">
        <v>0.5</v>
      </c>
      <c r="N307">
        <v>0.25</v>
      </c>
      <c r="O307">
        <v>0</v>
      </c>
      <c r="P307">
        <v>0.5</v>
      </c>
      <c r="Q307">
        <v>0.5</v>
      </c>
      <c r="R307">
        <v>1</v>
      </c>
      <c r="S307">
        <v>2</v>
      </c>
      <c r="T307">
        <v>140</v>
      </c>
      <c r="U307">
        <v>8960</v>
      </c>
      <c r="V307">
        <v>35</v>
      </c>
      <c r="W307">
        <v>630</v>
      </c>
      <c r="X307">
        <v>45</v>
      </c>
      <c r="Y307" t="s">
        <v>1059</v>
      </c>
      <c r="Z307">
        <v>230</v>
      </c>
      <c r="AA307">
        <v>1250000</v>
      </c>
      <c r="AB307">
        <v>2.1</v>
      </c>
      <c r="AC307">
        <v>70</v>
      </c>
      <c r="AD307" t="s">
        <v>1064</v>
      </c>
      <c r="AE307" t="s">
        <v>1065</v>
      </c>
      <c r="AF307">
        <v>50</v>
      </c>
      <c r="AG307">
        <v>306</v>
      </c>
      <c r="AH307">
        <v>60</v>
      </c>
      <c r="AI307">
        <v>80</v>
      </c>
      <c r="AJ307">
        <v>50</v>
      </c>
      <c r="AK307" t="s">
        <v>307</v>
      </c>
      <c r="AL307" t="s">
        <v>284</v>
      </c>
      <c r="AM307">
        <v>360</v>
      </c>
      <c r="AN307">
        <v>3</v>
      </c>
      <c r="AO307">
        <v>0</v>
      </c>
    </row>
    <row r="308" spans="1:41">
      <c r="A308" t="s">
        <v>1066</v>
      </c>
      <c r="B308">
        <v>1</v>
      </c>
      <c r="C308">
        <v>1</v>
      </c>
      <c r="D308">
        <v>1</v>
      </c>
      <c r="E308">
        <v>1</v>
      </c>
      <c r="F308">
        <v>2</v>
      </c>
      <c r="G308">
        <v>0.5</v>
      </c>
      <c r="H308">
        <v>1</v>
      </c>
      <c r="I308">
        <v>2</v>
      </c>
      <c r="J308">
        <v>2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0.5</v>
      </c>
      <c r="R308">
        <v>1</v>
      </c>
      <c r="S308">
        <v>1</v>
      </c>
      <c r="T308">
        <v>40</v>
      </c>
      <c r="U308">
        <v>5120</v>
      </c>
      <c r="V308">
        <v>70</v>
      </c>
      <c r="W308">
        <v>280</v>
      </c>
      <c r="X308">
        <v>180</v>
      </c>
      <c r="Y308" t="s">
        <v>1067</v>
      </c>
      <c r="Z308">
        <v>55</v>
      </c>
      <c r="AA308">
        <v>1000000</v>
      </c>
      <c r="AB308">
        <v>0.6</v>
      </c>
      <c r="AC308">
        <v>30</v>
      </c>
      <c r="AD308" t="s">
        <v>1068</v>
      </c>
      <c r="AE308" t="s">
        <v>1069</v>
      </c>
      <c r="AF308">
        <v>50</v>
      </c>
      <c r="AG308">
        <v>307</v>
      </c>
      <c r="AH308">
        <v>40</v>
      </c>
      <c r="AI308">
        <v>55</v>
      </c>
      <c r="AJ308">
        <v>60</v>
      </c>
      <c r="AK308" t="s">
        <v>231</v>
      </c>
      <c r="AL308" t="s">
        <v>253</v>
      </c>
      <c r="AM308">
        <v>11.2</v>
      </c>
      <c r="AN308">
        <v>3</v>
      </c>
      <c r="AO308">
        <v>0</v>
      </c>
    </row>
    <row r="309" spans="1:41">
      <c r="A309" t="s">
        <v>1066</v>
      </c>
      <c r="B309">
        <v>1</v>
      </c>
      <c r="C309">
        <v>1</v>
      </c>
      <c r="D309">
        <v>1</v>
      </c>
      <c r="E309">
        <v>1</v>
      </c>
      <c r="F309">
        <v>2</v>
      </c>
      <c r="G309">
        <v>0.5</v>
      </c>
      <c r="H309">
        <v>1</v>
      </c>
      <c r="I309">
        <v>2</v>
      </c>
      <c r="J309">
        <v>2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0.5</v>
      </c>
      <c r="R309">
        <v>1</v>
      </c>
      <c r="S309">
        <v>1</v>
      </c>
      <c r="T309">
        <v>100</v>
      </c>
      <c r="U309">
        <v>5120</v>
      </c>
      <c r="V309">
        <v>70</v>
      </c>
      <c r="W309">
        <v>510</v>
      </c>
      <c r="X309">
        <v>90</v>
      </c>
      <c r="Y309" t="s">
        <v>1067</v>
      </c>
      <c r="Z309">
        <v>85</v>
      </c>
      <c r="AA309">
        <v>1000000</v>
      </c>
      <c r="AB309">
        <v>1.3</v>
      </c>
      <c r="AC309">
        <v>60</v>
      </c>
      <c r="AD309" t="s">
        <v>1070</v>
      </c>
      <c r="AE309" t="s">
        <v>1071</v>
      </c>
      <c r="AF309">
        <v>50</v>
      </c>
      <c r="AG309">
        <v>308</v>
      </c>
      <c r="AH309">
        <v>80</v>
      </c>
      <c r="AI309">
        <v>85</v>
      </c>
      <c r="AJ309">
        <v>100</v>
      </c>
      <c r="AK309" t="s">
        <v>231</v>
      </c>
      <c r="AL309" t="s">
        <v>253</v>
      </c>
      <c r="AM309">
        <v>31.5</v>
      </c>
      <c r="AN309">
        <v>3</v>
      </c>
      <c r="AO309">
        <v>0</v>
      </c>
    </row>
    <row r="310" spans="1:41">
      <c r="A310" t="s">
        <v>1072</v>
      </c>
      <c r="B310">
        <v>1</v>
      </c>
      <c r="C310">
        <v>1</v>
      </c>
      <c r="D310">
        <v>1</v>
      </c>
      <c r="E310">
        <v>0.5</v>
      </c>
      <c r="F310">
        <v>1</v>
      </c>
      <c r="G310">
        <v>1</v>
      </c>
      <c r="H310">
        <v>1</v>
      </c>
      <c r="I310">
        <v>0.5</v>
      </c>
      <c r="J310">
        <v>1</v>
      </c>
      <c r="K310">
        <v>1</v>
      </c>
      <c r="L310">
        <v>2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0.5</v>
      </c>
      <c r="S310">
        <v>1</v>
      </c>
      <c r="T310">
        <v>45</v>
      </c>
      <c r="U310">
        <v>5120</v>
      </c>
      <c r="V310">
        <v>70</v>
      </c>
      <c r="W310">
        <v>295</v>
      </c>
      <c r="X310">
        <v>120</v>
      </c>
      <c r="Y310" t="s">
        <v>496</v>
      </c>
      <c r="Z310">
        <v>40</v>
      </c>
      <c r="AA310">
        <v>1250000</v>
      </c>
      <c r="AB310">
        <v>0.6</v>
      </c>
      <c r="AC310">
        <v>40</v>
      </c>
      <c r="AD310" t="s">
        <v>1073</v>
      </c>
      <c r="AE310" t="s">
        <v>1074</v>
      </c>
      <c r="AF310">
        <v>50</v>
      </c>
      <c r="AG310">
        <v>309</v>
      </c>
      <c r="AH310">
        <v>65</v>
      </c>
      <c r="AI310">
        <v>40</v>
      </c>
      <c r="AJ310">
        <v>65</v>
      </c>
      <c r="AK310" t="s">
        <v>128</v>
      </c>
      <c r="AM310">
        <v>15.2</v>
      </c>
      <c r="AN310">
        <v>3</v>
      </c>
      <c r="AO310">
        <v>0</v>
      </c>
    </row>
    <row r="311" spans="1:41">
      <c r="A311" t="s">
        <v>1072</v>
      </c>
      <c r="B311">
        <v>1</v>
      </c>
      <c r="C311">
        <v>1</v>
      </c>
      <c r="D311">
        <v>1</v>
      </c>
      <c r="E311">
        <v>0.5</v>
      </c>
      <c r="F311">
        <v>1</v>
      </c>
      <c r="G311">
        <v>1</v>
      </c>
      <c r="H311">
        <v>1</v>
      </c>
      <c r="I311">
        <v>0.5</v>
      </c>
      <c r="J311">
        <v>1</v>
      </c>
      <c r="K311">
        <v>1</v>
      </c>
      <c r="L311">
        <v>2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0.5</v>
      </c>
      <c r="S311">
        <v>1</v>
      </c>
      <c r="T311">
        <v>75</v>
      </c>
      <c r="U311">
        <v>5120</v>
      </c>
      <c r="V311">
        <v>70</v>
      </c>
      <c r="W311">
        <v>575</v>
      </c>
      <c r="X311">
        <v>45</v>
      </c>
      <c r="Y311" t="s">
        <v>1075</v>
      </c>
      <c r="Z311">
        <v>80</v>
      </c>
      <c r="AA311">
        <v>1250000</v>
      </c>
      <c r="AB311">
        <v>1.5</v>
      </c>
      <c r="AC311">
        <v>70</v>
      </c>
      <c r="AD311" t="s">
        <v>1076</v>
      </c>
      <c r="AE311" t="s">
        <v>1077</v>
      </c>
      <c r="AF311">
        <v>50</v>
      </c>
      <c r="AG311">
        <v>310</v>
      </c>
      <c r="AH311">
        <v>135</v>
      </c>
      <c r="AI311">
        <v>80</v>
      </c>
      <c r="AJ311">
        <v>135</v>
      </c>
      <c r="AK311" t="s">
        <v>128</v>
      </c>
      <c r="AM311">
        <v>40.200000000000003</v>
      </c>
      <c r="AN311">
        <v>3</v>
      </c>
      <c r="AO311">
        <v>0</v>
      </c>
    </row>
    <row r="312" spans="1:41">
      <c r="A312" t="s">
        <v>1078</v>
      </c>
      <c r="B312">
        <v>1</v>
      </c>
      <c r="C312">
        <v>1</v>
      </c>
      <c r="D312">
        <v>1</v>
      </c>
      <c r="E312">
        <v>0.5</v>
      </c>
      <c r="F312">
        <v>1</v>
      </c>
      <c r="G312">
        <v>1</v>
      </c>
      <c r="H312">
        <v>1</v>
      </c>
      <c r="I312">
        <v>0.5</v>
      </c>
      <c r="J312">
        <v>1</v>
      </c>
      <c r="K312">
        <v>1</v>
      </c>
      <c r="L312">
        <v>2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0.5</v>
      </c>
      <c r="S312">
        <v>1</v>
      </c>
      <c r="T312">
        <v>50</v>
      </c>
      <c r="U312">
        <v>5120</v>
      </c>
      <c r="V312">
        <v>70</v>
      </c>
      <c r="W312">
        <v>405</v>
      </c>
      <c r="X312">
        <v>200</v>
      </c>
      <c r="Y312" t="s">
        <v>1079</v>
      </c>
      <c r="Z312">
        <v>40</v>
      </c>
      <c r="AA312">
        <v>1000000</v>
      </c>
      <c r="AB312">
        <v>0.4</v>
      </c>
      <c r="AC312">
        <v>60</v>
      </c>
      <c r="AD312" t="s">
        <v>1080</v>
      </c>
      <c r="AE312" t="s">
        <v>1081</v>
      </c>
      <c r="AF312">
        <v>50</v>
      </c>
      <c r="AG312">
        <v>311</v>
      </c>
      <c r="AH312">
        <v>85</v>
      </c>
      <c r="AI312">
        <v>75</v>
      </c>
      <c r="AJ312">
        <v>95</v>
      </c>
      <c r="AK312" t="s">
        <v>128</v>
      </c>
      <c r="AM312">
        <v>4.2</v>
      </c>
      <c r="AN312">
        <v>3</v>
      </c>
      <c r="AO312">
        <v>0</v>
      </c>
    </row>
    <row r="313" spans="1:41">
      <c r="A313" t="s">
        <v>1082</v>
      </c>
      <c r="B313">
        <v>1</v>
      </c>
      <c r="C313">
        <v>1</v>
      </c>
      <c r="D313">
        <v>1</v>
      </c>
      <c r="E313">
        <v>0.5</v>
      </c>
      <c r="F313">
        <v>1</v>
      </c>
      <c r="G313">
        <v>1</v>
      </c>
      <c r="H313">
        <v>1</v>
      </c>
      <c r="I313">
        <v>0.5</v>
      </c>
      <c r="J313">
        <v>1</v>
      </c>
      <c r="K313">
        <v>1</v>
      </c>
      <c r="L313">
        <v>2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0.5</v>
      </c>
      <c r="S313">
        <v>1</v>
      </c>
      <c r="T313">
        <v>40</v>
      </c>
      <c r="U313">
        <v>5120</v>
      </c>
      <c r="V313">
        <v>70</v>
      </c>
      <c r="W313">
        <v>405</v>
      </c>
      <c r="X313">
        <v>200</v>
      </c>
      <c r="Y313" t="s">
        <v>1079</v>
      </c>
      <c r="Z313">
        <v>50</v>
      </c>
      <c r="AA313">
        <v>1000000</v>
      </c>
      <c r="AB313">
        <v>0.4</v>
      </c>
      <c r="AC313">
        <v>60</v>
      </c>
      <c r="AD313" t="s">
        <v>1083</v>
      </c>
      <c r="AE313" t="s">
        <v>1084</v>
      </c>
      <c r="AF313">
        <v>50</v>
      </c>
      <c r="AG313">
        <v>312</v>
      </c>
      <c r="AH313">
        <v>75</v>
      </c>
      <c r="AI313">
        <v>85</v>
      </c>
      <c r="AJ313">
        <v>95</v>
      </c>
      <c r="AK313" t="s">
        <v>128</v>
      </c>
      <c r="AM313">
        <v>4.2</v>
      </c>
      <c r="AN313">
        <v>3</v>
      </c>
      <c r="AO313">
        <v>0</v>
      </c>
    </row>
    <row r="314" spans="1:41">
      <c r="A314" t="s">
        <v>1085</v>
      </c>
      <c r="B314">
        <v>1</v>
      </c>
      <c r="C314">
        <v>1</v>
      </c>
      <c r="D314">
        <v>1</v>
      </c>
      <c r="E314">
        <v>1</v>
      </c>
      <c r="F314">
        <v>1</v>
      </c>
      <c r="G314">
        <v>0.5</v>
      </c>
      <c r="H314">
        <v>2</v>
      </c>
      <c r="I314">
        <v>2</v>
      </c>
      <c r="J314">
        <v>1</v>
      </c>
      <c r="K314">
        <v>0.5</v>
      </c>
      <c r="L314">
        <v>0.5</v>
      </c>
      <c r="M314">
        <v>1</v>
      </c>
      <c r="N314">
        <v>1</v>
      </c>
      <c r="O314">
        <v>1</v>
      </c>
      <c r="P314">
        <v>1</v>
      </c>
      <c r="Q314">
        <v>2</v>
      </c>
      <c r="R314">
        <v>1</v>
      </c>
      <c r="S314">
        <v>1</v>
      </c>
      <c r="T314">
        <v>73</v>
      </c>
      <c r="U314">
        <v>3840</v>
      </c>
      <c r="V314">
        <v>70</v>
      </c>
      <c r="W314">
        <v>430</v>
      </c>
      <c r="X314">
        <v>150</v>
      </c>
      <c r="Y314" t="s">
        <v>1086</v>
      </c>
      <c r="Z314">
        <v>75</v>
      </c>
      <c r="AA314">
        <v>600000</v>
      </c>
      <c r="AB314">
        <v>0.7</v>
      </c>
      <c r="AC314">
        <v>65</v>
      </c>
      <c r="AD314" t="s">
        <v>1087</v>
      </c>
      <c r="AE314" t="s">
        <v>1088</v>
      </c>
      <c r="AF314">
        <v>100</v>
      </c>
      <c r="AG314">
        <v>313</v>
      </c>
      <c r="AH314">
        <v>47</v>
      </c>
      <c r="AI314">
        <v>85</v>
      </c>
      <c r="AJ314">
        <v>85</v>
      </c>
      <c r="AK314" t="s">
        <v>77</v>
      </c>
      <c r="AM314">
        <v>17.7</v>
      </c>
      <c r="AN314">
        <v>3</v>
      </c>
      <c r="AO314">
        <v>0</v>
      </c>
    </row>
    <row r="315" spans="1:41">
      <c r="A315" t="s">
        <v>1089</v>
      </c>
      <c r="B315">
        <v>1</v>
      </c>
      <c r="C315">
        <v>1</v>
      </c>
      <c r="D315">
        <v>1</v>
      </c>
      <c r="E315">
        <v>1</v>
      </c>
      <c r="F315">
        <v>1</v>
      </c>
      <c r="G315">
        <v>0.5</v>
      </c>
      <c r="H315">
        <v>2</v>
      </c>
      <c r="I315">
        <v>2</v>
      </c>
      <c r="J315">
        <v>1</v>
      </c>
      <c r="K315">
        <v>0.5</v>
      </c>
      <c r="L315">
        <v>0.5</v>
      </c>
      <c r="M315">
        <v>1</v>
      </c>
      <c r="N315">
        <v>1</v>
      </c>
      <c r="O315">
        <v>1</v>
      </c>
      <c r="P315">
        <v>1</v>
      </c>
      <c r="Q315">
        <v>2</v>
      </c>
      <c r="R315">
        <v>1</v>
      </c>
      <c r="S315">
        <v>1</v>
      </c>
      <c r="T315">
        <v>47</v>
      </c>
      <c r="U315">
        <v>3840</v>
      </c>
      <c r="V315">
        <v>70</v>
      </c>
      <c r="W315">
        <v>430</v>
      </c>
      <c r="X315">
        <v>150</v>
      </c>
      <c r="Y315" t="s">
        <v>1086</v>
      </c>
      <c r="Z315">
        <v>75</v>
      </c>
      <c r="AA315">
        <v>1640000</v>
      </c>
      <c r="AB315">
        <v>0.6</v>
      </c>
      <c r="AC315">
        <v>65</v>
      </c>
      <c r="AD315" t="s">
        <v>1090</v>
      </c>
      <c r="AE315" t="s">
        <v>1091</v>
      </c>
      <c r="AF315">
        <v>0</v>
      </c>
      <c r="AG315">
        <v>314</v>
      </c>
      <c r="AH315">
        <v>73</v>
      </c>
      <c r="AI315">
        <v>85</v>
      </c>
      <c r="AJ315">
        <v>85</v>
      </c>
      <c r="AK315" t="s">
        <v>77</v>
      </c>
      <c r="AM315">
        <v>17.7</v>
      </c>
      <c r="AN315">
        <v>3</v>
      </c>
      <c r="AO315">
        <v>0</v>
      </c>
    </row>
    <row r="316" spans="1:41">
      <c r="A316" t="s">
        <v>1092</v>
      </c>
      <c r="B316">
        <v>1</v>
      </c>
      <c r="C316">
        <v>1</v>
      </c>
      <c r="D316">
        <v>1</v>
      </c>
      <c r="E316">
        <v>0.5</v>
      </c>
      <c r="F316">
        <v>0.5</v>
      </c>
      <c r="G316">
        <v>0.5</v>
      </c>
      <c r="H316">
        <v>2</v>
      </c>
      <c r="I316">
        <v>2</v>
      </c>
      <c r="J316">
        <v>1</v>
      </c>
      <c r="K316">
        <v>0.25</v>
      </c>
      <c r="L316">
        <v>1</v>
      </c>
      <c r="M316">
        <v>2</v>
      </c>
      <c r="N316">
        <v>1</v>
      </c>
      <c r="O316">
        <v>1</v>
      </c>
      <c r="P316">
        <v>2</v>
      </c>
      <c r="Q316">
        <v>1</v>
      </c>
      <c r="R316">
        <v>1</v>
      </c>
      <c r="S316">
        <v>0.5</v>
      </c>
      <c r="T316">
        <v>60</v>
      </c>
      <c r="U316">
        <v>5120</v>
      </c>
      <c r="V316">
        <v>70</v>
      </c>
      <c r="W316">
        <v>400</v>
      </c>
      <c r="X316">
        <v>150</v>
      </c>
      <c r="Y316" t="s">
        <v>1093</v>
      </c>
      <c r="Z316">
        <v>45</v>
      </c>
      <c r="AA316">
        <v>1059860</v>
      </c>
      <c r="AB316">
        <v>0.3</v>
      </c>
      <c r="AC316">
        <v>50</v>
      </c>
      <c r="AD316" t="s">
        <v>1094</v>
      </c>
      <c r="AE316" t="s">
        <v>1095</v>
      </c>
      <c r="AF316">
        <v>50</v>
      </c>
      <c r="AG316">
        <v>315</v>
      </c>
      <c r="AH316">
        <v>100</v>
      </c>
      <c r="AI316">
        <v>80</v>
      </c>
      <c r="AJ316">
        <v>65</v>
      </c>
      <c r="AK316" t="s">
        <v>45</v>
      </c>
      <c r="AL316" t="s">
        <v>46</v>
      </c>
      <c r="AM316">
        <v>2</v>
      </c>
      <c r="AN316">
        <v>3</v>
      </c>
      <c r="AO316">
        <v>0</v>
      </c>
    </row>
    <row r="317" spans="1:41">
      <c r="A317" t="s">
        <v>1096</v>
      </c>
      <c r="B317">
        <v>0.5</v>
      </c>
      <c r="C317">
        <v>1</v>
      </c>
      <c r="D317">
        <v>1</v>
      </c>
      <c r="E317">
        <v>1</v>
      </c>
      <c r="F317">
        <v>0.5</v>
      </c>
      <c r="G317">
        <v>0.5</v>
      </c>
      <c r="H317">
        <v>1</v>
      </c>
      <c r="I317">
        <v>1</v>
      </c>
      <c r="J317">
        <v>1</v>
      </c>
      <c r="K317">
        <v>0.5</v>
      </c>
      <c r="L317">
        <v>2</v>
      </c>
      <c r="M317">
        <v>1</v>
      </c>
      <c r="N317">
        <v>1</v>
      </c>
      <c r="O317">
        <v>0.5</v>
      </c>
      <c r="P317">
        <v>2</v>
      </c>
      <c r="Q317">
        <v>1</v>
      </c>
      <c r="R317">
        <v>1</v>
      </c>
      <c r="S317">
        <v>1</v>
      </c>
      <c r="T317">
        <v>43</v>
      </c>
      <c r="U317">
        <v>5120</v>
      </c>
      <c r="V317">
        <v>70</v>
      </c>
      <c r="W317">
        <v>302</v>
      </c>
      <c r="X317">
        <v>225</v>
      </c>
      <c r="Y317" t="s">
        <v>1097</v>
      </c>
      <c r="Z317">
        <v>53</v>
      </c>
      <c r="AA317">
        <v>1640000</v>
      </c>
      <c r="AB317">
        <v>0.4</v>
      </c>
      <c r="AC317">
        <v>70</v>
      </c>
      <c r="AD317" t="s">
        <v>1098</v>
      </c>
      <c r="AE317" t="s">
        <v>1099</v>
      </c>
      <c r="AF317">
        <v>50</v>
      </c>
      <c r="AG317">
        <v>316</v>
      </c>
      <c r="AH317">
        <v>43</v>
      </c>
      <c r="AI317">
        <v>53</v>
      </c>
      <c r="AJ317">
        <v>40</v>
      </c>
      <c r="AK317" t="s">
        <v>46</v>
      </c>
      <c r="AM317">
        <v>10.3</v>
      </c>
      <c r="AN317">
        <v>3</v>
      </c>
      <c r="AO317">
        <v>0</v>
      </c>
    </row>
    <row r="318" spans="1:41">
      <c r="A318" t="s">
        <v>1096</v>
      </c>
      <c r="B318">
        <v>0.5</v>
      </c>
      <c r="C318">
        <v>1</v>
      </c>
      <c r="D318">
        <v>1</v>
      </c>
      <c r="E318">
        <v>1</v>
      </c>
      <c r="F318">
        <v>0.5</v>
      </c>
      <c r="G318">
        <v>0.5</v>
      </c>
      <c r="H318">
        <v>1</v>
      </c>
      <c r="I318">
        <v>1</v>
      </c>
      <c r="J318">
        <v>1</v>
      </c>
      <c r="K318">
        <v>0.5</v>
      </c>
      <c r="L318">
        <v>2</v>
      </c>
      <c r="M318">
        <v>1</v>
      </c>
      <c r="N318">
        <v>1</v>
      </c>
      <c r="O318">
        <v>0.5</v>
      </c>
      <c r="P318">
        <v>2</v>
      </c>
      <c r="Q318">
        <v>1</v>
      </c>
      <c r="R318">
        <v>1</v>
      </c>
      <c r="S318">
        <v>1</v>
      </c>
      <c r="T318">
        <v>73</v>
      </c>
      <c r="U318">
        <v>5120</v>
      </c>
      <c r="V318">
        <v>70</v>
      </c>
      <c r="W318">
        <v>467</v>
      </c>
      <c r="X318">
        <v>75</v>
      </c>
      <c r="Y318" t="s">
        <v>1100</v>
      </c>
      <c r="Z318">
        <v>83</v>
      </c>
      <c r="AA318">
        <v>1640000</v>
      </c>
      <c r="AB318">
        <v>1.7</v>
      </c>
      <c r="AC318">
        <v>100</v>
      </c>
      <c r="AD318" t="s">
        <v>1101</v>
      </c>
      <c r="AE318" t="s">
        <v>1102</v>
      </c>
      <c r="AF318">
        <v>50</v>
      </c>
      <c r="AG318">
        <v>317</v>
      </c>
      <c r="AH318">
        <v>73</v>
      </c>
      <c r="AI318">
        <v>83</v>
      </c>
      <c r="AJ318">
        <v>55</v>
      </c>
      <c r="AK318" t="s">
        <v>46</v>
      </c>
      <c r="AM318">
        <v>80</v>
      </c>
      <c r="AN318">
        <v>3</v>
      </c>
      <c r="AO318">
        <v>0</v>
      </c>
    </row>
    <row r="319" spans="1:41">
      <c r="A319" t="s">
        <v>1103</v>
      </c>
      <c r="B319">
        <v>2</v>
      </c>
      <c r="C319">
        <v>0.5</v>
      </c>
      <c r="D319">
        <v>1</v>
      </c>
      <c r="E319">
        <v>2</v>
      </c>
      <c r="F319">
        <v>2</v>
      </c>
      <c r="G319">
        <v>2</v>
      </c>
      <c r="H319">
        <v>0.5</v>
      </c>
      <c r="I319">
        <v>1</v>
      </c>
      <c r="J319">
        <v>0.5</v>
      </c>
      <c r="K319">
        <v>2</v>
      </c>
      <c r="L319">
        <v>1</v>
      </c>
      <c r="M319">
        <v>0.5</v>
      </c>
      <c r="N319">
        <v>1</v>
      </c>
      <c r="O319">
        <v>1</v>
      </c>
      <c r="P319">
        <v>0</v>
      </c>
      <c r="Q319">
        <v>1</v>
      </c>
      <c r="R319">
        <v>0.5</v>
      </c>
      <c r="S319">
        <v>0.5</v>
      </c>
      <c r="T319">
        <v>90</v>
      </c>
      <c r="U319">
        <v>5120</v>
      </c>
      <c r="V319">
        <v>35</v>
      </c>
      <c r="W319">
        <v>305</v>
      </c>
      <c r="X319">
        <v>225</v>
      </c>
      <c r="Y319" t="s">
        <v>1104</v>
      </c>
      <c r="Z319">
        <v>20</v>
      </c>
      <c r="AA319">
        <v>1250000</v>
      </c>
      <c r="AB319">
        <v>0.8</v>
      </c>
      <c r="AC319">
        <v>45</v>
      </c>
      <c r="AD319" t="s">
        <v>1105</v>
      </c>
      <c r="AE319" t="s">
        <v>1106</v>
      </c>
      <c r="AF319">
        <v>50</v>
      </c>
      <c r="AG319">
        <v>318</v>
      </c>
      <c r="AH319">
        <v>65</v>
      </c>
      <c r="AI319">
        <v>20</v>
      </c>
      <c r="AJ319">
        <v>65</v>
      </c>
      <c r="AK319" t="s">
        <v>66</v>
      </c>
      <c r="AL319" t="s">
        <v>109</v>
      </c>
      <c r="AM319">
        <v>20.8</v>
      </c>
      <c r="AN319">
        <v>3</v>
      </c>
      <c r="AO319">
        <v>0</v>
      </c>
    </row>
    <row r="320" spans="1:41">
      <c r="A320" t="s">
        <v>1103</v>
      </c>
      <c r="B320">
        <v>2</v>
      </c>
      <c r="C320">
        <v>0.5</v>
      </c>
      <c r="D320">
        <v>1</v>
      </c>
      <c r="E320">
        <v>2</v>
      </c>
      <c r="F320">
        <v>2</v>
      </c>
      <c r="G320">
        <v>2</v>
      </c>
      <c r="H320">
        <v>0.5</v>
      </c>
      <c r="I320">
        <v>1</v>
      </c>
      <c r="J320">
        <v>0.5</v>
      </c>
      <c r="K320">
        <v>2</v>
      </c>
      <c r="L320">
        <v>1</v>
      </c>
      <c r="M320">
        <v>0.5</v>
      </c>
      <c r="N320">
        <v>1</v>
      </c>
      <c r="O320">
        <v>1</v>
      </c>
      <c r="P320">
        <v>0</v>
      </c>
      <c r="Q320">
        <v>1</v>
      </c>
      <c r="R320">
        <v>0.5</v>
      </c>
      <c r="S320">
        <v>0.5</v>
      </c>
      <c r="T320">
        <v>140</v>
      </c>
      <c r="U320">
        <v>5120</v>
      </c>
      <c r="V320">
        <v>35</v>
      </c>
      <c r="W320">
        <v>560</v>
      </c>
      <c r="X320">
        <v>60</v>
      </c>
      <c r="Y320" t="s">
        <v>1107</v>
      </c>
      <c r="Z320">
        <v>70</v>
      </c>
      <c r="AA320">
        <v>1250000</v>
      </c>
      <c r="AB320">
        <v>1.8</v>
      </c>
      <c r="AC320">
        <v>70</v>
      </c>
      <c r="AD320" t="s">
        <v>1108</v>
      </c>
      <c r="AE320" t="s">
        <v>1109</v>
      </c>
      <c r="AF320">
        <v>50</v>
      </c>
      <c r="AG320">
        <v>319</v>
      </c>
      <c r="AH320">
        <v>110</v>
      </c>
      <c r="AI320">
        <v>65</v>
      </c>
      <c r="AJ320">
        <v>105</v>
      </c>
      <c r="AK320" t="s">
        <v>66</v>
      </c>
      <c r="AL320" t="s">
        <v>109</v>
      </c>
      <c r="AM320">
        <v>88.8</v>
      </c>
      <c r="AN320">
        <v>3</v>
      </c>
      <c r="AO320">
        <v>0</v>
      </c>
    </row>
    <row r="321" spans="1:41">
      <c r="A321" t="s">
        <v>1110</v>
      </c>
      <c r="B321">
        <v>1</v>
      </c>
      <c r="C321">
        <v>1</v>
      </c>
      <c r="D321">
        <v>1</v>
      </c>
      <c r="E321">
        <v>2</v>
      </c>
      <c r="F321">
        <v>1</v>
      </c>
      <c r="G321">
        <v>1</v>
      </c>
      <c r="H321">
        <v>0.5</v>
      </c>
      <c r="I321">
        <v>1</v>
      </c>
      <c r="J321">
        <v>1</v>
      </c>
      <c r="K321">
        <v>2</v>
      </c>
      <c r="L321">
        <v>1</v>
      </c>
      <c r="M321">
        <v>0.5</v>
      </c>
      <c r="N321">
        <v>1</v>
      </c>
      <c r="O321">
        <v>1</v>
      </c>
      <c r="P321">
        <v>1</v>
      </c>
      <c r="Q321">
        <v>1</v>
      </c>
      <c r="R321">
        <v>0.5</v>
      </c>
      <c r="S321">
        <v>0.5</v>
      </c>
      <c r="T321">
        <v>70</v>
      </c>
      <c r="U321">
        <v>10240</v>
      </c>
      <c r="V321">
        <v>70</v>
      </c>
      <c r="W321">
        <v>400</v>
      </c>
      <c r="X321">
        <v>125</v>
      </c>
      <c r="Y321" t="s">
        <v>1111</v>
      </c>
      <c r="Z321">
        <v>35</v>
      </c>
      <c r="AA321">
        <v>1640000</v>
      </c>
      <c r="AB321">
        <v>2</v>
      </c>
      <c r="AC321">
        <v>130</v>
      </c>
      <c r="AD321" t="s">
        <v>1112</v>
      </c>
      <c r="AE321" t="s">
        <v>1113</v>
      </c>
      <c r="AF321">
        <v>50</v>
      </c>
      <c r="AG321">
        <v>320</v>
      </c>
      <c r="AH321">
        <v>70</v>
      </c>
      <c r="AI321">
        <v>35</v>
      </c>
      <c r="AJ321">
        <v>60</v>
      </c>
      <c r="AK321" t="s">
        <v>66</v>
      </c>
      <c r="AM321">
        <v>130</v>
      </c>
      <c r="AN321">
        <v>3</v>
      </c>
      <c r="AO321">
        <v>0</v>
      </c>
    </row>
    <row r="322" spans="1:41">
      <c r="A322" t="s">
        <v>1110</v>
      </c>
      <c r="B322">
        <v>1</v>
      </c>
      <c r="C322">
        <v>1</v>
      </c>
      <c r="D322">
        <v>1</v>
      </c>
      <c r="E322">
        <v>2</v>
      </c>
      <c r="F322">
        <v>1</v>
      </c>
      <c r="G322">
        <v>1</v>
      </c>
      <c r="H322">
        <v>0.5</v>
      </c>
      <c r="I322">
        <v>1</v>
      </c>
      <c r="J322">
        <v>1</v>
      </c>
      <c r="K322">
        <v>2</v>
      </c>
      <c r="L322">
        <v>1</v>
      </c>
      <c r="M322">
        <v>0.5</v>
      </c>
      <c r="N322">
        <v>1</v>
      </c>
      <c r="O322">
        <v>1</v>
      </c>
      <c r="P322">
        <v>1</v>
      </c>
      <c r="Q322">
        <v>1</v>
      </c>
      <c r="R322">
        <v>0.5</v>
      </c>
      <c r="S322">
        <v>0.5</v>
      </c>
      <c r="T322">
        <v>90</v>
      </c>
      <c r="U322">
        <v>10240</v>
      </c>
      <c r="V322">
        <v>70</v>
      </c>
      <c r="W322">
        <v>500</v>
      </c>
      <c r="X322">
        <v>60</v>
      </c>
      <c r="Y322" t="s">
        <v>1114</v>
      </c>
      <c r="Z322">
        <v>45</v>
      </c>
      <c r="AA322">
        <v>1640000</v>
      </c>
      <c r="AB322">
        <v>14.5</v>
      </c>
      <c r="AC322">
        <v>170</v>
      </c>
      <c r="AD322" t="s">
        <v>1115</v>
      </c>
      <c r="AE322" t="s">
        <v>1116</v>
      </c>
      <c r="AF322">
        <v>50</v>
      </c>
      <c r="AG322">
        <v>321</v>
      </c>
      <c r="AH322">
        <v>90</v>
      </c>
      <c r="AI322">
        <v>45</v>
      </c>
      <c r="AJ322">
        <v>60</v>
      </c>
      <c r="AK322" t="s">
        <v>66</v>
      </c>
      <c r="AM322">
        <v>398</v>
      </c>
      <c r="AN322">
        <v>3</v>
      </c>
      <c r="AO322">
        <v>0</v>
      </c>
    </row>
    <row r="323" spans="1:41">
      <c r="A323" t="s">
        <v>1117</v>
      </c>
      <c r="B323">
        <v>0.5</v>
      </c>
      <c r="C323">
        <v>1</v>
      </c>
      <c r="D323">
        <v>1</v>
      </c>
      <c r="E323">
        <v>0</v>
      </c>
      <c r="F323">
        <v>0.5</v>
      </c>
      <c r="G323">
        <v>1</v>
      </c>
      <c r="H323">
        <v>0.5</v>
      </c>
      <c r="I323">
        <v>1</v>
      </c>
      <c r="J323">
        <v>1</v>
      </c>
      <c r="K323">
        <v>1</v>
      </c>
      <c r="L323">
        <v>2</v>
      </c>
      <c r="M323">
        <v>1</v>
      </c>
      <c r="N323">
        <v>1</v>
      </c>
      <c r="O323">
        <v>0.5</v>
      </c>
      <c r="P323">
        <v>1</v>
      </c>
      <c r="Q323">
        <v>1</v>
      </c>
      <c r="R323">
        <v>0.5</v>
      </c>
      <c r="S323">
        <v>4</v>
      </c>
      <c r="T323">
        <v>60</v>
      </c>
      <c r="U323">
        <v>5120</v>
      </c>
      <c r="V323">
        <v>70</v>
      </c>
      <c r="W323">
        <v>305</v>
      </c>
      <c r="X323">
        <v>255</v>
      </c>
      <c r="Y323" t="s">
        <v>1118</v>
      </c>
      <c r="Z323">
        <v>40</v>
      </c>
      <c r="AA323">
        <v>1000000</v>
      </c>
      <c r="AB323">
        <v>0.7</v>
      </c>
      <c r="AC323">
        <v>60</v>
      </c>
      <c r="AD323" t="s">
        <v>1119</v>
      </c>
      <c r="AE323" t="s">
        <v>1120</v>
      </c>
      <c r="AF323">
        <v>50</v>
      </c>
      <c r="AG323">
        <v>322</v>
      </c>
      <c r="AH323">
        <v>65</v>
      </c>
      <c r="AI323">
        <v>45</v>
      </c>
      <c r="AJ323">
        <v>35</v>
      </c>
      <c r="AK323" t="s">
        <v>55</v>
      </c>
      <c r="AL323" t="s">
        <v>135</v>
      </c>
      <c r="AM323">
        <v>24</v>
      </c>
      <c r="AN323">
        <v>3</v>
      </c>
      <c r="AO323">
        <v>0</v>
      </c>
    </row>
    <row r="324" spans="1:41">
      <c r="A324" t="s">
        <v>1121</v>
      </c>
      <c r="B324">
        <v>0.5</v>
      </c>
      <c r="C324">
        <v>1</v>
      </c>
      <c r="D324">
        <v>1</v>
      </c>
      <c r="E324">
        <v>0</v>
      </c>
      <c r="F324">
        <v>0.5</v>
      </c>
      <c r="G324">
        <v>1</v>
      </c>
      <c r="H324">
        <v>0.5</v>
      </c>
      <c r="I324">
        <v>1</v>
      </c>
      <c r="J324">
        <v>1</v>
      </c>
      <c r="K324">
        <v>1</v>
      </c>
      <c r="L324">
        <v>2</v>
      </c>
      <c r="M324">
        <v>1</v>
      </c>
      <c r="N324">
        <v>1</v>
      </c>
      <c r="O324">
        <v>0.5</v>
      </c>
      <c r="P324">
        <v>1</v>
      </c>
      <c r="Q324">
        <v>1</v>
      </c>
      <c r="R324">
        <v>0.5</v>
      </c>
      <c r="S324">
        <v>4</v>
      </c>
      <c r="T324">
        <v>120</v>
      </c>
      <c r="U324">
        <v>5120</v>
      </c>
      <c r="V324">
        <v>70</v>
      </c>
      <c r="W324">
        <v>560</v>
      </c>
      <c r="X324">
        <v>150</v>
      </c>
      <c r="Y324" t="s">
        <v>1122</v>
      </c>
      <c r="Z324">
        <v>100</v>
      </c>
      <c r="AA324">
        <v>1000000</v>
      </c>
      <c r="AB324">
        <v>1.9</v>
      </c>
      <c r="AC324">
        <v>70</v>
      </c>
      <c r="AD324" t="s">
        <v>1123</v>
      </c>
      <c r="AE324" t="s">
        <v>1124</v>
      </c>
      <c r="AF324">
        <v>50</v>
      </c>
      <c r="AG324">
        <v>323</v>
      </c>
      <c r="AH324">
        <v>145</v>
      </c>
      <c r="AI324">
        <v>105</v>
      </c>
      <c r="AJ324">
        <v>20</v>
      </c>
      <c r="AK324" t="s">
        <v>55</v>
      </c>
      <c r="AL324" t="s">
        <v>135</v>
      </c>
      <c r="AM324">
        <v>220</v>
      </c>
      <c r="AN324">
        <v>3</v>
      </c>
      <c r="AO324">
        <v>0</v>
      </c>
    </row>
    <row r="325" spans="1:41">
      <c r="A325" t="s">
        <v>1125</v>
      </c>
      <c r="B325">
        <v>0.5</v>
      </c>
      <c r="C325">
        <v>1</v>
      </c>
      <c r="D325">
        <v>1</v>
      </c>
      <c r="E325">
        <v>1</v>
      </c>
      <c r="F325">
        <v>0.5</v>
      </c>
      <c r="G325">
        <v>1</v>
      </c>
      <c r="H325">
        <v>0.5</v>
      </c>
      <c r="I325">
        <v>1</v>
      </c>
      <c r="J325">
        <v>1</v>
      </c>
      <c r="K325">
        <v>0.5</v>
      </c>
      <c r="L325">
        <v>2</v>
      </c>
      <c r="M325">
        <v>0.5</v>
      </c>
      <c r="N325">
        <v>1</v>
      </c>
      <c r="O325">
        <v>1</v>
      </c>
      <c r="P325">
        <v>1</v>
      </c>
      <c r="Q325">
        <v>2</v>
      </c>
      <c r="R325">
        <v>0.5</v>
      </c>
      <c r="S325">
        <v>2</v>
      </c>
      <c r="T325">
        <v>85</v>
      </c>
      <c r="U325">
        <v>5120</v>
      </c>
      <c r="V325">
        <v>70</v>
      </c>
      <c r="W325">
        <v>470</v>
      </c>
      <c r="X325">
        <v>90</v>
      </c>
      <c r="Y325" t="s">
        <v>1126</v>
      </c>
      <c r="Z325">
        <v>140</v>
      </c>
      <c r="AA325">
        <v>1000000</v>
      </c>
      <c r="AB325">
        <v>0.5</v>
      </c>
      <c r="AC325">
        <v>70</v>
      </c>
      <c r="AD325" t="s">
        <v>1127</v>
      </c>
      <c r="AE325" t="s">
        <v>1128</v>
      </c>
      <c r="AF325">
        <v>50</v>
      </c>
      <c r="AG325">
        <v>324</v>
      </c>
      <c r="AH325">
        <v>85</v>
      </c>
      <c r="AI325">
        <v>70</v>
      </c>
      <c r="AJ325">
        <v>20</v>
      </c>
      <c r="AK325" t="s">
        <v>55</v>
      </c>
      <c r="AM325">
        <v>80.400000000000006</v>
      </c>
      <c r="AN325">
        <v>3</v>
      </c>
      <c r="AO325">
        <v>0</v>
      </c>
    </row>
    <row r="326" spans="1:41">
      <c r="A326" t="s">
        <v>1129</v>
      </c>
      <c r="B326">
        <v>2</v>
      </c>
      <c r="C326">
        <v>2</v>
      </c>
      <c r="D326">
        <v>1</v>
      </c>
      <c r="E326">
        <v>1</v>
      </c>
      <c r="F326">
        <v>1</v>
      </c>
      <c r="G326">
        <v>0.5</v>
      </c>
      <c r="H326">
        <v>1</v>
      </c>
      <c r="I326">
        <v>1</v>
      </c>
      <c r="J326">
        <v>2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0.5</v>
      </c>
      <c r="Q326">
        <v>1</v>
      </c>
      <c r="R326">
        <v>1</v>
      </c>
      <c r="S326">
        <v>1</v>
      </c>
      <c r="T326">
        <v>25</v>
      </c>
      <c r="U326">
        <v>5120</v>
      </c>
      <c r="V326">
        <v>70</v>
      </c>
      <c r="W326">
        <v>330</v>
      </c>
      <c r="X326">
        <v>255</v>
      </c>
      <c r="Y326" t="s">
        <v>1130</v>
      </c>
      <c r="Z326">
        <v>35</v>
      </c>
      <c r="AA326">
        <v>800000</v>
      </c>
      <c r="AB326">
        <v>0.7</v>
      </c>
      <c r="AC326">
        <v>60</v>
      </c>
      <c r="AD326" t="s">
        <v>1131</v>
      </c>
      <c r="AE326" t="s">
        <v>1132</v>
      </c>
      <c r="AF326">
        <v>50</v>
      </c>
      <c r="AG326">
        <v>325</v>
      </c>
      <c r="AH326">
        <v>70</v>
      </c>
      <c r="AI326">
        <v>80</v>
      </c>
      <c r="AJ326">
        <v>60</v>
      </c>
      <c r="AK326" t="s">
        <v>253</v>
      </c>
      <c r="AM326">
        <v>30.6</v>
      </c>
      <c r="AN326">
        <v>3</v>
      </c>
      <c r="AO326">
        <v>0</v>
      </c>
    </row>
    <row r="327" spans="1:41">
      <c r="A327" t="s">
        <v>1129</v>
      </c>
      <c r="B327">
        <v>2</v>
      </c>
      <c r="C327">
        <v>2</v>
      </c>
      <c r="D327">
        <v>1</v>
      </c>
      <c r="E327">
        <v>1</v>
      </c>
      <c r="F327">
        <v>1</v>
      </c>
      <c r="G327">
        <v>0.5</v>
      </c>
      <c r="H327">
        <v>1</v>
      </c>
      <c r="I327">
        <v>1</v>
      </c>
      <c r="J327">
        <v>2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0.5</v>
      </c>
      <c r="Q327">
        <v>1</v>
      </c>
      <c r="R327">
        <v>1</v>
      </c>
      <c r="S327">
        <v>1</v>
      </c>
      <c r="T327">
        <v>45</v>
      </c>
      <c r="U327">
        <v>5120</v>
      </c>
      <c r="V327">
        <v>70</v>
      </c>
      <c r="W327">
        <v>470</v>
      </c>
      <c r="X327">
        <v>60</v>
      </c>
      <c r="Y327" t="s">
        <v>1133</v>
      </c>
      <c r="Z327">
        <v>65</v>
      </c>
      <c r="AA327">
        <v>800000</v>
      </c>
      <c r="AB327">
        <v>0.9</v>
      </c>
      <c r="AC327">
        <v>80</v>
      </c>
      <c r="AD327" t="s">
        <v>1134</v>
      </c>
      <c r="AE327" t="s">
        <v>1135</v>
      </c>
      <c r="AF327">
        <v>50</v>
      </c>
      <c r="AG327">
        <v>326</v>
      </c>
      <c r="AH327">
        <v>90</v>
      </c>
      <c r="AI327">
        <v>110</v>
      </c>
      <c r="AJ327">
        <v>80</v>
      </c>
      <c r="AK327" t="s">
        <v>253</v>
      </c>
      <c r="AM327">
        <v>71.5</v>
      </c>
      <c r="AN327">
        <v>3</v>
      </c>
      <c r="AO327">
        <v>0</v>
      </c>
    </row>
    <row r="328" spans="1:41">
      <c r="A328" t="s">
        <v>1136</v>
      </c>
      <c r="B328">
        <v>1</v>
      </c>
      <c r="C328">
        <v>1</v>
      </c>
      <c r="D328">
        <v>1</v>
      </c>
      <c r="E328">
        <v>1</v>
      </c>
      <c r="F328">
        <v>1</v>
      </c>
      <c r="G328">
        <v>2</v>
      </c>
      <c r="H328">
        <v>1</v>
      </c>
      <c r="I328">
        <v>1</v>
      </c>
      <c r="J328">
        <v>0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60</v>
      </c>
      <c r="U328">
        <v>3840</v>
      </c>
      <c r="V328">
        <v>70</v>
      </c>
      <c r="W328">
        <v>360</v>
      </c>
      <c r="X328">
        <v>255</v>
      </c>
      <c r="Y328" t="s">
        <v>1137</v>
      </c>
      <c r="Z328">
        <v>60</v>
      </c>
      <c r="AA328">
        <v>800000</v>
      </c>
      <c r="AB328">
        <v>1.1000000000000001</v>
      </c>
      <c r="AC328">
        <v>60</v>
      </c>
      <c r="AD328" t="s">
        <v>1138</v>
      </c>
      <c r="AE328" t="s">
        <v>1139</v>
      </c>
      <c r="AF328">
        <v>50</v>
      </c>
      <c r="AG328">
        <v>327</v>
      </c>
      <c r="AH328">
        <v>60</v>
      </c>
      <c r="AI328">
        <v>60</v>
      </c>
      <c r="AJ328">
        <v>60</v>
      </c>
      <c r="AK328" t="s">
        <v>99</v>
      </c>
      <c r="AM328">
        <v>5</v>
      </c>
      <c r="AN328">
        <v>3</v>
      </c>
      <c r="AO328">
        <v>0</v>
      </c>
    </row>
    <row r="329" spans="1:41">
      <c r="A329" t="s">
        <v>1140</v>
      </c>
      <c r="B329">
        <v>1</v>
      </c>
      <c r="C329">
        <v>1</v>
      </c>
      <c r="D329">
        <v>1</v>
      </c>
      <c r="E329">
        <v>0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2</v>
      </c>
      <c r="L329">
        <v>1</v>
      </c>
      <c r="M329">
        <v>2</v>
      </c>
      <c r="N329">
        <v>1</v>
      </c>
      <c r="O329">
        <v>0.5</v>
      </c>
      <c r="P329">
        <v>1</v>
      </c>
      <c r="Q329">
        <v>0.5</v>
      </c>
      <c r="R329">
        <v>1</v>
      </c>
      <c r="S329">
        <v>2</v>
      </c>
      <c r="T329">
        <v>100</v>
      </c>
      <c r="U329">
        <v>5120</v>
      </c>
      <c r="V329">
        <v>70</v>
      </c>
      <c r="W329">
        <v>290</v>
      </c>
      <c r="X329">
        <v>255</v>
      </c>
      <c r="Y329" t="s">
        <v>1141</v>
      </c>
      <c r="Z329">
        <v>45</v>
      </c>
      <c r="AA329">
        <v>1059860</v>
      </c>
      <c r="AB329">
        <v>0.7</v>
      </c>
      <c r="AC329">
        <v>45</v>
      </c>
      <c r="AD329" t="s">
        <v>1142</v>
      </c>
      <c r="AE329" t="s">
        <v>1143</v>
      </c>
      <c r="AF329">
        <v>50</v>
      </c>
      <c r="AG329">
        <v>328</v>
      </c>
      <c r="AH329">
        <v>45</v>
      </c>
      <c r="AI329">
        <v>45</v>
      </c>
      <c r="AJ329">
        <v>10</v>
      </c>
      <c r="AK329" t="s">
        <v>135</v>
      </c>
      <c r="AM329">
        <v>15</v>
      </c>
      <c r="AN329">
        <v>3</v>
      </c>
      <c r="AO329">
        <v>0</v>
      </c>
    </row>
    <row r="330" spans="1:41">
      <c r="A330" t="s">
        <v>339</v>
      </c>
      <c r="B330">
        <v>1</v>
      </c>
      <c r="C330">
        <v>1</v>
      </c>
      <c r="D330">
        <v>2</v>
      </c>
      <c r="E330">
        <v>0</v>
      </c>
      <c r="F330">
        <v>2</v>
      </c>
      <c r="G330">
        <v>1</v>
      </c>
      <c r="H330">
        <v>0.5</v>
      </c>
      <c r="I330">
        <v>1</v>
      </c>
      <c r="J330">
        <v>1</v>
      </c>
      <c r="K330">
        <v>1</v>
      </c>
      <c r="L330">
        <v>1</v>
      </c>
      <c r="M330">
        <v>4</v>
      </c>
      <c r="N330">
        <v>1</v>
      </c>
      <c r="O330">
        <v>0.5</v>
      </c>
      <c r="P330">
        <v>1</v>
      </c>
      <c r="Q330">
        <v>0.5</v>
      </c>
      <c r="R330">
        <v>1</v>
      </c>
      <c r="S330">
        <v>1</v>
      </c>
      <c r="T330">
        <v>70</v>
      </c>
      <c r="U330">
        <v>5120</v>
      </c>
      <c r="V330">
        <v>70</v>
      </c>
      <c r="W330">
        <v>340</v>
      </c>
      <c r="X330">
        <v>120</v>
      </c>
      <c r="Y330" t="s">
        <v>1144</v>
      </c>
      <c r="Z330">
        <v>50</v>
      </c>
      <c r="AA330">
        <v>1059860</v>
      </c>
      <c r="AB330">
        <v>1.1000000000000001</v>
      </c>
      <c r="AC330">
        <v>50</v>
      </c>
      <c r="AD330" t="s">
        <v>1145</v>
      </c>
      <c r="AE330" t="s">
        <v>1146</v>
      </c>
      <c r="AF330">
        <v>50</v>
      </c>
      <c r="AG330">
        <v>329</v>
      </c>
      <c r="AH330">
        <v>50</v>
      </c>
      <c r="AI330">
        <v>50</v>
      </c>
      <c r="AJ330">
        <v>70</v>
      </c>
      <c r="AK330" t="s">
        <v>135</v>
      </c>
      <c r="AL330" t="s">
        <v>538</v>
      </c>
      <c r="AM330">
        <v>15.3</v>
      </c>
      <c r="AN330">
        <v>3</v>
      </c>
      <c r="AO330">
        <v>0</v>
      </c>
    </row>
    <row r="331" spans="1:41">
      <c r="A331" t="s">
        <v>339</v>
      </c>
      <c r="B331">
        <v>1</v>
      </c>
      <c r="C331">
        <v>1</v>
      </c>
      <c r="D331">
        <v>2</v>
      </c>
      <c r="E331">
        <v>0</v>
      </c>
      <c r="F331">
        <v>2</v>
      </c>
      <c r="G331">
        <v>1</v>
      </c>
      <c r="H331">
        <v>0.5</v>
      </c>
      <c r="I331">
        <v>1</v>
      </c>
      <c r="J331">
        <v>1</v>
      </c>
      <c r="K331">
        <v>1</v>
      </c>
      <c r="L331">
        <v>1</v>
      </c>
      <c r="M331">
        <v>4</v>
      </c>
      <c r="N331">
        <v>1</v>
      </c>
      <c r="O331">
        <v>0.5</v>
      </c>
      <c r="P331">
        <v>1</v>
      </c>
      <c r="Q331">
        <v>0.5</v>
      </c>
      <c r="R331">
        <v>1</v>
      </c>
      <c r="S331">
        <v>1</v>
      </c>
      <c r="T331">
        <v>100</v>
      </c>
      <c r="U331">
        <v>5120</v>
      </c>
      <c r="V331">
        <v>70</v>
      </c>
      <c r="W331">
        <v>520</v>
      </c>
      <c r="X331">
        <v>45</v>
      </c>
      <c r="Y331" t="s">
        <v>633</v>
      </c>
      <c r="Z331">
        <v>80</v>
      </c>
      <c r="AA331">
        <v>1059860</v>
      </c>
      <c r="AB331">
        <v>2</v>
      </c>
      <c r="AC331">
        <v>80</v>
      </c>
      <c r="AD331" t="s">
        <v>1147</v>
      </c>
      <c r="AE331" t="s">
        <v>1148</v>
      </c>
      <c r="AF331">
        <v>50</v>
      </c>
      <c r="AG331">
        <v>330</v>
      </c>
      <c r="AH331">
        <v>80</v>
      </c>
      <c r="AI331">
        <v>80</v>
      </c>
      <c r="AJ331">
        <v>100</v>
      </c>
      <c r="AK331" t="s">
        <v>135</v>
      </c>
      <c r="AL331" t="s">
        <v>538</v>
      </c>
      <c r="AM331">
        <v>82</v>
      </c>
      <c r="AN331">
        <v>3</v>
      </c>
      <c r="AO331">
        <v>0</v>
      </c>
    </row>
    <row r="332" spans="1:41">
      <c r="A332" t="s">
        <v>1149</v>
      </c>
      <c r="B332">
        <v>2</v>
      </c>
      <c r="C332">
        <v>1</v>
      </c>
      <c r="D332">
        <v>1</v>
      </c>
      <c r="E332">
        <v>0.5</v>
      </c>
      <c r="F332">
        <v>1</v>
      </c>
      <c r="G332">
        <v>1</v>
      </c>
      <c r="H332">
        <v>2</v>
      </c>
      <c r="I332">
        <v>2</v>
      </c>
      <c r="J332">
        <v>1</v>
      </c>
      <c r="K332">
        <v>0.5</v>
      </c>
      <c r="L332">
        <v>0.5</v>
      </c>
      <c r="M332">
        <v>2</v>
      </c>
      <c r="N332">
        <v>1</v>
      </c>
      <c r="O332">
        <v>2</v>
      </c>
      <c r="P332">
        <v>1</v>
      </c>
      <c r="Q332">
        <v>1</v>
      </c>
      <c r="R332">
        <v>1</v>
      </c>
      <c r="S332">
        <v>0.5</v>
      </c>
      <c r="T332">
        <v>85</v>
      </c>
      <c r="U332">
        <v>5120</v>
      </c>
      <c r="V332">
        <v>35</v>
      </c>
      <c r="W332">
        <v>335</v>
      </c>
      <c r="X332">
        <v>190</v>
      </c>
      <c r="Y332" t="s">
        <v>1150</v>
      </c>
      <c r="Z332">
        <v>40</v>
      </c>
      <c r="AA332">
        <v>1059860</v>
      </c>
      <c r="AB332">
        <v>0.4</v>
      </c>
      <c r="AC332">
        <v>50</v>
      </c>
      <c r="AD332" t="s">
        <v>1151</v>
      </c>
      <c r="AE332" t="s">
        <v>1152</v>
      </c>
      <c r="AF332">
        <v>50</v>
      </c>
      <c r="AG332">
        <v>331</v>
      </c>
      <c r="AH332">
        <v>85</v>
      </c>
      <c r="AI332">
        <v>40</v>
      </c>
      <c r="AJ332">
        <v>35</v>
      </c>
      <c r="AK332" t="s">
        <v>45</v>
      </c>
      <c r="AM332">
        <v>51.3</v>
      </c>
      <c r="AN332">
        <v>3</v>
      </c>
      <c r="AO332">
        <v>0</v>
      </c>
    </row>
    <row r="333" spans="1:41">
      <c r="A333" t="s">
        <v>1149</v>
      </c>
      <c r="B333">
        <v>4</v>
      </c>
      <c r="C333">
        <v>0.5</v>
      </c>
      <c r="D333">
        <v>1</v>
      </c>
      <c r="E333">
        <v>0.5</v>
      </c>
      <c r="F333">
        <v>2</v>
      </c>
      <c r="G333">
        <v>2</v>
      </c>
      <c r="H333">
        <v>2</v>
      </c>
      <c r="I333">
        <v>2</v>
      </c>
      <c r="J333">
        <v>0.5</v>
      </c>
      <c r="K333">
        <v>0.5</v>
      </c>
      <c r="L333">
        <v>0.5</v>
      </c>
      <c r="M333">
        <v>2</v>
      </c>
      <c r="N333">
        <v>1</v>
      </c>
      <c r="O333">
        <v>2</v>
      </c>
      <c r="P333">
        <v>0</v>
      </c>
      <c r="Q333">
        <v>1</v>
      </c>
      <c r="R333">
        <v>1</v>
      </c>
      <c r="S333">
        <v>0.5</v>
      </c>
      <c r="T333">
        <v>115</v>
      </c>
      <c r="U333">
        <v>5120</v>
      </c>
      <c r="V333">
        <v>35</v>
      </c>
      <c r="W333">
        <v>475</v>
      </c>
      <c r="X333">
        <v>60</v>
      </c>
      <c r="Y333" t="s">
        <v>1153</v>
      </c>
      <c r="Z333">
        <v>60</v>
      </c>
      <c r="AA333">
        <v>1059860</v>
      </c>
      <c r="AB333">
        <v>1.3</v>
      </c>
      <c r="AC333">
        <v>70</v>
      </c>
      <c r="AD333" t="s">
        <v>1154</v>
      </c>
      <c r="AE333" t="s">
        <v>1155</v>
      </c>
      <c r="AF333">
        <v>50</v>
      </c>
      <c r="AG333">
        <v>332</v>
      </c>
      <c r="AH333">
        <v>115</v>
      </c>
      <c r="AI333">
        <v>60</v>
      </c>
      <c r="AJ333">
        <v>55</v>
      </c>
      <c r="AK333" t="s">
        <v>45</v>
      </c>
      <c r="AL333" t="s">
        <v>109</v>
      </c>
      <c r="AM333">
        <v>77.400000000000006</v>
      </c>
      <c r="AN333">
        <v>3</v>
      </c>
      <c r="AO333">
        <v>0</v>
      </c>
    </row>
    <row r="334" spans="1:41">
      <c r="A334" t="s">
        <v>1156</v>
      </c>
      <c r="B334">
        <v>0.5</v>
      </c>
      <c r="C334">
        <v>1</v>
      </c>
      <c r="D334">
        <v>1</v>
      </c>
      <c r="E334">
        <v>2</v>
      </c>
      <c r="F334">
        <v>1</v>
      </c>
      <c r="G334">
        <v>1</v>
      </c>
      <c r="H334">
        <v>1</v>
      </c>
      <c r="I334">
        <v>1</v>
      </c>
      <c r="J334">
        <v>0</v>
      </c>
      <c r="K334">
        <v>0.5</v>
      </c>
      <c r="L334">
        <v>0</v>
      </c>
      <c r="M334">
        <v>2</v>
      </c>
      <c r="N334">
        <v>1</v>
      </c>
      <c r="O334">
        <v>1</v>
      </c>
      <c r="P334">
        <v>1</v>
      </c>
      <c r="Q334">
        <v>2</v>
      </c>
      <c r="R334">
        <v>1</v>
      </c>
      <c r="S334">
        <v>1</v>
      </c>
      <c r="T334">
        <v>40</v>
      </c>
      <c r="U334">
        <v>5120</v>
      </c>
      <c r="V334">
        <v>70</v>
      </c>
      <c r="W334">
        <v>310</v>
      </c>
      <c r="X334">
        <v>255</v>
      </c>
      <c r="Y334" t="s">
        <v>1157</v>
      </c>
      <c r="Z334">
        <v>60</v>
      </c>
      <c r="AA334">
        <v>600000</v>
      </c>
      <c r="AB334">
        <v>0.4</v>
      </c>
      <c r="AC334">
        <v>45</v>
      </c>
      <c r="AD334" t="s">
        <v>1158</v>
      </c>
      <c r="AE334" t="s">
        <v>1159</v>
      </c>
      <c r="AF334">
        <v>50</v>
      </c>
      <c r="AG334">
        <v>333</v>
      </c>
      <c r="AH334">
        <v>40</v>
      </c>
      <c r="AI334">
        <v>75</v>
      </c>
      <c r="AJ334">
        <v>50</v>
      </c>
      <c r="AK334" t="s">
        <v>99</v>
      </c>
      <c r="AL334" t="s">
        <v>61</v>
      </c>
      <c r="AM334">
        <v>1.2</v>
      </c>
      <c r="AN334">
        <v>3</v>
      </c>
      <c r="AO334">
        <v>0</v>
      </c>
    </row>
    <row r="335" spans="1:41">
      <c r="A335" t="s">
        <v>1156</v>
      </c>
      <c r="B335">
        <v>0.5</v>
      </c>
      <c r="C335">
        <v>1</v>
      </c>
      <c r="D335">
        <v>2</v>
      </c>
      <c r="E335">
        <v>1</v>
      </c>
      <c r="F335">
        <v>2</v>
      </c>
      <c r="G335">
        <v>0.5</v>
      </c>
      <c r="H335">
        <v>0.5</v>
      </c>
      <c r="I335">
        <v>1</v>
      </c>
      <c r="J335">
        <v>1</v>
      </c>
      <c r="K335">
        <v>0.25</v>
      </c>
      <c r="L335">
        <v>0</v>
      </c>
      <c r="M335">
        <v>4</v>
      </c>
      <c r="N335">
        <v>1</v>
      </c>
      <c r="O335">
        <v>1</v>
      </c>
      <c r="P335">
        <v>1</v>
      </c>
      <c r="Q335">
        <v>2</v>
      </c>
      <c r="R335">
        <v>1</v>
      </c>
      <c r="S335">
        <v>0.5</v>
      </c>
      <c r="T335">
        <v>110</v>
      </c>
      <c r="U335">
        <v>5120</v>
      </c>
      <c r="V335">
        <v>70</v>
      </c>
      <c r="W335">
        <v>590</v>
      </c>
      <c r="X335">
        <v>45</v>
      </c>
      <c r="Y335" t="s">
        <v>1160</v>
      </c>
      <c r="Z335">
        <v>110</v>
      </c>
      <c r="AA335">
        <v>600000</v>
      </c>
      <c r="AB335">
        <v>1.1000000000000001</v>
      </c>
      <c r="AC335">
        <v>75</v>
      </c>
      <c r="AD335" t="s">
        <v>1161</v>
      </c>
      <c r="AE335" t="s">
        <v>1162</v>
      </c>
      <c r="AF335">
        <v>50</v>
      </c>
      <c r="AG335">
        <v>334</v>
      </c>
      <c r="AH335">
        <v>110</v>
      </c>
      <c r="AI335">
        <v>105</v>
      </c>
      <c r="AJ335">
        <v>80</v>
      </c>
      <c r="AK335" t="s">
        <v>538</v>
      </c>
      <c r="AL335" t="s">
        <v>61</v>
      </c>
      <c r="AM335">
        <v>20.6</v>
      </c>
      <c r="AN335">
        <v>3</v>
      </c>
      <c r="AO335">
        <v>0</v>
      </c>
    </row>
    <row r="336" spans="1:41">
      <c r="A336" t="s">
        <v>1163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2</v>
      </c>
      <c r="H336">
        <v>1</v>
      </c>
      <c r="I336">
        <v>1</v>
      </c>
      <c r="J336">
        <v>0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115</v>
      </c>
      <c r="U336">
        <v>5120</v>
      </c>
      <c r="V336">
        <v>70</v>
      </c>
      <c r="W336">
        <v>458</v>
      </c>
      <c r="X336">
        <v>90</v>
      </c>
      <c r="Y336" t="s">
        <v>1164</v>
      </c>
      <c r="Z336">
        <v>60</v>
      </c>
      <c r="AA336">
        <v>600000</v>
      </c>
      <c r="AB336">
        <v>1.3</v>
      </c>
      <c r="AC336">
        <v>73</v>
      </c>
      <c r="AD336" t="s">
        <v>1165</v>
      </c>
      <c r="AE336" t="s">
        <v>1166</v>
      </c>
      <c r="AF336">
        <v>50</v>
      </c>
      <c r="AG336">
        <v>335</v>
      </c>
      <c r="AH336">
        <v>60</v>
      </c>
      <c r="AI336">
        <v>60</v>
      </c>
      <c r="AJ336">
        <v>90</v>
      </c>
      <c r="AK336" t="s">
        <v>99</v>
      </c>
      <c r="AM336">
        <v>40.299999999999997</v>
      </c>
      <c r="AN336">
        <v>3</v>
      </c>
      <c r="AO336">
        <v>0</v>
      </c>
    </row>
    <row r="337" spans="1:41">
      <c r="A337" t="s">
        <v>1167</v>
      </c>
      <c r="B337">
        <v>0.5</v>
      </c>
      <c r="C337">
        <v>1</v>
      </c>
      <c r="D337">
        <v>1</v>
      </c>
      <c r="E337">
        <v>1</v>
      </c>
      <c r="F337">
        <v>0.5</v>
      </c>
      <c r="G337">
        <v>0.5</v>
      </c>
      <c r="H337">
        <v>1</v>
      </c>
      <c r="I337">
        <v>1</v>
      </c>
      <c r="J337">
        <v>1</v>
      </c>
      <c r="K337">
        <v>0.5</v>
      </c>
      <c r="L337">
        <v>2</v>
      </c>
      <c r="M337">
        <v>1</v>
      </c>
      <c r="N337">
        <v>1</v>
      </c>
      <c r="O337">
        <v>0.5</v>
      </c>
      <c r="P337">
        <v>2</v>
      </c>
      <c r="Q337">
        <v>1</v>
      </c>
      <c r="R337">
        <v>1</v>
      </c>
      <c r="S337">
        <v>1</v>
      </c>
      <c r="T337">
        <v>100</v>
      </c>
      <c r="U337">
        <v>5120</v>
      </c>
      <c r="V337">
        <v>70</v>
      </c>
      <c r="W337">
        <v>458</v>
      </c>
      <c r="X337">
        <v>90</v>
      </c>
      <c r="Y337" t="s">
        <v>1168</v>
      </c>
      <c r="Z337">
        <v>60</v>
      </c>
      <c r="AA337">
        <v>1640000</v>
      </c>
      <c r="AB337">
        <v>2.7</v>
      </c>
      <c r="AC337">
        <v>73</v>
      </c>
      <c r="AD337" t="s">
        <v>1169</v>
      </c>
      <c r="AE337" t="s">
        <v>1170</v>
      </c>
      <c r="AF337">
        <v>50</v>
      </c>
      <c r="AG337">
        <v>336</v>
      </c>
      <c r="AH337">
        <v>100</v>
      </c>
      <c r="AI337">
        <v>60</v>
      </c>
      <c r="AJ337">
        <v>65</v>
      </c>
      <c r="AK337" t="s">
        <v>46</v>
      </c>
      <c r="AM337">
        <v>52.5</v>
      </c>
      <c r="AN337">
        <v>3</v>
      </c>
      <c r="AO337">
        <v>0</v>
      </c>
    </row>
    <row r="338" spans="1:41">
      <c r="A338" t="s">
        <v>339</v>
      </c>
      <c r="B338">
        <v>2</v>
      </c>
      <c r="C338">
        <v>2</v>
      </c>
      <c r="D338">
        <v>1</v>
      </c>
      <c r="E338">
        <v>1</v>
      </c>
      <c r="F338">
        <v>1</v>
      </c>
      <c r="G338">
        <v>1</v>
      </c>
      <c r="H338">
        <v>0.5</v>
      </c>
      <c r="I338">
        <v>0.5</v>
      </c>
      <c r="J338">
        <v>2</v>
      </c>
      <c r="K338">
        <v>2</v>
      </c>
      <c r="L338">
        <v>2</v>
      </c>
      <c r="M338">
        <v>1</v>
      </c>
      <c r="N338">
        <v>0.5</v>
      </c>
      <c r="O338">
        <v>0.5</v>
      </c>
      <c r="P338">
        <v>0.5</v>
      </c>
      <c r="Q338">
        <v>1</v>
      </c>
      <c r="R338">
        <v>2</v>
      </c>
      <c r="S338">
        <v>2</v>
      </c>
      <c r="T338">
        <v>55</v>
      </c>
      <c r="U338">
        <v>6400</v>
      </c>
      <c r="V338">
        <v>70</v>
      </c>
      <c r="W338">
        <v>460</v>
      </c>
      <c r="X338">
        <v>45</v>
      </c>
      <c r="Y338" t="s">
        <v>1171</v>
      </c>
      <c r="Z338">
        <v>65</v>
      </c>
      <c r="AA338">
        <v>800000</v>
      </c>
      <c r="AB338">
        <v>1</v>
      </c>
      <c r="AC338">
        <v>90</v>
      </c>
      <c r="AD338" t="s">
        <v>1172</v>
      </c>
      <c r="AE338" t="s">
        <v>1173</v>
      </c>
      <c r="AG338">
        <v>337</v>
      </c>
      <c r="AH338">
        <v>95</v>
      </c>
      <c r="AI338">
        <v>85</v>
      </c>
      <c r="AJ338">
        <v>70</v>
      </c>
      <c r="AK338" t="s">
        <v>284</v>
      </c>
      <c r="AL338" t="s">
        <v>253</v>
      </c>
      <c r="AM338">
        <v>168</v>
      </c>
      <c r="AN338">
        <v>3</v>
      </c>
      <c r="AO338">
        <v>0</v>
      </c>
    </row>
    <row r="339" spans="1:41">
      <c r="A339" t="s">
        <v>339</v>
      </c>
      <c r="B339">
        <v>2</v>
      </c>
      <c r="C339">
        <v>2</v>
      </c>
      <c r="D339">
        <v>1</v>
      </c>
      <c r="E339">
        <v>1</v>
      </c>
      <c r="F339">
        <v>1</v>
      </c>
      <c r="G339">
        <v>1</v>
      </c>
      <c r="H339">
        <v>0.5</v>
      </c>
      <c r="I339">
        <v>0.5</v>
      </c>
      <c r="J339">
        <v>2</v>
      </c>
      <c r="K339">
        <v>2</v>
      </c>
      <c r="L339">
        <v>2</v>
      </c>
      <c r="M339">
        <v>1</v>
      </c>
      <c r="N339">
        <v>0.5</v>
      </c>
      <c r="O339">
        <v>0.5</v>
      </c>
      <c r="P339">
        <v>0.5</v>
      </c>
      <c r="Q339">
        <v>1</v>
      </c>
      <c r="R339">
        <v>2</v>
      </c>
      <c r="S339">
        <v>2</v>
      </c>
      <c r="T339">
        <v>95</v>
      </c>
      <c r="U339">
        <v>6400</v>
      </c>
      <c r="V339">
        <v>70</v>
      </c>
      <c r="W339">
        <v>460</v>
      </c>
      <c r="X339">
        <v>45</v>
      </c>
      <c r="Y339" t="s">
        <v>1171</v>
      </c>
      <c r="Z339">
        <v>85</v>
      </c>
      <c r="AA339">
        <v>800000</v>
      </c>
      <c r="AB339">
        <v>1.2</v>
      </c>
      <c r="AC339">
        <v>90</v>
      </c>
      <c r="AD339" t="s">
        <v>1174</v>
      </c>
      <c r="AE339" t="s">
        <v>1175</v>
      </c>
      <c r="AG339">
        <v>338</v>
      </c>
      <c r="AH339">
        <v>55</v>
      </c>
      <c r="AI339">
        <v>65</v>
      </c>
      <c r="AJ339">
        <v>70</v>
      </c>
      <c r="AK339" t="s">
        <v>284</v>
      </c>
      <c r="AL339" t="s">
        <v>253</v>
      </c>
      <c r="AM339">
        <v>154</v>
      </c>
      <c r="AN339">
        <v>3</v>
      </c>
      <c r="AO339">
        <v>0</v>
      </c>
    </row>
    <row r="340" spans="1:41">
      <c r="A340" t="s">
        <v>1176</v>
      </c>
      <c r="B340">
        <v>1</v>
      </c>
      <c r="C340">
        <v>1</v>
      </c>
      <c r="D340">
        <v>1</v>
      </c>
      <c r="E340">
        <v>0</v>
      </c>
      <c r="F340">
        <v>1</v>
      </c>
      <c r="G340">
        <v>1</v>
      </c>
      <c r="H340">
        <v>0.5</v>
      </c>
      <c r="I340">
        <v>1</v>
      </c>
      <c r="J340">
        <v>1</v>
      </c>
      <c r="K340">
        <v>4</v>
      </c>
      <c r="L340">
        <v>1</v>
      </c>
      <c r="M340">
        <v>1</v>
      </c>
      <c r="N340">
        <v>1</v>
      </c>
      <c r="O340">
        <v>0.5</v>
      </c>
      <c r="P340">
        <v>1</v>
      </c>
      <c r="Q340">
        <v>0.5</v>
      </c>
      <c r="R340">
        <v>0.5</v>
      </c>
      <c r="S340">
        <v>1</v>
      </c>
      <c r="T340">
        <v>48</v>
      </c>
      <c r="U340">
        <v>5120</v>
      </c>
      <c r="V340">
        <v>70</v>
      </c>
      <c r="W340">
        <v>288</v>
      </c>
      <c r="X340">
        <v>190</v>
      </c>
      <c r="Y340" t="s">
        <v>1177</v>
      </c>
      <c r="Z340">
        <v>43</v>
      </c>
      <c r="AA340">
        <v>1000000</v>
      </c>
      <c r="AB340">
        <v>0.4</v>
      </c>
      <c r="AC340">
        <v>50</v>
      </c>
      <c r="AD340" t="s">
        <v>1178</v>
      </c>
      <c r="AE340" t="s">
        <v>1179</v>
      </c>
      <c r="AF340">
        <v>50</v>
      </c>
      <c r="AG340">
        <v>339</v>
      </c>
      <c r="AH340">
        <v>46</v>
      </c>
      <c r="AI340">
        <v>41</v>
      </c>
      <c r="AJ340">
        <v>60</v>
      </c>
      <c r="AK340" t="s">
        <v>66</v>
      </c>
      <c r="AL340" t="s">
        <v>135</v>
      </c>
      <c r="AM340">
        <v>1.9</v>
      </c>
      <c r="AN340">
        <v>3</v>
      </c>
      <c r="AO340">
        <v>0</v>
      </c>
    </row>
    <row r="341" spans="1:41">
      <c r="A341" t="s">
        <v>1176</v>
      </c>
      <c r="B341">
        <v>1</v>
      </c>
      <c r="C341">
        <v>1</v>
      </c>
      <c r="D341">
        <v>1</v>
      </c>
      <c r="E341">
        <v>0</v>
      </c>
      <c r="F341">
        <v>1</v>
      </c>
      <c r="G341">
        <v>1</v>
      </c>
      <c r="H341">
        <v>0.5</v>
      </c>
      <c r="I341">
        <v>1</v>
      </c>
      <c r="J341">
        <v>1</v>
      </c>
      <c r="K341">
        <v>4</v>
      </c>
      <c r="L341">
        <v>1</v>
      </c>
      <c r="M341">
        <v>1</v>
      </c>
      <c r="N341">
        <v>1</v>
      </c>
      <c r="O341">
        <v>0.5</v>
      </c>
      <c r="P341">
        <v>1</v>
      </c>
      <c r="Q341">
        <v>0.5</v>
      </c>
      <c r="R341">
        <v>0.5</v>
      </c>
      <c r="S341">
        <v>1</v>
      </c>
      <c r="T341">
        <v>78</v>
      </c>
      <c r="U341">
        <v>5120</v>
      </c>
      <c r="V341">
        <v>70</v>
      </c>
      <c r="W341">
        <v>468</v>
      </c>
      <c r="X341">
        <v>75</v>
      </c>
      <c r="Y341" t="s">
        <v>1177</v>
      </c>
      <c r="Z341">
        <v>73</v>
      </c>
      <c r="AA341">
        <v>1000000</v>
      </c>
      <c r="AB341">
        <v>0.9</v>
      </c>
      <c r="AC341">
        <v>110</v>
      </c>
      <c r="AD341" t="s">
        <v>1180</v>
      </c>
      <c r="AE341" t="s">
        <v>1181</v>
      </c>
      <c r="AF341">
        <v>50</v>
      </c>
      <c r="AG341">
        <v>340</v>
      </c>
      <c r="AH341">
        <v>76</v>
      </c>
      <c r="AI341">
        <v>71</v>
      </c>
      <c r="AJ341">
        <v>60</v>
      </c>
      <c r="AK341" t="s">
        <v>66</v>
      </c>
      <c r="AL341" t="s">
        <v>135</v>
      </c>
      <c r="AM341">
        <v>23.6</v>
      </c>
      <c r="AN341">
        <v>3</v>
      </c>
      <c r="AO341">
        <v>0</v>
      </c>
    </row>
    <row r="342" spans="1:41">
      <c r="A342" t="s">
        <v>1182</v>
      </c>
      <c r="B342">
        <v>1</v>
      </c>
      <c r="C342">
        <v>1</v>
      </c>
      <c r="D342">
        <v>1</v>
      </c>
      <c r="E342">
        <v>2</v>
      </c>
      <c r="F342">
        <v>1</v>
      </c>
      <c r="G342">
        <v>1</v>
      </c>
      <c r="H342">
        <v>0.5</v>
      </c>
      <c r="I342">
        <v>1</v>
      </c>
      <c r="J342">
        <v>1</v>
      </c>
      <c r="K342">
        <v>2</v>
      </c>
      <c r="L342">
        <v>1</v>
      </c>
      <c r="M342">
        <v>0.5</v>
      </c>
      <c r="N342">
        <v>1</v>
      </c>
      <c r="O342">
        <v>1</v>
      </c>
      <c r="P342">
        <v>1</v>
      </c>
      <c r="Q342">
        <v>1</v>
      </c>
      <c r="R342">
        <v>0.5</v>
      </c>
      <c r="S342">
        <v>0.5</v>
      </c>
      <c r="T342">
        <v>80</v>
      </c>
      <c r="U342">
        <v>3840</v>
      </c>
      <c r="V342">
        <v>70</v>
      </c>
      <c r="W342">
        <v>308</v>
      </c>
      <c r="X342">
        <v>205</v>
      </c>
      <c r="Y342" t="s">
        <v>1183</v>
      </c>
      <c r="Z342">
        <v>65</v>
      </c>
      <c r="AA342">
        <v>1640000</v>
      </c>
      <c r="AB342">
        <v>0.6</v>
      </c>
      <c r="AC342">
        <v>43</v>
      </c>
      <c r="AD342" t="s">
        <v>1184</v>
      </c>
      <c r="AE342" t="s">
        <v>1185</v>
      </c>
      <c r="AF342">
        <v>50</v>
      </c>
      <c r="AG342">
        <v>341</v>
      </c>
      <c r="AH342">
        <v>50</v>
      </c>
      <c r="AI342">
        <v>35</v>
      </c>
      <c r="AJ342">
        <v>35</v>
      </c>
      <c r="AK342" t="s">
        <v>66</v>
      </c>
      <c r="AM342">
        <v>11.5</v>
      </c>
      <c r="AN342">
        <v>3</v>
      </c>
      <c r="AO342">
        <v>0</v>
      </c>
    </row>
    <row r="343" spans="1:41">
      <c r="A343" t="s">
        <v>1182</v>
      </c>
      <c r="B343">
        <v>2</v>
      </c>
      <c r="C343">
        <v>0.5</v>
      </c>
      <c r="D343">
        <v>1</v>
      </c>
      <c r="E343">
        <v>2</v>
      </c>
      <c r="F343">
        <v>2</v>
      </c>
      <c r="G343">
        <v>2</v>
      </c>
      <c r="H343">
        <v>0.5</v>
      </c>
      <c r="I343">
        <v>1</v>
      </c>
      <c r="J343">
        <v>0.5</v>
      </c>
      <c r="K343">
        <v>2</v>
      </c>
      <c r="L343">
        <v>1</v>
      </c>
      <c r="M343">
        <v>0.5</v>
      </c>
      <c r="N343">
        <v>1</v>
      </c>
      <c r="O343">
        <v>1</v>
      </c>
      <c r="P343">
        <v>0</v>
      </c>
      <c r="Q343">
        <v>1</v>
      </c>
      <c r="R343">
        <v>0.5</v>
      </c>
      <c r="S343">
        <v>0.5</v>
      </c>
      <c r="T343">
        <v>120</v>
      </c>
      <c r="U343">
        <v>3840</v>
      </c>
      <c r="V343">
        <v>70</v>
      </c>
      <c r="W343">
        <v>468</v>
      </c>
      <c r="X343">
        <v>155</v>
      </c>
      <c r="Y343" t="s">
        <v>1186</v>
      </c>
      <c r="Z343">
        <v>85</v>
      </c>
      <c r="AA343">
        <v>1640000</v>
      </c>
      <c r="AB343">
        <v>1.1000000000000001</v>
      </c>
      <c r="AC343">
        <v>63</v>
      </c>
      <c r="AD343" t="s">
        <v>1187</v>
      </c>
      <c r="AE343" t="s">
        <v>1188</v>
      </c>
      <c r="AF343">
        <v>50</v>
      </c>
      <c r="AG343">
        <v>342</v>
      </c>
      <c r="AH343">
        <v>90</v>
      </c>
      <c r="AI343">
        <v>55</v>
      </c>
      <c r="AJ343">
        <v>55</v>
      </c>
      <c r="AK343" t="s">
        <v>66</v>
      </c>
      <c r="AL343" t="s">
        <v>109</v>
      </c>
      <c r="AM343">
        <v>32.799999999999997</v>
      </c>
      <c r="AN343">
        <v>3</v>
      </c>
      <c r="AO343">
        <v>0</v>
      </c>
    </row>
    <row r="344" spans="1:41">
      <c r="A344" t="s">
        <v>339</v>
      </c>
      <c r="B344">
        <v>2</v>
      </c>
      <c r="C344">
        <v>2</v>
      </c>
      <c r="D344">
        <v>1</v>
      </c>
      <c r="E344">
        <v>0</v>
      </c>
      <c r="F344">
        <v>1</v>
      </c>
      <c r="G344">
        <v>0.5</v>
      </c>
      <c r="H344">
        <v>1</v>
      </c>
      <c r="I344">
        <v>1</v>
      </c>
      <c r="J344">
        <v>2</v>
      </c>
      <c r="K344">
        <v>2</v>
      </c>
      <c r="L344">
        <v>1</v>
      </c>
      <c r="M344">
        <v>2</v>
      </c>
      <c r="N344">
        <v>1</v>
      </c>
      <c r="O344">
        <v>0.5</v>
      </c>
      <c r="P344">
        <v>0.5</v>
      </c>
      <c r="Q344">
        <v>0.5</v>
      </c>
      <c r="R344">
        <v>1</v>
      </c>
      <c r="S344">
        <v>2</v>
      </c>
      <c r="T344">
        <v>40</v>
      </c>
      <c r="U344">
        <v>5120</v>
      </c>
      <c r="V344">
        <v>70</v>
      </c>
      <c r="W344">
        <v>300</v>
      </c>
      <c r="X344">
        <v>255</v>
      </c>
      <c r="Y344" t="s">
        <v>1189</v>
      </c>
      <c r="Z344">
        <v>55</v>
      </c>
      <c r="AA344">
        <v>1000000</v>
      </c>
      <c r="AB344">
        <v>0.5</v>
      </c>
      <c r="AC344">
        <v>40</v>
      </c>
      <c r="AD344" t="s">
        <v>1190</v>
      </c>
      <c r="AE344" t="s">
        <v>1191</v>
      </c>
      <c r="AG344">
        <v>343</v>
      </c>
      <c r="AH344">
        <v>40</v>
      </c>
      <c r="AI344">
        <v>70</v>
      </c>
      <c r="AJ344">
        <v>55</v>
      </c>
      <c r="AK344" t="s">
        <v>135</v>
      </c>
      <c r="AL344" t="s">
        <v>253</v>
      </c>
      <c r="AM344">
        <v>21.5</v>
      </c>
      <c r="AN344">
        <v>3</v>
      </c>
      <c r="AO344">
        <v>0</v>
      </c>
    </row>
    <row r="345" spans="1:41">
      <c r="A345" t="s">
        <v>339</v>
      </c>
      <c r="B345">
        <v>2</v>
      </c>
      <c r="C345">
        <v>2</v>
      </c>
      <c r="D345">
        <v>1</v>
      </c>
      <c r="E345">
        <v>0</v>
      </c>
      <c r="F345">
        <v>1</v>
      </c>
      <c r="G345">
        <v>0.5</v>
      </c>
      <c r="H345">
        <v>1</v>
      </c>
      <c r="I345">
        <v>1</v>
      </c>
      <c r="J345">
        <v>2</v>
      </c>
      <c r="K345">
        <v>2</v>
      </c>
      <c r="L345">
        <v>1</v>
      </c>
      <c r="M345">
        <v>2</v>
      </c>
      <c r="N345">
        <v>1</v>
      </c>
      <c r="O345">
        <v>0.5</v>
      </c>
      <c r="P345">
        <v>0.5</v>
      </c>
      <c r="Q345">
        <v>0.5</v>
      </c>
      <c r="R345">
        <v>1</v>
      </c>
      <c r="S345">
        <v>2</v>
      </c>
      <c r="T345">
        <v>70</v>
      </c>
      <c r="U345">
        <v>5120</v>
      </c>
      <c r="V345">
        <v>70</v>
      </c>
      <c r="W345">
        <v>500</v>
      </c>
      <c r="X345">
        <v>90</v>
      </c>
      <c r="Y345" t="s">
        <v>1189</v>
      </c>
      <c r="Z345">
        <v>105</v>
      </c>
      <c r="AA345">
        <v>1000000</v>
      </c>
      <c r="AB345">
        <v>1.5</v>
      </c>
      <c r="AC345">
        <v>60</v>
      </c>
      <c r="AD345" t="s">
        <v>1192</v>
      </c>
      <c r="AE345" t="s">
        <v>1193</v>
      </c>
      <c r="AG345">
        <v>344</v>
      </c>
      <c r="AH345">
        <v>70</v>
      </c>
      <c r="AI345">
        <v>120</v>
      </c>
      <c r="AJ345">
        <v>75</v>
      </c>
      <c r="AK345" t="s">
        <v>135</v>
      </c>
      <c r="AL345" t="s">
        <v>253</v>
      </c>
      <c r="AM345">
        <v>108</v>
      </c>
      <c r="AN345">
        <v>3</v>
      </c>
      <c r="AO345">
        <v>0</v>
      </c>
    </row>
    <row r="346" spans="1:41">
      <c r="A346" t="s">
        <v>1194</v>
      </c>
      <c r="B346">
        <v>2</v>
      </c>
      <c r="C346">
        <v>1</v>
      </c>
      <c r="D346">
        <v>1</v>
      </c>
      <c r="E346">
        <v>0.5</v>
      </c>
      <c r="F346">
        <v>1</v>
      </c>
      <c r="G346">
        <v>2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2</v>
      </c>
      <c r="N346">
        <v>0.5</v>
      </c>
      <c r="O346">
        <v>1</v>
      </c>
      <c r="P346">
        <v>1</v>
      </c>
      <c r="Q346">
        <v>1</v>
      </c>
      <c r="R346">
        <v>2</v>
      </c>
      <c r="S346">
        <v>1</v>
      </c>
      <c r="T346">
        <v>41</v>
      </c>
      <c r="U346">
        <v>7680</v>
      </c>
      <c r="V346">
        <v>70</v>
      </c>
      <c r="W346">
        <v>355</v>
      </c>
      <c r="X346">
        <v>45</v>
      </c>
      <c r="Y346" t="s">
        <v>1195</v>
      </c>
      <c r="Z346">
        <v>77</v>
      </c>
      <c r="AA346">
        <v>600000</v>
      </c>
      <c r="AB346">
        <v>1</v>
      </c>
      <c r="AC346">
        <v>66</v>
      </c>
      <c r="AD346" t="s">
        <v>1196</v>
      </c>
      <c r="AE346" t="s">
        <v>1197</v>
      </c>
      <c r="AF346">
        <v>88.1</v>
      </c>
      <c r="AG346">
        <v>345</v>
      </c>
      <c r="AH346">
        <v>61</v>
      </c>
      <c r="AI346">
        <v>87</v>
      </c>
      <c r="AJ346">
        <v>23</v>
      </c>
      <c r="AK346" t="s">
        <v>284</v>
      </c>
      <c r="AL346" t="s">
        <v>45</v>
      </c>
      <c r="AM346">
        <v>23.8</v>
      </c>
      <c r="AN346">
        <v>3</v>
      </c>
      <c r="AO346">
        <v>0</v>
      </c>
    </row>
    <row r="347" spans="1:41">
      <c r="A347" t="s">
        <v>1194</v>
      </c>
      <c r="B347">
        <v>2</v>
      </c>
      <c r="C347">
        <v>1</v>
      </c>
      <c r="D347">
        <v>1</v>
      </c>
      <c r="E347">
        <v>0.5</v>
      </c>
      <c r="F347">
        <v>1</v>
      </c>
      <c r="G347">
        <v>2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2</v>
      </c>
      <c r="N347">
        <v>0.5</v>
      </c>
      <c r="O347">
        <v>1</v>
      </c>
      <c r="P347">
        <v>1</v>
      </c>
      <c r="Q347">
        <v>1</v>
      </c>
      <c r="R347">
        <v>2</v>
      </c>
      <c r="S347">
        <v>1</v>
      </c>
      <c r="T347">
        <v>81</v>
      </c>
      <c r="U347">
        <v>7680</v>
      </c>
      <c r="V347">
        <v>70</v>
      </c>
      <c r="W347">
        <v>495</v>
      </c>
      <c r="X347">
        <v>45</v>
      </c>
      <c r="Y347" t="s">
        <v>1198</v>
      </c>
      <c r="Z347">
        <v>97</v>
      </c>
      <c r="AA347">
        <v>600000</v>
      </c>
      <c r="AB347">
        <v>1.5</v>
      </c>
      <c r="AC347">
        <v>86</v>
      </c>
      <c r="AD347" t="s">
        <v>1199</v>
      </c>
      <c r="AE347" t="s">
        <v>1200</v>
      </c>
      <c r="AF347">
        <v>88.1</v>
      </c>
      <c r="AG347">
        <v>346</v>
      </c>
      <c r="AH347">
        <v>81</v>
      </c>
      <c r="AI347">
        <v>107</v>
      </c>
      <c r="AJ347">
        <v>43</v>
      </c>
      <c r="AK347" t="s">
        <v>284</v>
      </c>
      <c r="AL347" t="s">
        <v>45</v>
      </c>
      <c r="AM347">
        <v>60.4</v>
      </c>
      <c r="AN347">
        <v>3</v>
      </c>
      <c r="AO347">
        <v>0</v>
      </c>
    </row>
    <row r="348" spans="1:41">
      <c r="A348" t="s">
        <v>1201</v>
      </c>
      <c r="B348">
        <v>1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0.5</v>
      </c>
      <c r="O348">
        <v>0.5</v>
      </c>
      <c r="P348">
        <v>1</v>
      </c>
      <c r="Q348">
        <v>2</v>
      </c>
      <c r="R348">
        <v>2</v>
      </c>
      <c r="S348">
        <v>2</v>
      </c>
      <c r="T348">
        <v>95</v>
      </c>
      <c r="U348">
        <v>7680</v>
      </c>
      <c r="V348">
        <v>70</v>
      </c>
      <c r="W348">
        <v>355</v>
      </c>
      <c r="X348">
        <v>45</v>
      </c>
      <c r="Y348" t="s">
        <v>1202</v>
      </c>
      <c r="Z348">
        <v>50</v>
      </c>
      <c r="AA348">
        <v>600000</v>
      </c>
      <c r="AB348">
        <v>0.7</v>
      </c>
      <c r="AC348">
        <v>45</v>
      </c>
      <c r="AD348" t="s">
        <v>1203</v>
      </c>
      <c r="AE348" t="s">
        <v>1204</v>
      </c>
      <c r="AF348">
        <v>88.1</v>
      </c>
      <c r="AG348">
        <v>347</v>
      </c>
      <c r="AH348">
        <v>40</v>
      </c>
      <c r="AI348">
        <v>50</v>
      </c>
      <c r="AJ348">
        <v>75</v>
      </c>
      <c r="AK348" t="s">
        <v>284</v>
      </c>
      <c r="AL348" t="s">
        <v>77</v>
      </c>
      <c r="AM348">
        <v>12.5</v>
      </c>
      <c r="AN348">
        <v>3</v>
      </c>
      <c r="AO348">
        <v>0</v>
      </c>
    </row>
    <row r="349" spans="1:41">
      <c r="A349" t="s">
        <v>1201</v>
      </c>
      <c r="B349">
        <v>1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0.5</v>
      </c>
      <c r="O349">
        <v>0.5</v>
      </c>
      <c r="P349">
        <v>1</v>
      </c>
      <c r="Q349">
        <v>2</v>
      </c>
      <c r="R349">
        <v>2</v>
      </c>
      <c r="S349">
        <v>2</v>
      </c>
      <c r="T349">
        <v>125</v>
      </c>
      <c r="U349">
        <v>7680</v>
      </c>
      <c r="V349">
        <v>70</v>
      </c>
      <c r="W349">
        <v>495</v>
      </c>
      <c r="X349">
        <v>45</v>
      </c>
      <c r="Y349" t="s">
        <v>1205</v>
      </c>
      <c r="Z349">
        <v>100</v>
      </c>
      <c r="AA349">
        <v>600000</v>
      </c>
      <c r="AB349">
        <v>1.5</v>
      </c>
      <c r="AC349">
        <v>75</v>
      </c>
      <c r="AD349" t="s">
        <v>1206</v>
      </c>
      <c r="AE349" t="s">
        <v>1207</v>
      </c>
      <c r="AF349">
        <v>88.1</v>
      </c>
      <c r="AG349">
        <v>348</v>
      </c>
      <c r="AH349">
        <v>70</v>
      </c>
      <c r="AI349">
        <v>80</v>
      </c>
      <c r="AJ349">
        <v>45</v>
      </c>
      <c r="AK349" t="s">
        <v>284</v>
      </c>
      <c r="AL349" t="s">
        <v>77</v>
      </c>
      <c r="AM349">
        <v>68.2</v>
      </c>
      <c r="AN349">
        <v>3</v>
      </c>
      <c r="AO349">
        <v>0</v>
      </c>
    </row>
    <row r="350" spans="1:41">
      <c r="A350" t="s">
        <v>1208</v>
      </c>
      <c r="B350">
        <v>1</v>
      </c>
      <c r="C350">
        <v>1</v>
      </c>
      <c r="D350">
        <v>1</v>
      </c>
      <c r="E350">
        <v>2</v>
      </c>
      <c r="F350">
        <v>1</v>
      </c>
      <c r="G350">
        <v>1</v>
      </c>
      <c r="H350">
        <v>0.5</v>
      </c>
      <c r="I350">
        <v>1</v>
      </c>
      <c r="J350">
        <v>1</v>
      </c>
      <c r="K350">
        <v>2</v>
      </c>
      <c r="L350">
        <v>1</v>
      </c>
      <c r="M350">
        <v>0.5</v>
      </c>
      <c r="N350">
        <v>1</v>
      </c>
      <c r="O350">
        <v>1</v>
      </c>
      <c r="P350">
        <v>1</v>
      </c>
      <c r="Q350">
        <v>1</v>
      </c>
      <c r="R350">
        <v>0.5</v>
      </c>
      <c r="S350">
        <v>0.5</v>
      </c>
      <c r="T350">
        <v>15</v>
      </c>
      <c r="U350">
        <v>5120</v>
      </c>
      <c r="V350">
        <v>70</v>
      </c>
      <c r="W350">
        <v>200</v>
      </c>
      <c r="X350">
        <v>255</v>
      </c>
      <c r="Y350" t="s">
        <v>472</v>
      </c>
      <c r="Z350">
        <v>20</v>
      </c>
      <c r="AA350">
        <v>600000</v>
      </c>
      <c r="AB350">
        <v>0.6</v>
      </c>
      <c r="AC350">
        <v>20</v>
      </c>
      <c r="AD350" t="s">
        <v>1209</v>
      </c>
      <c r="AE350" t="s">
        <v>1210</v>
      </c>
      <c r="AF350">
        <v>50</v>
      </c>
      <c r="AG350">
        <v>349</v>
      </c>
      <c r="AH350">
        <v>10</v>
      </c>
      <c r="AI350">
        <v>55</v>
      </c>
      <c r="AJ350">
        <v>80</v>
      </c>
      <c r="AK350" t="s">
        <v>66</v>
      </c>
      <c r="AM350">
        <v>7.4</v>
      </c>
      <c r="AN350">
        <v>3</v>
      </c>
      <c r="AO350">
        <v>0</v>
      </c>
    </row>
    <row r="351" spans="1:41">
      <c r="A351" t="s">
        <v>1211</v>
      </c>
      <c r="B351">
        <v>1</v>
      </c>
      <c r="C351">
        <v>1</v>
      </c>
      <c r="D351">
        <v>1</v>
      </c>
      <c r="E351">
        <v>2</v>
      </c>
      <c r="F351">
        <v>1</v>
      </c>
      <c r="G351">
        <v>1</v>
      </c>
      <c r="H351">
        <v>0.5</v>
      </c>
      <c r="I351">
        <v>1</v>
      </c>
      <c r="J351">
        <v>1</v>
      </c>
      <c r="K351">
        <v>2</v>
      </c>
      <c r="L351">
        <v>1</v>
      </c>
      <c r="M351">
        <v>0.5</v>
      </c>
      <c r="N351">
        <v>1</v>
      </c>
      <c r="O351">
        <v>1</v>
      </c>
      <c r="P351">
        <v>1</v>
      </c>
      <c r="Q351">
        <v>1</v>
      </c>
      <c r="R351">
        <v>0.5</v>
      </c>
      <c r="S351">
        <v>0.5</v>
      </c>
      <c r="T351">
        <v>60</v>
      </c>
      <c r="U351">
        <v>5120</v>
      </c>
      <c r="V351">
        <v>70</v>
      </c>
      <c r="W351">
        <v>540</v>
      </c>
      <c r="X351">
        <v>60</v>
      </c>
      <c r="Y351" t="s">
        <v>1212</v>
      </c>
      <c r="Z351">
        <v>79</v>
      </c>
      <c r="AA351">
        <v>600000</v>
      </c>
      <c r="AB351">
        <v>6.2</v>
      </c>
      <c r="AC351">
        <v>95</v>
      </c>
      <c r="AD351" t="s">
        <v>1213</v>
      </c>
      <c r="AE351" t="s">
        <v>1214</v>
      </c>
      <c r="AF351">
        <v>50</v>
      </c>
      <c r="AG351">
        <v>350</v>
      </c>
      <c r="AH351">
        <v>100</v>
      </c>
      <c r="AI351">
        <v>125</v>
      </c>
      <c r="AJ351">
        <v>81</v>
      </c>
      <c r="AK351" t="s">
        <v>66</v>
      </c>
      <c r="AM351">
        <v>162</v>
      </c>
      <c r="AN351">
        <v>3</v>
      </c>
      <c r="AO351">
        <v>0</v>
      </c>
    </row>
    <row r="352" spans="1:41">
      <c r="A352" t="s">
        <v>1215</v>
      </c>
      <c r="B352">
        <v>1</v>
      </c>
      <c r="C352">
        <v>1</v>
      </c>
      <c r="D352">
        <v>1</v>
      </c>
      <c r="E352">
        <v>1</v>
      </c>
      <c r="F352">
        <v>1</v>
      </c>
      <c r="G352">
        <v>2</v>
      </c>
      <c r="H352">
        <v>1</v>
      </c>
      <c r="I352">
        <v>1</v>
      </c>
      <c r="J352">
        <v>0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70</v>
      </c>
      <c r="U352">
        <v>6400</v>
      </c>
      <c r="V352">
        <v>70</v>
      </c>
      <c r="W352">
        <v>420</v>
      </c>
      <c r="X352">
        <v>45</v>
      </c>
      <c r="Y352" t="s">
        <v>1216</v>
      </c>
      <c r="Z352">
        <v>70</v>
      </c>
      <c r="AA352">
        <v>1000000</v>
      </c>
      <c r="AB352">
        <v>0.3</v>
      </c>
      <c r="AC352">
        <v>70</v>
      </c>
      <c r="AD352" t="s">
        <v>1217</v>
      </c>
      <c r="AE352" t="s">
        <v>1218</v>
      </c>
      <c r="AF352">
        <v>50</v>
      </c>
      <c r="AG352">
        <v>351</v>
      </c>
      <c r="AH352">
        <v>70</v>
      </c>
      <c r="AI352">
        <v>70</v>
      </c>
      <c r="AJ352">
        <v>70</v>
      </c>
      <c r="AK352" t="s">
        <v>99</v>
      </c>
      <c r="AM352">
        <v>0.8</v>
      </c>
      <c r="AN352">
        <v>3</v>
      </c>
      <c r="AO352">
        <v>0</v>
      </c>
    </row>
    <row r="353" spans="1:41">
      <c r="A353" t="s">
        <v>1219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2</v>
      </c>
      <c r="H353">
        <v>1</v>
      </c>
      <c r="I353">
        <v>1</v>
      </c>
      <c r="J353">
        <v>0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90</v>
      </c>
      <c r="U353">
        <v>5120</v>
      </c>
      <c r="V353">
        <v>70</v>
      </c>
      <c r="W353">
        <v>440</v>
      </c>
      <c r="X353">
        <v>200</v>
      </c>
      <c r="Y353" t="s">
        <v>1220</v>
      </c>
      <c r="Z353">
        <v>70</v>
      </c>
      <c r="AA353">
        <v>1059860</v>
      </c>
      <c r="AB353">
        <v>1</v>
      </c>
      <c r="AC353">
        <v>60</v>
      </c>
      <c r="AD353" t="s">
        <v>1221</v>
      </c>
      <c r="AE353" t="s">
        <v>1222</v>
      </c>
      <c r="AF353">
        <v>50</v>
      </c>
      <c r="AG353">
        <v>352</v>
      </c>
      <c r="AH353">
        <v>60</v>
      </c>
      <c r="AI353">
        <v>120</v>
      </c>
      <c r="AJ353">
        <v>40</v>
      </c>
      <c r="AK353" t="s">
        <v>99</v>
      </c>
      <c r="AM353">
        <v>22</v>
      </c>
      <c r="AN353">
        <v>3</v>
      </c>
      <c r="AO353">
        <v>0</v>
      </c>
    </row>
    <row r="354" spans="1:41">
      <c r="A354" t="s">
        <v>1223</v>
      </c>
      <c r="B354">
        <v>0.5</v>
      </c>
      <c r="C354">
        <v>2</v>
      </c>
      <c r="D354">
        <v>1</v>
      </c>
      <c r="E354">
        <v>1</v>
      </c>
      <c r="F354">
        <v>1</v>
      </c>
      <c r="G354">
        <v>0</v>
      </c>
      <c r="H354">
        <v>1</v>
      </c>
      <c r="I354">
        <v>1</v>
      </c>
      <c r="J354">
        <v>2</v>
      </c>
      <c r="K354">
        <v>1</v>
      </c>
      <c r="L354">
        <v>1</v>
      </c>
      <c r="M354">
        <v>1</v>
      </c>
      <c r="N354">
        <v>0</v>
      </c>
      <c r="O354">
        <v>0.5</v>
      </c>
      <c r="P354">
        <v>1</v>
      </c>
      <c r="Q354">
        <v>1</v>
      </c>
      <c r="R354">
        <v>1</v>
      </c>
      <c r="S354">
        <v>1</v>
      </c>
      <c r="T354">
        <v>75</v>
      </c>
      <c r="U354">
        <v>6400</v>
      </c>
      <c r="V354">
        <v>35</v>
      </c>
      <c r="W354">
        <v>295</v>
      </c>
      <c r="X354">
        <v>225</v>
      </c>
      <c r="Y354" t="s">
        <v>1224</v>
      </c>
      <c r="Z354">
        <v>35</v>
      </c>
      <c r="AA354">
        <v>800000</v>
      </c>
      <c r="AB354">
        <v>0.6</v>
      </c>
      <c r="AC354">
        <v>44</v>
      </c>
      <c r="AD354" t="s">
        <v>1225</v>
      </c>
      <c r="AE354" t="s">
        <v>1226</v>
      </c>
      <c r="AF354">
        <v>50</v>
      </c>
      <c r="AG354">
        <v>353</v>
      </c>
      <c r="AH354">
        <v>63</v>
      </c>
      <c r="AI354">
        <v>33</v>
      </c>
      <c r="AJ354">
        <v>45</v>
      </c>
      <c r="AK354" t="s">
        <v>343</v>
      </c>
      <c r="AM354">
        <v>2.2999999999999998</v>
      </c>
      <c r="AN354">
        <v>3</v>
      </c>
      <c r="AO354">
        <v>0</v>
      </c>
    </row>
    <row r="355" spans="1:41">
      <c r="A355" t="s">
        <v>1223</v>
      </c>
      <c r="B355">
        <v>0.5</v>
      </c>
      <c r="C355">
        <v>2</v>
      </c>
      <c r="D355">
        <v>1</v>
      </c>
      <c r="E355">
        <v>1</v>
      </c>
      <c r="F355">
        <v>1</v>
      </c>
      <c r="G355">
        <v>0</v>
      </c>
      <c r="H355">
        <v>1</v>
      </c>
      <c r="I355">
        <v>1</v>
      </c>
      <c r="J355">
        <v>2</v>
      </c>
      <c r="K355">
        <v>1</v>
      </c>
      <c r="L355">
        <v>1</v>
      </c>
      <c r="M355">
        <v>1</v>
      </c>
      <c r="N355">
        <v>0</v>
      </c>
      <c r="O355">
        <v>0.5</v>
      </c>
      <c r="P355">
        <v>1</v>
      </c>
      <c r="Q355">
        <v>1</v>
      </c>
      <c r="R355">
        <v>1</v>
      </c>
      <c r="S355">
        <v>1</v>
      </c>
      <c r="T355">
        <v>165</v>
      </c>
      <c r="U355">
        <v>6400</v>
      </c>
      <c r="V355">
        <v>35</v>
      </c>
      <c r="W355">
        <v>555</v>
      </c>
      <c r="X355">
        <v>45</v>
      </c>
      <c r="Y355" t="s">
        <v>1227</v>
      </c>
      <c r="Z355">
        <v>75</v>
      </c>
      <c r="AA355">
        <v>800000</v>
      </c>
      <c r="AB355">
        <v>1.1000000000000001</v>
      </c>
      <c r="AC355">
        <v>64</v>
      </c>
      <c r="AD355" t="s">
        <v>1228</v>
      </c>
      <c r="AE355" t="s">
        <v>1229</v>
      </c>
      <c r="AF355">
        <v>50</v>
      </c>
      <c r="AG355">
        <v>354</v>
      </c>
      <c r="AH355">
        <v>93</v>
      </c>
      <c r="AI355">
        <v>83</v>
      </c>
      <c r="AJ355">
        <v>75</v>
      </c>
      <c r="AK355" t="s">
        <v>343</v>
      </c>
      <c r="AM355">
        <v>12.5</v>
      </c>
      <c r="AN355">
        <v>3</v>
      </c>
      <c r="AO355">
        <v>0</v>
      </c>
    </row>
    <row r="356" spans="1:41">
      <c r="A356" t="s">
        <v>1230</v>
      </c>
      <c r="B356">
        <v>0.5</v>
      </c>
      <c r="C356">
        <v>2</v>
      </c>
      <c r="D356">
        <v>1</v>
      </c>
      <c r="E356">
        <v>1</v>
      </c>
      <c r="F356">
        <v>1</v>
      </c>
      <c r="G356">
        <v>0</v>
      </c>
      <c r="H356">
        <v>1</v>
      </c>
      <c r="I356">
        <v>1</v>
      </c>
      <c r="J356">
        <v>2</v>
      </c>
      <c r="K356">
        <v>1</v>
      </c>
      <c r="L356">
        <v>1</v>
      </c>
      <c r="M356">
        <v>1</v>
      </c>
      <c r="N356">
        <v>0</v>
      </c>
      <c r="O356">
        <v>0.5</v>
      </c>
      <c r="P356">
        <v>1</v>
      </c>
      <c r="Q356">
        <v>1</v>
      </c>
      <c r="R356">
        <v>1</v>
      </c>
      <c r="S356">
        <v>1</v>
      </c>
      <c r="T356">
        <v>40</v>
      </c>
      <c r="U356">
        <v>6400</v>
      </c>
      <c r="V356">
        <v>35</v>
      </c>
      <c r="W356">
        <v>295</v>
      </c>
      <c r="X356">
        <v>190</v>
      </c>
      <c r="Y356" t="s">
        <v>1231</v>
      </c>
      <c r="Z356">
        <v>90</v>
      </c>
      <c r="AA356">
        <v>800000</v>
      </c>
      <c r="AB356">
        <v>0.8</v>
      </c>
      <c r="AC356">
        <v>20</v>
      </c>
      <c r="AD356" t="s">
        <v>1232</v>
      </c>
      <c r="AE356" t="s">
        <v>1233</v>
      </c>
      <c r="AF356">
        <v>50</v>
      </c>
      <c r="AG356">
        <v>355</v>
      </c>
      <c r="AH356">
        <v>30</v>
      </c>
      <c r="AI356">
        <v>90</v>
      </c>
      <c r="AJ356">
        <v>25</v>
      </c>
      <c r="AK356" t="s">
        <v>343</v>
      </c>
      <c r="AM356">
        <v>15</v>
      </c>
      <c r="AN356">
        <v>3</v>
      </c>
      <c r="AO356">
        <v>0</v>
      </c>
    </row>
    <row r="357" spans="1:41">
      <c r="A357" t="s">
        <v>1234</v>
      </c>
      <c r="B357">
        <v>0.5</v>
      </c>
      <c r="C357">
        <v>2</v>
      </c>
      <c r="D357">
        <v>1</v>
      </c>
      <c r="E357">
        <v>1</v>
      </c>
      <c r="F357">
        <v>1</v>
      </c>
      <c r="G357">
        <v>0</v>
      </c>
      <c r="H357">
        <v>1</v>
      </c>
      <c r="I357">
        <v>1</v>
      </c>
      <c r="J357">
        <v>2</v>
      </c>
      <c r="K357">
        <v>1</v>
      </c>
      <c r="L357">
        <v>1</v>
      </c>
      <c r="M357">
        <v>1</v>
      </c>
      <c r="N357">
        <v>0</v>
      </c>
      <c r="O357">
        <v>0.5</v>
      </c>
      <c r="P357">
        <v>1</v>
      </c>
      <c r="Q357">
        <v>1</v>
      </c>
      <c r="R357">
        <v>1</v>
      </c>
      <c r="S357">
        <v>1</v>
      </c>
      <c r="T357">
        <v>70</v>
      </c>
      <c r="U357">
        <v>6400</v>
      </c>
      <c r="V357">
        <v>35</v>
      </c>
      <c r="W357">
        <v>455</v>
      </c>
      <c r="X357">
        <v>90</v>
      </c>
      <c r="Y357" t="s">
        <v>1235</v>
      </c>
      <c r="Z357">
        <v>130</v>
      </c>
      <c r="AA357">
        <v>800000</v>
      </c>
      <c r="AB357">
        <v>1.6</v>
      </c>
      <c r="AC357">
        <v>40</v>
      </c>
      <c r="AD357" t="s">
        <v>1236</v>
      </c>
      <c r="AE357" t="s">
        <v>1237</v>
      </c>
      <c r="AF357">
        <v>50</v>
      </c>
      <c r="AG357">
        <v>356</v>
      </c>
      <c r="AH357">
        <v>60</v>
      </c>
      <c r="AI357">
        <v>130</v>
      </c>
      <c r="AJ357">
        <v>25</v>
      </c>
      <c r="AK357" t="s">
        <v>343</v>
      </c>
      <c r="AM357">
        <v>30.6</v>
      </c>
      <c r="AN357">
        <v>3</v>
      </c>
      <c r="AO357">
        <v>0</v>
      </c>
    </row>
    <row r="358" spans="1:41">
      <c r="A358" t="s">
        <v>1238</v>
      </c>
      <c r="B358">
        <v>1</v>
      </c>
      <c r="C358">
        <v>1</v>
      </c>
      <c r="D358">
        <v>1</v>
      </c>
      <c r="E358">
        <v>1</v>
      </c>
      <c r="F358">
        <v>1</v>
      </c>
      <c r="G358">
        <v>0.5</v>
      </c>
      <c r="H358">
        <v>2</v>
      </c>
      <c r="I358">
        <v>2</v>
      </c>
      <c r="J358">
        <v>1</v>
      </c>
      <c r="K358">
        <v>0.25</v>
      </c>
      <c r="L358">
        <v>0</v>
      </c>
      <c r="M358">
        <v>4</v>
      </c>
      <c r="N358">
        <v>1</v>
      </c>
      <c r="O358">
        <v>2</v>
      </c>
      <c r="P358">
        <v>1</v>
      </c>
      <c r="Q358">
        <v>2</v>
      </c>
      <c r="R358">
        <v>1</v>
      </c>
      <c r="S358">
        <v>0.5</v>
      </c>
      <c r="T358">
        <v>68</v>
      </c>
      <c r="U358">
        <v>6400</v>
      </c>
      <c r="V358">
        <v>70</v>
      </c>
      <c r="W358">
        <v>460</v>
      </c>
      <c r="X358">
        <v>200</v>
      </c>
      <c r="Y358" t="s">
        <v>1239</v>
      </c>
      <c r="Z358">
        <v>83</v>
      </c>
      <c r="AA358">
        <v>1250000</v>
      </c>
      <c r="AB358">
        <v>2</v>
      </c>
      <c r="AC358">
        <v>99</v>
      </c>
      <c r="AD358" t="s">
        <v>1240</v>
      </c>
      <c r="AE358" t="s">
        <v>1241</v>
      </c>
      <c r="AF358">
        <v>50</v>
      </c>
      <c r="AG358">
        <v>357</v>
      </c>
      <c r="AH358">
        <v>72</v>
      </c>
      <c r="AI358">
        <v>87</v>
      </c>
      <c r="AJ358">
        <v>51</v>
      </c>
      <c r="AK358" t="s">
        <v>45</v>
      </c>
      <c r="AL358" t="s">
        <v>61</v>
      </c>
      <c r="AM358">
        <v>100</v>
      </c>
      <c r="AN358">
        <v>3</v>
      </c>
      <c r="AO358">
        <v>0</v>
      </c>
    </row>
    <row r="359" spans="1:41">
      <c r="A359" t="s">
        <v>339</v>
      </c>
      <c r="B359">
        <v>2</v>
      </c>
      <c r="C359">
        <v>2</v>
      </c>
      <c r="D359">
        <v>1</v>
      </c>
      <c r="E359">
        <v>1</v>
      </c>
      <c r="F359">
        <v>1</v>
      </c>
      <c r="G359">
        <v>0.5</v>
      </c>
      <c r="H359">
        <v>1</v>
      </c>
      <c r="I359">
        <v>1</v>
      </c>
      <c r="J359">
        <v>2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0.5</v>
      </c>
      <c r="Q359">
        <v>1</v>
      </c>
      <c r="R359">
        <v>1</v>
      </c>
      <c r="S359">
        <v>1</v>
      </c>
      <c r="T359">
        <v>50</v>
      </c>
      <c r="U359">
        <v>6400</v>
      </c>
      <c r="V359">
        <v>70</v>
      </c>
      <c r="W359">
        <v>455</v>
      </c>
      <c r="X359">
        <v>45</v>
      </c>
      <c r="Y359" t="s">
        <v>1242</v>
      </c>
      <c r="Z359">
        <v>80</v>
      </c>
      <c r="AA359">
        <v>800000</v>
      </c>
      <c r="AB359">
        <v>0.6</v>
      </c>
      <c r="AC359">
        <v>75</v>
      </c>
      <c r="AD359" t="s">
        <v>1243</v>
      </c>
      <c r="AE359" t="s">
        <v>1244</v>
      </c>
      <c r="AF359">
        <v>50</v>
      </c>
      <c r="AG359">
        <v>358</v>
      </c>
      <c r="AH359">
        <v>95</v>
      </c>
      <c r="AI359">
        <v>90</v>
      </c>
      <c r="AJ359">
        <v>65</v>
      </c>
      <c r="AK359" t="s">
        <v>253</v>
      </c>
      <c r="AM359">
        <v>1</v>
      </c>
      <c r="AN359">
        <v>3</v>
      </c>
      <c r="AO359">
        <v>0</v>
      </c>
    </row>
    <row r="360" spans="1:41">
      <c r="A360" t="s">
        <v>1245</v>
      </c>
      <c r="B360">
        <v>2</v>
      </c>
      <c r="C360">
        <v>0.5</v>
      </c>
      <c r="D360">
        <v>1</v>
      </c>
      <c r="E360">
        <v>1</v>
      </c>
      <c r="F360">
        <v>2</v>
      </c>
      <c r="G360">
        <v>2</v>
      </c>
      <c r="H360">
        <v>1</v>
      </c>
      <c r="I360">
        <v>1</v>
      </c>
      <c r="J360">
        <v>0.5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0</v>
      </c>
      <c r="Q360">
        <v>1</v>
      </c>
      <c r="R360">
        <v>1</v>
      </c>
      <c r="S360">
        <v>1</v>
      </c>
      <c r="T360">
        <v>150</v>
      </c>
      <c r="U360">
        <v>6400</v>
      </c>
      <c r="V360">
        <v>35</v>
      </c>
      <c r="W360">
        <v>565</v>
      </c>
      <c r="X360">
        <v>30</v>
      </c>
      <c r="Y360" t="s">
        <v>1246</v>
      </c>
      <c r="Z360">
        <v>60</v>
      </c>
      <c r="AA360">
        <v>1059860</v>
      </c>
      <c r="AB360">
        <v>1.2</v>
      </c>
      <c r="AC360">
        <v>65</v>
      </c>
      <c r="AD360" t="s">
        <v>1247</v>
      </c>
      <c r="AE360" t="s">
        <v>1248</v>
      </c>
      <c r="AF360">
        <v>50</v>
      </c>
      <c r="AG360">
        <v>359</v>
      </c>
      <c r="AH360">
        <v>115</v>
      </c>
      <c r="AI360">
        <v>60</v>
      </c>
      <c r="AJ360">
        <v>115</v>
      </c>
      <c r="AK360" t="s">
        <v>109</v>
      </c>
      <c r="AM360">
        <v>47</v>
      </c>
      <c r="AN360">
        <v>3</v>
      </c>
      <c r="AO360">
        <v>0</v>
      </c>
    </row>
    <row r="361" spans="1:41">
      <c r="A361" t="s">
        <v>710</v>
      </c>
      <c r="B361">
        <v>2</v>
      </c>
      <c r="C361">
        <v>2</v>
      </c>
      <c r="D361">
        <v>1</v>
      </c>
      <c r="E361">
        <v>1</v>
      </c>
      <c r="F361">
        <v>1</v>
      </c>
      <c r="G361">
        <v>0.5</v>
      </c>
      <c r="H361">
        <v>1</v>
      </c>
      <c r="I361">
        <v>1</v>
      </c>
      <c r="J361">
        <v>2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0.5</v>
      </c>
      <c r="Q361">
        <v>1</v>
      </c>
      <c r="R361">
        <v>1</v>
      </c>
      <c r="S361">
        <v>1</v>
      </c>
      <c r="T361">
        <v>23</v>
      </c>
      <c r="U361">
        <v>5120</v>
      </c>
      <c r="V361">
        <v>70</v>
      </c>
      <c r="W361">
        <v>260</v>
      </c>
      <c r="X361">
        <v>125</v>
      </c>
      <c r="Y361" t="s">
        <v>1249</v>
      </c>
      <c r="Z361">
        <v>48</v>
      </c>
      <c r="AA361">
        <v>1000000</v>
      </c>
      <c r="AB361">
        <v>0.6</v>
      </c>
      <c r="AC361">
        <v>95</v>
      </c>
      <c r="AD361" t="s">
        <v>1250</v>
      </c>
      <c r="AE361" t="s">
        <v>1251</v>
      </c>
      <c r="AF361">
        <v>50</v>
      </c>
      <c r="AG361">
        <v>360</v>
      </c>
      <c r="AH361">
        <v>23</v>
      </c>
      <c r="AI361">
        <v>48</v>
      </c>
      <c r="AJ361">
        <v>23</v>
      </c>
      <c r="AK361" t="s">
        <v>253</v>
      </c>
      <c r="AM361">
        <v>14</v>
      </c>
      <c r="AN361">
        <v>3</v>
      </c>
      <c r="AO361">
        <v>0</v>
      </c>
    </row>
    <row r="362" spans="1:41">
      <c r="A362" t="s">
        <v>1252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2</v>
      </c>
      <c r="H362">
        <v>2</v>
      </c>
      <c r="I362">
        <v>1</v>
      </c>
      <c r="J362">
        <v>1</v>
      </c>
      <c r="K362">
        <v>1</v>
      </c>
      <c r="L362">
        <v>1</v>
      </c>
      <c r="M362">
        <v>0.5</v>
      </c>
      <c r="N362">
        <v>1</v>
      </c>
      <c r="O362">
        <v>1</v>
      </c>
      <c r="P362">
        <v>1</v>
      </c>
      <c r="Q362">
        <v>2</v>
      </c>
      <c r="R362">
        <v>2</v>
      </c>
      <c r="S362">
        <v>1</v>
      </c>
      <c r="T362">
        <v>50</v>
      </c>
      <c r="U362">
        <v>5120</v>
      </c>
      <c r="V362">
        <v>70</v>
      </c>
      <c r="W362">
        <v>300</v>
      </c>
      <c r="X362">
        <v>190</v>
      </c>
      <c r="Y362" t="s">
        <v>1253</v>
      </c>
      <c r="Z362">
        <v>50</v>
      </c>
      <c r="AA362">
        <v>1000000</v>
      </c>
      <c r="AB362">
        <v>0.7</v>
      </c>
      <c r="AC362">
        <v>50</v>
      </c>
      <c r="AD362" t="s">
        <v>1254</v>
      </c>
      <c r="AE362" t="s">
        <v>1255</v>
      </c>
      <c r="AF362">
        <v>50</v>
      </c>
      <c r="AG362">
        <v>361</v>
      </c>
      <c r="AH362">
        <v>50</v>
      </c>
      <c r="AI362">
        <v>50</v>
      </c>
      <c r="AJ362">
        <v>50</v>
      </c>
      <c r="AK362" t="s">
        <v>136</v>
      </c>
      <c r="AM362">
        <v>16.8</v>
      </c>
      <c r="AN362">
        <v>3</v>
      </c>
      <c r="AO362">
        <v>0</v>
      </c>
    </row>
    <row r="363" spans="1:41">
      <c r="A363" t="s">
        <v>1252</v>
      </c>
      <c r="B363">
        <v>1</v>
      </c>
      <c r="C363">
        <v>1</v>
      </c>
      <c r="D363">
        <v>1</v>
      </c>
      <c r="E363">
        <v>1</v>
      </c>
      <c r="F363">
        <v>1</v>
      </c>
      <c r="G363">
        <v>2</v>
      </c>
      <c r="H363">
        <v>2</v>
      </c>
      <c r="I363">
        <v>1</v>
      </c>
      <c r="J363">
        <v>1</v>
      </c>
      <c r="K363">
        <v>1</v>
      </c>
      <c r="L363">
        <v>1</v>
      </c>
      <c r="M363">
        <v>0.5</v>
      </c>
      <c r="N363">
        <v>1</v>
      </c>
      <c r="O363">
        <v>1</v>
      </c>
      <c r="P363">
        <v>1</v>
      </c>
      <c r="Q363">
        <v>2</v>
      </c>
      <c r="R363">
        <v>2</v>
      </c>
      <c r="S363">
        <v>1</v>
      </c>
      <c r="T363">
        <v>120</v>
      </c>
      <c r="U363">
        <v>5120</v>
      </c>
      <c r="V363">
        <v>70</v>
      </c>
      <c r="W363">
        <v>580</v>
      </c>
      <c r="X363">
        <v>75</v>
      </c>
      <c r="Y363" t="s">
        <v>1256</v>
      </c>
      <c r="Z363">
        <v>80</v>
      </c>
      <c r="AA363">
        <v>1000000</v>
      </c>
      <c r="AB363">
        <v>1.5</v>
      </c>
      <c r="AC363">
        <v>80</v>
      </c>
      <c r="AD363" t="s">
        <v>1257</v>
      </c>
      <c r="AE363" t="s">
        <v>1258</v>
      </c>
      <c r="AF363">
        <v>50</v>
      </c>
      <c r="AG363">
        <v>362</v>
      </c>
      <c r="AH363">
        <v>120</v>
      </c>
      <c r="AI363">
        <v>80</v>
      </c>
      <c r="AJ363">
        <v>100</v>
      </c>
      <c r="AK363" t="s">
        <v>136</v>
      </c>
      <c r="AM363">
        <v>256.5</v>
      </c>
      <c r="AN363">
        <v>3</v>
      </c>
      <c r="AO363">
        <v>0</v>
      </c>
    </row>
    <row r="364" spans="1:41">
      <c r="A364" t="s">
        <v>1259</v>
      </c>
      <c r="B364">
        <v>1</v>
      </c>
      <c r="C364">
        <v>1</v>
      </c>
      <c r="D364">
        <v>1</v>
      </c>
      <c r="E364">
        <v>2</v>
      </c>
      <c r="F364">
        <v>1</v>
      </c>
      <c r="G364">
        <v>2</v>
      </c>
      <c r="H364">
        <v>1</v>
      </c>
      <c r="I364">
        <v>1</v>
      </c>
      <c r="J364">
        <v>1</v>
      </c>
      <c r="K364">
        <v>2</v>
      </c>
      <c r="L364">
        <v>1</v>
      </c>
      <c r="M364">
        <v>0.25</v>
      </c>
      <c r="N364">
        <v>1</v>
      </c>
      <c r="O364">
        <v>1</v>
      </c>
      <c r="P364">
        <v>1</v>
      </c>
      <c r="Q364">
        <v>2</v>
      </c>
      <c r="R364">
        <v>1</v>
      </c>
      <c r="S364">
        <v>0.5</v>
      </c>
      <c r="T364">
        <v>40</v>
      </c>
      <c r="U364">
        <v>5120</v>
      </c>
      <c r="V364">
        <v>70</v>
      </c>
      <c r="W364">
        <v>290</v>
      </c>
      <c r="X364">
        <v>255</v>
      </c>
      <c r="Y364" t="s">
        <v>1260</v>
      </c>
      <c r="Z364">
        <v>50</v>
      </c>
      <c r="AA364">
        <v>1059860</v>
      </c>
      <c r="AB364">
        <v>0.8</v>
      </c>
      <c r="AC364">
        <v>70</v>
      </c>
      <c r="AD364" t="s">
        <v>1261</v>
      </c>
      <c r="AE364" t="s">
        <v>1262</v>
      </c>
      <c r="AF364">
        <v>50</v>
      </c>
      <c r="AG364">
        <v>363</v>
      </c>
      <c r="AH364">
        <v>55</v>
      </c>
      <c r="AI364">
        <v>50</v>
      </c>
      <c r="AJ364">
        <v>25</v>
      </c>
      <c r="AK364" t="s">
        <v>136</v>
      </c>
      <c r="AL364" t="s">
        <v>66</v>
      </c>
      <c r="AM364">
        <v>39.5</v>
      </c>
      <c r="AN364">
        <v>3</v>
      </c>
      <c r="AO364">
        <v>0</v>
      </c>
    </row>
    <row r="365" spans="1:41">
      <c r="A365" t="s">
        <v>1259</v>
      </c>
      <c r="B365">
        <v>1</v>
      </c>
      <c r="C365">
        <v>1</v>
      </c>
      <c r="D365">
        <v>1</v>
      </c>
      <c r="E365">
        <v>2</v>
      </c>
      <c r="F365">
        <v>1</v>
      </c>
      <c r="G365">
        <v>2</v>
      </c>
      <c r="H365">
        <v>1</v>
      </c>
      <c r="I365">
        <v>1</v>
      </c>
      <c r="J365">
        <v>1</v>
      </c>
      <c r="K365">
        <v>2</v>
      </c>
      <c r="L365">
        <v>1</v>
      </c>
      <c r="M365">
        <v>0.25</v>
      </c>
      <c r="N365">
        <v>1</v>
      </c>
      <c r="O365">
        <v>1</v>
      </c>
      <c r="P365">
        <v>1</v>
      </c>
      <c r="Q365">
        <v>2</v>
      </c>
      <c r="R365">
        <v>1</v>
      </c>
      <c r="S365">
        <v>0.5</v>
      </c>
      <c r="T365">
        <v>60</v>
      </c>
      <c r="U365">
        <v>5120</v>
      </c>
      <c r="V365">
        <v>70</v>
      </c>
      <c r="W365">
        <v>410</v>
      </c>
      <c r="X365">
        <v>120</v>
      </c>
      <c r="Y365" t="s">
        <v>1263</v>
      </c>
      <c r="Z365">
        <v>70</v>
      </c>
      <c r="AA365">
        <v>1059860</v>
      </c>
      <c r="AB365">
        <v>1.1000000000000001</v>
      </c>
      <c r="AC365">
        <v>90</v>
      </c>
      <c r="AD365" t="s">
        <v>1264</v>
      </c>
      <c r="AE365" t="s">
        <v>1265</v>
      </c>
      <c r="AF365">
        <v>50</v>
      </c>
      <c r="AG365">
        <v>364</v>
      </c>
      <c r="AH365">
        <v>75</v>
      </c>
      <c r="AI365">
        <v>70</v>
      </c>
      <c r="AJ365">
        <v>45</v>
      </c>
      <c r="AK365" t="s">
        <v>136</v>
      </c>
      <c r="AL365" t="s">
        <v>66</v>
      </c>
      <c r="AM365">
        <v>87.6</v>
      </c>
      <c r="AN365">
        <v>3</v>
      </c>
      <c r="AO365">
        <v>0</v>
      </c>
    </row>
    <row r="366" spans="1:41">
      <c r="A366" t="s">
        <v>1259</v>
      </c>
      <c r="B366">
        <v>1</v>
      </c>
      <c r="C366">
        <v>1</v>
      </c>
      <c r="D366">
        <v>1</v>
      </c>
      <c r="E366">
        <v>2</v>
      </c>
      <c r="F366">
        <v>1</v>
      </c>
      <c r="G366">
        <v>2</v>
      </c>
      <c r="H366">
        <v>1</v>
      </c>
      <c r="I366">
        <v>1</v>
      </c>
      <c r="J366">
        <v>1</v>
      </c>
      <c r="K366">
        <v>2</v>
      </c>
      <c r="L366">
        <v>1</v>
      </c>
      <c r="M366">
        <v>0.25</v>
      </c>
      <c r="N366">
        <v>1</v>
      </c>
      <c r="O366">
        <v>1</v>
      </c>
      <c r="P366">
        <v>1</v>
      </c>
      <c r="Q366">
        <v>2</v>
      </c>
      <c r="R366">
        <v>1</v>
      </c>
      <c r="S366">
        <v>0.5</v>
      </c>
      <c r="T366">
        <v>80</v>
      </c>
      <c r="U366">
        <v>5120</v>
      </c>
      <c r="V366">
        <v>70</v>
      </c>
      <c r="W366">
        <v>530</v>
      </c>
      <c r="X366">
        <v>45</v>
      </c>
      <c r="Y366" t="s">
        <v>1266</v>
      </c>
      <c r="Z366">
        <v>90</v>
      </c>
      <c r="AA366">
        <v>1059860</v>
      </c>
      <c r="AB366">
        <v>1.4</v>
      </c>
      <c r="AC366">
        <v>110</v>
      </c>
      <c r="AD366" t="s">
        <v>1267</v>
      </c>
      <c r="AE366" t="s">
        <v>1268</v>
      </c>
      <c r="AF366">
        <v>50</v>
      </c>
      <c r="AG366">
        <v>365</v>
      </c>
      <c r="AH366">
        <v>95</v>
      </c>
      <c r="AI366">
        <v>90</v>
      </c>
      <c r="AJ366">
        <v>65</v>
      </c>
      <c r="AK366" t="s">
        <v>136</v>
      </c>
      <c r="AL366" t="s">
        <v>66</v>
      </c>
      <c r="AM366">
        <v>150.6</v>
      </c>
      <c r="AN366">
        <v>3</v>
      </c>
      <c r="AO366">
        <v>0</v>
      </c>
    </row>
    <row r="367" spans="1:41">
      <c r="A367" t="s">
        <v>1269</v>
      </c>
      <c r="B367">
        <v>1</v>
      </c>
      <c r="C367">
        <v>1</v>
      </c>
      <c r="D367">
        <v>1</v>
      </c>
      <c r="E367">
        <v>2</v>
      </c>
      <c r="F367">
        <v>1</v>
      </c>
      <c r="G367">
        <v>1</v>
      </c>
      <c r="H367">
        <v>0.5</v>
      </c>
      <c r="I367">
        <v>1</v>
      </c>
      <c r="J367">
        <v>1</v>
      </c>
      <c r="K367">
        <v>2</v>
      </c>
      <c r="L367">
        <v>1</v>
      </c>
      <c r="M367">
        <v>0.5</v>
      </c>
      <c r="N367">
        <v>1</v>
      </c>
      <c r="O367">
        <v>1</v>
      </c>
      <c r="P367">
        <v>1</v>
      </c>
      <c r="Q367">
        <v>1</v>
      </c>
      <c r="R367">
        <v>0.5</v>
      </c>
      <c r="S367">
        <v>0.5</v>
      </c>
      <c r="T367">
        <v>64</v>
      </c>
      <c r="U367">
        <v>5120</v>
      </c>
      <c r="V367">
        <v>70</v>
      </c>
      <c r="W367">
        <v>345</v>
      </c>
      <c r="X367">
        <v>255</v>
      </c>
      <c r="Y367" t="s">
        <v>334</v>
      </c>
      <c r="Z367">
        <v>85</v>
      </c>
      <c r="AA367">
        <v>600000</v>
      </c>
      <c r="AB367">
        <v>0.4</v>
      </c>
      <c r="AC367">
        <v>35</v>
      </c>
      <c r="AD367" t="s">
        <v>1270</v>
      </c>
      <c r="AE367" t="s">
        <v>1271</v>
      </c>
      <c r="AF367">
        <v>50</v>
      </c>
      <c r="AG367">
        <v>366</v>
      </c>
      <c r="AH367">
        <v>74</v>
      </c>
      <c r="AI367">
        <v>55</v>
      </c>
      <c r="AJ367">
        <v>32</v>
      </c>
      <c r="AK367" t="s">
        <v>66</v>
      </c>
      <c r="AM367">
        <v>52.5</v>
      </c>
      <c r="AN367">
        <v>3</v>
      </c>
      <c r="AO367">
        <v>0</v>
      </c>
    </row>
    <row r="368" spans="1:41">
      <c r="A368" t="s">
        <v>1272</v>
      </c>
      <c r="B368">
        <v>1</v>
      </c>
      <c r="C368">
        <v>1</v>
      </c>
      <c r="D368">
        <v>1</v>
      </c>
      <c r="E368">
        <v>2</v>
      </c>
      <c r="F368">
        <v>1</v>
      </c>
      <c r="G368">
        <v>1</v>
      </c>
      <c r="H368">
        <v>0.5</v>
      </c>
      <c r="I368">
        <v>1</v>
      </c>
      <c r="J368">
        <v>1</v>
      </c>
      <c r="K368">
        <v>2</v>
      </c>
      <c r="L368">
        <v>1</v>
      </c>
      <c r="M368">
        <v>0.5</v>
      </c>
      <c r="N368">
        <v>1</v>
      </c>
      <c r="O368">
        <v>1</v>
      </c>
      <c r="P368">
        <v>1</v>
      </c>
      <c r="Q368">
        <v>1</v>
      </c>
      <c r="R368">
        <v>0.5</v>
      </c>
      <c r="S368">
        <v>0.5</v>
      </c>
      <c r="T368">
        <v>104</v>
      </c>
      <c r="U368">
        <v>5120</v>
      </c>
      <c r="V368">
        <v>70</v>
      </c>
      <c r="W368">
        <v>485</v>
      </c>
      <c r="X368">
        <v>60</v>
      </c>
      <c r="Y368" t="s">
        <v>1273</v>
      </c>
      <c r="Z368">
        <v>105</v>
      </c>
      <c r="AA368">
        <v>600000</v>
      </c>
      <c r="AB368">
        <v>1.7</v>
      </c>
      <c r="AC368">
        <v>55</v>
      </c>
      <c r="AD368" t="s">
        <v>1274</v>
      </c>
      <c r="AE368" t="s">
        <v>1275</v>
      </c>
      <c r="AF368">
        <v>50</v>
      </c>
      <c r="AG368">
        <v>367</v>
      </c>
      <c r="AH368">
        <v>94</v>
      </c>
      <c r="AI368">
        <v>75</v>
      </c>
      <c r="AJ368">
        <v>52</v>
      </c>
      <c r="AK368" t="s">
        <v>66</v>
      </c>
      <c r="AM368">
        <v>27</v>
      </c>
      <c r="AN368">
        <v>3</v>
      </c>
      <c r="AO368">
        <v>0</v>
      </c>
    </row>
    <row r="369" spans="1:41">
      <c r="A369" t="s">
        <v>1276</v>
      </c>
      <c r="B369">
        <v>1</v>
      </c>
      <c r="C369">
        <v>1</v>
      </c>
      <c r="D369">
        <v>1</v>
      </c>
      <c r="E369">
        <v>2</v>
      </c>
      <c r="F369">
        <v>1</v>
      </c>
      <c r="G369">
        <v>1</v>
      </c>
      <c r="H369">
        <v>0.5</v>
      </c>
      <c r="I369">
        <v>1</v>
      </c>
      <c r="J369">
        <v>1</v>
      </c>
      <c r="K369">
        <v>2</v>
      </c>
      <c r="L369">
        <v>1</v>
      </c>
      <c r="M369">
        <v>0.5</v>
      </c>
      <c r="N369">
        <v>1</v>
      </c>
      <c r="O369">
        <v>1</v>
      </c>
      <c r="P369">
        <v>1</v>
      </c>
      <c r="Q369">
        <v>1</v>
      </c>
      <c r="R369">
        <v>0.5</v>
      </c>
      <c r="S369">
        <v>0.5</v>
      </c>
      <c r="T369">
        <v>84</v>
      </c>
      <c r="U369">
        <v>5120</v>
      </c>
      <c r="V369">
        <v>70</v>
      </c>
      <c r="W369">
        <v>485</v>
      </c>
      <c r="X369">
        <v>60</v>
      </c>
      <c r="Y369" t="s">
        <v>1277</v>
      </c>
      <c r="Z369">
        <v>105</v>
      </c>
      <c r="AA369">
        <v>600000</v>
      </c>
      <c r="AB369">
        <v>1.8</v>
      </c>
      <c r="AC369">
        <v>55</v>
      </c>
      <c r="AD369" t="s">
        <v>1278</v>
      </c>
      <c r="AE369" t="s">
        <v>1279</v>
      </c>
      <c r="AF369">
        <v>50</v>
      </c>
      <c r="AG369">
        <v>368</v>
      </c>
      <c r="AH369">
        <v>114</v>
      </c>
      <c r="AI369">
        <v>75</v>
      </c>
      <c r="AJ369">
        <v>52</v>
      </c>
      <c r="AK369" t="s">
        <v>66</v>
      </c>
      <c r="AM369">
        <v>22.6</v>
      </c>
      <c r="AN369">
        <v>3</v>
      </c>
      <c r="AO369">
        <v>0</v>
      </c>
    </row>
    <row r="370" spans="1:41">
      <c r="A370" t="s">
        <v>1280</v>
      </c>
      <c r="B370">
        <v>1</v>
      </c>
      <c r="C370">
        <v>1</v>
      </c>
      <c r="D370">
        <v>1</v>
      </c>
      <c r="E370">
        <v>2</v>
      </c>
      <c r="F370">
        <v>1</v>
      </c>
      <c r="G370">
        <v>2</v>
      </c>
      <c r="H370">
        <v>0.25</v>
      </c>
      <c r="I370">
        <v>0.5</v>
      </c>
      <c r="J370">
        <v>1</v>
      </c>
      <c r="K370">
        <v>4</v>
      </c>
      <c r="L370">
        <v>2</v>
      </c>
      <c r="M370">
        <v>0.5</v>
      </c>
      <c r="N370">
        <v>0.5</v>
      </c>
      <c r="O370">
        <v>0.5</v>
      </c>
      <c r="P370">
        <v>1</v>
      </c>
      <c r="Q370">
        <v>1</v>
      </c>
      <c r="R370">
        <v>1</v>
      </c>
      <c r="S370">
        <v>1</v>
      </c>
      <c r="T370">
        <v>90</v>
      </c>
      <c r="U370">
        <v>10240</v>
      </c>
      <c r="V370">
        <v>70</v>
      </c>
      <c r="W370">
        <v>485</v>
      </c>
      <c r="X370">
        <v>25</v>
      </c>
      <c r="Y370" t="s">
        <v>1281</v>
      </c>
      <c r="Z370">
        <v>130</v>
      </c>
      <c r="AA370">
        <v>1250000</v>
      </c>
      <c r="AB370">
        <v>1</v>
      </c>
      <c r="AC370">
        <v>100</v>
      </c>
      <c r="AD370" t="s">
        <v>1282</v>
      </c>
      <c r="AE370" t="s">
        <v>1283</v>
      </c>
      <c r="AF370">
        <v>88.1</v>
      </c>
      <c r="AG370">
        <v>369</v>
      </c>
      <c r="AH370">
        <v>45</v>
      </c>
      <c r="AI370">
        <v>65</v>
      </c>
      <c r="AJ370">
        <v>55</v>
      </c>
      <c r="AK370" t="s">
        <v>66</v>
      </c>
      <c r="AL370" t="s">
        <v>284</v>
      </c>
      <c r="AM370">
        <v>23.4</v>
      </c>
      <c r="AN370">
        <v>3</v>
      </c>
      <c r="AO370">
        <v>0</v>
      </c>
    </row>
    <row r="371" spans="1:41">
      <c r="A371" t="s">
        <v>1276</v>
      </c>
      <c r="B371">
        <v>1</v>
      </c>
      <c r="C371">
        <v>1</v>
      </c>
      <c r="D371">
        <v>1</v>
      </c>
      <c r="E371">
        <v>2</v>
      </c>
      <c r="F371">
        <v>1</v>
      </c>
      <c r="G371">
        <v>1</v>
      </c>
      <c r="H371">
        <v>0.5</v>
      </c>
      <c r="I371">
        <v>1</v>
      </c>
      <c r="J371">
        <v>1</v>
      </c>
      <c r="K371">
        <v>2</v>
      </c>
      <c r="L371">
        <v>1</v>
      </c>
      <c r="M371">
        <v>0.5</v>
      </c>
      <c r="N371">
        <v>1</v>
      </c>
      <c r="O371">
        <v>1</v>
      </c>
      <c r="P371">
        <v>1</v>
      </c>
      <c r="Q371">
        <v>1</v>
      </c>
      <c r="R371">
        <v>0.5</v>
      </c>
      <c r="S371">
        <v>0.5</v>
      </c>
      <c r="T371">
        <v>30</v>
      </c>
      <c r="U371">
        <v>5120</v>
      </c>
      <c r="V371">
        <v>70</v>
      </c>
      <c r="W371">
        <v>330</v>
      </c>
      <c r="X371">
        <v>225</v>
      </c>
      <c r="Y371" t="s">
        <v>1284</v>
      </c>
      <c r="Z371">
        <v>55</v>
      </c>
      <c r="AA371">
        <v>800000</v>
      </c>
      <c r="AB371">
        <v>0.6</v>
      </c>
      <c r="AC371">
        <v>43</v>
      </c>
      <c r="AD371" t="s">
        <v>1285</v>
      </c>
      <c r="AE371" t="s">
        <v>1286</v>
      </c>
      <c r="AF371">
        <v>24.6</v>
      </c>
      <c r="AG371">
        <v>370</v>
      </c>
      <c r="AH371">
        <v>40</v>
      </c>
      <c r="AI371">
        <v>65</v>
      </c>
      <c r="AJ371">
        <v>97</v>
      </c>
      <c r="AK371" t="s">
        <v>66</v>
      </c>
      <c r="AM371">
        <v>8.6999999999999993</v>
      </c>
      <c r="AN371">
        <v>3</v>
      </c>
      <c r="AO371">
        <v>0</v>
      </c>
    </row>
    <row r="372" spans="1:41">
      <c r="A372" t="s">
        <v>1287</v>
      </c>
      <c r="B372">
        <v>1</v>
      </c>
      <c r="C372">
        <v>1</v>
      </c>
      <c r="D372">
        <v>2</v>
      </c>
      <c r="E372">
        <v>0.5</v>
      </c>
      <c r="F372">
        <v>2</v>
      </c>
      <c r="G372">
        <v>1</v>
      </c>
      <c r="H372">
        <v>0.5</v>
      </c>
      <c r="I372">
        <v>1</v>
      </c>
      <c r="J372">
        <v>1</v>
      </c>
      <c r="K372">
        <v>0.5</v>
      </c>
      <c r="L372">
        <v>1</v>
      </c>
      <c r="M372">
        <v>2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0.5</v>
      </c>
      <c r="T372">
        <v>75</v>
      </c>
      <c r="U372">
        <v>10240</v>
      </c>
      <c r="V372">
        <v>35</v>
      </c>
      <c r="W372">
        <v>300</v>
      </c>
      <c r="X372">
        <v>45</v>
      </c>
      <c r="Y372" t="s">
        <v>1288</v>
      </c>
      <c r="Z372">
        <v>60</v>
      </c>
      <c r="AA372">
        <v>1250000</v>
      </c>
      <c r="AB372">
        <v>0.6</v>
      </c>
      <c r="AC372">
        <v>45</v>
      </c>
      <c r="AD372" t="s">
        <v>1289</v>
      </c>
      <c r="AE372" t="s">
        <v>1290</v>
      </c>
      <c r="AF372">
        <v>50</v>
      </c>
      <c r="AG372">
        <v>371</v>
      </c>
      <c r="AH372">
        <v>40</v>
      </c>
      <c r="AI372">
        <v>30</v>
      </c>
      <c r="AJ372">
        <v>50</v>
      </c>
      <c r="AK372" t="s">
        <v>538</v>
      </c>
      <c r="AM372">
        <v>42.1</v>
      </c>
      <c r="AN372">
        <v>3</v>
      </c>
      <c r="AO372">
        <v>0</v>
      </c>
    </row>
    <row r="373" spans="1:41">
      <c r="A373" t="s">
        <v>1291</v>
      </c>
      <c r="B373">
        <v>1</v>
      </c>
      <c r="C373">
        <v>1</v>
      </c>
      <c r="D373">
        <v>2</v>
      </c>
      <c r="E373">
        <v>0.5</v>
      </c>
      <c r="F373">
        <v>2</v>
      </c>
      <c r="G373">
        <v>1</v>
      </c>
      <c r="H373">
        <v>0.5</v>
      </c>
      <c r="I373">
        <v>1</v>
      </c>
      <c r="J373">
        <v>1</v>
      </c>
      <c r="K373">
        <v>0.5</v>
      </c>
      <c r="L373">
        <v>1</v>
      </c>
      <c r="M373">
        <v>2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0.5</v>
      </c>
      <c r="T373">
        <v>95</v>
      </c>
      <c r="U373">
        <v>10240</v>
      </c>
      <c r="V373">
        <v>35</v>
      </c>
      <c r="W373">
        <v>420</v>
      </c>
      <c r="X373">
        <v>45</v>
      </c>
      <c r="Y373" t="s">
        <v>1292</v>
      </c>
      <c r="Z373">
        <v>100</v>
      </c>
      <c r="AA373">
        <v>1250000</v>
      </c>
      <c r="AB373">
        <v>1.1000000000000001</v>
      </c>
      <c r="AC373">
        <v>65</v>
      </c>
      <c r="AD373" t="s">
        <v>1293</v>
      </c>
      <c r="AE373" t="s">
        <v>1294</v>
      </c>
      <c r="AF373">
        <v>50</v>
      </c>
      <c r="AG373">
        <v>372</v>
      </c>
      <c r="AH373">
        <v>60</v>
      </c>
      <c r="AI373">
        <v>50</v>
      </c>
      <c r="AJ373">
        <v>50</v>
      </c>
      <c r="AK373" t="s">
        <v>538</v>
      </c>
      <c r="AM373">
        <v>110.5</v>
      </c>
      <c r="AN373">
        <v>3</v>
      </c>
      <c r="AO373">
        <v>0</v>
      </c>
    </row>
    <row r="374" spans="1:41">
      <c r="A374" t="s">
        <v>475</v>
      </c>
      <c r="B374">
        <v>0.5</v>
      </c>
      <c r="C374">
        <v>1</v>
      </c>
      <c r="D374">
        <v>2</v>
      </c>
      <c r="E374">
        <v>1</v>
      </c>
      <c r="F374">
        <v>2</v>
      </c>
      <c r="G374">
        <v>0.5</v>
      </c>
      <c r="H374">
        <v>0.5</v>
      </c>
      <c r="I374">
        <v>1</v>
      </c>
      <c r="J374">
        <v>1</v>
      </c>
      <c r="K374">
        <v>0.25</v>
      </c>
      <c r="L374">
        <v>0</v>
      </c>
      <c r="M374">
        <v>4</v>
      </c>
      <c r="N374">
        <v>1</v>
      </c>
      <c r="O374">
        <v>1</v>
      </c>
      <c r="P374">
        <v>1</v>
      </c>
      <c r="Q374">
        <v>2</v>
      </c>
      <c r="R374">
        <v>1</v>
      </c>
      <c r="S374">
        <v>0.5</v>
      </c>
      <c r="T374">
        <v>145</v>
      </c>
      <c r="U374">
        <v>10240</v>
      </c>
      <c r="V374">
        <v>35</v>
      </c>
      <c r="W374">
        <v>700</v>
      </c>
      <c r="X374">
        <v>45</v>
      </c>
      <c r="Y374" t="s">
        <v>424</v>
      </c>
      <c r="Z374">
        <v>130</v>
      </c>
      <c r="AA374">
        <v>1250000</v>
      </c>
      <c r="AB374">
        <v>1.5</v>
      </c>
      <c r="AC374">
        <v>95</v>
      </c>
      <c r="AD374" t="s">
        <v>1295</v>
      </c>
      <c r="AE374" t="s">
        <v>1296</v>
      </c>
      <c r="AF374">
        <v>50</v>
      </c>
      <c r="AG374">
        <v>373</v>
      </c>
      <c r="AH374">
        <v>120</v>
      </c>
      <c r="AI374">
        <v>90</v>
      </c>
      <c r="AJ374">
        <v>120</v>
      </c>
      <c r="AK374" t="s">
        <v>538</v>
      </c>
      <c r="AL374" t="s">
        <v>61</v>
      </c>
      <c r="AM374">
        <v>102.6</v>
      </c>
      <c r="AN374">
        <v>3</v>
      </c>
      <c r="AO374">
        <v>0</v>
      </c>
    </row>
    <row r="375" spans="1:41">
      <c r="A375" t="s">
        <v>1297</v>
      </c>
      <c r="B375">
        <v>1</v>
      </c>
      <c r="C375">
        <v>2</v>
      </c>
      <c r="D375">
        <v>0.5</v>
      </c>
      <c r="E375">
        <v>1</v>
      </c>
      <c r="F375">
        <v>0.5</v>
      </c>
      <c r="G375">
        <v>1</v>
      </c>
      <c r="H375">
        <v>2</v>
      </c>
      <c r="I375">
        <v>0.5</v>
      </c>
      <c r="J375">
        <v>2</v>
      </c>
      <c r="K375">
        <v>0.5</v>
      </c>
      <c r="L375">
        <v>2</v>
      </c>
      <c r="M375">
        <v>0.5</v>
      </c>
      <c r="N375">
        <v>0.5</v>
      </c>
      <c r="O375">
        <v>0</v>
      </c>
      <c r="P375">
        <v>0.25</v>
      </c>
      <c r="Q375">
        <v>0.5</v>
      </c>
      <c r="R375">
        <v>0.5</v>
      </c>
      <c r="S375">
        <v>1</v>
      </c>
      <c r="T375">
        <v>55</v>
      </c>
      <c r="U375">
        <v>10240</v>
      </c>
      <c r="V375">
        <v>35</v>
      </c>
      <c r="W375">
        <v>300</v>
      </c>
      <c r="X375">
        <v>3</v>
      </c>
      <c r="Y375" t="s">
        <v>1298</v>
      </c>
      <c r="Z375">
        <v>80</v>
      </c>
      <c r="AA375">
        <v>1250000</v>
      </c>
      <c r="AB375">
        <v>0.6</v>
      </c>
      <c r="AC375">
        <v>40</v>
      </c>
      <c r="AD375" t="s">
        <v>1299</v>
      </c>
      <c r="AE375" t="s">
        <v>1300</v>
      </c>
      <c r="AG375">
        <v>374</v>
      </c>
      <c r="AH375">
        <v>35</v>
      </c>
      <c r="AI375">
        <v>60</v>
      </c>
      <c r="AJ375">
        <v>30</v>
      </c>
      <c r="AK375" t="s">
        <v>307</v>
      </c>
      <c r="AL375" t="s">
        <v>253</v>
      </c>
      <c r="AM375">
        <v>95.2</v>
      </c>
      <c r="AN375">
        <v>3</v>
      </c>
      <c r="AO375">
        <v>0</v>
      </c>
    </row>
    <row r="376" spans="1:41">
      <c r="A376" t="s">
        <v>1297</v>
      </c>
      <c r="B376">
        <v>1</v>
      </c>
      <c r="C376">
        <v>2</v>
      </c>
      <c r="D376">
        <v>0.5</v>
      </c>
      <c r="E376">
        <v>1</v>
      </c>
      <c r="F376">
        <v>0.5</v>
      </c>
      <c r="G376">
        <v>1</v>
      </c>
      <c r="H376">
        <v>2</v>
      </c>
      <c r="I376">
        <v>0.5</v>
      </c>
      <c r="J376">
        <v>2</v>
      </c>
      <c r="K376">
        <v>0.5</v>
      </c>
      <c r="L376">
        <v>2</v>
      </c>
      <c r="M376">
        <v>0.5</v>
      </c>
      <c r="N376">
        <v>0.5</v>
      </c>
      <c r="O376">
        <v>0</v>
      </c>
      <c r="P376">
        <v>0.25</v>
      </c>
      <c r="Q376">
        <v>0.5</v>
      </c>
      <c r="R376">
        <v>0.5</v>
      </c>
      <c r="S376">
        <v>1</v>
      </c>
      <c r="T376">
        <v>75</v>
      </c>
      <c r="U376">
        <v>10240</v>
      </c>
      <c r="V376">
        <v>35</v>
      </c>
      <c r="W376">
        <v>420</v>
      </c>
      <c r="X376">
        <v>3</v>
      </c>
      <c r="Y376" t="s">
        <v>1301</v>
      </c>
      <c r="Z376">
        <v>100</v>
      </c>
      <c r="AA376">
        <v>1250000</v>
      </c>
      <c r="AB376">
        <v>1.2</v>
      </c>
      <c r="AC376">
        <v>60</v>
      </c>
      <c r="AD376" t="s">
        <v>1302</v>
      </c>
      <c r="AE376" t="s">
        <v>1303</v>
      </c>
      <c r="AG376">
        <v>375</v>
      </c>
      <c r="AH376">
        <v>55</v>
      </c>
      <c r="AI376">
        <v>80</v>
      </c>
      <c r="AJ376">
        <v>50</v>
      </c>
      <c r="AK376" t="s">
        <v>307</v>
      </c>
      <c r="AL376" t="s">
        <v>253</v>
      </c>
      <c r="AM376">
        <v>202.5</v>
      </c>
      <c r="AN376">
        <v>3</v>
      </c>
      <c r="AO376">
        <v>0</v>
      </c>
    </row>
    <row r="377" spans="1:41">
      <c r="A377" t="s">
        <v>1297</v>
      </c>
      <c r="B377">
        <v>1</v>
      </c>
      <c r="C377">
        <v>2</v>
      </c>
      <c r="D377">
        <v>0.5</v>
      </c>
      <c r="E377">
        <v>1</v>
      </c>
      <c r="F377">
        <v>0.5</v>
      </c>
      <c r="G377">
        <v>1</v>
      </c>
      <c r="H377">
        <v>2</v>
      </c>
      <c r="I377">
        <v>0.5</v>
      </c>
      <c r="J377">
        <v>2</v>
      </c>
      <c r="K377">
        <v>0.5</v>
      </c>
      <c r="L377">
        <v>2</v>
      </c>
      <c r="M377">
        <v>0.5</v>
      </c>
      <c r="N377">
        <v>0.5</v>
      </c>
      <c r="O377">
        <v>0</v>
      </c>
      <c r="P377">
        <v>0.25</v>
      </c>
      <c r="Q377">
        <v>0.5</v>
      </c>
      <c r="R377">
        <v>0.5</v>
      </c>
      <c r="S377">
        <v>1</v>
      </c>
      <c r="T377">
        <v>145</v>
      </c>
      <c r="U377">
        <v>10240</v>
      </c>
      <c r="V377">
        <v>35</v>
      </c>
      <c r="W377">
        <v>700</v>
      </c>
      <c r="X377">
        <v>3</v>
      </c>
      <c r="Y377" t="s">
        <v>1304</v>
      </c>
      <c r="Z377">
        <v>150</v>
      </c>
      <c r="AA377">
        <v>1250000</v>
      </c>
      <c r="AB377">
        <v>1.6</v>
      </c>
      <c r="AC377">
        <v>80</v>
      </c>
      <c r="AD377" t="s">
        <v>1305</v>
      </c>
      <c r="AE377" t="s">
        <v>1306</v>
      </c>
      <c r="AG377">
        <v>376</v>
      </c>
      <c r="AH377">
        <v>105</v>
      </c>
      <c r="AI377">
        <v>110</v>
      </c>
      <c r="AJ377">
        <v>110</v>
      </c>
      <c r="AK377" t="s">
        <v>307</v>
      </c>
      <c r="AL377" t="s">
        <v>253</v>
      </c>
      <c r="AM377">
        <v>550</v>
      </c>
      <c r="AN377">
        <v>3</v>
      </c>
      <c r="AO377">
        <v>0</v>
      </c>
    </row>
    <row r="378" spans="1:41">
      <c r="A378" t="s">
        <v>1307</v>
      </c>
      <c r="B378">
        <v>1</v>
      </c>
      <c r="C378">
        <v>1</v>
      </c>
      <c r="D378">
        <v>1</v>
      </c>
      <c r="E378">
        <v>1</v>
      </c>
      <c r="F378">
        <v>1</v>
      </c>
      <c r="G378">
        <v>2</v>
      </c>
      <c r="H378">
        <v>0.5</v>
      </c>
      <c r="I378">
        <v>0.5</v>
      </c>
      <c r="J378">
        <v>1</v>
      </c>
      <c r="K378">
        <v>2</v>
      </c>
      <c r="L378">
        <v>2</v>
      </c>
      <c r="M378">
        <v>1</v>
      </c>
      <c r="N378">
        <v>0.5</v>
      </c>
      <c r="O378">
        <v>0.5</v>
      </c>
      <c r="P378">
        <v>1</v>
      </c>
      <c r="Q378">
        <v>1</v>
      </c>
      <c r="R378">
        <v>2</v>
      </c>
      <c r="S378">
        <v>2</v>
      </c>
      <c r="T378">
        <v>100</v>
      </c>
      <c r="U378">
        <v>20480</v>
      </c>
      <c r="V378">
        <v>35</v>
      </c>
      <c r="W378">
        <v>580</v>
      </c>
      <c r="X378">
        <v>3</v>
      </c>
      <c r="Y378" t="s">
        <v>1308</v>
      </c>
      <c r="Z378">
        <v>200</v>
      </c>
      <c r="AA378">
        <v>1250000</v>
      </c>
      <c r="AB378">
        <v>1.7</v>
      </c>
      <c r="AC378">
        <v>80</v>
      </c>
      <c r="AD378" t="s">
        <v>1309</v>
      </c>
      <c r="AE378" t="s">
        <v>1310</v>
      </c>
      <c r="AG378">
        <v>377</v>
      </c>
      <c r="AH378">
        <v>50</v>
      </c>
      <c r="AI378">
        <v>100</v>
      </c>
      <c r="AJ378">
        <v>50</v>
      </c>
      <c r="AK378" t="s">
        <v>284</v>
      </c>
      <c r="AM378">
        <v>230</v>
      </c>
      <c r="AN378">
        <v>3</v>
      </c>
      <c r="AO378">
        <v>1</v>
      </c>
    </row>
    <row r="379" spans="1:41">
      <c r="A379" t="s">
        <v>1311</v>
      </c>
      <c r="B379">
        <v>1</v>
      </c>
      <c r="C379">
        <v>1</v>
      </c>
      <c r="D379">
        <v>1</v>
      </c>
      <c r="E379">
        <v>1</v>
      </c>
      <c r="F379">
        <v>1</v>
      </c>
      <c r="G379">
        <v>2</v>
      </c>
      <c r="H379">
        <v>2</v>
      </c>
      <c r="I379">
        <v>1</v>
      </c>
      <c r="J379">
        <v>1</v>
      </c>
      <c r="K379">
        <v>1</v>
      </c>
      <c r="L379">
        <v>1</v>
      </c>
      <c r="M379">
        <v>0.5</v>
      </c>
      <c r="N379">
        <v>1</v>
      </c>
      <c r="O379">
        <v>1</v>
      </c>
      <c r="P379">
        <v>1</v>
      </c>
      <c r="Q379">
        <v>2</v>
      </c>
      <c r="R379">
        <v>2</v>
      </c>
      <c r="S379">
        <v>1</v>
      </c>
      <c r="T379">
        <v>50</v>
      </c>
      <c r="U379">
        <v>20480</v>
      </c>
      <c r="V379">
        <v>35</v>
      </c>
      <c r="W379">
        <v>580</v>
      </c>
      <c r="X379">
        <v>3</v>
      </c>
      <c r="Y379" t="s">
        <v>1312</v>
      </c>
      <c r="Z379">
        <v>100</v>
      </c>
      <c r="AA379">
        <v>1250000</v>
      </c>
      <c r="AB379">
        <v>1.8</v>
      </c>
      <c r="AC379">
        <v>80</v>
      </c>
      <c r="AD379" t="s">
        <v>1313</v>
      </c>
      <c r="AE379" t="s">
        <v>1314</v>
      </c>
      <c r="AG379">
        <v>378</v>
      </c>
      <c r="AH379">
        <v>100</v>
      </c>
      <c r="AI379">
        <v>200</v>
      </c>
      <c r="AJ379">
        <v>50</v>
      </c>
      <c r="AK379" t="s">
        <v>136</v>
      </c>
      <c r="AM379">
        <v>175</v>
      </c>
      <c r="AN379">
        <v>3</v>
      </c>
      <c r="AO379">
        <v>1</v>
      </c>
    </row>
    <row r="380" spans="1:41">
      <c r="A380" t="s">
        <v>1297</v>
      </c>
      <c r="B380">
        <v>0.5</v>
      </c>
      <c r="C380">
        <v>1</v>
      </c>
      <c r="D380">
        <v>0.5</v>
      </c>
      <c r="E380">
        <v>1</v>
      </c>
      <c r="F380">
        <v>0.5</v>
      </c>
      <c r="G380">
        <v>2</v>
      </c>
      <c r="H380">
        <v>2</v>
      </c>
      <c r="I380">
        <v>0.5</v>
      </c>
      <c r="J380">
        <v>1</v>
      </c>
      <c r="K380">
        <v>0.5</v>
      </c>
      <c r="L380">
        <v>2</v>
      </c>
      <c r="M380">
        <v>0.5</v>
      </c>
      <c r="N380">
        <v>0.5</v>
      </c>
      <c r="O380">
        <v>0</v>
      </c>
      <c r="P380">
        <v>0.5</v>
      </c>
      <c r="Q380">
        <v>0.5</v>
      </c>
      <c r="R380">
        <v>0.5</v>
      </c>
      <c r="S380">
        <v>1</v>
      </c>
      <c r="T380">
        <v>75</v>
      </c>
      <c r="U380">
        <v>20480</v>
      </c>
      <c r="V380">
        <v>35</v>
      </c>
      <c r="W380">
        <v>580</v>
      </c>
      <c r="X380">
        <v>3</v>
      </c>
      <c r="Y380" t="s">
        <v>1315</v>
      </c>
      <c r="Z380">
        <v>150</v>
      </c>
      <c r="AA380">
        <v>1250000</v>
      </c>
      <c r="AB380">
        <v>1.9</v>
      </c>
      <c r="AC380">
        <v>80</v>
      </c>
      <c r="AD380" t="s">
        <v>1316</v>
      </c>
      <c r="AE380" t="s">
        <v>1317</v>
      </c>
      <c r="AG380">
        <v>379</v>
      </c>
      <c r="AH380">
        <v>75</v>
      </c>
      <c r="AI380">
        <v>150</v>
      </c>
      <c r="AJ380">
        <v>50</v>
      </c>
      <c r="AK380" t="s">
        <v>307</v>
      </c>
      <c r="AM380">
        <v>205</v>
      </c>
      <c r="AN380">
        <v>3</v>
      </c>
      <c r="AO380">
        <v>1</v>
      </c>
    </row>
    <row r="381" spans="1:41">
      <c r="A381" t="s">
        <v>339</v>
      </c>
      <c r="B381">
        <v>2</v>
      </c>
      <c r="C381">
        <v>2</v>
      </c>
      <c r="D381">
        <v>2</v>
      </c>
      <c r="E381">
        <v>0.5</v>
      </c>
      <c r="F381">
        <v>2</v>
      </c>
      <c r="G381">
        <v>0.5</v>
      </c>
      <c r="H381">
        <v>0.5</v>
      </c>
      <c r="I381">
        <v>1</v>
      </c>
      <c r="J381">
        <v>2</v>
      </c>
      <c r="K381">
        <v>0.5</v>
      </c>
      <c r="L381">
        <v>1</v>
      </c>
      <c r="M381">
        <v>2</v>
      </c>
      <c r="N381">
        <v>1</v>
      </c>
      <c r="O381">
        <v>1</v>
      </c>
      <c r="P381">
        <v>0.5</v>
      </c>
      <c r="Q381">
        <v>1</v>
      </c>
      <c r="R381">
        <v>1</v>
      </c>
      <c r="S381">
        <v>0.5</v>
      </c>
      <c r="T381">
        <v>100</v>
      </c>
      <c r="U381">
        <v>30720</v>
      </c>
      <c r="V381">
        <v>90</v>
      </c>
      <c r="W381">
        <v>700</v>
      </c>
      <c r="X381">
        <v>3</v>
      </c>
      <c r="Y381" t="s">
        <v>1318</v>
      </c>
      <c r="Z381">
        <v>120</v>
      </c>
      <c r="AA381">
        <v>1250000</v>
      </c>
      <c r="AB381">
        <v>1.4</v>
      </c>
      <c r="AC381">
        <v>80</v>
      </c>
      <c r="AD381" t="s">
        <v>1319</v>
      </c>
      <c r="AE381" t="s">
        <v>1320</v>
      </c>
      <c r="AF381">
        <v>0</v>
      </c>
      <c r="AG381">
        <v>380</v>
      </c>
      <c r="AH381">
        <v>140</v>
      </c>
      <c r="AI381">
        <v>150</v>
      </c>
      <c r="AJ381">
        <v>110</v>
      </c>
      <c r="AK381" t="s">
        <v>538</v>
      </c>
      <c r="AL381" t="s">
        <v>253</v>
      </c>
      <c r="AM381">
        <v>40</v>
      </c>
      <c r="AN381">
        <v>3</v>
      </c>
      <c r="AO381">
        <v>1</v>
      </c>
    </row>
    <row r="382" spans="1:41">
      <c r="A382" t="s">
        <v>339</v>
      </c>
      <c r="B382">
        <v>2</v>
      </c>
      <c r="C382">
        <v>2</v>
      </c>
      <c r="D382">
        <v>2</v>
      </c>
      <c r="E382">
        <v>0.5</v>
      </c>
      <c r="F382">
        <v>2</v>
      </c>
      <c r="G382">
        <v>0.5</v>
      </c>
      <c r="H382">
        <v>0.5</v>
      </c>
      <c r="I382">
        <v>1</v>
      </c>
      <c r="J382">
        <v>2</v>
      </c>
      <c r="K382">
        <v>0.5</v>
      </c>
      <c r="L382">
        <v>1</v>
      </c>
      <c r="M382">
        <v>2</v>
      </c>
      <c r="N382">
        <v>1</v>
      </c>
      <c r="O382">
        <v>1</v>
      </c>
      <c r="P382">
        <v>0.5</v>
      </c>
      <c r="Q382">
        <v>1</v>
      </c>
      <c r="R382">
        <v>1</v>
      </c>
      <c r="S382">
        <v>0.5</v>
      </c>
      <c r="T382">
        <v>130</v>
      </c>
      <c r="U382">
        <v>30720</v>
      </c>
      <c r="V382">
        <v>90</v>
      </c>
      <c r="W382">
        <v>700</v>
      </c>
      <c r="X382">
        <v>3</v>
      </c>
      <c r="Y382" t="s">
        <v>1318</v>
      </c>
      <c r="Z382">
        <v>100</v>
      </c>
      <c r="AA382">
        <v>1250000</v>
      </c>
      <c r="AB382">
        <v>2</v>
      </c>
      <c r="AC382">
        <v>80</v>
      </c>
      <c r="AD382" t="s">
        <v>1321</v>
      </c>
      <c r="AE382" t="s">
        <v>1322</v>
      </c>
      <c r="AF382">
        <v>100</v>
      </c>
      <c r="AG382">
        <v>381</v>
      </c>
      <c r="AH382">
        <v>160</v>
      </c>
      <c r="AI382">
        <v>120</v>
      </c>
      <c r="AJ382">
        <v>110</v>
      </c>
      <c r="AK382" t="s">
        <v>538</v>
      </c>
      <c r="AL382" t="s">
        <v>253</v>
      </c>
      <c r="AM382">
        <v>60</v>
      </c>
      <c r="AN382">
        <v>3</v>
      </c>
      <c r="AO382">
        <v>1</v>
      </c>
    </row>
    <row r="383" spans="1:41">
      <c r="A383" t="s">
        <v>1323</v>
      </c>
      <c r="B383">
        <v>1</v>
      </c>
      <c r="C383">
        <v>1</v>
      </c>
      <c r="D383">
        <v>1</v>
      </c>
      <c r="E383">
        <v>2</v>
      </c>
      <c r="F383">
        <v>1</v>
      </c>
      <c r="G383">
        <v>1</v>
      </c>
      <c r="H383">
        <v>0.5</v>
      </c>
      <c r="I383">
        <v>1</v>
      </c>
      <c r="J383">
        <v>1</v>
      </c>
      <c r="K383">
        <v>2</v>
      </c>
      <c r="L383">
        <v>1</v>
      </c>
      <c r="M383">
        <v>0.5</v>
      </c>
      <c r="N383">
        <v>1</v>
      </c>
      <c r="O383">
        <v>1</v>
      </c>
      <c r="P383">
        <v>1</v>
      </c>
      <c r="Q383">
        <v>1</v>
      </c>
      <c r="R383">
        <v>0.5</v>
      </c>
      <c r="S383">
        <v>0.5</v>
      </c>
      <c r="T383">
        <v>150</v>
      </c>
      <c r="U383">
        <v>30720</v>
      </c>
      <c r="V383">
        <v>0</v>
      </c>
      <c r="W383">
        <v>770</v>
      </c>
      <c r="X383">
        <v>3</v>
      </c>
      <c r="Y383" t="s">
        <v>1324</v>
      </c>
      <c r="Z383">
        <v>90</v>
      </c>
      <c r="AA383">
        <v>1250000</v>
      </c>
      <c r="AB383">
        <v>4.5</v>
      </c>
      <c r="AC383">
        <v>100</v>
      </c>
      <c r="AD383" t="s">
        <v>1325</v>
      </c>
      <c r="AE383" t="s">
        <v>1326</v>
      </c>
      <c r="AG383">
        <v>382</v>
      </c>
      <c r="AH383">
        <v>180</v>
      </c>
      <c r="AI383">
        <v>160</v>
      </c>
      <c r="AJ383">
        <v>90</v>
      </c>
      <c r="AK383" t="s">
        <v>66</v>
      </c>
      <c r="AM383">
        <v>352</v>
      </c>
      <c r="AN383">
        <v>3</v>
      </c>
      <c r="AO383">
        <v>1</v>
      </c>
    </row>
    <row r="384" spans="1:41">
      <c r="A384" t="s">
        <v>1327</v>
      </c>
      <c r="B384">
        <v>1</v>
      </c>
      <c r="C384">
        <v>1</v>
      </c>
      <c r="D384">
        <v>1</v>
      </c>
      <c r="E384">
        <v>0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2</v>
      </c>
      <c r="L384">
        <v>1</v>
      </c>
      <c r="M384">
        <v>2</v>
      </c>
      <c r="N384">
        <v>1</v>
      </c>
      <c r="O384">
        <v>0.5</v>
      </c>
      <c r="P384">
        <v>1</v>
      </c>
      <c r="Q384">
        <v>0.5</v>
      </c>
      <c r="R384">
        <v>1</v>
      </c>
      <c r="S384">
        <v>2</v>
      </c>
      <c r="T384">
        <v>180</v>
      </c>
      <c r="U384">
        <v>30720</v>
      </c>
      <c r="V384">
        <v>0</v>
      </c>
      <c r="W384">
        <v>770</v>
      </c>
      <c r="X384">
        <v>3</v>
      </c>
      <c r="Y384" t="s">
        <v>1328</v>
      </c>
      <c r="Z384">
        <v>160</v>
      </c>
      <c r="AA384">
        <v>1250000</v>
      </c>
      <c r="AB384">
        <v>3.5</v>
      </c>
      <c r="AC384">
        <v>100</v>
      </c>
      <c r="AD384" t="s">
        <v>1329</v>
      </c>
      <c r="AE384" t="s">
        <v>1330</v>
      </c>
      <c r="AG384">
        <v>383</v>
      </c>
      <c r="AH384">
        <v>150</v>
      </c>
      <c r="AI384">
        <v>90</v>
      </c>
      <c r="AJ384">
        <v>90</v>
      </c>
      <c r="AK384" t="s">
        <v>135</v>
      </c>
      <c r="AM384">
        <v>950</v>
      </c>
      <c r="AN384">
        <v>3</v>
      </c>
      <c r="AO384">
        <v>1</v>
      </c>
    </row>
    <row r="385" spans="1:41">
      <c r="A385" t="s">
        <v>1331</v>
      </c>
      <c r="B385">
        <v>0.5</v>
      </c>
      <c r="C385">
        <v>1</v>
      </c>
      <c r="D385">
        <v>2</v>
      </c>
      <c r="E385">
        <v>1</v>
      </c>
      <c r="F385">
        <v>2</v>
      </c>
      <c r="G385">
        <v>0.5</v>
      </c>
      <c r="H385">
        <v>0.5</v>
      </c>
      <c r="I385">
        <v>1</v>
      </c>
      <c r="J385">
        <v>1</v>
      </c>
      <c r="K385">
        <v>0.25</v>
      </c>
      <c r="L385">
        <v>0</v>
      </c>
      <c r="M385">
        <v>4</v>
      </c>
      <c r="N385">
        <v>1</v>
      </c>
      <c r="O385">
        <v>1</v>
      </c>
      <c r="P385">
        <v>1</v>
      </c>
      <c r="Q385">
        <v>2</v>
      </c>
      <c r="R385">
        <v>1</v>
      </c>
      <c r="S385">
        <v>0.5</v>
      </c>
      <c r="T385">
        <v>180</v>
      </c>
      <c r="U385">
        <v>30720</v>
      </c>
      <c r="V385">
        <v>0</v>
      </c>
      <c r="W385">
        <v>780</v>
      </c>
      <c r="X385">
        <v>45</v>
      </c>
      <c r="Y385" t="s">
        <v>1332</v>
      </c>
      <c r="Z385">
        <v>100</v>
      </c>
      <c r="AA385">
        <v>1250000</v>
      </c>
      <c r="AB385">
        <v>7</v>
      </c>
      <c r="AC385">
        <v>105</v>
      </c>
      <c r="AD385" t="s">
        <v>1333</v>
      </c>
      <c r="AE385" t="s">
        <v>1334</v>
      </c>
      <c r="AG385">
        <v>384</v>
      </c>
      <c r="AH385">
        <v>180</v>
      </c>
      <c r="AI385">
        <v>100</v>
      </c>
      <c r="AJ385">
        <v>115</v>
      </c>
      <c r="AK385" t="s">
        <v>538</v>
      </c>
      <c r="AL385" t="s">
        <v>61</v>
      </c>
      <c r="AM385">
        <v>206.5</v>
      </c>
      <c r="AN385">
        <v>3</v>
      </c>
      <c r="AO385">
        <v>1</v>
      </c>
    </row>
    <row r="386" spans="1:41">
      <c r="A386" t="s">
        <v>1335</v>
      </c>
      <c r="B386">
        <v>1</v>
      </c>
      <c r="C386">
        <v>2</v>
      </c>
      <c r="D386">
        <v>0.5</v>
      </c>
      <c r="E386">
        <v>1</v>
      </c>
      <c r="F386">
        <v>0.5</v>
      </c>
      <c r="G386">
        <v>1</v>
      </c>
      <c r="H386">
        <v>2</v>
      </c>
      <c r="I386">
        <v>0.5</v>
      </c>
      <c r="J386">
        <v>2</v>
      </c>
      <c r="K386">
        <v>0.5</v>
      </c>
      <c r="L386">
        <v>2</v>
      </c>
      <c r="M386">
        <v>0.5</v>
      </c>
      <c r="N386">
        <v>0.5</v>
      </c>
      <c r="O386">
        <v>0</v>
      </c>
      <c r="P386">
        <v>0.25</v>
      </c>
      <c r="Q386">
        <v>0.5</v>
      </c>
      <c r="R386">
        <v>0.5</v>
      </c>
      <c r="S386">
        <v>1</v>
      </c>
      <c r="T386">
        <v>100</v>
      </c>
      <c r="U386">
        <v>30720</v>
      </c>
      <c r="V386">
        <v>100</v>
      </c>
      <c r="W386">
        <v>600</v>
      </c>
      <c r="X386">
        <v>3</v>
      </c>
      <c r="Y386" t="s">
        <v>1336</v>
      </c>
      <c r="Z386">
        <v>100</v>
      </c>
      <c r="AA386">
        <v>1250000</v>
      </c>
      <c r="AB386">
        <v>0.3</v>
      </c>
      <c r="AC386">
        <v>100</v>
      </c>
      <c r="AD386" t="s">
        <v>1337</v>
      </c>
      <c r="AE386" t="s">
        <v>1338</v>
      </c>
      <c r="AG386">
        <v>385</v>
      </c>
      <c r="AH386">
        <v>100</v>
      </c>
      <c r="AI386">
        <v>100</v>
      </c>
      <c r="AJ386">
        <v>100</v>
      </c>
      <c r="AK386" t="s">
        <v>307</v>
      </c>
      <c r="AL386" t="s">
        <v>253</v>
      </c>
      <c r="AM386">
        <v>1.1000000000000001</v>
      </c>
      <c r="AN386">
        <v>3</v>
      </c>
      <c r="AO386">
        <v>1</v>
      </c>
    </row>
    <row r="387" spans="1:41">
      <c r="A387" t="s">
        <v>1339</v>
      </c>
      <c r="B387">
        <v>2</v>
      </c>
      <c r="C387">
        <v>2</v>
      </c>
      <c r="D387">
        <v>1</v>
      </c>
      <c r="E387">
        <v>1</v>
      </c>
      <c r="F387">
        <v>1</v>
      </c>
      <c r="G387">
        <v>0.5</v>
      </c>
      <c r="H387">
        <v>1</v>
      </c>
      <c r="I387">
        <v>1</v>
      </c>
      <c r="J387">
        <v>2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0.5</v>
      </c>
      <c r="Q387">
        <v>1</v>
      </c>
      <c r="R387">
        <v>1</v>
      </c>
      <c r="S387">
        <v>1</v>
      </c>
      <c r="T387">
        <v>95</v>
      </c>
      <c r="U387">
        <v>30720</v>
      </c>
      <c r="V387">
        <v>0</v>
      </c>
      <c r="W387">
        <v>600</v>
      </c>
      <c r="X387">
        <v>3</v>
      </c>
      <c r="Y387" t="s">
        <v>1340</v>
      </c>
      <c r="Z387">
        <v>90</v>
      </c>
      <c r="AA387">
        <v>1250000</v>
      </c>
      <c r="AB387">
        <v>1.7</v>
      </c>
      <c r="AC387">
        <v>50</v>
      </c>
      <c r="AD387" t="s">
        <v>1341</v>
      </c>
      <c r="AE387" t="s">
        <v>1342</v>
      </c>
      <c r="AG387">
        <v>386</v>
      </c>
      <c r="AH387">
        <v>95</v>
      </c>
      <c r="AI387">
        <v>90</v>
      </c>
      <c r="AJ387">
        <v>180</v>
      </c>
      <c r="AK387" t="s">
        <v>253</v>
      </c>
      <c r="AM387">
        <v>60.8</v>
      </c>
      <c r="AN387">
        <v>3</v>
      </c>
      <c r="AO387">
        <v>1</v>
      </c>
    </row>
    <row r="388" spans="1:41">
      <c r="A388" t="s">
        <v>1343</v>
      </c>
      <c r="B388">
        <v>2</v>
      </c>
      <c r="C388">
        <v>1</v>
      </c>
      <c r="D388">
        <v>1</v>
      </c>
      <c r="E388">
        <v>0.5</v>
      </c>
      <c r="F388">
        <v>1</v>
      </c>
      <c r="G388">
        <v>1</v>
      </c>
      <c r="H388">
        <v>2</v>
      </c>
      <c r="I388">
        <v>2</v>
      </c>
      <c r="J388">
        <v>1</v>
      </c>
      <c r="K388">
        <v>0.5</v>
      </c>
      <c r="L388">
        <v>0.5</v>
      </c>
      <c r="M388">
        <v>2</v>
      </c>
      <c r="N388">
        <v>1</v>
      </c>
      <c r="O388">
        <v>2</v>
      </c>
      <c r="P388">
        <v>1</v>
      </c>
      <c r="Q388">
        <v>1</v>
      </c>
      <c r="R388">
        <v>1</v>
      </c>
      <c r="S388">
        <v>0.5</v>
      </c>
      <c r="T388">
        <v>68</v>
      </c>
      <c r="U388">
        <v>5120</v>
      </c>
      <c r="V388">
        <v>70</v>
      </c>
      <c r="W388">
        <v>318</v>
      </c>
      <c r="X388">
        <v>45</v>
      </c>
      <c r="Y388" t="s">
        <v>1344</v>
      </c>
      <c r="Z388">
        <v>64</v>
      </c>
      <c r="AA388">
        <v>1059860</v>
      </c>
      <c r="AB388">
        <v>0.4</v>
      </c>
      <c r="AC388">
        <v>55</v>
      </c>
      <c r="AD388" t="s">
        <v>1345</v>
      </c>
      <c r="AE388" t="s">
        <v>1346</v>
      </c>
      <c r="AF388">
        <v>88.1</v>
      </c>
      <c r="AG388">
        <v>387</v>
      </c>
      <c r="AH388">
        <v>45</v>
      </c>
      <c r="AI388">
        <v>55</v>
      </c>
      <c r="AJ388">
        <v>31</v>
      </c>
      <c r="AK388" t="s">
        <v>45</v>
      </c>
      <c r="AM388">
        <v>10.199999999999999</v>
      </c>
      <c r="AN388">
        <v>4</v>
      </c>
      <c r="AO388">
        <v>0</v>
      </c>
    </row>
    <row r="389" spans="1:41">
      <c r="A389" t="s">
        <v>1343</v>
      </c>
      <c r="B389">
        <v>2</v>
      </c>
      <c r="C389">
        <v>1</v>
      </c>
      <c r="D389">
        <v>1</v>
      </c>
      <c r="E389">
        <v>0.5</v>
      </c>
      <c r="F389">
        <v>1</v>
      </c>
      <c r="G389">
        <v>1</v>
      </c>
      <c r="H389">
        <v>2</v>
      </c>
      <c r="I389">
        <v>2</v>
      </c>
      <c r="J389">
        <v>1</v>
      </c>
      <c r="K389">
        <v>0.5</v>
      </c>
      <c r="L389">
        <v>0.5</v>
      </c>
      <c r="M389">
        <v>2</v>
      </c>
      <c r="N389">
        <v>1</v>
      </c>
      <c r="O389">
        <v>2</v>
      </c>
      <c r="P389">
        <v>1</v>
      </c>
      <c r="Q389">
        <v>1</v>
      </c>
      <c r="R389">
        <v>1</v>
      </c>
      <c r="S389">
        <v>0.5</v>
      </c>
      <c r="T389">
        <v>89</v>
      </c>
      <c r="U389">
        <v>5120</v>
      </c>
      <c r="V389">
        <v>70</v>
      </c>
      <c r="W389">
        <v>405</v>
      </c>
      <c r="X389">
        <v>45</v>
      </c>
      <c r="Y389" t="s">
        <v>1347</v>
      </c>
      <c r="Z389">
        <v>85</v>
      </c>
      <c r="AA389">
        <v>1059860</v>
      </c>
      <c r="AB389">
        <v>1.1000000000000001</v>
      </c>
      <c r="AC389">
        <v>75</v>
      </c>
      <c r="AD389" t="s">
        <v>1348</v>
      </c>
      <c r="AE389" t="s">
        <v>1349</v>
      </c>
      <c r="AF389">
        <v>88.1</v>
      </c>
      <c r="AG389">
        <v>388</v>
      </c>
      <c r="AH389">
        <v>55</v>
      </c>
      <c r="AI389">
        <v>65</v>
      </c>
      <c r="AJ389">
        <v>36</v>
      </c>
      <c r="AK389" t="s">
        <v>45</v>
      </c>
      <c r="AM389">
        <v>97</v>
      </c>
      <c r="AN389">
        <v>4</v>
      </c>
      <c r="AO389">
        <v>0</v>
      </c>
    </row>
    <row r="390" spans="1:41">
      <c r="A390" t="s">
        <v>1343</v>
      </c>
      <c r="B390">
        <v>2</v>
      </c>
      <c r="C390">
        <v>1</v>
      </c>
      <c r="D390">
        <v>1</v>
      </c>
      <c r="E390">
        <v>0</v>
      </c>
      <c r="F390">
        <v>1</v>
      </c>
      <c r="G390">
        <v>1</v>
      </c>
      <c r="H390">
        <v>2</v>
      </c>
      <c r="I390">
        <v>2</v>
      </c>
      <c r="J390">
        <v>1</v>
      </c>
      <c r="K390">
        <v>1</v>
      </c>
      <c r="L390">
        <v>0.5</v>
      </c>
      <c r="M390">
        <v>4</v>
      </c>
      <c r="N390">
        <v>1</v>
      </c>
      <c r="O390">
        <v>1</v>
      </c>
      <c r="P390">
        <v>1</v>
      </c>
      <c r="Q390">
        <v>0.5</v>
      </c>
      <c r="R390">
        <v>1</v>
      </c>
      <c r="S390">
        <v>1</v>
      </c>
      <c r="T390">
        <v>109</v>
      </c>
      <c r="U390">
        <v>5120</v>
      </c>
      <c r="V390">
        <v>70</v>
      </c>
      <c r="W390">
        <v>525</v>
      </c>
      <c r="X390">
        <v>45</v>
      </c>
      <c r="Y390" t="s">
        <v>1328</v>
      </c>
      <c r="Z390">
        <v>105</v>
      </c>
      <c r="AA390">
        <v>1059860</v>
      </c>
      <c r="AB390">
        <v>2.2000000000000002</v>
      </c>
      <c r="AC390">
        <v>95</v>
      </c>
      <c r="AD390" t="s">
        <v>1350</v>
      </c>
      <c r="AE390" t="s">
        <v>1351</v>
      </c>
      <c r="AF390">
        <v>88.1</v>
      </c>
      <c r="AG390">
        <v>389</v>
      </c>
      <c r="AH390">
        <v>75</v>
      </c>
      <c r="AI390">
        <v>85</v>
      </c>
      <c r="AJ390">
        <v>56</v>
      </c>
      <c r="AK390" t="s">
        <v>45</v>
      </c>
      <c r="AL390" t="s">
        <v>135</v>
      </c>
      <c r="AM390">
        <v>310</v>
      </c>
      <c r="AN390">
        <v>4</v>
      </c>
      <c r="AO390">
        <v>0</v>
      </c>
    </row>
    <row r="391" spans="1:41">
      <c r="A391" t="s">
        <v>1352</v>
      </c>
      <c r="B391">
        <v>0.5</v>
      </c>
      <c r="C391">
        <v>1</v>
      </c>
      <c r="D391">
        <v>1</v>
      </c>
      <c r="E391">
        <v>1</v>
      </c>
      <c r="F391">
        <v>0.5</v>
      </c>
      <c r="G391">
        <v>1</v>
      </c>
      <c r="H391">
        <v>0.5</v>
      </c>
      <c r="I391">
        <v>1</v>
      </c>
      <c r="J391">
        <v>1</v>
      </c>
      <c r="K391">
        <v>0.5</v>
      </c>
      <c r="L391">
        <v>2</v>
      </c>
      <c r="M391">
        <v>0.5</v>
      </c>
      <c r="N391">
        <v>1</v>
      </c>
      <c r="O391">
        <v>1</v>
      </c>
      <c r="P391">
        <v>1</v>
      </c>
      <c r="Q391">
        <v>2</v>
      </c>
      <c r="R391">
        <v>0.5</v>
      </c>
      <c r="S391">
        <v>2</v>
      </c>
      <c r="T391">
        <v>58</v>
      </c>
      <c r="U391">
        <v>5120</v>
      </c>
      <c r="V391">
        <v>70</v>
      </c>
      <c r="W391">
        <v>309</v>
      </c>
      <c r="X391">
        <v>45</v>
      </c>
      <c r="Y391" t="s">
        <v>1353</v>
      </c>
      <c r="Z391">
        <v>44</v>
      </c>
      <c r="AA391">
        <v>1059860</v>
      </c>
      <c r="AB391">
        <v>0.5</v>
      </c>
      <c r="AC391">
        <v>44</v>
      </c>
      <c r="AD391" t="s">
        <v>1354</v>
      </c>
      <c r="AE391" t="s">
        <v>1355</v>
      </c>
      <c r="AF391">
        <v>88.1</v>
      </c>
      <c r="AG391">
        <v>390</v>
      </c>
      <c r="AH391">
        <v>58</v>
      </c>
      <c r="AI391">
        <v>44</v>
      </c>
      <c r="AJ391">
        <v>61</v>
      </c>
      <c r="AK391" t="s">
        <v>55</v>
      </c>
      <c r="AM391">
        <v>6.2</v>
      </c>
      <c r="AN391">
        <v>4</v>
      </c>
      <c r="AO391">
        <v>0</v>
      </c>
    </row>
    <row r="392" spans="1:41">
      <c r="A392" t="s">
        <v>1352</v>
      </c>
      <c r="B392">
        <v>0.25</v>
      </c>
      <c r="C392">
        <v>0.5</v>
      </c>
      <c r="D392">
        <v>1</v>
      </c>
      <c r="E392">
        <v>1</v>
      </c>
      <c r="F392">
        <v>1</v>
      </c>
      <c r="G392">
        <v>1</v>
      </c>
      <c r="H392">
        <v>0.5</v>
      </c>
      <c r="I392">
        <v>2</v>
      </c>
      <c r="J392">
        <v>1</v>
      </c>
      <c r="K392">
        <v>0.5</v>
      </c>
      <c r="L392">
        <v>2</v>
      </c>
      <c r="M392">
        <v>0.5</v>
      </c>
      <c r="N392">
        <v>1</v>
      </c>
      <c r="O392">
        <v>1</v>
      </c>
      <c r="P392">
        <v>2</v>
      </c>
      <c r="Q392">
        <v>1</v>
      </c>
      <c r="R392">
        <v>0.5</v>
      </c>
      <c r="S392">
        <v>2</v>
      </c>
      <c r="T392">
        <v>78</v>
      </c>
      <c r="U392">
        <v>5120</v>
      </c>
      <c r="V392">
        <v>70</v>
      </c>
      <c r="W392">
        <v>405</v>
      </c>
      <c r="X392">
        <v>45</v>
      </c>
      <c r="Y392" t="s">
        <v>1356</v>
      </c>
      <c r="Z392">
        <v>52</v>
      </c>
      <c r="AA392">
        <v>1059860</v>
      </c>
      <c r="AB392">
        <v>0.9</v>
      </c>
      <c r="AC392">
        <v>64</v>
      </c>
      <c r="AD392" t="s">
        <v>1357</v>
      </c>
      <c r="AE392" t="s">
        <v>1358</v>
      </c>
      <c r="AF392">
        <v>88.1</v>
      </c>
      <c r="AG392">
        <v>391</v>
      </c>
      <c r="AH392">
        <v>78</v>
      </c>
      <c r="AI392">
        <v>52</v>
      </c>
      <c r="AJ392">
        <v>81</v>
      </c>
      <c r="AK392" t="s">
        <v>55</v>
      </c>
      <c r="AL392" t="s">
        <v>231</v>
      </c>
      <c r="AM392">
        <v>22</v>
      </c>
      <c r="AN392">
        <v>4</v>
      </c>
      <c r="AO392">
        <v>0</v>
      </c>
    </row>
    <row r="393" spans="1:41">
      <c r="A393" t="s">
        <v>1352</v>
      </c>
      <c r="B393">
        <v>0.25</v>
      </c>
      <c r="C393">
        <v>0.5</v>
      </c>
      <c r="D393">
        <v>1</v>
      </c>
      <c r="E393">
        <v>1</v>
      </c>
      <c r="F393">
        <v>1</v>
      </c>
      <c r="G393">
        <v>1</v>
      </c>
      <c r="H393">
        <v>0.5</v>
      </c>
      <c r="I393">
        <v>2</v>
      </c>
      <c r="J393">
        <v>1</v>
      </c>
      <c r="K393">
        <v>0.5</v>
      </c>
      <c r="L393">
        <v>2</v>
      </c>
      <c r="M393">
        <v>0.5</v>
      </c>
      <c r="N393">
        <v>1</v>
      </c>
      <c r="O393">
        <v>1</v>
      </c>
      <c r="P393">
        <v>2</v>
      </c>
      <c r="Q393">
        <v>1</v>
      </c>
      <c r="R393">
        <v>0.5</v>
      </c>
      <c r="S393">
        <v>2</v>
      </c>
      <c r="T393">
        <v>104</v>
      </c>
      <c r="U393">
        <v>5120</v>
      </c>
      <c r="V393">
        <v>70</v>
      </c>
      <c r="W393">
        <v>534</v>
      </c>
      <c r="X393">
        <v>45</v>
      </c>
      <c r="Y393" t="s">
        <v>56</v>
      </c>
      <c r="Z393">
        <v>71</v>
      </c>
      <c r="AA393">
        <v>1059860</v>
      </c>
      <c r="AB393">
        <v>1.2</v>
      </c>
      <c r="AC393">
        <v>76</v>
      </c>
      <c r="AD393" t="s">
        <v>1359</v>
      </c>
      <c r="AE393" t="s">
        <v>1360</v>
      </c>
      <c r="AF393">
        <v>88.1</v>
      </c>
      <c r="AG393">
        <v>392</v>
      </c>
      <c r="AH393">
        <v>104</v>
      </c>
      <c r="AI393">
        <v>71</v>
      </c>
      <c r="AJ393">
        <v>108</v>
      </c>
      <c r="AK393" t="s">
        <v>55</v>
      </c>
      <c r="AL393" t="s">
        <v>231</v>
      </c>
      <c r="AM393">
        <v>55</v>
      </c>
      <c r="AN393">
        <v>4</v>
      </c>
      <c r="AO393">
        <v>0</v>
      </c>
    </row>
    <row r="394" spans="1:41">
      <c r="A394" t="s">
        <v>1361</v>
      </c>
      <c r="B394">
        <v>1</v>
      </c>
      <c r="C394">
        <v>1</v>
      </c>
      <c r="D394">
        <v>1</v>
      </c>
      <c r="E394">
        <v>2</v>
      </c>
      <c r="F394">
        <v>1</v>
      </c>
      <c r="G394">
        <v>1</v>
      </c>
      <c r="H394">
        <v>0.5</v>
      </c>
      <c r="I394">
        <v>1</v>
      </c>
      <c r="J394">
        <v>1</v>
      </c>
      <c r="K394">
        <v>2</v>
      </c>
      <c r="L394">
        <v>1</v>
      </c>
      <c r="M394">
        <v>0.5</v>
      </c>
      <c r="N394">
        <v>1</v>
      </c>
      <c r="O394">
        <v>1</v>
      </c>
      <c r="P394">
        <v>1</v>
      </c>
      <c r="Q394">
        <v>1</v>
      </c>
      <c r="R394">
        <v>0.5</v>
      </c>
      <c r="S394">
        <v>0.5</v>
      </c>
      <c r="T394">
        <v>51</v>
      </c>
      <c r="U394">
        <v>5120</v>
      </c>
      <c r="V394">
        <v>70</v>
      </c>
      <c r="W394">
        <v>314</v>
      </c>
      <c r="X394">
        <v>45</v>
      </c>
      <c r="Y394" t="s">
        <v>1362</v>
      </c>
      <c r="Z394">
        <v>53</v>
      </c>
      <c r="AA394">
        <v>1059860</v>
      </c>
      <c r="AB394">
        <v>0.4</v>
      </c>
      <c r="AC394">
        <v>53</v>
      </c>
      <c r="AD394" t="s">
        <v>1363</v>
      </c>
      <c r="AE394" t="s">
        <v>1364</v>
      </c>
      <c r="AF394">
        <v>88.1</v>
      </c>
      <c r="AG394">
        <v>393</v>
      </c>
      <c r="AH394">
        <v>61</v>
      </c>
      <c r="AI394">
        <v>56</v>
      </c>
      <c r="AJ394">
        <v>40</v>
      </c>
      <c r="AK394" t="s">
        <v>66</v>
      </c>
      <c r="AM394">
        <v>5.2</v>
      </c>
      <c r="AN394">
        <v>4</v>
      </c>
      <c r="AO394">
        <v>0</v>
      </c>
    </row>
    <row r="395" spans="1:41">
      <c r="A395" t="s">
        <v>1361</v>
      </c>
      <c r="B395">
        <v>1</v>
      </c>
      <c r="C395">
        <v>1</v>
      </c>
      <c r="D395">
        <v>1</v>
      </c>
      <c r="E395">
        <v>2</v>
      </c>
      <c r="F395">
        <v>1</v>
      </c>
      <c r="G395">
        <v>1</v>
      </c>
      <c r="H395">
        <v>0.5</v>
      </c>
      <c r="I395">
        <v>1</v>
      </c>
      <c r="J395">
        <v>1</v>
      </c>
      <c r="K395">
        <v>2</v>
      </c>
      <c r="L395">
        <v>1</v>
      </c>
      <c r="M395">
        <v>0.5</v>
      </c>
      <c r="N395">
        <v>1</v>
      </c>
      <c r="O395">
        <v>1</v>
      </c>
      <c r="P395">
        <v>1</v>
      </c>
      <c r="Q395">
        <v>1</v>
      </c>
      <c r="R395">
        <v>0.5</v>
      </c>
      <c r="S395">
        <v>0.5</v>
      </c>
      <c r="T395">
        <v>66</v>
      </c>
      <c r="U395">
        <v>5120</v>
      </c>
      <c r="V395">
        <v>70</v>
      </c>
      <c r="W395">
        <v>405</v>
      </c>
      <c r="X395">
        <v>45</v>
      </c>
      <c r="Y395" t="s">
        <v>1362</v>
      </c>
      <c r="Z395">
        <v>68</v>
      </c>
      <c r="AA395">
        <v>1059860</v>
      </c>
      <c r="AB395">
        <v>0.8</v>
      </c>
      <c r="AC395">
        <v>64</v>
      </c>
      <c r="AD395" t="s">
        <v>1365</v>
      </c>
      <c r="AE395" t="s">
        <v>1366</v>
      </c>
      <c r="AF395">
        <v>88.1</v>
      </c>
      <c r="AG395">
        <v>394</v>
      </c>
      <c r="AH395">
        <v>81</v>
      </c>
      <c r="AI395">
        <v>76</v>
      </c>
      <c r="AJ395">
        <v>50</v>
      </c>
      <c r="AK395" t="s">
        <v>66</v>
      </c>
      <c r="AM395">
        <v>23</v>
      </c>
      <c r="AN395">
        <v>4</v>
      </c>
      <c r="AO395">
        <v>0</v>
      </c>
    </row>
    <row r="396" spans="1:41">
      <c r="A396" t="s">
        <v>1361</v>
      </c>
      <c r="B396">
        <v>0.5</v>
      </c>
      <c r="C396">
        <v>1</v>
      </c>
      <c r="D396">
        <v>0.5</v>
      </c>
      <c r="E396">
        <v>2</v>
      </c>
      <c r="F396">
        <v>0.5</v>
      </c>
      <c r="G396">
        <v>2</v>
      </c>
      <c r="H396">
        <v>1</v>
      </c>
      <c r="I396">
        <v>0.5</v>
      </c>
      <c r="J396">
        <v>1</v>
      </c>
      <c r="K396">
        <v>1</v>
      </c>
      <c r="L396">
        <v>2</v>
      </c>
      <c r="M396">
        <v>0.25</v>
      </c>
      <c r="N396">
        <v>0.5</v>
      </c>
      <c r="O396">
        <v>0</v>
      </c>
      <c r="P396">
        <v>0.5</v>
      </c>
      <c r="Q396">
        <v>0.5</v>
      </c>
      <c r="R396">
        <v>0.25</v>
      </c>
      <c r="S396">
        <v>0.5</v>
      </c>
      <c r="T396">
        <v>86</v>
      </c>
      <c r="U396">
        <v>5120</v>
      </c>
      <c r="V396">
        <v>70</v>
      </c>
      <c r="W396">
        <v>530</v>
      </c>
      <c r="X396">
        <v>45</v>
      </c>
      <c r="Y396" t="s">
        <v>1367</v>
      </c>
      <c r="Z396">
        <v>88</v>
      </c>
      <c r="AA396">
        <v>1059860</v>
      </c>
      <c r="AB396">
        <v>1.7</v>
      </c>
      <c r="AC396">
        <v>84</v>
      </c>
      <c r="AD396" t="s">
        <v>1368</v>
      </c>
      <c r="AE396" t="s">
        <v>1369</v>
      </c>
      <c r="AF396">
        <v>88.1</v>
      </c>
      <c r="AG396">
        <v>395</v>
      </c>
      <c r="AH396">
        <v>111</v>
      </c>
      <c r="AI396">
        <v>101</v>
      </c>
      <c r="AJ396">
        <v>60</v>
      </c>
      <c r="AK396" t="s">
        <v>66</v>
      </c>
      <c r="AL396" t="s">
        <v>307</v>
      </c>
      <c r="AM396">
        <v>84.5</v>
      </c>
      <c r="AN396">
        <v>4</v>
      </c>
      <c r="AO396">
        <v>0</v>
      </c>
    </row>
    <row r="397" spans="1:41">
      <c r="A397" t="s">
        <v>1370</v>
      </c>
      <c r="B397">
        <v>0.5</v>
      </c>
      <c r="C397">
        <v>1</v>
      </c>
      <c r="D397">
        <v>1</v>
      </c>
      <c r="E397">
        <v>2</v>
      </c>
      <c r="F397">
        <v>1</v>
      </c>
      <c r="G397">
        <v>1</v>
      </c>
      <c r="H397">
        <v>1</v>
      </c>
      <c r="I397">
        <v>1</v>
      </c>
      <c r="J397">
        <v>0</v>
      </c>
      <c r="K397">
        <v>0.5</v>
      </c>
      <c r="L397">
        <v>0</v>
      </c>
      <c r="M397">
        <v>2</v>
      </c>
      <c r="N397">
        <v>1</v>
      </c>
      <c r="O397">
        <v>1</v>
      </c>
      <c r="P397">
        <v>1</v>
      </c>
      <c r="Q397">
        <v>2</v>
      </c>
      <c r="R397">
        <v>1</v>
      </c>
      <c r="S397">
        <v>1</v>
      </c>
      <c r="T397">
        <v>55</v>
      </c>
      <c r="U397">
        <v>3840</v>
      </c>
      <c r="V397">
        <v>70</v>
      </c>
      <c r="W397">
        <v>245</v>
      </c>
      <c r="X397">
        <v>255</v>
      </c>
      <c r="Y397" t="s">
        <v>1371</v>
      </c>
      <c r="Z397">
        <v>30</v>
      </c>
      <c r="AA397">
        <v>1059860</v>
      </c>
      <c r="AB397">
        <v>0.3</v>
      </c>
      <c r="AC397">
        <v>40</v>
      </c>
      <c r="AD397" t="s">
        <v>1372</v>
      </c>
      <c r="AE397" t="s">
        <v>1373</v>
      </c>
      <c r="AF397">
        <v>50</v>
      </c>
      <c r="AG397">
        <v>396</v>
      </c>
      <c r="AH397">
        <v>30</v>
      </c>
      <c r="AI397">
        <v>30</v>
      </c>
      <c r="AJ397">
        <v>60</v>
      </c>
      <c r="AK397" t="s">
        <v>99</v>
      </c>
      <c r="AL397" t="s">
        <v>61</v>
      </c>
      <c r="AM397">
        <v>2</v>
      </c>
      <c r="AN397">
        <v>4</v>
      </c>
      <c r="AO397">
        <v>0</v>
      </c>
    </row>
    <row r="398" spans="1:41">
      <c r="A398" t="s">
        <v>1374</v>
      </c>
      <c r="B398">
        <v>0.5</v>
      </c>
      <c r="C398">
        <v>1</v>
      </c>
      <c r="D398">
        <v>1</v>
      </c>
      <c r="E398">
        <v>2</v>
      </c>
      <c r="F398">
        <v>1</v>
      </c>
      <c r="G398">
        <v>1</v>
      </c>
      <c r="H398">
        <v>1</v>
      </c>
      <c r="I398">
        <v>1</v>
      </c>
      <c r="J398">
        <v>0</v>
      </c>
      <c r="K398">
        <v>0.5</v>
      </c>
      <c r="L398">
        <v>0</v>
      </c>
      <c r="M398">
        <v>2</v>
      </c>
      <c r="N398">
        <v>1</v>
      </c>
      <c r="O398">
        <v>1</v>
      </c>
      <c r="P398">
        <v>1</v>
      </c>
      <c r="Q398">
        <v>2</v>
      </c>
      <c r="R398">
        <v>1</v>
      </c>
      <c r="S398">
        <v>1</v>
      </c>
      <c r="T398">
        <v>75</v>
      </c>
      <c r="U398">
        <v>3840</v>
      </c>
      <c r="V398">
        <v>70</v>
      </c>
      <c r="W398">
        <v>340</v>
      </c>
      <c r="X398">
        <v>120</v>
      </c>
      <c r="Y398" t="s">
        <v>1371</v>
      </c>
      <c r="Z398">
        <v>50</v>
      </c>
      <c r="AA398">
        <v>1059860</v>
      </c>
      <c r="AB398">
        <v>0.6</v>
      </c>
      <c r="AC398">
        <v>55</v>
      </c>
      <c r="AD398" t="s">
        <v>1375</v>
      </c>
      <c r="AE398" t="s">
        <v>1376</v>
      </c>
      <c r="AF398">
        <v>50</v>
      </c>
      <c r="AG398">
        <v>397</v>
      </c>
      <c r="AH398">
        <v>40</v>
      </c>
      <c r="AI398">
        <v>40</v>
      </c>
      <c r="AJ398">
        <v>80</v>
      </c>
      <c r="AK398" t="s">
        <v>99</v>
      </c>
      <c r="AL398" t="s">
        <v>61</v>
      </c>
      <c r="AM398">
        <v>15.5</v>
      </c>
      <c r="AN398">
        <v>4</v>
      </c>
      <c r="AO398">
        <v>0</v>
      </c>
    </row>
    <row r="399" spans="1:41">
      <c r="A399" t="s">
        <v>1374</v>
      </c>
      <c r="B399">
        <v>0.5</v>
      </c>
      <c r="C399">
        <v>1</v>
      </c>
      <c r="D399">
        <v>1</v>
      </c>
      <c r="E399">
        <v>2</v>
      </c>
      <c r="F399">
        <v>1</v>
      </c>
      <c r="G399">
        <v>1</v>
      </c>
      <c r="H399">
        <v>1</v>
      </c>
      <c r="I399">
        <v>1</v>
      </c>
      <c r="J399">
        <v>0</v>
      </c>
      <c r="K399">
        <v>0.5</v>
      </c>
      <c r="L399">
        <v>0</v>
      </c>
      <c r="M399">
        <v>2</v>
      </c>
      <c r="N399">
        <v>1</v>
      </c>
      <c r="O399">
        <v>1</v>
      </c>
      <c r="P399">
        <v>1</v>
      </c>
      <c r="Q399">
        <v>2</v>
      </c>
      <c r="R399">
        <v>1</v>
      </c>
      <c r="S399">
        <v>1</v>
      </c>
      <c r="T399">
        <v>120</v>
      </c>
      <c r="U399">
        <v>3840</v>
      </c>
      <c r="V399">
        <v>70</v>
      </c>
      <c r="W399">
        <v>485</v>
      </c>
      <c r="X399">
        <v>45</v>
      </c>
      <c r="Y399" t="s">
        <v>1377</v>
      </c>
      <c r="Z399">
        <v>70</v>
      </c>
      <c r="AA399">
        <v>1059860</v>
      </c>
      <c r="AB399">
        <v>1.2</v>
      </c>
      <c r="AC399">
        <v>85</v>
      </c>
      <c r="AD399" t="s">
        <v>1378</v>
      </c>
      <c r="AE399" t="s">
        <v>1379</v>
      </c>
      <c r="AF399">
        <v>50</v>
      </c>
      <c r="AG399">
        <v>398</v>
      </c>
      <c r="AH399">
        <v>50</v>
      </c>
      <c r="AI399">
        <v>60</v>
      </c>
      <c r="AJ399">
        <v>100</v>
      </c>
      <c r="AK399" t="s">
        <v>99</v>
      </c>
      <c r="AL399" t="s">
        <v>61</v>
      </c>
      <c r="AM399">
        <v>24.9</v>
      </c>
      <c r="AN399">
        <v>4</v>
      </c>
      <c r="AO399">
        <v>0</v>
      </c>
    </row>
    <row r="400" spans="1:41">
      <c r="A400" t="s">
        <v>1380</v>
      </c>
      <c r="B400">
        <v>1</v>
      </c>
      <c r="C400">
        <v>1</v>
      </c>
      <c r="D400">
        <v>1</v>
      </c>
      <c r="E400">
        <v>1</v>
      </c>
      <c r="F400">
        <v>1</v>
      </c>
      <c r="G400">
        <v>2</v>
      </c>
      <c r="H400">
        <v>1</v>
      </c>
      <c r="I400">
        <v>1</v>
      </c>
      <c r="J400">
        <v>0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45</v>
      </c>
      <c r="U400">
        <v>3840</v>
      </c>
      <c r="V400">
        <v>70</v>
      </c>
      <c r="W400">
        <v>250</v>
      </c>
      <c r="X400">
        <v>255</v>
      </c>
      <c r="Y400" t="s">
        <v>1381</v>
      </c>
      <c r="Z400">
        <v>40</v>
      </c>
      <c r="AA400">
        <v>1000000</v>
      </c>
      <c r="AB400">
        <v>0.5</v>
      </c>
      <c r="AC400">
        <v>59</v>
      </c>
      <c r="AD400" t="s">
        <v>1382</v>
      </c>
      <c r="AE400" t="s">
        <v>1383</v>
      </c>
      <c r="AF400">
        <v>50</v>
      </c>
      <c r="AG400">
        <v>399</v>
      </c>
      <c r="AH400">
        <v>35</v>
      </c>
      <c r="AI400">
        <v>40</v>
      </c>
      <c r="AJ400">
        <v>31</v>
      </c>
      <c r="AK400" t="s">
        <v>99</v>
      </c>
      <c r="AM400">
        <v>20</v>
      </c>
      <c r="AN400">
        <v>4</v>
      </c>
      <c r="AO400">
        <v>0</v>
      </c>
    </row>
    <row r="401" spans="1:41">
      <c r="A401" t="s">
        <v>1380</v>
      </c>
      <c r="B401">
        <v>1</v>
      </c>
      <c r="C401">
        <v>1</v>
      </c>
      <c r="D401">
        <v>1</v>
      </c>
      <c r="E401">
        <v>2</v>
      </c>
      <c r="F401">
        <v>1</v>
      </c>
      <c r="G401">
        <v>2</v>
      </c>
      <c r="H401">
        <v>0.5</v>
      </c>
      <c r="I401">
        <v>1</v>
      </c>
      <c r="J401">
        <v>0</v>
      </c>
      <c r="K401">
        <v>2</v>
      </c>
      <c r="L401">
        <v>1</v>
      </c>
      <c r="M401">
        <v>0.5</v>
      </c>
      <c r="N401">
        <v>1</v>
      </c>
      <c r="O401">
        <v>1</v>
      </c>
      <c r="P401">
        <v>1</v>
      </c>
      <c r="Q401">
        <v>1</v>
      </c>
      <c r="R401">
        <v>0.5</v>
      </c>
      <c r="S401">
        <v>0.5</v>
      </c>
      <c r="T401">
        <v>85</v>
      </c>
      <c r="U401">
        <v>3840</v>
      </c>
      <c r="V401">
        <v>70</v>
      </c>
      <c r="W401">
        <v>410</v>
      </c>
      <c r="X401">
        <v>127</v>
      </c>
      <c r="Y401" t="s">
        <v>1384</v>
      </c>
      <c r="Z401">
        <v>60</v>
      </c>
      <c r="AA401">
        <v>1000000</v>
      </c>
      <c r="AB401">
        <v>1</v>
      </c>
      <c r="AC401">
        <v>79</v>
      </c>
      <c r="AD401" t="s">
        <v>1385</v>
      </c>
      <c r="AE401" t="s">
        <v>1386</v>
      </c>
      <c r="AF401">
        <v>50</v>
      </c>
      <c r="AG401">
        <v>400</v>
      </c>
      <c r="AH401">
        <v>55</v>
      </c>
      <c r="AI401">
        <v>60</v>
      </c>
      <c r="AJ401">
        <v>71</v>
      </c>
      <c r="AK401" t="s">
        <v>99</v>
      </c>
      <c r="AL401" t="s">
        <v>66</v>
      </c>
      <c r="AM401">
        <v>31.5</v>
      </c>
      <c r="AN401">
        <v>4</v>
      </c>
      <c r="AO401">
        <v>0</v>
      </c>
    </row>
    <row r="402" spans="1:41">
      <c r="A402" t="s">
        <v>1387</v>
      </c>
      <c r="B402">
        <v>1</v>
      </c>
      <c r="C402">
        <v>1</v>
      </c>
      <c r="D402">
        <v>1</v>
      </c>
      <c r="E402">
        <v>1</v>
      </c>
      <c r="F402">
        <v>1</v>
      </c>
      <c r="G402">
        <v>0.5</v>
      </c>
      <c r="H402">
        <v>2</v>
      </c>
      <c r="I402">
        <v>2</v>
      </c>
      <c r="J402">
        <v>1</v>
      </c>
      <c r="K402">
        <v>0.5</v>
      </c>
      <c r="L402">
        <v>0.5</v>
      </c>
      <c r="M402">
        <v>1</v>
      </c>
      <c r="N402">
        <v>1</v>
      </c>
      <c r="O402">
        <v>1</v>
      </c>
      <c r="P402">
        <v>1</v>
      </c>
      <c r="Q402">
        <v>2</v>
      </c>
      <c r="R402">
        <v>1</v>
      </c>
      <c r="S402">
        <v>1</v>
      </c>
      <c r="T402">
        <v>25</v>
      </c>
      <c r="U402">
        <v>3840</v>
      </c>
      <c r="V402">
        <v>70</v>
      </c>
      <c r="W402">
        <v>194</v>
      </c>
      <c r="X402">
        <v>255</v>
      </c>
      <c r="Y402" t="s">
        <v>1388</v>
      </c>
      <c r="Z402">
        <v>41</v>
      </c>
      <c r="AA402">
        <v>1059860</v>
      </c>
      <c r="AB402">
        <v>0.3</v>
      </c>
      <c r="AC402">
        <v>37</v>
      </c>
      <c r="AD402" t="s">
        <v>1389</v>
      </c>
      <c r="AE402" t="s">
        <v>1390</v>
      </c>
      <c r="AF402">
        <v>50</v>
      </c>
      <c r="AG402">
        <v>401</v>
      </c>
      <c r="AH402">
        <v>25</v>
      </c>
      <c r="AI402">
        <v>41</v>
      </c>
      <c r="AJ402">
        <v>25</v>
      </c>
      <c r="AK402" t="s">
        <v>77</v>
      </c>
      <c r="AM402">
        <v>2.2000000000000002</v>
      </c>
      <c r="AN402">
        <v>4</v>
      </c>
      <c r="AO402">
        <v>0</v>
      </c>
    </row>
    <row r="403" spans="1:41">
      <c r="A403" t="s">
        <v>1391</v>
      </c>
      <c r="B403">
        <v>1</v>
      </c>
      <c r="C403">
        <v>1</v>
      </c>
      <c r="D403">
        <v>1</v>
      </c>
      <c r="E403">
        <v>1</v>
      </c>
      <c r="F403">
        <v>1</v>
      </c>
      <c r="G403">
        <v>0.5</v>
      </c>
      <c r="H403">
        <v>2</v>
      </c>
      <c r="I403">
        <v>2</v>
      </c>
      <c r="J403">
        <v>1</v>
      </c>
      <c r="K403">
        <v>0.5</v>
      </c>
      <c r="L403">
        <v>0.5</v>
      </c>
      <c r="M403">
        <v>1</v>
      </c>
      <c r="N403">
        <v>1</v>
      </c>
      <c r="O403">
        <v>1</v>
      </c>
      <c r="P403">
        <v>1</v>
      </c>
      <c r="Q403">
        <v>2</v>
      </c>
      <c r="R403">
        <v>1</v>
      </c>
      <c r="S403">
        <v>1</v>
      </c>
      <c r="T403">
        <v>85</v>
      </c>
      <c r="U403">
        <v>3840</v>
      </c>
      <c r="V403">
        <v>70</v>
      </c>
      <c r="W403">
        <v>384</v>
      </c>
      <c r="X403">
        <v>45</v>
      </c>
      <c r="Y403" t="s">
        <v>1388</v>
      </c>
      <c r="Z403">
        <v>51</v>
      </c>
      <c r="AA403">
        <v>1059860</v>
      </c>
      <c r="AB403">
        <v>1</v>
      </c>
      <c r="AC403">
        <v>77</v>
      </c>
      <c r="AD403" t="s">
        <v>1392</v>
      </c>
      <c r="AE403" t="s">
        <v>1393</v>
      </c>
      <c r="AF403">
        <v>50</v>
      </c>
      <c r="AG403">
        <v>402</v>
      </c>
      <c r="AH403">
        <v>55</v>
      </c>
      <c r="AI403">
        <v>51</v>
      </c>
      <c r="AJ403">
        <v>65</v>
      </c>
      <c r="AK403" t="s">
        <v>77</v>
      </c>
      <c r="AM403">
        <v>25.5</v>
      </c>
      <c r="AN403">
        <v>4</v>
      </c>
      <c r="AO403">
        <v>0</v>
      </c>
    </row>
    <row r="404" spans="1:41">
      <c r="A404" t="s">
        <v>1394</v>
      </c>
      <c r="B404">
        <v>1</v>
      </c>
      <c r="C404">
        <v>1</v>
      </c>
      <c r="D404">
        <v>1</v>
      </c>
      <c r="E404">
        <v>0.5</v>
      </c>
      <c r="F404">
        <v>1</v>
      </c>
      <c r="G404">
        <v>1</v>
      </c>
      <c r="H404">
        <v>1</v>
      </c>
      <c r="I404">
        <v>0.5</v>
      </c>
      <c r="J404">
        <v>1</v>
      </c>
      <c r="K404">
        <v>1</v>
      </c>
      <c r="L404">
        <v>2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0.5</v>
      </c>
      <c r="S404">
        <v>1</v>
      </c>
      <c r="T404">
        <v>65</v>
      </c>
      <c r="U404">
        <v>5120</v>
      </c>
      <c r="V404">
        <v>70</v>
      </c>
      <c r="W404">
        <v>263</v>
      </c>
      <c r="X404">
        <v>235</v>
      </c>
      <c r="Y404" t="s">
        <v>1395</v>
      </c>
      <c r="Z404">
        <v>34</v>
      </c>
      <c r="AA404">
        <v>1059860</v>
      </c>
      <c r="AB404">
        <v>0.5</v>
      </c>
      <c r="AC404">
        <v>45</v>
      </c>
      <c r="AD404" t="s">
        <v>1396</v>
      </c>
      <c r="AE404" t="s">
        <v>1397</v>
      </c>
      <c r="AF404">
        <v>50</v>
      </c>
      <c r="AG404">
        <v>403</v>
      </c>
      <c r="AH404">
        <v>40</v>
      </c>
      <c r="AI404">
        <v>34</v>
      </c>
      <c r="AJ404">
        <v>45</v>
      </c>
      <c r="AK404" t="s">
        <v>128</v>
      </c>
      <c r="AM404">
        <v>9.5</v>
      </c>
      <c r="AN404">
        <v>4</v>
      </c>
      <c r="AO404">
        <v>0</v>
      </c>
    </row>
    <row r="405" spans="1:41">
      <c r="A405" t="s">
        <v>1394</v>
      </c>
      <c r="B405">
        <v>1</v>
      </c>
      <c r="C405">
        <v>1</v>
      </c>
      <c r="D405">
        <v>1</v>
      </c>
      <c r="E405">
        <v>0.5</v>
      </c>
      <c r="F405">
        <v>1</v>
      </c>
      <c r="G405">
        <v>1</v>
      </c>
      <c r="H405">
        <v>1</v>
      </c>
      <c r="I405">
        <v>0.5</v>
      </c>
      <c r="J405">
        <v>1</v>
      </c>
      <c r="K405">
        <v>1</v>
      </c>
      <c r="L405">
        <v>2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0.5</v>
      </c>
      <c r="S405">
        <v>1</v>
      </c>
      <c r="T405">
        <v>85</v>
      </c>
      <c r="U405">
        <v>5120</v>
      </c>
      <c r="V405">
        <v>100</v>
      </c>
      <c r="W405">
        <v>363</v>
      </c>
      <c r="X405">
        <v>120</v>
      </c>
      <c r="Y405" t="s">
        <v>1398</v>
      </c>
      <c r="Z405">
        <v>49</v>
      </c>
      <c r="AA405">
        <v>1059860</v>
      </c>
      <c r="AB405">
        <v>0.9</v>
      </c>
      <c r="AC405">
        <v>60</v>
      </c>
      <c r="AD405" t="s">
        <v>1399</v>
      </c>
      <c r="AE405" t="s">
        <v>1400</v>
      </c>
      <c r="AF405">
        <v>50</v>
      </c>
      <c r="AG405">
        <v>404</v>
      </c>
      <c r="AH405">
        <v>60</v>
      </c>
      <c r="AI405">
        <v>49</v>
      </c>
      <c r="AJ405">
        <v>60</v>
      </c>
      <c r="AK405" t="s">
        <v>128</v>
      </c>
      <c r="AM405">
        <v>30.5</v>
      </c>
      <c r="AN405">
        <v>4</v>
      </c>
      <c r="AO405">
        <v>0</v>
      </c>
    </row>
    <row r="406" spans="1:41">
      <c r="A406" t="s">
        <v>1394</v>
      </c>
      <c r="B406">
        <v>1</v>
      </c>
      <c r="C406">
        <v>1</v>
      </c>
      <c r="D406">
        <v>1</v>
      </c>
      <c r="E406">
        <v>0.5</v>
      </c>
      <c r="F406">
        <v>1</v>
      </c>
      <c r="G406">
        <v>1</v>
      </c>
      <c r="H406">
        <v>1</v>
      </c>
      <c r="I406">
        <v>0.5</v>
      </c>
      <c r="J406">
        <v>1</v>
      </c>
      <c r="K406">
        <v>1</v>
      </c>
      <c r="L406">
        <v>2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0.5</v>
      </c>
      <c r="S406">
        <v>1</v>
      </c>
      <c r="T406">
        <v>120</v>
      </c>
      <c r="U406">
        <v>5120</v>
      </c>
      <c r="V406">
        <v>70</v>
      </c>
      <c r="W406">
        <v>523</v>
      </c>
      <c r="X406">
        <v>45</v>
      </c>
      <c r="Y406" t="s">
        <v>1401</v>
      </c>
      <c r="Z406">
        <v>79</v>
      </c>
      <c r="AA406">
        <v>1059860</v>
      </c>
      <c r="AB406">
        <v>1.4</v>
      </c>
      <c r="AC406">
        <v>80</v>
      </c>
      <c r="AD406" t="s">
        <v>1402</v>
      </c>
      <c r="AE406" t="s">
        <v>1403</v>
      </c>
      <c r="AF406">
        <v>50</v>
      </c>
      <c r="AG406">
        <v>405</v>
      </c>
      <c r="AH406">
        <v>95</v>
      </c>
      <c r="AI406">
        <v>79</v>
      </c>
      <c r="AJ406">
        <v>70</v>
      </c>
      <c r="AK406" t="s">
        <v>128</v>
      </c>
      <c r="AM406">
        <v>42</v>
      </c>
      <c r="AN406">
        <v>4</v>
      </c>
      <c r="AO406">
        <v>0</v>
      </c>
    </row>
    <row r="407" spans="1:41">
      <c r="A407" t="s">
        <v>1092</v>
      </c>
      <c r="B407">
        <v>1</v>
      </c>
      <c r="C407">
        <v>1</v>
      </c>
      <c r="D407">
        <v>1</v>
      </c>
      <c r="E407">
        <v>0.5</v>
      </c>
      <c r="F407">
        <v>0.5</v>
      </c>
      <c r="G407">
        <v>0.5</v>
      </c>
      <c r="H407">
        <v>2</v>
      </c>
      <c r="I407">
        <v>2</v>
      </c>
      <c r="J407">
        <v>1</v>
      </c>
      <c r="K407">
        <v>0.25</v>
      </c>
      <c r="L407">
        <v>1</v>
      </c>
      <c r="M407">
        <v>2</v>
      </c>
      <c r="N407">
        <v>1</v>
      </c>
      <c r="O407">
        <v>1</v>
      </c>
      <c r="P407">
        <v>2</v>
      </c>
      <c r="Q407">
        <v>1</v>
      </c>
      <c r="R407">
        <v>1</v>
      </c>
      <c r="S407">
        <v>0.5</v>
      </c>
      <c r="T407">
        <v>30</v>
      </c>
      <c r="U407">
        <v>5120</v>
      </c>
      <c r="V407">
        <v>70</v>
      </c>
      <c r="W407">
        <v>280</v>
      </c>
      <c r="X407">
        <v>255</v>
      </c>
      <c r="Y407" t="s">
        <v>1404</v>
      </c>
      <c r="Z407">
        <v>35</v>
      </c>
      <c r="AA407">
        <v>1059860</v>
      </c>
      <c r="AB407">
        <v>0.2</v>
      </c>
      <c r="AC407">
        <v>40</v>
      </c>
      <c r="AD407" t="s">
        <v>1405</v>
      </c>
      <c r="AE407" t="s">
        <v>1406</v>
      </c>
      <c r="AF407">
        <v>50</v>
      </c>
      <c r="AG407">
        <v>406</v>
      </c>
      <c r="AH407">
        <v>50</v>
      </c>
      <c r="AI407">
        <v>70</v>
      </c>
      <c r="AJ407">
        <v>55</v>
      </c>
      <c r="AK407" t="s">
        <v>45</v>
      </c>
      <c r="AL407" t="s">
        <v>46</v>
      </c>
      <c r="AM407">
        <v>1.2</v>
      </c>
      <c r="AN407">
        <v>4</v>
      </c>
      <c r="AO407">
        <v>0</v>
      </c>
    </row>
    <row r="408" spans="1:41">
      <c r="A408" t="s">
        <v>1407</v>
      </c>
      <c r="B408">
        <v>1</v>
      </c>
      <c r="C408">
        <v>1</v>
      </c>
      <c r="D408">
        <v>1</v>
      </c>
      <c r="E408">
        <v>0.5</v>
      </c>
      <c r="F408">
        <v>0.5</v>
      </c>
      <c r="G408">
        <v>0.5</v>
      </c>
      <c r="H408">
        <v>2</v>
      </c>
      <c r="I408">
        <v>2</v>
      </c>
      <c r="J408">
        <v>1</v>
      </c>
      <c r="K408">
        <v>0.25</v>
      </c>
      <c r="L408">
        <v>1</v>
      </c>
      <c r="M408">
        <v>2</v>
      </c>
      <c r="N408">
        <v>1</v>
      </c>
      <c r="O408">
        <v>1</v>
      </c>
      <c r="P408">
        <v>2</v>
      </c>
      <c r="Q408">
        <v>1</v>
      </c>
      <c r="R408">
        <v>1</v>
      </c>
      <c r="S408">
        <v>0.5</v>
      </c>
      <c r="T408">
        <v>70</v>
      </c>
      <c r="U408">
        <v>5120</v>
      </c>
      <c r="V408">
        <v>70</v>
      </c>
      <c r="W408">
        <v>515</v>
      </c>
      <c r="X408">
        <v>75</v>
      </c>
      <c r="Y408" t="s">
        <v>1408</v>
      </c>
      <c r="Z408">
        <v>65</v>
      </c>
      <c r="AA408">
        <v>1059860</v>
      </c>
      <c r="AB408">
        <v>0.9</v>
      </c>
      <c r="AC408">
        <v>60</v>
      </c>
      <c r="AD408" t="s">
        <v>1409</v>
      </c>
      <c r="AE408" t="s">
        <v>1410</v>
      </c>
      <c r="AF408">
        <v>50</v>
      </c>
      <c r="AG408">
        <v>407</v>
      </c>
      <c r="AH408">
        <v>125</v>
      </c>
      <c r="AI408">
        <v>105</v>
      </c>
      <c r="AJ408">
        <v>90</v>
      </c>
      <c r="AK408" t="s">
        <v>45</v>
      </c>
      <c r="AL408" t="s">
        <v>46</v>
      </c>
      <c r="AM408">
        <v>14.5</v>
      </c>
      <c r="AN408">
        <v>4</v>
      </c>
      <c r="AO408">
        <v>0</v>
      </c>
    </row>
    <row r="409" spans="1:41">
      <c r="A409" t="s">
        <v>1411</v>
      </c>
      <c r="B409">
        <v>1</v>
      </c>
      <c r="C409">
        <v>1</v>
      </c>
      <c r="D409">
        <v>1</v>
      </c>
      <c r="E409">
        <v>1</v>
      </c>
      <c r="F409">
        <v>1</v>
      </c>
      <c r="G409">
        <v>2</v>
      </c>
      <c r="H409">
        <v>0.5</v>
      </c>
      <c r="I409">
        <v>0.5</v>
      </c>
      <c r="J409">
        <v>1</v>
      </c>
      <c r="K409">
        <v>2</v>
      </c>
      <c r="L409">
        <v>2</v>
      </c>
      <c r="M409">
        <v>1</v>
      </c>
      <c r="N409">
        <v>0.5</v>
      </c>
      <c r="O409">
        <v>0.5</v>
      </c>
      <c r="P409">
        <v>1</v>
      </c>
      <c r="Q409">
        <v>1</v>
      </c>
      <c r="R409">
        <v>2</v>
      </c>
      <c r="S409">
        <v>2</v>
      </c>
      <c r="T409">
        <v>125</v>
      </c>
      <c r="U409">
        <v>7680</v>
      </c>
      <c r="V409">
        <v>70</v>
      </c>
      <c r="W409">
        <v>350</v>
      </c>
      <c r="X409">
        <v>45</v>
      </c>
      <c r="Y409" t="s">
        <v>1412</v>
      </c>
      <c r="Z409">
        <v>40</v>
      </c>
      <c r="AA409">
        <v>600000</v>
      </c>
      <c r="AB409">
        <v>0.9</v>
      </c>
      <c r="AC409">
        <v>67</v>
      </c>
      <c r="AD409" t="s">
        <v>1413</v>
      </c>
      <c r="AE409" t="s">
        <v>1414</v>
      </c>
      <c r="AF409">
        <v>88.1</v>
      </c>
      <c r="AG409">
        <v>408</v>
      </c>
      <c r="AH409">
        <v>30</v>
      </c>
      <c r="AI409">
        <v>30</v>
      </c>
      <c r="AJ409">
        <v>58</v>
      </c>
      <c r="AK409" t="s">
        <v>284</v>
      </c>
      <c r="AM409">
        <v>31.5</v>
      </c>
      <c r="AN409">
        <v>4</v>
      </c>
      <c r="AO409">
        <v>0</v>
      </c>
    </row>
    <row r="410" spans="1:41">
      <c r="A410" t="s">
        <v>1411</v>
      </c>
      <c r="B410">
        <v>1</v>
      </c>
      <c r="C410">
        <v>1</v>
      </c>
      <c r="D410">
        <v>1</v>
      </c>
      <c r="E410">
        <v>1</v>
      </c>
      <c r="F410">
        <v>1</v>
      </c>
      <c r="G410">
        <v>2</v>
      </c>
      <c r="H410">
        <v>0.5</v>
      </c>
      <c r="I410">
        <v>0.5</v>
      </c>
      <c r="J410">
        <v>1</v>
      </c>
      <c r="K410">
        <v>2</v>
      </c>
      <c r="L410">
        <v>2</v>
      </c>
      <c r="M410">
        <v>1</v>
      </c>
      <c r="N410">
        <v>0.5</v>
      </c>
      <c r="O410">
        <v>0.5</v>
      </c>
      <c r="P410">
        <v>1</v>
      </c>
      <c r="Q410">
        <v>1</v>
      </c>
      <c r="R410">
        <v>2</v>
      </c>
      <c r="S410">
        <v>2</v>
      </c>
      <c r="T410">
        <v>165</v>
      </c>
      <c r="U410">
        <v>7680</v>
      </c>
      <c r="V410">
        <v>70</v>
      </c>
      <c r="W410">
        <v>495</v>
      </c>
      <c r="X410">
        <v>45</v>
      </c>
      <c r="Y410" t="s">
        <v>1412</v>
      </c>
      <c r="Z410">
        <v>60</v>
      </c>
      <c r="AA410">
        <v>600000</v>
      </c>
      <c r="AB410">
        <v>1.6</v>
      </c>
      <c r="AC410">
        <v>97</v>
      </c>
      <c r="AD410" t="s">
        <v>1415</v>
      </c>
      <c r="AE410" t="s">
        <v>1416</v>
      </c>
      <c r="AF410">
        <v>88.1</v>
      </c>
      <c r="AG410">
        <v>409</v>
      </c>
      <c r="AH410">
        <v>65</v>
      </c>
      <c r="AI410">
        <v>50</v>
      </c>
      <c r="AJ410">
        <v>58</v>
      </c>
      <c r="AK410" t="s">
        <v>284</v>
      </c>
      <c r="AM410">
        <v>102.5</v>
      </c>
      <c r="AN410">
        <v>4</v>
      </c>
      <c r="AO410">
        <v>0</v>
      </c>
    </row>
    <row r="411" spans="1:41">
      <c r="A411" t="s">
        <v>1417</v>
      </c>
      <c r="B411">
        <v>0.5</v>
      </c>
      <c r="C411">
        <v>1</v>
      </c>
      <c r="D411">
        <v>0.5</v>
      </c>
      <c r="E411">
        <v>1</v>
      </c>
      <c r="F411">
        <v>0.5</v>
      </c>
      <c r="G411">
        <v>4</v>
      </c>
      <c r="H411">
        <v>1</v>
      </c>
      <c r="I411">
        <v>0.25</v>
      </c>
      <c r="J411">
        <v>1</v>
      </c>
      <c r="K411">
        <v>1</v>
      </c>
      <c r="L411">
        <v>4</v>
      </c>
      <c r="M411">
        <v>0.5</v>
      </c>
      <c r="N411">
        <v>0.25</v>
      </c>
      <c r="O411">
        <v>0</v>
      </c>
      <c r="P411">
        <v>0.5</v>
      </c>
      <c r="Q411">
        <v>0.5</v>
      </c>
      <c r="R411">
        <v>1</v>
      </c>
      <c r="S411">
        <v>2</v>
      </c>
      <c r="T411">
        <v>42</v>
      </c>
      <c r="U411">
        <v>7680</v>
      </c>
      <c r="V411">
        <v>70</v>
      </c>
      <c r="W411">
        <v>350</v>
      </c>
      <c r="X411">
        <v>45</v>
      </c>
      <c r="Y411" t="s">
        <v>1418</v>
      </c>
      <c r="Z411">
        <v>118</v>
      </c>
      <c r="AA411">
        <v>600000</v>
      </c>
      <c r="AB411">
        <v>0.5</v>
      </c>
      <c r="AC411">
        <v>30</v>
      </c>
      <c r="AD411" t="s">
        <v>1419</v>
      </c>
      <c r="AE411" t="s">
        <v>1420</v>
      </c>
      <c r="AF411">
        <v>88.1</v>
      </c>
      <c r="AG411">
        <v>410</v>
      </c>
      <c r="AH411">
        <v>42</v>
      </c>
      <c r="AI411">
        <v>88</v>
      </c>
      <c r="AJ411">
        <v>30</v>
      </c>
      <c r="AK411" t="s">
        <v>284</v>
      </c>
      <c r="AL411" t="s">
        <v>307</v>
      </c>
      <c r="AM411">
        <v>57</v>
      </c>
      <c r="AN411">
        <v>4</v>
      </c>
      <c r="AO411">
        <v>0</v>
      </c>
    </row>
    <row r="412" spans="1:41">
      <c r="A412" t="s">
        <v>1417</v>
      </c>
      <c r="B412">
        <v>0.5</v>
      </c>
      <c r="C412">
        <v>1</v>
      </c>
      <c r="D412">
        <v>0.5</v>
      </c>
      <c r="E412">
        <v>1</v>
      </c>
      <c r="F412">
        <v>0.5</v>
      </c>
      <c r="G412">
        <v>4</v>
      </c>
      <c r="H412">
        <v>1</v>
      </c>
      <c r="I412">
        <v>0.25</v>
      </c>
      <c r="J412">
        <v>1</v>
      </c>
      <c r="K412">
        <v>1</v>
      </c>
      <c r="L412">
        <v>4</v>
      </c>
      <c r="M412">
        <v>0.5</v>
      </c>
      <c r="N412">
        <v>0.25</v>
      </c>
      <c r="O412">
        <v>0</v>
      </c>
      <c r="P412">
        <v>0.5</v>
      </c>
      <c r="Q412">
        <v>0.5</v>
      </c>
      <c r="R412">
        <v>1</v>
      </c>
      <c r="S412">
        <v>2</v>
      </c>
      <c r="T412">
        <v>52</v>
      </c>
      <c r="U412">
        <v>7680</v>
      </c>
      <c r="V412">
        <v>70</v>
      </c>
      <c r="W412">
        <v>495</v>
      </c>
      <c r="X412">
        <v>45</v>
      </c>
      <c r="Y412" t="s">
        <v>1418</v>
      </c>
      <c r="Z412">
        <v>168</v>
      </c>
      <c r="AA412">
        <v>600000</v>
      </c>
      <c r="AB412">
        <v>1.3</v>
      </c>
      <c r="AC412">
        <v>60</v>
      </c>
      <c r="AD412" t="s">
        <v>1421</v>
      </c>
      <c r="AE412" t="s">
        <v>1422</v>
      </c>
      <c r="AF412">
        <v>88.1</v>
      </c>
      <c r="AG412">
        <v>411</v>
      </c>
      <c r="AH412">
        <v>47</v>
      </c>
      <c r="AI412">
        <v>138</v>
      </c>
      <c r="AJ412">
        <v>30</v>
      </c>
      <c r="AK412" t="s">
        <v>284</v>
      </c>
      <c r="AL412" t="s">
        <v>307</v>
      </c>
      <c r="AM412">
        <v>149.5</v>
      </c>
      <c r="AN412">
        <v>4</v>
      </c>
      <c r="AO412">
        <v>0</v>
      </c>
    </row>
    <row r="413" spans="1:41">
      <c r="A413" t="s">
        <v>1423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0.5</v>
      </c>
      <c r="H413">
        <v>2</v>
      </c>
      <c r="I413">
        <v>2</v>
      </c>
      <c r="J413">
        <v>1</v>
      </c>
      <c r="K413">
        <v>0.5</v>
      </c>
      <c r="L413">
        <v>0.5</v>
      </c>
      <c r="M413">
        <v>1</v>
      </c>
      <c r="N413">
        <v>1</v>
      </c>
      <c r="O413">
        <v>1</v>
      </c>
      <c r="P413">
        <v>1</v>
      </c>
      <c r="Q413">
        <v>2</v>
      </c>
      <c r="R413">
        <v>1</v>
      </c>
      <c r="S413">
        <v>1</v>
      </c>
      <c r="T413">
        <v>29</v>
      </c>
      <c r="U413">
        <v>3840</v>
      </c>
      <c r="V413">
        <v>70</v>
      </c>
      <c r="W413">
        <v>224</v>
      </c>
      <c r="X413">
        <v>120</v>
      </c>
      <c r="Y413" t="s">
        <v>719</v>
      </c>
      <c r="Z413">
        <v>45</v>
      </c>
      <c r="AA413">
        <v>1000000</v>
      </c>
      <c r="AB413">
        <v>0.2</v>
      </c>
      <c r="AC413">
        <v>40</v>
      </c>
      <c r="AD413" t="s">
        <v>1424</v>
      </c>
      <c r="AE413" t="s">
        <v>1425</v>
      </c>
      <c r="AF413">
        <v>50</v>
      </c>
      <c r="AG413">
        <v>412</v>
      </c>
      <c r="AH413">
        <v>29</v>
      </c>
      <c r="AI413">
        <v>45</v>
      </c>
      <c r="AJ413">
        <v>36</v>
      </c>
      <c r="AK413" t="s">
        <v>77</v>
      </c>
      <c r="AM413">
        <v>3.4</v>
      </c>
      <c r="AN413">
        <v>4</v>
      </c>
      <c r="AO413">
        <v>0</v>
      </c>
    </row>
    <row r="414" spans="1:41">
      <c r="A414" t="s">
        <v>1426</v>
      </c>
      <c r="B414">
        <v>2</v>
      </c>
      <c r="C414">
        <v>1</v>
      </c>
      <c r="D414">
        <v>1</v>
      </c>
      <c r="E414">
        <v>0.5</v>
      </c>
      <c r="F414">
        <v>1</v>
      </c>
      <c r="G414">
        <v>0.5</v>
      </c>
      <c r="H414">
        <v>4</v>
      </c>
      <c r="I414">
        <v>4</v>
      </c>
      <c r="J414">
        <v>1</v>
      </c>
      <c r="K414">
        <v>0.25</v>
      </c>
      <c r="L414">
        <v>0.25</v>
      </c>
      <c r="M414">
        <v>2</v>
      </c>
      <c r="N414">
        <v>1</v>
      </c>
      <c r="O414">
        <v>2</v>
      </c>
      <c r="P414">
        <v>1</v>
      </c>
      <c r="Q414">
        <v>2</v>
      </c>
      <c r="R414">
        <v>1</v>
      </c>
      <c r="S414">
        <v>0.5</v>
      </c>
      <c r="T414">
        <v>69</v>
      </c>
      <c r="U414">
        <v>3840</v>
      </c>
      <c r="V414">
        <v>70</v>
      </c>
      <c r="W414">
        <v>424</v>
      </c>
      <c r="X414">
        <v>45</v>
      </c>
      <c r="Y414" t="s">
        <v>719</v>
      </c>
      <c r="Z414">
        <v>95</v>
      </c>
      <c r="AA414">
        <v>1000000</v>
      </c>
      <c r="AB414">
        <v>0.5</v>
      </c>
      <c r="AC414">
        <v>60</v>
      </c>
      <c r="AD414" t="s">
        <v>1427</v>
      </c>
      <c r="AE414" t="s">
        <v>1428</v>
      </c>
      <c r="AF414">
        <v>0</v>
      </c>
      <c r="AG414">
        <v>413</v>
      </c>
      <c r="AH414">
        <v>69</v>
      </c>
      <c r="AI414">
        <v>95</v>
      </c>
      <c r="AJ414">
        <v>36</v>
      </c>
      <c r="AK414" t="s">
        <v>77</v>
      </c>
      <c r="AL414" t="s">
        <v>45</v>
      </c>
      <c r="AM414">
        <v>6.5</v>
      </c>
      <c r="AN414">
        <v>4</v>
      </c>
      <c r="AO414">
        <v>0</v>
      </c>
    </row>
    <row r="415" spans="1:41">
      <c r="A415" t="s">
        <v>1429</v>
      </c>
      <c r="B415">
        <v>0.5</v>
      </c>
      <c r="C415">
        <v>1</v>
      </c>
      <c r="D415">
        <v>1</v>
      </c>
      <c r="E415">
        <v>2</v>
      </c>
      <c r="F415">
        <v>1</v>
      </c>
      <c r="G415">
        <v>0.25</v>
      </c>
      <c r="H415">
        <v>2</v>
      </c>
      <c r="I415">
        <v>2</v>
      </c>
      <c r="J415">
        <v>1</v>
      </c>
      <c r="K415">
        <v>0.25</v>
      </c>
      <c r="L415">
        <v>0</v>
      </c>
      <c r="M415">
        <v>2</v>
      </c>
      <c r="N415">
        <v>1</v>
      </c>
      <c r="O415">
        <v>1</v>
      </c>
      <c r="P415">
        <v>1</v>
      </c>
      <c r="Q415">
        <v>4</v>
      </c>
      <c r="R415">
        <v>1</v>
      </c>
      <c r="S415">
        <v>1</v>
      </c>
      <c r="T415">
        <v>94</v>
      </c>
      <c r="U415">
        <v>3840</v>
      </c>
      <c r="V415">
        <v>70</v>
      </c>
      <c r="W415">
        <v>424</v>
      </c>
      <c r="X415">
        <v>45</v>
      </c>
      <c r="Y415" t="s">
        <v>1430</v>
      </c>
      <c r="Z415">
        <v>50</v>
      </c>
      <c r="AA415">
        <v>1000000</v>
      </c>
      <c r="AB415">
        <v>0.9</v>
      </c>
      <c r="AC415">
        <v>70</v>
      </c>
      <c r="AD415" t="s">
        <v>1431</v>
      </c>
      <c r="AE415" t="s">
        <v>1432</v>
      </c>
      <c r="AF415">
        <v>100</v>
      </c>
      <c r="AG415">
        <v>414</v>
      </c>
      <c r="AH415">
        <v>94</v>
      </c>
      <c r="AI415">
        <v>50</v>
      </c>
      <c r="AJ415">
        <v>66</v>
      </c>
      <c r="AK415" t="s">
        <v>77</v>
      </c>
      <c r="AL415" t="s">
        <v>61</v>
      </c>
      <c r="AM415">
        <v>23.3</v>
      </c>
      <c r="AN415">
        <v>4</v>
      </c>
      <c r="AO415">
        <v>0</v>
      </c>
    </row>
    <row r="416" spans="1:41">
      <c r="A416" t="s">
        <v>1433</v>
      </c>
      <c r="B416">
        <v>0.5</v>
      </c>
      <c r="C416">
        <v>1</v>
      </c>
      <c r="D416">
        <v>1</v>
      </c>
      <c r="E416">
        <v>2</v>
      </c>
      <c r="F416">
        <v>1</v>
      </c>
      <c r="G416">
        <v>0.25</v>
      </c>
      <c r="H416">
        <v>2</v>
      </c>
      <c r="I416">
        <v>2</v>
      </c>
      <c r="J416">
        <v>1</v>
      </c>
      <c r="K416">
        <v>0.25</v>
      </c>
      <c r="L416">
        <v>0</v>
      </c>
      <c r="M416">
        <v>2</v>
      </c>
      <c r="N416">
        <v>1</v>
      </c>
      <c r="O416">
        <v>1</v>
      </c>
      <c r="P416">
        <v>1</v>
      </c>
      <c r="Q416">
        <v>4</v>
      </c>
      <c r="R416">
        <v>1</v>
      </c>
      <c r="S416">
        <v>1</v>
      </c>
      <c r="T416">
        <v>30</v>
      </c>
      <c r="U416">
        <v>3840</v>
      </c>
      <c r="V416">
        <v>70</v>
      </c>
      <c r="W416">
        <v>244</v>
      </c>
      <c r="X416">
        <v>120</v>
      </c>
      <c r="Y416" t="s">
        <v>1434</v>
      </c>
      <c r="Z416">
        <v>42</v>
      </c>
      <c r="AA416">
        <v>1059860</v>
      </c>
      <c r="AB416">
        <v>0.3</v>
      </c>
      <c r="AC416">
        <v>30</v>
      </c>
      <c r="AD416" t="s">
        <v>1435</v>
      </c>
      <c r="AE416" t="s">
        <v>1436</v>
      </c>
      <c r="AF416">
        <v>88.1</v>
      </c>
      <c r="AG416">
        <v>415</v>
      </c>
      <c r="AH416">
        <v>30</v>
      </c>
      <c r="AI416">
        <v>42</v>
      </c>
      <c r="AJ416">
        <v>70</v>
      </c>
      <c r="AK416" t="s">
        <v>77</v>
      </c>
      <c r="AL416" t="s">
        <v>61</v>
      </c>
      <c r="AM416">
        <v>5.5</v>
      </c>
      <c r="AN416">
        <v>4</v>
      </c>
      <c r="AO416">
        <v>0</v>
      </c>
    </row>
    <row r="417" spans="1:41">
      <c r="A417" t="s">
        <v>544</v>
      </c>
      <c r="B417">
        <v>0.5</v>
      </c>
      <c r="C417">
        <v>1</v>
      </c>
      <c r="D417">
        <v>1</v>
      </c>
      <c r="E417">
        <v>2</v>
      </c>
      <c r="F417">
        <v>1</v>
      </c>
      <c r="G417">
        <v>0.25</v>
      </c>
      <c r="H417">
        <v>2</v>
      </c>
      <c r="I417">
        <v>2</v>
      </c>
      <c r="J417">
        <v>1</v>
      </c>
      <c r="K417">
        <v>0.25</v>
      </c>
      <c r="L417">
        <v>0</v>
      </c>
      <c r="M417">
        <v>2</v>
      </c>
      <c r="N417">
        <v>1</v>
      </c>
      <c r="O417">
        <v>1</v>
      </c>
      <c r="P417">
        <v>1</v>
      </c>
      <c r="Q417">
        <v>4</v>
      </c>
      <c r="R417">
        <v>1</v>
      </c>
      <c r="S417">
        <v>1</v>
      </c>
      <c r="T417">
        <v>80</v>
      </c>
      <c r="U417">
        <v>3840</v>
      </c>
      <c r="V417">
        <v>70</v>
      </c>
      <c r="W417">
        <v>474</v>
      </c>
      <c r="X417">
        <v>45</v>
      </c>
      <c r="Y417" t="s">
        <v>1437</v>
      </c>
      <c r="Z417">
        <v>102</v>
      </c>
      <c r="AA417">
        <v>1059860</v>
      </c>
      <c r="AB417">
        <v>1.2</v>
      </c>
      <c r="AC417">
        <v>70</v>
      </c>
      <c r="AD417" t="s">
        <v>1438</v>
      </c>
      <c r="AE417" t="s">
        <v>1439</v>
      </c>
      <c r="AF417">
        <v>0</v>
      </c>
      <c r="AG417">
        <v>416</v>
      </c>
      <c r="AH417">
        <v>80</v>
      </c>
      <c r="AI417">
        <v>102</v>
      </c>
      <c r="AJ417">
        <v>40</v>
      </c>
      <c r="AK417" t="s">
        <v>77</v>
      </c>
      <c r="AL417" t="s">
        <v>61</v>
      </c>
      <c r="AM417">
        <v>38.5</v>
      </c>
      <c r="AN417">
        <v>4</v>
      </c>
      <c r="AO417">
        <v>0</v>
      </c>
    </row>
    <row r="418" spans="1:41">
      <c r="A418" t="s">
        <v>1440</v>
      </c>
      <c r="B418">
        <v>1</v>
      </c>
      <c r="C418">
        <v>1</v>
      </c>
      <c r="D418">
        <v>1</v>
      </c>
      <c r="E418">
        <v>0.5</v>
      </c>
      <c r="F418">
        <v>1</v>
      </c>
      <c r="G418">
        <v>1</v>
      </c>
      <c r="H418">
        <v>1</v>
      </c>
      <c r="I418">
        <v>0.5</v>
      </c>
      <c r="J418">
        <v>1</v>
      </c>
      <c r="K418">
        <v>1</v>
      </c>
      <c r="L418">
        <v>2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0.5</v>
      </c>
      <c r="S418">
        <v>1</v>
      </c>
      <c r="T418">
        <v>45</v>
      </c>
      <c r="U418">
        <v>2560</v>
      </c>
      <c r="V418">
        <v>100</v>
      </c>
      <c r="W418">
        <v>405</v>
      </c>
      <c r="X418">
        <v>200</v>
      </c>
      <c r="Y418" t="s">
        <v>1441</v>
      </c>
      <c r="Z418">
        <v>70</v>
      </c>
      <c r="AA418">
        <v>1000000</v>
      </c>
      <c r="AB418">
        <v>0.4</v>
      </c>
      <c r="AC418">
        <v>60</v>
      </c>
      <c r="AD418" t="s">
        <v>1442</v>
      </c>
      <c r="AE418" t="s">
        <v>1443</v>
      </c>
      <c r="AF418">
        <v>50</v>
      </c>
      <c r="AG418">
        <v>417</v>
      </c>
      <c r="AH418">
        <v>45</v>
      </c>
      <c r="AI418">
        <v>90</v>
      </c>
      <c r="AJ418">
        <v>95</v>
      </c>
      <c r="AK418" t="s">
        <v>128</v>
      </c>
      <c r="AM418">
        <v>3.9</v>
      </c>
      <c r="AN418">
        <v>4</v>
      </c>
      <c r="AO418">
        <v>0</v>
      </c>
    </row>
    <row r="419" spans="1:41">
      <c r="A419" t="s">
        <v>1272</v>
      </c>
      <c r="B419">
        <v>1</v>
      </c>
      <c r="C419">
        <v>1</v>
      </c>
      <c r="D419">
        <v>1</v>
      </c>
      <c r="E419">
        <v>2</v>
      </c>
      <c r="F419">
        <v>1</v>
      </c>
      <c r="G419">
        <v>1</v>
      </c>
      <c r="H419">
        <v>0.5</v>
      </c>
      <c r="I419">
        <v>1</v>
      </c>
      <c r="J419">
        <v>1</v>
      </c>
      <c r="K419">
        <v>2</v>
      </c>
      <c r="L419">
        <v>1</v>
      </c>
      <c r="M419">
        <v>0.5</v>
      </c>
      <c r="N419">
        <v>1</v>
      </c>
      <c r="O419">
        <v>1</v>
      </c>
      <c r="P419">
        <v>1</v>
      </c>
      <c r="Q419">
        <v>1</v>
      </c>
      <c r="R419">
        <v>0.5</v>
      </c>
      <c r="S419">
        <v>0.5</v>
      </c>
      <c r="T419">
        <v>65</v>
      </c>
      <c r="U419">
        <v>5120</v>
      </c>
      <c r="V419">
        <v>70</v>
      </c>
      <c r="W419">
        <v>330</v>
      </c>
      <c r="X419">
        <v>190</v>
      </c>
      <c r="Y419" t="s">
        <v>1444</v>
      </c>
      <c r="Z419">
        <v>35</v>
      </c>
      <c r="AA419">
        <v>1000000</v>
      </c>
      <c r="AB419">
        <v>0.7</v>
      </c>
      <c r="AC419">
        <v>55</v>
      </c>
      <c r="AD419" t="s">
        <v>1445</v>
      </c>
      <c r="AE419" t="s">
        <v>1446</v>
      </c>
      <c r="AF419">
        <v>50</v>
      </c>
      <c r="AG419">
        <v>418</v>
      </c>
      <c r="AH419">
        <v>60</v>
      </c>
      <c r="AI419">
        <v>30</v>
      </c>
      <c r="AJ419">
        <v>85</v>
      </c>
      <c r="AK419" t="s">
        <v>66</v>
      </c>
      <c r="AM419">
        <v>29.5</v>
      </c>
      <c r="AN419">
        <v>4</v>
      </c>
      <c r="AO419">
        <v>0</v>
      </c>
    </row>
    <row r="420" spans="1:41">
      <c r="A420" t="s">
        <v>1272</v>
      </c>
      <c r="B420">
        <v>1</v>
      </c>
      <c r="C420">
        <v>1</v>
      </c>
      <c r="D420">
        <v>1</v>
      </c>
      <c r="E420">
        <v>2</v>
      </c>
      <c r="F420">
        <v>1</v>
      </c>
      <c r="G420">
        <v>1</v>
      </c>
      <c r="H420">
        <v>0.5</v>
      </c>
      <c r="I420">
        <v>1</v>
      </c>
      <c r="J420">
        <v>1</v>
      </c>
      <c r="K420">
        <v>2</v>
      </c>
      <c r="L420">
        <v>1</v>
      </c>
      <c r="M420">
        <v>0.5</v>
      </c>
      <c r="N420">
        <v>1</v>
      </c>
      <c r="O420">
        <v>1</v>
      </c>
      <c r="P420">
        <v>1</v>
      </c>
      <c r="Q420">
        <v>1</v>
      </c>
      <c r="R420">
        <v>0.5</v>
      </c>
      <c r="S420">
        <v>0.5</v>
      </c>
      <c r="T420">
        <v>105</v>
      </c>
      <c r="U420">
        <v>5120</v>
      </c>
      <c r="V420">
        <v>70</v>
      </c>
      <c r="W420">
        <v>495</v>
      </c>
      <c r="X420">
        <v>75</v>
      </c>
      <c r="Y420" t="s">
        <v>1444</v>
      </c>
      <c r="Z420">
        <v>55</v>
      </c>
      <c r="AA420">
        <v>1000000</v>
      </c>
      <c r="AB420">
        <v>1.1000000000000001</v>
      </c>
      <c r="AC420">
        <v>85</v>
      </c>
      <c r="AD420" t="s">
        <v>1447</v>
      </c>
      <c r="AE420" t="s">
        <v>1448</v>
      </c>
      <c r="AF420">
        <v>50</v>
      </c>
      <c r="AG420">
        <v>419</v>
      </c>
      <c r="AH420">
        <v>85</v>
      </c>
      <c r="AI420">
        <v>50</v>
      </c>
      <c r="AJ420">
        <v>115</v>
      </c>
      <c r="AK420" t="s">
        <v>66</v>
      </c>
      <c r="AM420">
        <v>33.5</v>
      </c>
      <c r="AN420">
        <v>4</v>
      </c>
      <c r="AO420">
        <v>0</v>
      </c>
    </row>
    <row r="421" spans="1:41">
      <c r="A421" t="s">
        <v>1449</v>
      </c>
      <c r="B421">
        <v>2</v>
      </c>
      <c r="C421">
        <v>1</v>
      </c>
      <c r="D421">
        <v>1</v>
      </c>
      <c r="E421">
        <v>0.5</v>
      </c>
      <c r="F421">
        <v>1</v>
      </c>
      <c r="G421">
        <v>1</v>
      </c>
      <c r="H421">
        <v>2</v>
      </c>
      <c r="I421">
        <v>2</v>
      </c>
      <c r="J421">
        <v>1</v>
      </c>
      <c r="K421">
        <v>0.5</v>
      </c>
      <c r="L421">
        <v>0.5</v>
      </c>
      <c r="M421">
        <v>2</v>
      </c>
      <c r="N421">
        <v>1</v>
      </c>
      <c r="O421">
        <v>2</v>
      </c>
      <c r="P421">
        <v>1</v>
      </c>
      <c r="Q421">
        <v>1</v>
      </c>
      <c r="R421">
        <v>1</v>
      </c>
      <c r="S421">
        <v>0.5</v>
      </c>
      <c r="T421">
        <v>35</v>
      </c>
      <c r="U421">
        <v>5120</v>
      </c>
      <c r="V421">
        <v>70</v>
      </c>
      <c r="W421">
        <v>275</v>
      </c>
      <c r="X421">
        <v>190</v>
      </c>
      <c r="Y421" t="s">
        <v>1450</v>
      </c>
      <c r="Z421">
        <v>45</v>
      </c>
      <c r="AA421">
        <v>1000000</v>
      </c>
      <c r="AB421">
        <v>0.4</v>
      </c>
      <c r="AC421">
        <v>45</v>
      </c>
      <c r="AD421" t="s">
        <v>1451</v>
      </c>
      <c r="AE421" t="s">
        <v>1452</v>
      </c>
      <c r="AF421">
        <v>50</v>
      </c>
      <c r="AG421">
        <v>420</v>
      </c>
      <c r="AH421">
        <v>62</v>
      </c>
      <c r="AI421">
        <v>53</v>
      </c>
      <c r="AJ421">
        <v>35</v>
      </c>
      <c r="AK421" t="s">
        <v>45</v>
      </c>
      <c r="AM421">
        <v>3.3</v>
      </c>
      <c r="AN421">
        <v>4</v>
      </c>
      <c r="AO421">
        <v>0</v>
      </c>
    </row>
    <row r="422" spans="1:41">
      <c r="A422" t="s">
        <v>1453</v>
      </c>
      <c r="B422">
        <v>2</v>
      </c>
      <c r="C422">
        <v>1</v>
      </c>
      <c r="D422">
        <v>1</v>
      </c>
      <c r="E422">
        <v>0.5</v>
      </c>
      <c r="F422">
        <v>1</v>
      </c>
      <c r="G422">
        <v>1</v>
      </c>
      <c r="H422">
        <v>2</v>
      </c>
      <c r="I422">
        <v>2</v>
      </c>
      <c r="J422">
        <v>1</v>
      </c>
      <c r="K422">
        <v>0.5</v>
      </c>
      <c r="L422">
        <v>0.5</v>
      </c>
      <c r="M422">
        <v>2</v>
      </c>
      <c r="N422">
        <v>1</v>
      </c>
      <c r="O422">
        <v>2</v>
      </c>
      <c r="P422">
        <v>1</v>
      </c>
      <c r="Q422">
        <v>1</v>
      </c>
      <c r="R422">
        <v>1</v>
      </c>
      <c r="S422">
        <v>0.5</v>
      </c>
      <c r="T422">
        <v>60</v>
      </c>
      <c r="U422">
        <v>5120</v>
      </c>
      <c r="V422">
        <v>70</v>
      </c>
      <c r="W422">
        <v>450</v>
      </c>
      <c r="X422">
        <v>75</v>
      </c>
      <c r="Y422" t="s">
        <v>1454</v>
      </c>
      <c r="Z422">
        <v>70</v>
      </c>
      <c r="AA422">
        <v>1000000</v>
      </c>
      <c r="AB422">
        <v>0.5</v>
      </c>
      <c r="AC422">
        <v>70</v>
      </c>
      <c r="AD422" t="s">
        <v>1455</v>
      </c>
      <c r="AE422" t="s">
        <v>1456</v>
      </c>
      <c r="AF422">
        <v>50</v>
      </c>
      <c r="AG422">
        <v>421</v>
      </c>
      <c r="AH422">
        <v>87</v>
      </c>
      <c r="AI422">
        <v>78</v>
      </c>
      <c r="AJ422">
        <v>85</v>
      </c>
      <c r="AK422" t="s">
        <v>45</v>
      </c>
      <c r="AM422">
        <v>9.3000000000000007</v>
      </c>
      <c r="AN422">
        <v>4</v>
      </c>
      <c r="AO422">
        <v>0</v>
      </c>
    </row>
    <row r="423" spans="1:41">
      <c r="A423" t="s">
        <v>1457</v>
      </c>
      <c r="B423">
        <v>1</v>
      </c>
      <c r="C423">
        <v>1</v>
      </c>
      <c r="D423">
        <v>1</v>
      </c>
      <c r="E423">
        <v>2</v>
      </c>
      <c r="F423">
        <v>1</v>
      </c>
      <c r="G423">
        <v>1</v>
      </c>
      <c r="H423">
        <v>0.5</v>
      </c>
      <c r="I423">
        <v>1</v>
      </c>
      <c r="J423">
        <v>1</v>
      </c>
      <c r="K423">
        <v>2</v>
      </c>
      <c r="L423">
        <v>1</v>
      </c>
      <c r="M423">
        <v>0.5</v>
      </c>
      <c r="N423">
        <v>1</v>
      </c>
      <c r="O423">
        <v>1</v>
      </c>
      <c r="P423">
        <v>1</v>
      </c>
      <c r="Q423">
        <v>1</v>
      </c>
      <c r="R423">
        <v>0.5</v>
      </c>
      <c r="S423">
        <v>0.5</v>
      </c>
      <c r="T423">
        <v>48</v>
      </c>
      <c r="U423">
        <v>5120</v>
      </c>
      <c r="V423">
        <v>70</v>
      </c>
      <c r="W423">
        <v>325</v>
      </c>
      <c r="X423">
        <v>190</v>
      </c>
      <c r="Y423" t="s">
        <v>1458</v>
      </c>
      <c r="Z423">
        <v>48</v>
      </c>
      <c r="AA423">
        <v>1000000</v>
      </c>
      <c r="AB423">
        <v>0.3</v>
      </c>
      <c r="AC423">
        <v>76</v>
      </c>
      <c r="AD423" t="s">
        <v>1459</v>
      </c>
      <c r="AE423" t="s">
        <v>1460</v>
      </c>
      <c r="AF423">
        <v>50</v>
      </c>
      <c r="AG423">
        <v>422</v>
      </c>
      <c r="AH423">
        <v>57</v>
      </c>
      <c r="AI423">
        <v>62</v>
      </c>
      <c r="AJ423">
        <v>34</v>
      </c>
      <c r="AK423" t="s">
        <v>66</v>
      </c>
      <c r="AM423">
        <v>6.3</v>
      </c>
      <c r="AN423">
        <v>4</v>
      </c>
      <c r="AO423">
        <v>0</v>
      </c>
    </row>
    <row r="424" spans="1:41">
      <c r="A424" t="s">
        <v>1457</v>
      </c>
      <c r="B424">
        <v>1</v>
      </c>
      <c r="C424">
        <v>1</v>
      </c>
      <c r="D424">
        <v>1</v>
      </c>
      <c r="E424">
        <v>0</v>
      </c>
      <c r="F424">
        <v>1</v>
      </c>
      <c r="G424">
        <v>1</v>
      </c>
      <c r="H424">
        <v>0.5</v>
      </c>
      <c r="I424">
        <v>1</v>
      </c>
      <c r="J424">
        <v>1</v>
      </c>
      <c r="K424">
        <v>4</v>
      </c>
      <c r="L424">
        <v>1</v>
      </c>
      <c r="M424">
        <v>1</v>
      </c>
      <c r="N424">
        <v>1</v>
      </c>
      <c r="O424">
        <v>0.5</v>
      </c>
      <c r="P424">
        <v>1</v>
      </c>
      <c r="Q424">
        <v>0.5</v>
      </c>
      <c r="R424">
        <v>0.5</v>
      </c>
      <c r="S424">
        <v>1</v>
      </c>
      <c r="T424">
        <v>83</v>
      </c>
      <c r="U424">
        <v>5120</v>
      </c>
      <c r="V424">
        <v>70</v>
      </c>
      <c r="W424">
        <v>475</v>
      </c>
      <c r="X424">
        <v>75</v>
      </c>
      <c r="Y424" t="s">
        <v>1458</v>
      </c>
      <c r="Z424">
        <v>68</v>
      </c>
      <c r="AA424">
        <v>1000000</v>
      </c>
      <c r="AB424">
        <v>0.9</v>
      </c>
      <c r="AC424">
        <v>111</v>
      </c>
      <c r="AD424" t="s">
        <v>1461</v>
      </c>
      <c r="AE424" t="s">
        <v>1462</v>
      </c>
      <c r="AF424">
        <v>50</v>
      </c>
      <c r="AG424">
        <v>423</v>
      </c>
      <c r="AH424">
        <v>92</v>
      </c>
      <c r="AI424">
        <v>82</v>
      </c>
      <c r="AJ424">
        <v>39</v>
      </c>
      <c r="AK424" t="s">
        <v>66</v>
      </c>
      <c r="AL424" t="s">
        <v>135</v>
      </c>
      <c r="AM424">
        <v>29.9</v>
      </c>
      <c r="AN424">
        <v>4</v>
      </c>
      <c r="AO424">
        <v>0</v>
      </c>
    </row>
    <row r="425" spans="1:41">
      <c r="A425" t="s">
        <v>1463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2</v>
      </c>
      <c r="H425">
        <v>1</v>
      </c>
      <c r="I425">
        <v>1</v>
      </c>
      <c r="J425">
        <v>0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100</v>
      </c>
      <c r="U425">
        <v>5120</v>
      </c>
      <c r="V425">
        <v>100</v>
      </c>
      <c r="W425">
        <v>482</v>
      </c>
      <c r="X425">
        <v>45</v>
      </c>
      <c r="Y425" t="s">
        <v>671</v>
      </c>
      <c r="Z425">
        <v>66</v>
      </c>
      <c r="AA425">
        <v>800000</v>
      </c>
      <c r="AB425">
        <v>1.2</v>
      </c>
      <c r="AC425">
        <v>75</v>
      </c>
      <c r="AD425" t="s">
        <v>1464</v>
      </c>
      <c r="AE425" t="s">
        <v>1465</v>
      </c>
      <c r="AF425">
        <v>50</v>
      </c>
      <c r="AG425">
        <v>424</v>
      </c>
      <c r="AH425">
        <v>60</v>
      </c>
      <c r="AI425">
        <v>66</v>
      </c>
      <c r="AJ425">
        <v>115</v>
      </c>
      <c r="AK425" t="s">
        <v>99</v>
      </c>
      <c r="AM425">
        <v>20.3</v>
      </c>
      <c r="AN425">
        <v>4</v>
      </c>
      <c r="AO425">
        <v>0</v>
      </c>
    </row>
    <row r="426" spans="1:41">
      <c r="A426" t="s">
        <v>1466</v>
      </c>
      <c r="B426">
        <v>0.25</v>
      </c>
      <c r="C426">
        <v>2</v>
      </c>
      <c r="D426">
        <v>1</v>
      </c>
      <c r="E426">
        <v>2</v>
      </c>
      <c r="F426">
        <v>1</v>
      </c>
      <c r="G426">
        <v>0</v>
      </c>
      <c r="H426">
        <v>1</v>
      </c>
      <c r="I426">
        <v>1</v>
      </c>
      <c r="J426">
        <v>2</v>
      </c>
      <c r="K426">
        <v>0.5</v>
      </c>
      <c r="L426">
        <v>0</v>
      </c>
      <c r="M426">
        <v>2</v>
      </c>
      <c r="N426">
        <v>0</v>
      </c>
      <c r="O426">
        <v>0.5</v>
      </c>
      <c r="P426">
        <v>1</v>
      </c>
      <c r="Q426">
        <v>2</v>
      </c>
      <c r="R426">
        <v>1</v>
      </c>
      <c r="S426">
        <v>1</v>
      </c>
      <c r="T426">
        <v>50</v>
      </c>
      <c r="U426">
        <v>7680</v>
      </c>
      <c r="V426">
        <v>70</v>
      </c>
      <c r="W426">
        <v>348</v>
      </c>
      <c r="X426">
        <v>125</v>
      </c>
      <c r="Y426" t="s">
        <v>170</v>
      </c>
      <c r="Z426">
        <v>34</v>
      </c>
      <c r="AA426">
        <v>1640000</v>
      </c>
      <c r="AB426">
        <v>0.4</v>
      </c>
      <c r="AC426">
        <v>90</v>
      </c>
      <c r="AD426" t="s">
        <v>1467</v>
      </c>
      <c r="AE426" t="s">
        <v>1468</v>
      </c>
      <c r="AF426">
        <v>50</v>
      </c>
      <c r="AG426">
        <v>425</v>
      </c>
      <c r="AH426">
        <v>60</v>
      </c>
      <c r="AI426">
        <v>44</v>
      </c>
      <c r="AJ426">
        <v>70</v>
      </c>
      <c r="AK426" t="s">
        <v>343</v>
      </c>
      <c r="AL426" t="s">
        <v>61</v>
      </c>
      <c r="AM426">
        <v>1.2</v>
      </c>
      <c r="AN426">
        <v>4</v>
      </c>
      <c r="AO426">
        <v>0</v>
      </c>
    </row>
    <row r="427" spans="1:41">
      <c r="A427" t="s">
        <v>1466</v>
      </c>
      <c r="B427">
        <v>0.25</v>
      </c>
      <c r="C427">
        <v>2</v>
      </c>
      <c r="D427">
        <v>1</v>
      </c>
      <c r="E427">
        <v>2</v>
      </c>
      <c r="F427">
        <v>1</v>
      </c>
      <c r="G427">
        <v>0</v>
      </c>
      <c r="H427">
        <v>1</v>
      </c>
      <c r="I427">
        <v>1</v>
      </c>
      <c r="J427">
        <v>2</v>
      </c>
      <c r="K427">
        <v>0.5</v>
      </c>
      <c r="L427">
        <v>0</v>
      </c>
      <c r="M427">
        <v>2</v>
      </c>
      <c r="N427">
        <v>0</v>
      </c>
      <c r="O427">
        <v>0.5</v>
      </c>
      <c r="P427">
        <v>1</v>
      </c>
      <c r="Q427">
        <v>2</v>
      </c>
      <c r="R427">
        <v>1</v>
      </c>
      <c r="S427">
        <v>1</v>
      </c>
      <c r="T427">
        <v>80</v>
      </c>
      <c r="U427">
        <v>7680</v>
      </c>
      <c r="V427">
        <v>70</v>
      </c>
      <c r="W427">
        <v>498</v>
      </c>
      <c r="X427">
        <v>60</v>
      </c>
      <c r="Y427" t="s">
        <v>1469</v>
      </c>
      <c r="Z427">
        <v>44</v>
      </c>
      <c r="AA427">
        <v>1640000</v>
      </c>
      <c r="AB427">
        <v>1.2</v>
      </c>
      <c r="AC427">
        <v>150</v>
      </c>
      <c r="AD427" t="s">
        <v>1470</v>
      </c>
      <c r="AE427" t="s">
        <v>1471</v>
      </c>
      <c r="AF427">
        <v>50</v>
      </c>
      <c r="AG427">
        <v>426</v>
      </c>
      <c r="AH427">
        <v>90</v>
      </c>
      <c r="AI427">
        <v>54</v>
      </c>
      <c r="AJ427">
        <v>80</v>
      </c>
      <c r="AK427" t="s">
        <v>343</v>
      </c>
      <c r="AL427" t="s">
        <v>61</v>
      </c>
      <c r="AM427">
        <v>15</v>
      </c>
      <c r="AN427">
        <v>4</v>
      </c>
      <c r="AO427">
        <v>0</v>
      </c>
    </row>
    <row r="428" spans="1:41">
      <c r="A428" t="s">
        <v>1472</v>
      </c>
      <c r="B428">
        <v>1</v>
      </c>
      <c r="C428">
        <v>1</v>
      </c>
      <c r="D428">
        <v>1</v>
      </c>
      <c r="E428">
        <v>1</v>
      </c>
      <c r="F428">
        <v>1</v>
      </c>
      <c r="G428">
        <v>2</v>
      </c>
      <c r="H428">
        <v>1</v>
      </c>
      <c r="I428">
        <v>1</v>
      </c>
      <c r="J428">
        <v>0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66</v>
      </c>
      <c r="U428">
        <v>5120</v>
      </c>
      <c r="V428">
        <v>0</v>
      </c>
      <c r="W428">
        <v>350</v>
      </c>
      <c r="X428">
        <v>190</v>
      </c>
      <c r="Y428" t="s">
        <v>1473</v>
      </c>
      <c r="Z428">
        <v>44</v>
      </c>
      <c r="AA428">
        <v>1000000</v>
      </c>
      <c r="AB428">
        <v>0.4</v>
      </c>
      <c r="AC428">
        <v>55</v>
      </c>
      <c r="AD428" t="s">
        <v>1474</v>
      </c>
      <c r="AE428" t="s">
        <v>1475</v>
      </c>
      <c r="AF428">
        <v>50</v>
      </c>
      <c r="AG428">
        <v>427</v>
      </c>
      <c r="AH428">
        <v>44</v>
      </c>
      <c r="AI428">
        <v>56</v>
      </c>
      <c r="AJ428">
        <v>85</v>
      </c>
      <c r="AK428" t="s">
        <v>99</v>
      </c>
      <c r="AM428">
        <v>5.5</v>
      </c>
      <c r="AN428">
        <v>4</v>
      </c>
      <c r="AO428">
        <v>0</v>
      </c>
    </row>
    <row r="429" spans="1:41">
      <c r="A429" t="s">
        <v>1476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2</v>
      </c>
      <c r="H429">
        <v>1</v>
      </c>
      <c r="I429">
        <v>1</v>
      </c>
      <c r="J429">
        <v>0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136</v>
      </c>
      <c r="U429">
        <v>5120</v>
      </c>
      <c r="V429">
        <v>140</v>
      </c>
      <c r="W429">
        <v>580</v>
      </c>
      <c r="X429">
        <v>60</v>
      </c>
      <c r="Y429" t="s">
        <v>1473</v>
      </c>
      <c r="Z429">
        <v>94</v>
      </c>
      <c r="AA429">
        <v>1000000</v>
      </c>
      <c r="AB429">
        <v>1.2</v>
      </c>
      <c r="AC429">
        <v>65</v>
      </c>
      <c r="AD429" t="s">
        <v>1477</v>
      </c>
      <c r="AE429" t="s">
        <v>1478</v>
      </c>
      <c r="AF429">
        <v>50</v>
      </c>
      <c r="AG429">
        <v>428</v>
      </c>
      <c r="AH429">
        <v>54</v>
      </c>
      <c r="AI429">
        <v>96</v>
      </c>
      <c r="AJ429">
        <v>135</v>
      </c>
      <c r="AK429" t="s">
        <v>99</v>
      </c>
      <c r="AM429">
        <v>33.299999999999997</v>
      </c>
      <c r="AN429">
        <v>4</v>
      </c>
      <c r="AO429">
        <v>0</v>
      </c>
    </row>
    <row r="430" spans="1:41">
      <c r="A430" t="s">
        <v>339</v>
      </c>
      <c r="B430">
        <v>0.5</v>
      </c>
      <c r="C430">
        <v>2</v>
      </c>
      <c r="D430">
        <v>1</v>
      </c>
      <c r="E430">
        <v>1</v>
      </c>
      <c r="F430">
        <v>1</v>
      </c>
      <c r="G430">
        <v>0</v>
      </c>
      <c r="H430">
        <v>1</v>
      </c>
      <c r="I430">
        <v>1</v>
      </c>
      <c r="J430">
        <v>2</v>
      </c>
      <c r="K430">
        <v>1</v>
      </c>
      <c r="L430">
        <v>1</v>
      </c>
      <c r="M430">
        <v>1</v>
      </c>
      <c r="N430">
        <v>0</v>
      </c>
      <c r="O430">
        <v>0.5</v>
      </c>
      <c r="P430">
        <v>1</v>
      </c>
      <c r="Q430">
        <v>1</v>
      </c>
      <c r="R430">
        <v>1</v>
      </c>
      <c r="S430">
        <v>1</v>
      </c>
      <c r="T430">
        <v>60</v>
      </c>
      <c r="U430">
        <v>6400</v>
      </c>
      <c r="V430">
        <v>35</v>
      </c>
      <c r="W430">
        <v>495</v>
      </c>
      <c r="X430">
        <v>45</v>
      </c>
      <c r="Y430" t="s">
        <v>1479</v>
      </c>
      <c r="Z430">
        <v>60</v>
      </c>
      <c r="AA430">
        <v>800000</v>
      </c>
      <c r="AB430">
        <v>0.9</v>
      </c>
      <c r="AC430">
        <v>60</v>
      </c>
      <c r="AD430" t="s">
        <v>1480</v>
      </c>
      <c r="AE430" t="s">
        <v>1481</v>
      </c>
      <c r="AF430">
        <v>50</v>
      </c>
      <c r="AG430">
        <v>429</v>
      </c>
      <c r="AH430">
        <v>105</v>
      </c>
      <c r="AI430">
        <v>105</v>
      </c>
      <c r="AJ430">
        <v>105</v>
      </c>
      <c r="AK430" t="s">
        <v>343</v>
      </c>
      <c r="AM430">
        <v>4.4000000000000004</v>
      </c>
      <c r="AN430">
        <v>4</v>
      </c>
      <c r="AO430">
        <v>0</v>
      </c>
    </row>
    <row r="431" spans="1:41">
      <c r="A431" t="s">
        <v>1482</v>
      </c>
      <c r="B431">
        <v>1</v>
      </c>
      <c r="C431">
        <v>0.5</v>
      </c>
      <c r="D431">
        <v>1</v>
      </c>
      <c r="E431">
        <v>2</v>
      </c>
      <c r="F431">
        <v>2</v>
      </c>
      <c r="G431">
        <v>1</v>
      </c>
      <c r="H431">
        <v>1</v>
      </c>
      <c r="I431">
        <v>1</v>
      </c>
      <c r="J431">
        <v>0.5</v>
      </c>
      <c r="K431">
        <v>0.5</v>
      </c>
      <c r="L431">
        <v>0</v>
      </c>
      <c r="M431">
        <v>2</v>
      </c>
      <c r="N431">
        <v>1</v>
      </c>
      <c r="O431">
        <v>1</v>
      </c>
      <c r="P431">
        <v>0</v>
      </c>
      <c r="Q431">
        <v>2</v>
      </c>
      <c r="R431">
        <v>1</v>
      </c>
      <c r="S431">
        <v>1</v>
      </c>
      <c r="T431">
        <v>125</v>
      </c>
      <c r="U431">
        <v>5120</v>
      </c>
      <c r="V431">
        <v>35</v>
      </c>
      <c r="W431">
        <v>505</v>
      </c>
      <c r="X431">
        <v>30</v>
      </c>
      <c r="Y431" t="s">
        <v>1483</v>
      </c>
      <c r="Z431">
        <v>52</v>
      </c>
      <c r="AA431">
        <v>1059860</v>
      </c>
      <c r="AB431">
        <v>0.9</v>
      </c>
      <c r="AC431">
        <v>100</v>
      </c>
      <c r="AD431" t="s">
        <v>1484</v>
      </c>
      <c r="AE431" t="s">
        <v>1485</v>
      </c>
      <c r="AF431">
        <v>50</v>
      </c>
      <c r="AG431">
        <v>430</v>
      </c>
      <c r="AH431">
        <v>105</v>
      </c>
      <c r="AI431">
        <v>52</v>
      </c>
      <c r="AJ431">
        <v>71</v>
      </c>
      <c r="AK431" t="s">
        <v>109</v>
      </c>
      <c r="AL431" t="s">
        <v>61</v>
      </c>
      <c r="AM431">
        <v>27.3</v>
      </c>
      <c r="AN431">
        <v>4</v>
      </c>
      <c r="AO431">
        <v>0</v>
      </c>
    </row>
    <row r="432" spans="1:41">
      <c r="A432" t="s">
        <v>1486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2</v>
      </c>
      <c r="H432">
        <v>1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55</v>
      </c>
      <c r="U432">
        <v>5120</v>
      </c>
      <c r="V432">
        <v>70</v>
      </c>
      <c r="W432">
        <v>310</v>
      </c>
      <c r="X432">
        <v>190</v>
      </c>
      <c r="Y432" t="s">
        <v>1487</v>
      </c>
      <c r="Z432">
        <v>42</v>
      </c>
      <c r="AA432">
        <v>800000</v>
      </c>
      <c r="AB432">
        <v>0.5</v>
      </c>
      <c r="AC432">
        <v>49</v>
      </c>
      <c r="AD432" t="s">
        <v>1488</v>
      </c>
      <c r="AE432" t="s">
        <v>1489</v>
      </c>
      <c r="AF432">
        <v>24.6</v>
      </c>
      <c r="AG432">
        <v>431</v>
      </c>
      <c r="AH432">
        <v>42</v>
      </c>
      <c r="AI432">
        <v>37</v>
      </c>
      <c r="AJ432">
        <v>85</v>
      </c>
      <c r="AK432" t="s">
        <v>99</v>
      </c>
      <c r="AM432">
        <v>3.9</v>
      </c>
      <c r="AN432">
        <v>4</v>
      </c>
      <c r="AO432">
        <v>0</v>
      </c>
    </row>
    <row r="433" spans="1:41">
      <c r="A433" t="s">
        <v>1490</v>
      </c>
      <c r="B433">
        <v>1</v>
      </c>
      <c r="C433">
        <v>1</v>
      </c>
      <c r="D433">
        <v>1</v>
      </c>
      <c r="E433">
        <v>1</v>
      </c>
      <c r="F433">
        <v>1</v>
      </c>
      <c r="G433">
        <v>2</v>
      </c>
      <c r="H433">
        <v>1</v>
      </c>
      <c r="I433">
        <v>1</v>
      </c>
      <c r="J433">
        <v>0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82</v>
      </c>
      <c r="U433">
        <v>5120</v>
      </c>
      <c r="V433">
        <v>70</v>
      </c>
      <c r="W433">
        <v>452</v>
      </c>
      <c r="X433">
        <v>75</v>
      </c>
      <c r="Y433" t="s">
        <v>1491</v>
      </c>
      <c r="Z433">
        <v>64</v>
      </c>
      <c r="AA433">
        <v>800000</v>
      </c>
      <c r="AB433">
        <v>1</v>
      </c>
      <c r="AC433">
        <v>71</v>
      </c>
      <c r="AD433" t="s">
        <v>1492</v>
      </c>
      <c r="AE433" t="s">
        <v>1493</v>
      </c>
      <c r="AF433">
        <v>24.6</v>
      </c>
      <c r="AG433">
        <v>432</v>
      </c>
      <c r="AH433">
        <v>64</v>
      </c>
      <c r="AI433">
        <v>59</v>
      </c>
      <c r="AJ433">
        <v>112</v>
      </c>
      <c r="AK433" t="s">
        <v>99</v>
      </c>
      <c r="AM433">
        <v>43.8</v>
      </c>
      <c r="AN433">
        <v>4</v>
      </c>
      <c r="AO433">
        <v>0</v>
      </c>
    </row>
    <row r="434" spans="1:41">
      <c r="A434" t="s">
        <v>339</v>
      </c>
      <c r="B434">
        <v>2</v>
      </c>
      <c r="C434">
        <v>2</v>
      </c>
      <c r="D434">
        <v>1</v>
      </c>
      <c r="E434">
        <v>1</v>
      </c>
      <c r="F434">
        <v>1</v>
      </c>
      <c r="G434">
        <v>0.5</v>
      </c>
      <c r="H434">
        <v>1</v>
      </c>
      <c r="I434">
        <v>1</v>
      </c>
      <c r="J434">
        <v>2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0.5</v>
      </c>
      <c r="Q434">
        <v>1</v>
      </c>
      <c r="R434">
        <v>1</v>
      </c>
      <c r="S434">
        <v>1</v>
      </c>
      <c r="T434">
        <v>30</v>
      </c>
      <c r="U434">
        <v>6400</v>
      </c>
      <c r="V434">
        <v>70</v>
      </c>
      <c r="W434">
        <v>285</v>
      </c>
      <c r="X434">
        <v>120</v>
      </c>
      <c r="Y434" t="s">
        <v>1494</v>
      </c>
      <c r="Z434">
        <v>50</v>
      </c>
      <c r="AA434">
        <v>800000</v>
      </c>
      <c r="AB434">
        <v>0.2</v>
      </c>
      <c r="AC434">
        <v>45</v>
      </c>
      <c r="AD434" t="s">
        <v>1495</v>
      </c>
      <c r="AE434" t="s">
        <v>1496</v>
      </c>
      <c r="AF434">
        <v>50</v>
      </c>
      <c r="AG434">
        <v>433</v>
      </c>
      <c r="AH434">
        <v>65</v>
      </c>
      <c r="AI434">
        <v>50</v>
      </c>
      <c r="AJ434">
        <v>45</v>
      </c>
      <c r="AK434" t="s">
        <v>253</v>
      </c>
      <c r="AM434">
        <v>0.6</v>
      </c>
      <c r="AN434">
        <v>4</v>
      </c>
      <c r="AO434">
        <v>0</v>
      </c>
    </row>
    <row r="435" spans="1:41">
      <c r="A435" t="s">
        <v>1497</v>
      </c>
      <c r="B435">
        <v>1</v>
      </c>
      <c r="C435">
        <v>0.5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0.5</v>
      </c>
      <c r="K435">
        <v>0.5</v>
      </c>
      <c r="L435">
        <v>2</v>
      </c>
      <c r="M435">
        <v>1</v>
      </c>
      <c r="N435">
        <v>1</v>
      </c>
      <c r="O435">
        <v>0.5</v>
      </c>
      <c r="P435">
        <v>0</v>
      </c>
      <c r="Q435">
        <v>1</v>
      </c>
      <c r="R435">
        <v>1</v>
      </c>
      <c r="S435">
        <v>1</v>
      </c>
      <c r="T435">
        <v>63</v>
      </c>
      <c r="U435">
        <v>5120</v>
      </c>
      <c r="V435">
        <v>70</v>
      </c>
      <c r="W435">
        <v>329</v>
      </c>
      <c r="X435">
        <v>225</v>
      </c>
      <c r="Y435" t="s">
        <v>1498</v>
      </c>
      <c r="Z435">
        <v>47</v>
      </c>
      <c r="AA435">
        <v>1000000</v>
      </c>
      <c r="AB435">
        <v>0.4</v>
      </c>
      <c r="AC435">
        <v>63</v>
      </c>
      <c r="AD435" t="s">
        <v>1499</v>
      </c>
      <c r="AE435" t="s">
        <v>1500</v>
      </c>
      <c r="AF435">
        <v>50</v>
      </c>
      <c r="AG435">
        <v>434</v>
      </c>
      <c r="AH435">
        <v>41</v>
      </c>
      <c r="AI435">
        <v>41</v>
      </c>
      <c r="AJ435">
        <v>74</v>
      </c>
      <c r="AK435" t="s">
        <v>46</v>
      </c>
      <c r="AL435" t="s">
        <v>109</v>
      </c>
      <c r="AM435">
        <v>19.2</v>
      </c>
      <c r="AN435">
        <v>4</v>
      </c>
      <c r="AO435">
        <v>0</v>
      </c>
    </row>
    <row r="436" spans="1:41">
      <c r="A436" t="s">
        <v>1497</v>
      </c>
      <c r="B436">
        <v>1</v>
      </c>
      <c r="C436">
        <v>0.5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0.5</v>
      </c>
      <c r="K436">
        <v>0.5</v>
      </c>
      <c r="L436">
        <v>2</v>
      </c>
      <c r="M436">
        <v>1</v>
      </c>
      <c r="N436">
        <v>1</v>
      </c>
      <c r="O436">
        <v>0.5</v>
      </c>
      <c r="P436">
        <v>0</v>
      </c>
      <c r="Q436">
        <v>1</v>
      </c>
      <c r="R436">
        <v>1</v>
      </c>
      <c r="S436">
        <v>1</v>
      </c>
      <c r="T436">
        <v>93</v>
      </c>
      <c r="U436">
        <v>5120</v>
      </c>
      <c r="V436">
        <v>70</v>
      </c>
      <c r="W436">
        <v>479</v>
      </c>
      <c r="X436">
        <v>60</v>
      </c>
      <c r="Y436" t="s">
        <v>1498</v>
      </c>
      <c r="Z436">
        <v>67</v>
      </c>
      <c r="AA436">
        <v>1000000</v>
      </c>
      <c r="AB436">
        <v>1</v>
      </c>
      <c r="AC436">
        <v>103</v>
      </c>
      <c r="AD436" t="s">
        <v>1501</v>
      </c>
      <c r="AE436" t="s">
        <v>1502</v>
      </c>
      <c r="AF436">
        <v>50</v>
      </c>
      <c r="AG436">
        <v>435</v>
      </c>
      <c r="AH436">
        <v>71</v>
      </c>
      <c r="AI436">
        <v>61</v>
      </c>
      <c r="AJ436">
        <v>84</v>
      </c>
      <c r="AK436" t="s">
        <v>46</v>
      </c>
      <c r="AL436" t="s">
        <v>109</v>
      </c>
      <c r="AM436">
        <v>38</v>
      </c>
      <c r="AN436">
        <v>4</v>
      </c>
      <c r="AO436">
        <v>0</v>
      </c>
    </row>
    <row r="437" spans="1:41">
      <c r="A437" t="s">
        <v>1503</v>
      </c>
      <c r="B437">
        <v>1</v>
      </c>
      <c r="C437">
        <v>2</v>
      </c>
      <c r="D437">
        <v>0.5</v>
      </c>
      <c r="E437">
        <v>1</v>
      </c>
      <c r="F437">
        <v>0.5</v>
      </c>
      <c r="G437">
        <v>1</v>
      </c>
      <c r="H437">
        <v>2</v>
      </c>
      <c r="I437">
        <v>0.5</v>
      </c>
      <c r="J437">
        <v>2</v>
      </c>
      <c r="K437">
        <v>0.5</v>
      </c>
      <c r="L437">
        <v>2</v>
      </c>
      <c r="M437">
        <v>0.5</v>
      </c>
      <c r="N437">
        <v>0.5</v>
      </c>
      <c r="O437">
        <v>0</v>
      </c>
      <c r="P437">
        <v>0.25</v>
      </c>
      <c r="Q437">
        <v>0.5</v>
      </c>
      <c r="R437">
        <v>0.5</v>
      </c>
      <c r="S437">
        <v>1</v>
      </c>
      <c r="T437">
        <v>24</v>
      </c>
      <c r="U437">
        <v>5120</v>
      </c>
      <c r="V437">
        <v>70</v>
      </c>
      <c r="W437">
        <v>300</v>
      </c>
      <c r="X437">
        <v>255</v>
      </c>
      <c r="Y437" t="s">
        <v>1504</v>
      </c>
      <c r="Z437">
        <v>86</v>
      </c>
      <c r="AA437">
        <v>1000000</v>
      </c>
      <c r="AB437">
        <v>0.5</v>
      </c>
      <c r="AC437">
        <v>57</v>
      </c>
      <c r="AD437" t="s">
        <v>1505</v>
      </c>
      <c r="AE437" t="s">
        <v>1506</v>
      </c>
      <c r="AG437">
        <v>436</v>
      </c>
      <c r="AH437">
        <v>24</v>
      </c>
      <c r="AI437">
        <v>86</v>
      </c>
      <c r="AJ437">
        <v>23</v>
      </c>
      <c r="AK437" t="s">
        <v>307</v>
      </c>
      <c r="AL437" t="s">
        <v>253</v>
      </c>
      <c r="AM437">
        <v>60.5</v>
      </c>
      <c r="AN437">
        <v>4</v>
      </c>
      <c r="AO437">
        <v>0</v>
      </c>
    </row>
    <row r="438" spans="1:41">
      <c r="A438" t="s">
        <v>1503</v>
      </c>
      <c r="B438">
        <v>1</v>
      </c>
      <c r="C438">
        <v>2</v>
      </c>
      <c r="D438">
        <v>0.5</v>
      </c>
      <c r="E438">
        <v>1</v>
      </c>
      <c r="F438">
        <v>0.5</v>
      </c>
      <c r="G438">
        <v>1</v>
      </c>
      <c r="H438">
        <v>2</v>
      </c>
      <c r="I438">
        <v>0.5</v>
      </c>
      <c r="J438">
        <v>2</v>
      </c>
      <c r="K438">
        <v>0.5</v>
      </c>
      <c r="L438">
        <v>2</v>
      </c>
      <c r="M438">
        <v>0.5</v>
      </c>
      <c r="N438">
        <v>0.5</v>
      </c>
      <c r="O438">
        <v>0</v>
      </c>
      <c r="P438">
        <v>0.25</v>
      </c>
      <c r="Q438">
        <v>0.5</v>
      </c>
      <c r="R438">
        <v>0.5</v>
      </c>
      <c r="S438">
        <v>1</v>
      </c>
      <c r="T438">
        <v>89</v>
      </c>
      <c r="U438">
        <v>5120</v>
      </c>
      <c r="V438">
        <v>70</v>
      </c>
      <c r="W438">
        <v>500</v>
      </c>
      <c r="X438">
        <v>90</v>
      </c>
      <c r="Y438" t="s">
        <v>1507</v>
      </c>
      <c r="Z438">
        <v>116</v>
      </c>
      <c r="AA438">
        <v>1000000</v>
      </c>
      <c r="AB438">
        <v>1.3</v>
      </c>
      <c r="AC438">
        <v>67</v>
      </c>
      <c r="AD438" t="s">
        <v>1508</v>
      </c>
      <c r="AE438" t="s">
        <v>1509</v>
      </c>
      <c r="AG438">
        <v>437</v>
      </c>
      <c r="AH438">
        <v>79</v>
      </c>
      <c r="AI438">
        <v>116</v>
      </c>
      <c r="AJ438">
        <v>33</v>
      </c>
      <c r="AK438" t="s">
        <v>307</v>
      </c>
      <c r="AL438" t="s">
        <v>253</v>
      </c>
      <c r="AM438">
        <v>187</v>
      </c>
      <c r="AN438">
        <v>4</v>
      </c>
      <c r="AO438">
        <v>0</v>
      </c>
    </row>
    <row r="439" spans="1:41">
      <c r="A439" t="s">
        <v>654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2</v>
      </c>
      <c r="H439">
        <v>0.5</v>
      </c>
      <c r="I439">
        <v>0.5</v>
      </c>
      <c r="J439">
        <v>1</v>
      </c>
      <c r="K439">
        <v>2</v>
      </c>
      <c r="L439">
        <v>2</v>
      </c>
      <c r="M439">
        <v>1</v>
      </c>
      <c r="N439">
        <v>0.5</v>
      </c>
      <c r="O439">
        <v>0.5</v>
      </c>
      <c r="P439">
        <v>1</v>
      </c>
      <c r="Q439">
        <v>1</v>
      </c>
      <c r="R439">
        <v>2</v>
      </c>
      <c r="S439">
        <v>2</v>
      </c>
      <c r="T439">
        <v>80</v>
      </c>
      <c r="U439">
        <v>5120</v>
      </c>
      <c r="V439">
        <v>70</v>
      </c>
      <c r="W439">
        <v>290</v>
      </c>
      <c r="X439">
        <v>255</v>
      </c>
      <c r="Y439" t="s">
        <v>1510</v>
      </c>
      <c r="Z439">
        <v>95</v>
      </c>
      <c r="AA439">
        <v>1000000</v>
      </c>
      <c r="AB439">
        <v>0.5</v>
      </c>
      <c r="AC439">
        <v>50</v>
      </c>
      <c r="AD439" t="s">
        <v>1511</v>
      </c>
      <c r="AE439" t="s">
        <v>1512</v>
      </c>
      <c r="AF439">
        <v>50</v>
      </c>
      <c r="AG439">
        <v>438</v>
      </c>
      <c r="AH439">
        <v>10</v>
      </c>
      <c r="AI439">
        <v>45</v>
      </c>
      <c r="AJ439">
        <v>10</v>
      </c>
      <c r="AK439" t="s">
        <v>284</v>
      </c>
      <c r="AM439">
        <v>15</v>
      </c>
      <c r="AN439">
        <v>4</v>
      </c>
      <c r="AO439">
        <v>0</v>
      </c>
    </row>
    <row r="440" spans="1:41">
      <c r="A440" t="s">
        <v>443</v>
      </c>
      <c r="B440">
        <v>1</v>
      </c>
      <c r="C440">
        <v>1</v>
      </c>
      <c r="D440">
        <v>0</v>
      </c>
      <c r="E440">
        <v>1</v>
      </c>
      <c r="F440">
        <v>1</v>
      </c>
      <c r="G440">
        <v>0.25</v>
      </c>
      <c r="H440">
        <v>1</v>
      </c>
      <c r="I440">
        <v>1</v>
      </c>
      <c r="J440">
        <v>2</v>
      </c>
      <c r="K440">
        <v>1</v>
      </c>
      <c r="L440">
        <v>1</v>
      </c>
      <c r="M440">
        <v>1</v>
      </c>
      <c r="N440">
        <v>1</v>
      </c>
      <c r="O440">
        <v>2</v>
      </c>
      <c r="P440">
        <v>0.5</v>
      </c>
      <c r="Q440">
        <v>1</v>
      </c>
      <c r="R440">
        <v>2</v>
      </c>
      <c r="S440">
        <v>1</v>
      </c>
      <c r="T440">
        <v>25</v>
      </c>
      <c r="U440">
        <v>6400</v>
      </c>
      <c r="V440">
        <v>70</v>
      </c>
      <c r="W440">
        <v>310</v>
      </c>
      <c r="X440">
        <v>145</v>
      </c>
      <c r="Y440" t="s">
        <v>1513</v>
      </c>
      <c r="Z440">
        <v>45</v>
      </c>
      <c r="AA440">
        <v>1000000</v>
      </c>
      <c r="AB440">
        <v>0.6</v>
      </c>
      <c r="AC440">
        <v>20</v>
      </c>
      <c r="AD440" t="s">
        <v>1514</v>
      </c>
      <c r="AE440" t="s">
        <v>1515</v>
      </c>
      <c r="AF440">
        <v>50</v>
      </c>
      <c r="AG440">
        <v>439</v>
      </c>
      <c r="AH440">
        <v>70</v>
      </c>
      <c r="AI440">
        <v>90</v>
      </c>
      <c r="AJ440">
        <v>60</v>
      </c>
      <c r="AK440" t="s">
        <v>253</v>
      </c>
      <c r="AL440" t="s">
        <v>159</v>
      </c>
      <c r="AM440">
        <v>13</v>
      </c>
      <c r="AN440">
        <v>4</v>
      </c>
      <c r="AO440">
        <v>0</v>
      </c>
    </row>
    <row r="441" spans="1:41">
      <c r="A441" t="s">
        <v>1516</v>
      </c>
      <c r="B441">
        <v>1</v>
      </c>
      <c r="C441">
        <v>1</v>
      </c>
      <c r="D441">
        <v>1</v>
      </c>
      <c r="E441">
        <v>1</v>
      </c>
      <c r="F441">
        <v>1</v>
      </c>
      <c r="G441">
        <v>2</v>
      </c>
      <c r="H441">
        <v>1</v>
      </c>
      <c r="I441">
        <v>1</v>
      </c>
      <c r="J441">
        <v>0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5</v>
      </c>
      <c r="U441">
        <v>10240</v>
      </c>
      <c r="V441">
        <v>140</v>
      </c>
      <c r="W441">
        <v>220</v>
      </c>
      <c r="X441">
        <v>130</v>
      </c>
      <c r="Y441" t="s">
        <v>1517</v>
      </c>
      <c r="Z441">
        <v>5</v>
      </c>
      <c r="AA441">
        <v>800000</v>
      </c>
      <c r="AB441">
        <v>0.6</v>
      </c>
      <c r="AC441">
        <v>100</v>
      </c>
      <c r="AD441" t="s">
        <v>1518</v>
      </c>
      <c r="AE441" t="s">
        <v>1519</v>
      </c>
      <c r="AF441">
        <v>0</v>
      </c>
      <c r="AG441">
        <v>440</v>
      </c>
      <c r="AH441">
        <v>15</v>
      </c>
      <c r="AI441">
        <v>65</v>
      </c>
      <c r="AJ441">
        <v>30</v>
      </c>
      <c r="AK441" t="s">
        <v>99</v>
      </c>
      <c r="AM441">
        <v>24.4</v>
      </c>
      <c r="AN441">
        <v>4</v>
      </c>
      <c r="AO441">
        <v>0</v>
      </c>
    </row>
    <row r="442" spans="1:41">
      <c r="A442" t="s">
        <v>95</v>
      </c>
      <c r="B442">
        <v>0.5</v>
      </c>
      <c r="C442">
        <v>1</v>
      </c>
      <c r="D442">
        <v>1</v>
      </c>
      <c r="E442">
        <v>2</v>
      </c>
      <c r="F442">
        <v>1</v>
      </c>
      <c r="G442">
        <v>1</v>
      </c>
      <c r="H442">
        <v>1</v>
      </c>
      <c r="I442">
        <v>1</v>
      </c>
      <c r="J442">
        <v>0</v>
      </c>
      <c r="K442">
        <v>0.5</v>
      </c>
      <c r="L442">
        <v>0</v>
      </c>
      <c r="M442">
        <v>2</v>
      </c>
      <c r="N442">
        <v>1</v>
      </c>
      <c r="O442">
        <v>1</v>
      </c>
      <c r="P442">
        <v>1</v>
      </c>
      <c r="Q442">
        <v>2</v>
      </c>
      <c r="R442">
        <v>1</v>
      </c>
      <c r="S442">
        <v>1</v>
      </c>
      <c r="T442">
        <v>65</v>
      </c>
      <c r="U442">
        <v>5120</v>
      </c>
      <c r="V442">
        <v>35</v>
      </c>
      <c r="W442">
        <v>411</v>
      </c>
      <c r="X442">
        <v>30</v>
      </c>
      <c r="Y442" t="s">
        <v>1520</v>
      </c>
      <c r="Z442">
        <v>45</v>
      </c>
      <c r="AA442">
        <v>1059860</v>
      </c>
      <c r="AB442">
        <v>0.5</v>
      </c>
      <c r="AC442">
        <v>76</v>
      </c>
      <c r="AD442" t="s">
        <v>1521</v>
      </c>
      <c r="AE442" t="s">
        <v>1522</v>
      </c>
      <c r="AF442">
        <v>50</v>
      </c>
      <c r="AG442">
        <v>441</v>
      </c>
      <c r="AH442">
        <v>92</v>
      </c>
      <c r="AI442">
        <v>42</v>
      </c>
      <c r="AJ442">
        <v>91</v>
      </c>
      <c r="AK442" t="s">
        <v>99</v>
      </c>
      <c r="AL442" t="s">
        <v>61</v>
      </c>
      <c r="AM442">
        <v>1.9</v>
      </c>
      <c r="AN442">
        <v>4</v>
      </c>
      <c r="AO442">
        <v>0</v>
      </c>
    </row>
    <row r="443" spans="1:41">
      <c r="A443" t="s">
        <v>1523</v>
      </c>
      <c r="B443">
        <v>1</v>
      </c>
      <c r="C443">
        <v>1</v>
      </c>
      <c r="D443">
        <v>1</v>
      </c>
      <c r="E443">
        <v>1</v>
      </c>
      <c r="F443">
        <v>2</v>
      </c>
      <c r="G443">
        <v>0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0</v>
      </c>
      <c r="O443">
        <v>0.5</v>
      </c>
      <c r="P443">
        <v>0</v>
      </c>
      <c r="Q443">
        <v>1</v>
      </c>
      <c r="R443">
        <v>1</v>
      </c>
      <c r="S443">
        <v>1</v>
      </c>
      <c r="T443">
        <v>92</v>
      </c>
      <c r="U443">
        <v>7680</v>
      </c>
      <c r="V443">
        <v>70</v>
      </c>
      <c r="W443">
        <v>485</v>
      </c>
      <c r="X443">
        <v>100</v>
      </c>
      <c r="Y443" t="s">
        <v>1524</v>
      </c>
      <c r="Z443">
        <v>108</v>
      </c>
      <c r="AA443">
        <v>1000000</v>
      </c>
      <c r="AB443">
        <v>1</v>
      </c>
      <c r="AC443">
        <v>50</v>
      </c>
      <c r="AD443" t="s">
        <v>1525</v>
      </c>
      <c r="AE443" t="s">
        <v>1526</v>
      </c>
      <c r="AF443">
        <v>50</v>
      </c>
      <c r="AG443">
        <v>442</v>
      </c>
      <c r="AH443">
        <v>92</v>
      </c>
      <c r="AI443">
        <v>108</v>
      </c>
      <c r="AJ443">
        <v>35</v>
      </c>
      <c r="AK443" t="s">
        <v>343</v>
      </c>
      <c r="AL443" t="s">
        <v>109</v>
      </c>
      <c r="AM443">
        <v>108</v>
      </c>
      <c r="AN443">
        <v>4</v>
      </c>
      <c r="AO443">
        <v>0</v>
      </c>
    </row>
    <row r="444" spans="1:41">
      <c r="A444" t="s">
        <v>1527</v>
      </c>
      <c r="B444">
        <v>1</v>
      </c>
      <c r="C444">
        <v>1</v>
      </c>
      <c r="D444">
        <v>2</v>
      </c>
      <c r="E444">
        <v>0</v>
      </c>
      <c r="F444">
        <v>2</v>
      </c>
      <c r="G444">
        <v>1</v>
      </c>
      <c r="H444">
        <v>0.5</v>
      </c>
      <c r="I444">
        <v>1</v>
      </c>
      <c r="J444">
        <v>1</v>
      </c>
      <c r="K444">
        <v>1</v>
      </c>
      <c r="L444">
        <v>1</v>
      </c>
      <c r="M444">
        <v>4</v>
      </c>
      <c r="N444">
        <v>1</v>
      </c>
      <c r="O444">
        <v>0.5</v>
      </c>
      <c r="P444">
        <v>1</v>
      </c>
      <c r="Q444">
        <v>0.5</v>
      </c>
      <c r="R444">
        <v>1</v>
      </c>
      <c r="S444">
        <v>1</v>
      </c>
      <c r="T444">
        <v>70</v>
      </c>
      <c r="U444">
        <v>10240</v>
      </c>
      <c r="V444">
        <v>70</v>
      </c>
      <c r="W444">
        <v>300</v>
      </c>
      <c r="X444">
        <v>45</v>
      </c>
      <c r="Y444" t="s">
        <v>1528</v>
      </c>
      <c r="Z444">
        <v>45</v>
      </c>
      <c r="AA444">
        <v>1250000</v>
      </c>
      <c r="AB444">
        <v>0.7</v>
      </c>
      <c r="AC444">
        <v>58</v>
      </c>
      <c r="AD444" t="s">
        <v>1529</v>
      </c>
      <c r="AE444" t="s">
        <v>1530</v>
      </c>
      <c r="AF444">
        <v>50</v>
      </c>
      <c r="AG444">
        <v>443</v>
      </c>
      <c r="AH444">
        <v>40</v>
      </c>
      <c r="AI444">
        <v>45</v>
      </c>
      <c r="AJ444">
        <v>42</v>
      </c>
      <c r="AK444" t="s">
        <v>538</v>
      </c>
      <c r="AL444" t="s">
        <v>135</v>
      </c>
      <c r="AM444">
        <v>20.5</v>
      </c>
      <c r="AN444">
        <v>4</v>
      </c>
      <c r="AO444">
        <v>0</v>
      </c>
    </row>
    <row r="445" spans="1:41">
      <c r="A445" t="s">
        <v>1527</v>
      </c>
      <c r="B445">
        <v>1</v>
      </c>
      <c r="C445">
        <v>1</v>
      </c>
      <c r="D445">
        <v>2</v>
      </c>
      <c r="E445">
        <v>0</v>
      </c>
      <c r="F445">
        <v>2</v>
      </c>
      <c r="G445">
        <v>1</v>
      </c>
      <c r="H445">
        <v>0.5</v>
      </c>
      <c r="I445">
        <v>1</v>
      </c>
      <c r="J445">
        <v>1</v>
      </c>
      <c r="K445">
        <v>1</v>
      </c>
      <c r="L445">
        <v>1</v>
      </c>
      <c r="M445">
        <v>4</v>
      </c>
      <c r="N445">
        <v>1</v>
      </c>
      <c r="O445">
        <v>0.5</v>
      </c>
      <c r="P445">
        <v>1</v>
      </c>
      <c r="Q445">
        <v>0.5</v>
      </c>
      <c r="R445">
        <v>1</v>
      </c>
      <c r="S445">
        <v>1</v>
      </c>
      <c r="T445">
        <v>90</v>
      </c>
      <c r="U445">
        <v>10240</v>
      </c>
      <c r="V445">
        <v>70</v>
      </c>
      <c r="W445">
        <v>410</v>
      </c>
      <c r="X445">
        <v>45</v>
      </c>
      <c r="Y445" t="s">
        <v>1531</v>
      </c>
      <c r="Z445">
        <v>65</v>
      </c>
      <c r="AA445">
        <v>1250000</v>
      </c>
      <c r="AB445">
        <v>1.4</v>
      </c>
      <c r="AC445">
        <v>68</v>
      </c>
      <c r="AD445" t="s">
        <v>1532</v>
      </c>
      <c r="AE445" t="s">
        <v>1533</v>
      </c>
      <c r="AF445">
        <v>50</v>
      </c>
      <c r="AG445">
        <v>444</v>
      </c>
      <c r="AH445">
        <v>50</v>
      </c>
      <c r="AI445">
        <v>55</v>
      </c>
      <c r="AJ445">
        <v>82</v>
      </c>
      <c r="AK445" t="s">
        <v>538</v>
      </c>
      <c r="AL445" t="s">
        <v>135</v>
      </c>
      <c r="AM445">
        <v>56</v>
      </c>
      <c r="AN445">
        <v>4</v>
      </c>
      <c r="AO445">
        <v>0</v>
      </c>
    </row>
    <row r="446" spans="1:41">
      <c r="A446" t="s">
        <v>1527</v>
      </c>
      <c r="B446">
        <v>1</v>
      </c>
      <c r="C446">
        <v>1</v>
      </c>
      <c r="D446">
        <v>2</v>
      </c>
      <c r="E446">
        <v>0</v>
      </c>
      <c r="F446">
        <v>2</v>
      </c>
      <c r="G446">
        <v>1</v>
      </c>
      <c r="H446">
        <v>0.5</v>
      </c>
      <c r="I446">
        <v>1</v>
      </c>
      <c r="J446">
        <v>1</v>
      </c>
      <c r="K446">
        <v>1</v>
      </c>
      <c r="L446">
        <v>1</v>
      </c>
      <c r="M446">
        <v>4</v>
      </c>
      <c r="N446">
        <v>1</v>
      </c>
      <c r="O446">
        <v>0.5</v>
      </c>
      <c r="P446">
        <v>1</v>
      </c>
      <c r="Q446">
        <v>0.5</v>
      </c>
      <c r="R446">
        <v>1</v>
      </c>
      <c r="S446">
        <v>1</v>
      </c>
      <c r="T446">
        <v>170</v>
      </c>
      <c r="U446">
        <v>10240</v>
      </c>
      <c r="V446">
        <v>70</v>
      </c>
      <c r="W446">
        <v>700</v>
      </c>
      <c r="X446">
        <v>45</v>
      </c>
      <c r="Y446" t="s">
        <v>1534</v>
      </c>
      <c r="Z446">
        <v>115</v>
      </c>
      <c r="AA446">
        <v>1250000</v>
      </c>
      <c r="AB446">
        <v>1.9</v>
      </c>
      <c r="AC446">
        <v>108</v>
      </c>
      <c r="AD446" t="s">
        <v>1535</v>
      </c>
      <c r="AE446" t="s">
        <v>1536</v>
      </c>
      <c r="AF446">
        <v>50</v>
      </c>
      <c r="AG446">
        <v>445</v>
      </c>
      <c r="AH446">
        <v>120</v>
      </c>
      <c r="AI446">
        <v>95</v>
      </c>
      <c r="AJ446">
        <v>92</v>
      </c>
      <c r="AK446" t="s">
        <v>538</v>
      </c>
      <c r="AL446" t="s">
        <v>135</v>
      </c>
      <c r="AM446">
        <v>95</v>
      </c>
      <c r="AN446">
        <v>4</v>
      </c>
      <c r="AO446">
        <v>0</v>
      </c>
    </row>
    <row r="447" spans="1:41">
      <c r="A447" t="s">
        <v>1537</v>
      </c>
      <c r="B447">
        <v>1</v>
      </c>
      <c r="C447">
        <v>1</v>
      </c>
      <c r="D447">
        <v>1</v>
      </c>
      <c r="E447">
        <v>1</v>
      </c>
      <c r="F447">
        <v>1</v>
      </c>
      <c r="G447">
        <v>2</v>
      </c>
      <c r="H447">
        <v>1</v>
      </c>
      <c r="I447">
        <v>1</v>
      </c>
      <c r="J447">
        <v>0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85</v>
      </c>
      <c r="U447">
        <v>10240</v>
      </c>
      <c r="V447">
        <v>70</v>
      </c>
      <c r="W447">
        <v>390</v>
      </c>
      <c r="X447">
        <v>50</v>
      </c>
      <c r="Y447" t="s">
        <v>1538</v>
      </c>
      <c r="Z447">
        <v>40</v>
      </c>
      <c r="AA447">
        <v>1250000</v>
      </c>
      <c r="AB447">
        <v>0.6</v>
      </c>
      <c r="AC447">
        <v>135</v>
      </c>
      <c r="AD447" t="s">
        <v>1539</v>
      </c>
      <c r="AE447" t="s">
        <v>1540</v>
      </c>
      <c r="AF447">
        <v>88.1</v>
      </c>
      <c r="AG447">
        <v>446</v>
      </c>
      <c r="AH447">
        <v>40</v>
      </c>
      <c r="AI447">
        <v>85</v>
      </c>
      <c r="AJ447">
        <v>5</v>
      </c>
      <c r="AK447" t="s">
        <v>99</v>
      </c>
      <c r="AM447">
        <v>105</v>
      </c>
      <c r="AN447">
        <v>4</v>
      </c>
      <c r="AO447">
        <v>0</v>
      </c>
    </row>
    <row r="448" spans="1:41">
      <c r="A448" t="s">
        <v>1541</v>
      </c>
      <c r="B448">
        <v>0.5</v>
      </c>
      <c r="C448">
        <v>0.5</v>
      </c>
      <c r="D448">
        <v>1</v>
      </c>
      <c r="E448">
        <v>1</v>
      </c>
      <c r="F448">
        <v>2</v>
      </c>
      <c r="G448">
        <v>1</v>
      </c>
      <c r="H448">
        <v>1</v>
      </c>
      <c r="I448">
        <v>2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2</v>
      </c>
      <c r="Q448">
        <v>0.5</v>
      </c>
      <c r="R448">
        <v>1</v>
      </c>
      <c r="S448">
        <v>1</v>
      </c>
      <c r="T448">
        <v>70</v>
      </c>
      <c r="U448">
        <v>6400</v>
      </c>
      <c r="V448">
        <v>70</v>
      </c>
      <c r="W448">
        <v>285</v>
      </c>
      <c r="X448">
        <v>75</v>
      </c>
      <c r="Y448" t="s">
        <v>1542</v>
      </c>
      <c r="Z448">
        <v>40</v>
      </c>
      <c r="AA448">
        <v>1059860</v>
      </c>
      <c r="AB448">
        <v>0.7</v>
      </c>
      <c r="AC448">
        <v>40</v>
      </c>
      <c r="AD448" t="s">
        <v>1543</v>
      </c>
      <c r="AE448" t="s">
        <v>1544</v>
      </c>
      <c r="AF448">
        <v>88.1</v>
      </c>
      <c r="AG448">
        <v>447</v>
      </c>
      <c r="AH448">
        <v>35</v>
      </c>
      <c r="AI448">
        <v>40</v>
      </c>
      <c r="AJ448">
        <v>60</v>
      </c>
      <c r="AK448" t="s">
        <v>231</v>
      </c>
      <c r="AM448">
        <v>20.2</v>
      </c>
      <c r="AN448">
        <v>4</v>
      </c>
      <c r="AO448">
        <v>0</v>
      </c>
    </row>
    <row r="449" spans="1:41">
      <c r="A449" t="s">
        <v>1545</v>
      </c>
      <c r="B449">
        <v>0.25</v>
      </c>
      <c r="C449">
        <v>0.5</v>
      </c>
      <c r="D449">
        <v>0.5</v>
      </c>
      <c r="E449">
        <v>1</v>
      </c>
      <c r="F449">
        <v>1</v>
      </c>
      <c r="G449">
        <v>2</v>
      </c>
      <c r="H449">
        <v>2</v>
      </c>
      <c r="I449">
        <v>1</v>
      </c>
      <c r="J449">
        <v>1</v>
      </c>
      <c r="K449">
        <v>0.5</v>
      </c>
      <c r="L449">
        <v>2</v>
      </c>
      <c r="M449">
        <v>0.5</v>
      </c>
      <c r="N449">
        <v>0.5</v>
      </c>
      <c r="O449">
        <v>0</v>
      </c>
      <c r="P449">
        <v>1</v>
      </c>
      <c r="Q449">
        <v>0.25</v>
      </c>
      <c r="R449">
        <v>0.5</v>
      </c>
      <c r="S449">
        <v>1</v>
      </c>
      <c r="T449">
        <v>145</v>
      </c>
      <c r="U449">
        <v>6400</v>
      </c>
      <c r="V449">
        <v>70</v>
      </c>
      <c r="W449">
        <v>625</v>
      </c>
      <c r="X449">
        <v>45</v>
      </c>
      <c r="Y449" t="s">
        <v>1546</v>
      </c>
      <c r="Z449">
        <v>88</v>
      </c>
      <c r="AA449">
        <v>1059860</v>
      </c>
      <c r="AB449">
        <v>1.2</v>
      </c>
      <c r="AC449">
        <v>70</v>
      </c>
      <c r="AD449" t="s">
        <v>1547</v>
      </c>
      <c r="AE449" t="s">
        <v>1548</v>
      </c>
      <c r="AF449">
        <v>88.1</v>
      </c>
      <c r="AG449">
        <v>448</v>
      </c>
      <c r="AH449">
        <v>140</v>
      </c>
      <c r="AI449">
        <v>70</v>
      </c>
      <c r="AJ449">
        <v>112</v>
      </c>
      <c r="AK449" t="s">
        <v>231</v>
      </c>
      <c r="AL449" t="s">
        <v>307</v>
      </c>
      <c r="AM449">
        <v>54</v>
      </c>
      <c r="AN449">
        <v>4</v>
      </c>
      <c r="AO449">
        <v>0</v>
      </c>
    </row>
    <row r="450" spans="1:41">
      <c r="A450" t="s">
        <v>1549</v>
      </c>
      <c r="B450">
        <v>1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2</v>
      </c>
      <c r="L450">
        <v>1</v>
      </c>
      <c r="M450">
        <v>2</v>
      </c>
      <c r="N450">
        <v>1</v>
      </c>
      <c r="O450">
        <v>0.5</v>
      </c>
      <c r="P450">
        <v>1</v>
      </c>
      <c r="Q450">
        <v>0.5</v>
      </c>
      <c r="R450">
        <v>1</v>
      </c>
      <c r="S450">
        <v>2</v>
      </c>
      <c r="T450">
        <v>72</v>
      </c>
      <c r="U450">
        <v>7680</v>
      </c>
      <c r="V450">
        <v>70</v>
      </c>
      <c r="W450">
        <v>330</v>
      </c>
      <c r="X450">
        <v>140</v>
      </c>
      <c r="Y450" t="s">
        <v>1550</v>
      </c>
      <c r="Z450">
        <v>78</v>
      </c>
      <c r="AA450">
        <v>1250000</v>
      </c>
      <c r="AB450">
        <v>0.8</v>
      </c>
      <c r="AC450">
        <v>68</v>
      </c>
      <c r="AD450" t="s">
        <v>1551</v>
      </c>
      <c r="AE450" t="s">
        <v>1552</v>
      </c>
      <c r="AF450">
        <v>50</v>
      </c>
      <c r="AG450">
        <v>449</v>
      </c>
      <c r="AH450">
        <v>38</v>
      </c>
      <c r="AI450">
        <v>42</v>
      </c>
      <c r="AJ450">
        <v>32</v>
      </c>
      <c r="AK450" t="s">
        <v>135</v>
      </c>
      <c r="AM450">
        <v>49.5</v>
      </c>
      <c r="AN450">
        <v>4</v>
      </c>
      <c r="AO450">
        <v>0</v>
      </c>
    </row>
    <row r="451" spans="1:41">
      <c r="A451" t="s">
        <v>1549</v>
      </c>
      <c r="B451">
        <v>1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2</v>
      </c>
      <c r="L451">
        <v>1</v>
      </c>
      <c r="M451">
        <v>2</v>
      </c>
      <c r="N451">
        <v>1</v>
      </c>
      <c r="O451">
        <v>0.5</v>
      </c>
      <c r="P451">
        <v>1</v>
      </c>
      <c r="Q451">
        <v>0.5</v>
      </c>
      <c r="R451">
        <v>1</v>
      </c>
      <c r="S451">
        <v>2</v>
      </c>
      <c r="T451">
        <v>112</v>
      </c>
      <c r="U451">
        <v>7680</v>
      </c>
      <c r="V451">
        <v>70</v>
      </c>
      <c r="W451">
        <v>525</v>
      </c>
      <c r="X451">
        <v>60</v>
      </c>
      <c r="Y451" t="s">
        <v>1553</v>
      </c>
      <c r="Z451">
        <v>118</v>
      </c>
      <c r="AA451">
        <v>1250000</v>
      </c>
      <c r="AB451">
        <v>2</v>
      </c>
      <c r="AC451">
        <v>108</v>
      </c>
      <c r="AD451" t="s">
        <v>1554</v>
      </c>
      <c r="AE451" t="s">
        <v>1555</v>
      </c>
      <c r="AF451">
        <v>50</v>
      </c>
      <c r="AG451">
        <v>450</v>
      </c>
      <c r="AH451">
        <v>68</v>
      </c>
      <c r="AI451">
        <v>72</v>
      </c>
      <c r="AJ451">
        <v>47</v>
      </c>
      <c r="AK451" t="s">
        <v>135</v>
      </c>
      <c r="AM451">
        <v>300</v>
      </c>
      <c r="AN451">
        <v>4</v>
      </c>
      <c r="AO451">
        <v>0</v>
      </c>
    </row>
    <row r="452" spans="1:41">
      <c r="A452" t="s">
        <v>1556</v>
      </c>
      <c r="B452">
        <v>0.5</v>
      </c>
      <c r="C452">
        <v>1</v>
      </c>
      <c r="D452">
        <v>1</v>
      </c>
      <c r="E452">
        <v>1</v>
      </c>
      <c r="F452">
        <v>0.5</v>
      </c>
      <c r="G452">
        <v>0.25</v>
      </c>
      <c r="H452">
        <v>2</v>
      </c>
      <c r="I452">
        <v>2</v>
      </c>
      <c r="J452">
        <v>1</v>
      </c>
      <c r="K452">
        <v>0.25</v>
      </c>
      <c r="L452">
        <v>1</v>
      </c>
      <c r="M452">
        <v>1</v>
      </c>
      <c r="N452">
        <v>1</v>
      </c>
      <c r="O452">
        <v>0.5</v>
      </c>
      <c r="P452">
        <v>2</v>
      </c>
      <c r="Q452">
        <v>2</v>
      </c>
      <c r="R452">
        <v>1</v>
      </c>
      <c r="S452">
        <v>1</v>
      </c>
      <c r="T452">
        <v>50</v>
      </c>
      <c r="U452">
        <v>5120</v>
      </c>
      <c r="V452">
        <v>70</v>
      </c>
      <c r="W452">
        <v>330</v>
      </c>
      <c r="X452">
        <v>120</v>
      </c>
      <c r="Y452" t="s">
        <v>1557</v>
      </c>
      <c r="Z452">
        <v>90</v>
      </c>
      <c r="AA452">
        <v>1250000</v>
      </c>
      <c r="AB452">
        <v>0.8</v>
      </c>
      <c r="AC452">
        <v>40</v>
      </c>
      <c r="AD452" t="s">
        <v>1558</v>
      </c>
      <c r="AE452" t="s">
        <v>1559</v>
      </c>
      <c r="AF452">
        <v>50</v>
      </c>
      <c r="AG452">
        <v>451</v>
      </c>
      <c r="AH452">
        <v>30</v>
      </c>
      <c r="AI452">
        <v>55</v>
      </c>
      <c r="AJ452">
        <v>65</v>
      </c>
      <c r="AK452" t="s">
        <v>46</v>
      </c>
      <c r="AL452" t="s">
        <v>77</v>
      </c>
      <c r="AM452">
        <v>12</v>
      </c>
      <c r="AN452">
        <v>4</v>
      </c>
      <c r="AO452">
        <v>0</v>
      </c>
    </row>
    <row r="453" spans="1:41">
      <c r="A453" t="s">
        <v>1556</v>
      </c>
      <c r="B453">
        <v>1</v>
      </c>
      <c r="C453">
        <v>0.5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0.5</v>
      </c>
      <c r="K453">
        <v>0.5</v>
      </c>
      <c r="L453">
        <v>2</v>
      </c>
      <c r="M453">
        <v>1</v>
      </c>
      <c r="N453">
        <v>1</v>
      </c>
      <c r="O453">
        <v>0.5</v>
      </c>
      <c r="P453">
        <v>0</v>
      </c>
      <c r="Q453">
        <v>1</v>
      </c>
      <c r="R453">
        <v>1</v>
      </c>
      <c r="S453">
        <v>1</v>
      </c>
      <c r="T453">
        <v>90</v>
      </c>
      <c r="U453">
        <v>5120</v>
      </c>
      <c r="V453">
        <v>70</v>
      </c>
      <c r="W453">
        <v>500</v>
      </c>
      <c r="X453">
        <v>45</v>
      </c>
      <c r="Y453" t="s">
        <v>1560</v>
      </c>
      <c r="Z453">
        <v>110</v>
      </c>
      <c r="AA453">
        <v>1250000</v>
      </c>
      <c r="AB453">
        <v>1.3</v>
      </c>
      <c r="AC453">
        <v>70</v>
      </c>
      <c r="AD453" t="s">
        <v>1561</v>
      </c>
      <c r="AE453" t="s">
        <v>1562</v>
      </c>
      <c r="AF453">
        <v>50</v>
      </c>
      <c r="AG453">
        <v>452</v>
      </c>
      <c r="AH453">
        <v>60</v>
      </c>
      <c r="AI453">
        <v>75</v>
      </c>
      <c r="AJ453">
        <v>95</v>
      </c>
      <c r="AK453" t="s">
        <v>46</v>
      </c>
      <c r="AL453" t="s">
        <v>109</v>
      </c>
      <c r="AM453">
        <v>61.5</v>
      </c>
      <c r="AN453">
        <v>4</v>
      </c>
      <c r="AO453">
        <v>0</v>
      </c>
    </row>
    <row r="454" spans="1:41">
      <c r="A454" t="s">
        <v>1563</v>
      </c>
      <c r="B454">
        <v>0.25</v>
      </c>
      <c r="C454">
        <v>0.5</v>
      </c>
      <c r="D454">
        <v>1</v>
      </c>
      <c r="E454">
        <v>1</v>
      </c>
      <c r="F454">
        <v>1</v>
      </c>
      <c r="G454">
        <v>0.5</v>
      </c>
      <c r="H454">
        <v>1</v>
      </c>
      <c r="I454">
        <v>2</v>
      </c>
      <c r="J454">
        <v>1</v>
      </c>
      <c r="K454">
        <v>0.5</v>
      </c>
      <c r="L454">
        <v>2</v>
      </c>
      <c r="M454">
        <v>1</v>
      </c>
      <c r="N454">
        <v>1</v>
      </c>
      <c r="O454">
        <v>0.5</v>
      </c>
      <c r="P454">
        <v>4</v>
      </c>
      <c r="Q454">
        <v>0.5</v>
      </c>
      <c r="R454">
        <v>1</v>
      </c>
      <c r="S454">
        <v>1</v>
      </c>
      <c r="T454">
        <v>61</v>
      </c>
      <c r="U454">
        <v>2560</v>
      </c>
      <c r="V454">
        <v>100</v>
      </c>
      <c r="W454">
        <v>300</v>
      </c>
      <c r="X454">
        <v>140</v>
      </c>
      <c r="Y454" t="s">
        <v>1564</v>
      </c>
      <c r="Z454">
        <v>40</v>
      </c>
      <c r="AA454">
        <v>1000000</v>
      </c>
      <c r="AB454">
        <v>0.7</v>
      </c>
      <c r="AC454">
        <v>48</v>
      </c>
      <c r="AD454" t="s">
        <v>1565</v>
      </c>
      <c r="AE454" t="s">
        <v>1566</v>
      </c>
      <c r="AF454">
        <v>50</v>
      </c>
      <c r="AG454">
        <v>453</v>
      </c>
      <c r="AH454">
        <v>61</v>
      </c>
      <c r="AI454">
        <v>40</v>
      </c>
      <c r="AJ454">
        <v>50</v>
      </c>
      <c r="AK454" t="s">
        <v>46</v>
      </c>
      <c r="AL454" t="s">
        <v>231</v>
      </c>
      <c r="AM454">
        <v>23</v>
      </c>
      <c r="AN454">
        <v>4</v>
      </c>
      <c r="AO454">
        <v>0</v>
      </c>
    </row>
    <row r="455" spans="1:41">
      <c r="A455" t="s">
        <v>1563</v>
      </c>
      <c r="B455">
        <v>0.25</v>
      </c>
      <c r="C455">
        <v>0.5</v>
      </c>
      <c r="D455">
        <v>1</v>
      </c>
      <c r="E455">
        <v>1</v>
      </c>
      <c r="F455">
        <v>1</v>
      </c>
      <c r="G455">
        <v>0.5</v>
      </c>
      <c r="H455">
        <v>1</v>
      </c>
      <c r="I455">
        <v>2</v>
      </c>
      <c r="J455">
        <v>1</v>
      </c>
      <c r="K455">
        <v>0.5</v>
      </c>
      <c r="L455">
        <v>2</v>
      </c>
      <c r="M455">
        <v>1</v>
      </c>
      <c r="N455">
        <v>1</v>
      </c>
      <c r="O455">
        <v>0.5</v>
      </c>
      <c r="P455">
        <v>4</v>
      </c>
      <c r="Q455">
        <v>0.5</v>
      </c>
      <c r="R455">
        <v>1</v>
      </c>
      <c r="S455">
        <v>1</v>
      </c>
      <c r="T455">
        <v>106</v>
      </c>
      <c r="U455">
        <v>5120</v>
      </c>
      <c r="V455">
        <v>70</v>
      </c>
      <c r="W455">
        <v>490</v>
      </c>
      <c r="X455">
        <v>75</v>
      </c>
      <c r="Y455" t="s">
        <v>1564</v>
      </c>
      <c r="Z455">
        <v>65</v>
      </c>
      <c r="AA455">
        <v>1000000</v>
      </c>
      <c r="AB455">
        <v>1.3</v>
      </c>
      <c r="AC455">
        <v>83</v>
      </c>
      <c r="AD455" t="s">
        <v>1567</v>
      </c>
      <c r="AE455" t="s">
        <v>1568</v>
      </c>
      <c r="AF455">
        <v>50</v>
      </c>
      <c r="AG455">
        <v>454</v>
      </c>
      <c r="AH455">
        <v>86</v>
      </c>
      <c r="AI455">
        <v>65</v>
      </c>
      <c r="AJ455">
        <v>85</v>
      </c>
      <c r="AK455" t="s">
        <v>46</v>
      </c>
      <c r="AL455" t="s">
        <v>231</v>
      </c>
      <c r="AM455">
        <v>44.4</v>
      </c>
      <c r="AN455">
        <v>4</v>
      </c>
      <c r="AO455">
        <v>0</v>
      </c>
    </row>
    <row r="456" spans="1:41">
      <c r="A456" t="s">
        <v>339</v>
      </c>
      <c r="B456">
        <v>2</v>
      </c>
      <c r="C456">
        <v>1</v>
      </c>
      <c r="D456">
        <v>1</v>
      </c>
      <c r="E456">
        <v>0.5</v>
      </c>
      <c r="F456">
        <v>1</v>
      </c>
      <c r="G456">
        <v>1</v>
      </c>
      <c r="H456">
        <v>2</v>
      </c>
      <c r="I456">
        <v>2</v>
      </c>
      <c r="J456">
        <v>1</v>
      </c>
      <c r="K456">
        <v>0.5</v>
      </c>
      <c r="L456">
        <v>0.5</v>
      </c>
      <c r="M456">
        <v>2</v>
      </c>
      <c r="N456">
        <v>1</v>
      </c>
      <c r="O456">
        <v>2</v>
      </c>
      <c r="P456">
        <v>1</v>
      </c>
      <c r="Q456">
        <v>1</v>
      </c>
      <c r="R456">
        <v>1</v>
      </c>
      <c r="S456">
        <v>0.5</v>
      </c>
      <c r="T456">
        <v>100</v>
      </c>
      <c r="U456">
        <v>6400</v>
      </c>
      <c r="V456">
        <v>70</v>
      </c>
      <c r="W456">
        <v>454</v>
      </c>
      <c r="X456">
        <v>200</v>
      </c>
      <c r="Y456" t="s">
        <v>1569</v>
      </c>
      <c r="Z456">
        <v>72</v>
      </c>
      <c r="AA456">
        <v>1250000</v>
      </c>
      <c r="AB456">
        <v>1.4</v>
      </c>
      <c r="AC456">
        <v>74</v>
      </c>
      <c r="AD456" t="s">
        <v>1570</v>
      </c>
      <c r="AE456" t="s">
        <v>1571</v>
      </c>
      <c r="AF456">
        <v>50</v>
      </c>
      <c r="AG456">
        <v>455</v>
      </c>
      <c r="AH456">
        <v>90</v>
      </c>
      <c r="AI456">
        <v>72</v>
      </c>
      <c r="AJ456">
        <v>46</v>
      </c>
      <c r="AK456" t="s">
        <v>45</v>
      </c>
      <c r="AM456">
        <v>27</v>
      </c>
      <c r="AN456">
        <v>4</v>
      </c>
      <c r="AO456">
        <v>0</v>
      </c>
    </row>
    <row r="457" spans="1:41">
      <c r="A457" t="s">
        <v>1572</v>
      </c>
      <c r="B457">
        <v>1</v>
      </c>
      <c r="C457">
        <v>1</v>
      </c>
      <c r="D457">
        <v>1</v>
      </c>
      <c r="E457">
        <v>2</v>
      </c>
      <c r="F457">
        <v>1</v>
      </c>
      <c r="G457">
        <v>1</v>
      </c>
      <c r="H457">
        <v>0.5</v>
      </c>
      <c r="I457">
        <v>1</v>
      </c>
      <c r="J457">
        <v>1</v>
      </c>
      <c r="K457">
        <v>2</v>
      </c>
      <c r="L457">
        <v>1</v>
      </c>
      <c r="M457">
        <v>0.5</v>
      </c>
      <c r="N457">
        <v>1</v>
      </c>
      <c r="O457">
        <v>1</v>
      </c>
      <c r="P457">
        <v>1</v>
      </c>
      <c r="Q457">
        <v>1</v>
      </c>
      <c r="R457">
        <v>0.5</v>
      </c>
      <c r="S457">
        <v>0.5</v>
      </c>
      <c r="T457">
        <v>49</v>
      </c>
      <c r="U457">
        <v>5120</v>
      </c>
      <c r="V457">
        <v>70</v>
      </c>
      <c r="W457">
        <v>330</v>
      </c>
      <c r="X457">
        <v>190</v>
      </c>
      <c r="Y457" t="s">
        <v>1573</v>
      </c>
      <c r="Z457">
        <v>56</v>
      </c>
      <c r="AA457">
        <v>600000</v>
      </c>
      <c r="AB457">
        <v>0.4</v>
      </c>
      <c r="AC457">
        <v>49</v>
      </c>
      <c r="AD457" t="s">
        <v>1574</v>
      </c>
      <c r="AE457" t="s">
        <v>1575</v>
      </c>
      <c r="AF457">
        <v>50</v>
      </c>
      <c r="AG457">
        <v>456</v>
      </c>
      <c r="AH457">
        <v>49</v>
      </c>
      <c r="AI457">
        <v>61</v>
      </c>
      <c r="AJ457">
        <v>66</v>
      </c>
      <c r="AK457" t="s">
        <v>66</v>
      </c>
      <c r="AM457">
        <v>7</v>
      </c>
      <c r="AN457">
        <v>4</v>
      </c>
      <c r="AO457">
        <v>0</v>
      </c>
    </row>
    <row r="458" spans="1:41">
      <c r="A458" t="s">
        <v>1572</v>
      </c>
      <c r="B458">
        <v>1</v>
      </c>
      <c r="C458">
        <v>1</v>
      </c>
      <c r="D458">
        <v>1</v>
      </c>
      <c r="E458">
        <v>2</v>
      </c>
      <c r="F458">
        <v>1</v>
      </c>
      <c r="G458">
        <v>1</v>
      </c>
      <c r="H458">
        <v>0.5</v>
      </c>
      <c r="I458">
        <v>1</v>
      </c>
      <c r="J458">
        <v>1</v>
      </c>
      <c r="K458">
        <v>2</v>
      </c>
      <c r="L458">
        <v>1</v>
      </c>
      <c r="M458">
        <v>0.5</v>
      </c>
      <c r="N458">
        <v>1</v>
      </c>
      <c r="O458">
        <v>1</v>
      </c>
      <c r="P458">
        <v>1</v>
      </c>
      <c r="Q458">
        <v>1</v>
      </c>
      <c r="R458">
        <v>0.5</v>
      </c>
      <c r="S458">
        <v>0.5</v>
      </c>
      <c r="T458">
        <v>69</v>
      </c>
      <c r="U458">
        <v>5120</v>
      </c>
      <c r="V458">
        <v>70</v>
      </c>
      <c r="W458">
        <v>460</v>
      </c>
      <c r="X458">
        <v>75</v>
      </c>
      <c r="Y458" t="s">
        <v>1576</v>
      </c>
      <c r="Z458">
        <v>76</v>
      </c>
      <c r="AA458">
        <v>600000</v>
      </c>
      <c r="AB458">
        <v>1.2</v>
      </c>
      <c r="AC458">
        <v>69</v>
      </c>
      <c r="AD458" t="s">
        <v>1577</v>
      </c>
      <c r="AE458" t="s">
        <v>1578</v>
      </c>
      <c r="AF458">
        <v>50</v>
      </c>
      <c r="AG458">
        <v>457</v>
      </c>
      <c r="AH458">
        <v>69</v>
      </c>
      <c r="AI458">
        <v>86</v>
      </c>
      <c r="AJ458">
        <v>91</v>
      </c>
      <c r="AK458" t="s">
        <v>66</v>
      </c>
      <c r="AM458">
        <v>24</v>
      </c>
      <c r="AN458">
        <v>4</v>
      </c>
      <c r="AO458">
        <v>0</v>
      </c>
    </row>
    <row r="459" spans="1:41">
      <c r="A459" t="s">
        <v>796</v>
      </c>
      <c r="B459">
        <v>0.5</v>
      </c>
      <c r="C459">
        <v>1</v>
      </c>
      <c r="D459">
        <v>1</v>
      </c>
      <c r="E459">
        <v>4</v>
      </c>
      <c r="F459">
        <v>1</v>
      </c>
      <c r="G459">
        <v>0.5</v>
      </c>
      <c r="H459">
        <v>0.5</v>
      </c>
      <c r="I459">
        <v>1</v>
      </c>
      <c r="J459">
        <v>1</v>
      </c>
      <c r="K459">
        <v>1</v>
      </c>
      <c r="L459">
        <v>0</v>
      </c>
      <c r="M459">
        <v>1</v>
      </c>
      <c r="N459">
        <v>1</v>
      </c>
      <c r="O459">
        <v>1</v>
      </c>
      <c r="P459">
        <v>1</v>
      </c>
      <c r="Q459">
        <v>2</v>
      </c>
      <c r="R459">
        <v>0.5</v>
      </c>
      <c r="S459">
        <v>0.5</v>
      </c>
      <c r="T459">
        <v>20</v>
      </c>
      <c r="U459">
        <v>6400</v>
      </c>
      <c r="V459">
        <v>70</v>
      </c>
      <c r="W459">
        <v>345</v>
      </c>
      <c r="X459">
        <v>25</v>
      </c>
      <c r="Y459" t="s">
        <v>797</v>
      </c>
      <c r="Z459">
        <v>50</v>
      </c>
      <c r="AA459">
        <v>1250000</v>
      </c>
      <c r="AB459">
        <v>1</v>
      </c>
      <c r="AC459">
        <v>45</v>
      </c>
      <c r="AD459" t="s">
        <v>1579</v>
      </c>
      <c r="AE459" t="s">
        <v>1580</v>
      </c>
      <c r="AF459">
        <v>50</v>
      </c>
      <c r="AG459">
        <v>458</v>
      </c>
      <c r="AH459">
        <v>60</v>
      </c>
      <c r="AI459">
        <v>120</v>
      </c>
      <c r="AJ459">
        <v>50</v>
      </c>
      <c r="AK459" t="s">
        <v>66</v>
      </c>
      <c r="AL459" t="s">
        <v>61</v>
      </c>
      <c r="AM459">
        <v>65</v>
      </c>
      <c r="AN459">
        <v>4</v>
      </c>
      <c r="AO459">
        <v>0</v>
      </c>
    </row>
    <row r="460" spans="1:41">
      <c r="A460" t="s">
        <v>1581</v>
      </c>
      <c r="B460">
        <v>2</v>
      </c>
      <c r="C460">
        <v>1</v>
      </c>
      <c r="D460">
        <v>1</v>
      </c>
      <c r="E460">
        <v>0.5</v>
      </c>
      <c r="F460">
        <v>1</v>
      </c>
      <c r="G460">
        <v>2</v>
      </c>
      <c r="H460">
        <v>4</v>
      </c>
      <c r="I460">
        <v>2</v>
      </c>
      <c r="J460">
        <v>1</v>
      </c>
      <c r="K460">
        <v>0.5</v>
      </c>
      <c r="L460">
        <v>0.5</v>
      </c>
      <c r="M460">
        <v>1</v>
      </c>
      <c r="N460">
        <v>1</v>
      </c>
      <c r="O460">
        <v>2</v>
      </c>
      <c r="P460">
        <v>1</v>
      </c>
      <c r="Q460">
        <v>2</v>
      </c>
      <c r="R460">
        <v>2</v>
      </c>
      <c r="S460">
        <v>0.5</v>
      </c>
      <c r="T460">
        <v>62</v>
      </c>
      <c r="U460">
        <v>5120</v>
      </c>
      <c r="V460">
        <v>70</v>
      </c>
      <c r="W460">
        <v>334</v>
      </c>
      <c r="X460">
        <v>120</v>
      </c>
      <c r="Y460" t="s">
        <v>1582</v>
      </c>
      <c r="Z460">
        <v>50</v>
      </c>
      <c r="AA460">
        <v>1250000</v>
      </c>
      <c r="AB460">
        <v>1</v>
      </c>
      <c r="AC460">
        <v>60</v>
      </c>
      <c r="AD460" t="s">
        <v>1583</v>
      </c>
      <c r="AE460" t="s">
        <v>1584</v>
      </c>
      <c r="AF460">
        <v>50</v>
      </c>
      <c r="AG460">
        <v>459</v>
      </c>
      <c r="AH460">
        <v>62</v>
      </c>
      <c r="AI460">
        <v>60</v>
      </c>
      <c r="AJ460">
        <v>40</v>
      </c>
      <c r="AK460" t="s">
        <v>45</v>
      </c>
      <c r="AL460" t="s">
        <v>136</v>
      </c>
      <c r="AM460">
        <v>50.5</v>
      </c>
      <c r="AN460">
        <v>4</v>
      </c>
      <c r="AO460">
        <v>0</v>
      </c>
    </row>
    <row r="461" spans="1:41">
      <c r="A461" t="s">
        <v>1581</v>
      </c>
      <c r="B461">
        <v>2</v>
      </c>
      <c r="C461">
        <v>1</v>
      </c>
      <c r="D461">
        <v>1</v>
      </c>
      <c r="E461">
        <v>0.5</v>
      </c>
      <c r="F461">
        <v>1</v>
      </c>
      <c r="G461">
        <v>2</v>
      </c>
      <c r="H461">
        <v>4</v>
      </c>
      <c r="I461">
        <v>2</v>
      </c>
      <c r="J461">
        <v>1</v>
      </c>
      <c r="K461">
        <v>0.5</v>
      </c>
      <c r="L461">
        <v>0.5</v>
      </c>
      <c r="M461">
        <v>1</v>
      </c>
      <c r="N461">
        <v>1</v>
      </c>
      <c r="O461">
        <v>2</v>
      </c>
      <c r="P461">
        <v>1</v>
      </c>
      <c r="Q461">
        <v>2</v>
      </c>
      <c r="R461">
        <v>2</v>
      </c>
      <c r="S461">
        <v>0.5</v>
      </c>
      <c r="T461">
        <v>132</v>
      </c>
      <c r="U461">
        <v>5120</v>
      </c>
      <c r="V461">
        <v>70</v>
      </c>
      <c r="W461">
        <v>594</v>
      </c>
      <c r="X461">
        <v>60</v>
      </c>
      <c r="Y461" t="s">
        <v>1582</v>
      </c>
      <c r="Z461">
        <v>105</v>
      </c>
      <c r="AA461">
        <v>1250000</v>
      </c>
      <c r="AB461">
        <v>2.2000000000000002</v>
      </c>
      <c r="AC461">
        <v>90</v>
      </c>
      <c r="AD461" t="s">
        <v>1585</v>
      </c>
      <c r="AE461" t="s">
        <v>1586</v>
      </c>
      <c r="AF461">
        <v>50</v>
      </c>
      <c r="AG461">
        <v>460</v>
      </c>
      <c r="AH461">
        <v>132</v>
      </c>
      <c r="AI461">
        <v>105</v>
      </c>
      <c r="AJ461">
        <v>30</v>
      </c>
      <c r="AK461" t="s">
        <v>45</v>
      </c>
      <c r="AL461" t="s">
        <v>136</v>
      </c>
      <c r="AM461">
        <v>135.5</v>
      </c>
      <c r="AN461">
        <v>4</v>
      </c>
      <c r="AO461">
        <v>0</v>
      </c>
    </row>
    <row r="462" spans="1:41">
      <c r="A462" t="s">
        <v>1587</v>
      </c>
      <c r="B462">
        <v>2</v>
      </c>
      <c r="C462">
        <v>0.5</v>
      </c>
      <c r="D462">
        <v>1</v>
      </c>
      <c r="E462">
        <v>1</v>
      </c>
      <c r="F462">
        <v>2</v>
      </c>
      <c r="G462">
        <v>4</v>
      </c>
      <c r="H462">
        <v>2</v>
      </c>
      <c r="I462">
        <v>1</v>
      </c>
      <c r="J462">
        <v>0.5</v>
      </c>
      <c r="K462">
        <v>1</v>
      </c>
      <c r="L462">
        <v>1</v>
      </c>
      <c r="M462">
        <v>0.5</v>
      </c>
      <c r="N462">
        <v>1</v>
      </c>
      <c r="O462">
        <v>1</v>
      </c>
      <c r="P462">
        <v>0</v>
      </c>
      <c r="Q462">
        <v>2</v>
      </c>
      <c r="R462">
        <v>2</v>
      </c>
      <c r="S462">
        <v>1</v>
      </c>
      <c r="T462">
        <v>120</v>
      </c>
      <c r="U462">
        <v>5120</v>
      </c>
      <c r="V462">
        <v>35</v>
      </c>
      <c r="W462">
        <v>510</v>
      </c>
      <c r="X462">
        <v>45</v>
      </c>
      <c r="Y462" t="s">
        <v>757</v>
      </c>
      <c r="Z462">
        <v>65</v>
      </c>
      <c r="AA462">
        <v>1059860</v>
      </c>
      <c r="AB462">
        <v>1.1000000000000001</v>
      </c>
      <c r="AC462">
        <v>70</v>
      </c>
      <c r="AD462" t="s">
        <v>1588</v>
      </c>
      <c r="AE462" t="s">
        <v>1589</v>
      </c>
      <c r="AF462">
        <v>50</v>
      </c>
      <c r="AG462">
        <v>461</v>
      </c>
      <c r="AH462">
        <v>45</v>
      </c>
      <c r="AI462">
        <v>85</v>
      </c>
      <c r="AJ462">
        <v>125</v>
      </c>
      <c r="AK462" t="s">
        <v>109</v>
      </c>
      <c r="AL462" t="s">
        <v>136</v>
      </c>
      <c r="AM462">
        <v>34</v>
      </c>
      <c r="AN462">
        <v>4</v>
      </c>
      <c r="AO462">
        <v>0</v>
      </c>
    </row>
    <row r="463" spans="1:41">
      <c r="A463" t="s">
        <v>303</v>
      </c>
      <c r="B463">
        <v>0.5</v>
      </c>
      <c r="C463">
        <v>1</v>
      </c>
      <c r="D463">
        <v>0.5</v>
      </c>
      <c r="E463">
        <v>0.5</v>
      </c>
      <c r="F463">
        <v>0.5</v>
      </c>
      <c r="G463">
        <v>2</v>
      </c>
      <c r="H463">
        <v>2</v>
      </c>
      <c r="I463">
        <v>0.25</v>
      </c>
      <c r="J463">
        <v>1</v>
      </c>
      <c r="K463">
        <v>0.5</v>
      </c>
      <c r="L463">
        <v>4</v>
      </c>
      <c r="M463">
        <v>0.5</v>
      </c>
      <c r="N463">
        <v>0.5</v>
      </c>
      <c r="O463">
        <v>0</v>
      </c>
      <c r="P463">
        <v>0.5</v>
      </c>
      <c r="Q463">
        <v>0.5</v>
      </c>
      <c r="R463">
        <v>0.25</v>
      </c>
      <c r="S463">
        <v>1</v>
      </c>
      <c r="T463">
        <v>70</v>
      </c>
      <c r="U463">
        <v>5120</v>
      </c>
      <c r="V463">
        <v>70</v>
      </c>
      <c r="W463">
        <v>535</v>
      </c>
      <c r="X463">
        <v>30</v>
      </c>
      <c r="Y463" t="s">
        <v>1590</v>
      </c>
      <c r="Z463">
        <v>115</v>
      </c>
      <c r="AA463">
        <v>1000000</v>
      </c>
      <c r="AB463">
        <v>1.2</v>
      </c>
      <c r="AC463">
        <v>70</v>
      </c>
      <c r="AD463" t="s">
        <v>1591</v>
      </c>
      <c r="AE463" t="s">
        <v>1592</v>
      </c>
      <c r="AG463">
        <v>462</v>
      </c>
      <c r="AH463">
        <v>130</v>
      </c>
      <c r="AI463">
        <v>90</v>
      </c>
      <c r="AJ463">
        <v>60</v>
      </c>
      <c r="AK463" t="s">
        <v>128</v>
      </c>
      <c r="AL463" t="s">
        <v>307</v>
      </c>
      <c r="AM463">
        <v>180</v>
      </c>
      <c r="AN463">
        <v>4</v>
      </c>
      <c r="AO463">
        <v>0</v>
      </c>
    </row>
    <row r="464" spans="1:41">
      <c r="A464" t="s">
        <v>397</v>
      </c>
      <c r="B464">
        <v>1</v>
      </c>
      <c r="C464">
        <v>1</v>
      </c>
      <c r="D464">
        <v>1</v>
      </c>
      <c r="E464">
        <v>1</v>
      </c>
      <c r="F464">
        <v>1</v>
      </c>
      <c r="G464">
        <v>2</v>
      </c>
      <c r="H464">
        <v>1</v>
      </c>
      <c r="I464">
        <v>1</v>
      </c>
      <c r="J464">
        <v>0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85</v>
      </c>
      <c r="U464">
        <v>5120</v>
      </c>
      <c r="V464">
        <v>70</v>
      </c>
      <c r="W464">
        <v>515</v>
      </c>
      <c r="X464">
        <v>30</v>
      </c>
      <c r="Y464" t="s">
        <v>398</v>
      </c>
      <c r="Z464">
        <v>95</v>
      </c>
      <c r="AA464">
        <v>1000000</v>
      </c>
      <c r="AB464">
        <v>1.7</v>
      </c>
      <c r="AC464">
        <v>110</v>
      </c>
      <c r="AD464" t="s">
        <v>1593</v>
      </c>
      <c r="AE464" t="s">
        <v>1594</v>
      </c>
      <c r="AF464">
        <v>50</v>
      </c>
      <c r="AG464">
        <v>463</v>
      </c>
      <c r="AH464">
        <v>80</v>
      </c>
      <c r="AI464">
        <v>95</v>
      </c>
      <c r="AJ464">
        <v>50</v>
      </c>
      <c r="AK464" t="s">
        <v>99</v>
      </c>
      <c r="AM464">
        <v>140</v>
      </c>
      <c r="AN464">
        <v>4</v>
      </c>
      <c r="AO464">
        <v>0</v>
      </c>
    </row>
    <row r="465" spans="1:41">
      <c r="A465" t="s">
        <v>1595</v>
      </c>
      <c r="B465">
        <v>1</v>
      </c>
      <c r="C465">
        <v>1</v>
      </c>
      <c r="D465">
        <v>1</v>
      </c>
      <c r="E465">
        <v>0</v>
      </c>
      <c r="F465">
        <v>1</v>
      </c>
      <c r="G465">
        <v>2</v>
      </c>
      <c r="H465">
        <v>0.5</v>
      </c>
      <c r="I465">
        <v>0.5</v>
      </c>
      <c r="J465">
        <v>1</v>
      </c>
      <c r="K465">
        <v>4</v>
      </c>
      <c r="L465">
        <v>2</v>
      </c>
      <c r="M465">
        <v>2</v>
      </c>
      <c r="N465">
        <v>0.5</v>
      </c>
      <c r="O465">
        <v>0.25</v>
      </c>
      <c r="P465">
        <v>1</v>
      </c>
      <c r="Q465">
        <v>0.5</v>
      </c>
      <c r="R465">
        <v>2</v>
      </c>
      <c r="S465">
        <v>4</v>
      </c>
      <c r="T465">
        <v>140</v>
      </c>
      <c r="U465">
        <v>5120</v>
      </c>
      <c r="V465">
        <v>70</v>
      </c>
      <c r="W465">
        <v>535</v>
      </c>
      <c r="X465">
        <v>30</v>
      </c>
      <c r="Y465" t="s">
        <v>146</v>
      </c>
      <c r="Z465">
        <v>130</v>
      </c>
      <c r="AA465">
        <v>1250000</v>
      </c>
      <c r="AB465">
        <v>2.4</v>
      </c>
      <c r="AC465">
        <v>115</v>
      </c>
      <c r="AD465" t="s">
        <v>1596</v>
      </c>
      <c r="AE465" t="s">
        <v>1597</v>
      </c>
      <c r="AF465">
        <v>50</v>
      </c>
      <c r="AG465">
        <v>464</v>
      </c>
      <c r="AH465">
        <v>55</v>
      </c>
      <c r="AI465">
        <v>55</v>
      </c>
      <c r="AJ465">
        <v>40</v>
      </c>
      <c r="AK465" t="s">
        <v>135</v>
      </c>
      <c r="AL465" t="s">
        <v>284</v>
      </c>
      <c r="AM465">
        <v>282.8</v>
      </c>
      <c r="AN465">
        <v>4</v>
      </c>
      <c r="AO465">
        <v>0</v>
      </c>
    </row>
    <row r="466" spans="1:41">
      <c r="A466" t="s">
        <v>415</v>
      </c>
      <c r="B466">
        <v>2</v>
      </c>
      <c r="C466">
        <v>1</v>
      </c>
      <c r="D466">
        <v>1</v>
      </c>
      <c r="E466">
        <v>0.5</v>
      </c>
      <c r="F466">
        <v>1</v>
      </c>
      <c r="G466">
        <v>1</v>
      </c>
      <c r="H466">
        <v>2</v>
      </c>
      <c r="I466">
        <v>2</v>
      </c>
      <c r="J466">
        <v>1</v>
      </c>
      <c r="K466">
        <v>0.5</v>
      </c>
      <c r="L466">
        <v>0.5</v>
      </c>
      <c r="M466">
        <v>2</v>
      </c>
      <c r="N466">
        <v>1</v>
      </c>
      <c r="O466">
        <v>2</v>
      </c>
      <c r="P466">
        <v>1</v>
      </c>
      <c r="Q466">
        <v>1</v>
      </c>
      <c r="R466">
        <v>1</v>
      </c>
      <c r="S466">
        <v>0.5</v>
      </c>
      <c r="T466">
        <v>100</v>
      </c>
      <c r="U466">
        <v>5120</v>
      </c>
      <c r="V466">
        <v>70</v>
      </c>
      <c r="W466">
        <v>535</v>
      </c>
      <c r="X466">
        <v>30</v>
      </c>
      <c r="Y466" t="s">
        <v>416</v>
      </c>
      <c r="Z466">
        <v>125</v>
      </c>
      <c r="AA466">
        <v>1000000</v>
      </c>
      <c r="AB466">
        <v>2</v>
      </c>
      <c r="AC466">
        <v>100</v>
      </c>
      <c r="AD466" t="s">
        <v>1598</v>
      </c>
      <c r="AE466" t="s">
        <v>1599</v>
      </c>
      <c r="AF466">
        <v>50</v>
      </c>
      <c r="AG466">
        <v>465</v>
      </c>
      <c r="AH466">
        <v>110</v>
      </c>
      <c r="AI466">
        <v>50</v>
      </c>
      <c r="AJ466">
        <v>50</v>
      </c>
      <c r="AK466" t="s">
        <v>45</v>
      </c>
      <c r="AM466">
        <v>128.6</v>
      </c>
      <c r="AN466">
        <v>4</v>
      </c>
      <c r="AO466">
        <v>0</v>
      </c>
    </row>
    <row r="467" spans="1:41">
      <c r="A467" t="s">
        <v>1600</v>
      </c>
      <c r="B467">
        <v>1</v>
      </c>
      <c r="C467">
        <v>1</v>
      </c>
      <c r="D467">
        <v>1</v>
      </c>
      <c r="E467">
        <v>0.5</v>
      </c>
      <c r="F467">
        <v>1</v>
      </c>
      <c r="G467">
        <v>1</v>
      </c>
      <c r="H467">
        <v>1</v>
      </c>
      <c r="I467">
        <v>0.5</v>
      </c>
      <c r="J467">
        <v>1</v>
      </c>
      <c r="K467">
        <v>1</v>
      </c>
      <c r="L467">
        <v>2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0.5</v>
      </c>
      <c r="S467">
        <v>1</v>
      </c>
      <c r="T467">
        <v>123</v>
      </c>
      <c r="U467">
        <v>6400</v>
      </c>
      <c r="V467">
        <v>70</v>
      </c>
      <c r="W467">
        <v>540</v>
      </c>
      <c r="X467">
        <v>30</v>
      </c>
      <c r="Y467" t="s">
        <v>1601</v>
      </c>
      <c r="Z467">
        <v>67</v>
      </c>
      <c r="AA467">
        <v>1000000</v>
      </c>
      <c r="AB467">
        <v>1.8</v>
      </c>
      <c r="AC467">
        <v>75</v>
      </c>
      <c r="AD467" t="s">
        <v>1602</v>
      </c>
      <c r="AE467" t="s">
        <v>1603</v>
      </c>
      <c r="AF467">
        <v>75.400000000000006</v>
      </c>
      <c r="AG467">
        <v>466</v>
      </c>
      <c r="AH467">
        <v>95</v>
      </c>
      <c r="AI467">
        <v>85</v>
      </c>
      <c r="AJ467">
        <v>95</v>
      </c>
      <c r="AK467" t="s">
        <v>128</v>
      </c>
      <c r="AM467">
        <v>138.6</v>
      </c>
      <c r="AN467">
        <v>4</v>
      </c>
      <c r="AO467">
        <v>0</v>
      </c>
    </row>
    <row r="468" spans="1:41">
      <c r="A468" t="s">
        <v>459</v>
      </c>
      <c r="B468">
        <v>0.5</v>
      </c>
      <c r="C468">
        <v>1</v>
      </c>
      <c r="D468">
        <v>1</v>
      </c>
      <c r="E468">
        <v>1</v>
      </c>
      <c r="F468">
        <v>0.5</v>
      </c>
      <c r="G468">
        <v>1</v>
      </c>
      <c r="H468">
        <v>0.5</v>
      </c>
      <c r="I468">
        <v>1</v>
      </c>
      <c r="J468">
        <v>1</v>
      </c>
      <c r="K468">
        <v>0.5</v>
      </c>
      <c r="L468">
        <v>2</v>
      </c>
      <c r="M468">
        <v>0.5</v>
      </c>
      <c r="N468">
        <v>1</v>
      </c>
      <c r="O468">
        <v>1</v>
      </c>
      <c r="P468">
        <v>1</v>
      </c>
      <c r="Q468">
        <v>2</v>
      </c>
      <c r="R468">
        <v>0.5</v>
      </c>
      <c r="S468">
        <v>2</v>
      </c>
      <c r="T468">
        <v>95</v>
      </c>
      <c r="U468">
        <v>6400</v>
      </c>
      <c r="V468">
        <v>70</v>
      </c>
      <c r="W468">
        <v>540</v>
      </c>
      <c r="X468">
        <v>30</v>
      </c>
      <c r="Y468" t="s">
        <v>1604</v>
      </c>
      <c r="Z468">
        <v>67</v>
      </c>
      <c r="AA468">
        <v>1000000</v>
      </c>
      <c r="AB468">
        <v>1.6</v>
      </c>
      <c r="AC468">
        <v>75</v>
      </c>
      <c r="AD468" t="s">
        <v>1605</v>
      </c>
      <c r="AE468" t="s">
        <v>1606</v>
      </c>
      <c r="AF468">
        <v>75.400000000000006</v>
      </c>
      <c r="AG468">
        <v>467</v>
      </c>
      <c r="AH468">
        <v>125</v>
      </c>
      <c r="AI468">
        <v>95</v>
      </c>
      <c r="AJ468">
        <v>83</v>
      </c>
      <c r="AK468" t="s">
        <v>55</v>
      </c>
      <c r="AM468">
        <v>68</v>
      </c>
      <c r="AN468">
        <v>4</v>
      </c>
      <c r="AO468">
        <v>0</v>
      </c>
    </row>
    <row r="469" spans="1:41">
      <c r="A469" t="s">
        <v>622</v>
      </c>
      <c r="B469">
        <v>0.25</v>
      </c>
      <c r="C469">
        <v>0.5</v>
      </c>
      <c r="D469">
        <v>0</v>
      </c>
      <c r="E469">
        <v>2</v>
      </c>
      <c r="F469">
        <v>1</v>
      </c>
      <c r="G469">
        <v>0.25</v>
      </c>
      <c r="H469">
        <v>1</v>
      </c>
      <c r="I469">
        <v>1</v>
      </c>
      <c r="J469">
        <v>1</v>
      </c>
      <c r="K469">
        <v>0.5</v>
      </c>
      <c r="L469">
        <v>0</v>
      </c>
      <c r="M469">
        <v>2</v>
      </c>
      <c r="N469">
        <v>1</v>
      </c>
      <c r="O469">
        <v>2</v>
      </c>
      <c r="P469">
        <v>1</v>
      </c>
      <c r="Q469">
        <v>2</v>
      </c>
      <c r="R469">
        <v>2</v>
      </c>
      <c r="S469">
        <v>1</v>
      </c>
      <c r="T469">
        <v>50</v>
      </c>
      <c r="U469">
        <v>2560</v>
      </c>
      <c r="V469">
        <v>70</v>
      </c>
      <c r="W469">
        <v>545</v>
      </c>
      <c r="X469">
        <v>30</v>
      </c>
      <c r="Y469" t="s">
        <v>1607</v>
      </c>
      <c r="Z469">
        <v>95</v>
      </c>
      <c r="AA469">
        <v>800000</v>
      </c>
      <c r="AB469">
        <v>1.5</v>
      </c>
      <c r="AC469">
        <v>85</v>
      </c>
      <c r="AD469" t="s">
        <v>1608</v>
      </c>
      <c r="AE469" t="s">
        <v>1609</v>
      </c>
      <c r="AF469">
        <v>88.1</v>
      </c>
      <c r="AG469">
        <v>468</v>
      </c>
      <c r="AH469">
        <v>120</v>
      </c>
      <c r="AI469">
        <v>115</v>
      </c>
      <c r="AJ469">
        <v>80</v>
      </c>
      <c r="AK469" t="s">
        <v>159</v>
      </c>
      <c r="AL469" t="s">
        <v>61</v>
      </c>
      <c r="AM469">
        <v>38</v>
      </c>
      <c r="AN469">
        <v>4</v>
      </c>
      <c r="AO469">
        <v>0</v>
      </c>
    </row>
    <row r="470" spans="1:41">
      <c r="A470" t="s">
        <v>1610</v>
      </c>
      <c r="B470">
        <v>0.5</v>
      </c>
      <c r="C470">
        <v>1</v>
      </c>
      <c r="D470">
        <v>1</v>
      </c>
      <c r="E470">
        <v>2</v>
      </c>
      <c r="F470">
        <v>1</v>
      </c>
      <c r="G470">
        <v>0.25</v>
      </c>
      <c r="H470">
        <v>2</v>
      </c>
      <c r="I470">
        <v>2</v>
      </c>
      <c r="J470">
        <v>1</v>
      </c>
      <c r="K470">
        <v>0.25</v>
      </c>
      <c r="L470">
        <v>0</v>
      </c>
      <c r="M470">
        <v>2</v>
      </c>
      <c r="N470">
        <v>1</v>
      </c>
      <c r="O470">
        <v>1</v>
      </c>
      <c r="P470">
        <v>1</v>
      </c>
      <c r="Q470">
        <v>4</v>
      </c>
      <c r="R470">
        <v>1</v>
      </c>
      <c r="S470">
        <v>1</v>
      </c>
      <c r="T470">
        <v>76</v>
      </c>
      <c r="U470">
        <v>5120</v>
      </c>
      <c r="V470">
        <v>70</v>
      </c>
      <c r="W470">
        <v>515</v>
      </c>
      <c r="X470">
        <v>30</v>
      </c>
      <c r="Y470" t="s">
        <v>1611</v>
      </c>
      <c r="Z470">
        <v>86</v>
      </c>
      <c r="AA470">
        <v>1000000</v>
      </c>
      <c r="AB470">
        <v>1.9</v>
      </c>
      <c r="AC470">
        <v>86</v>
      </c>
      <c r="AD470" t="s">
        <v>1612</v>
      </c>
      <c r="AE470" t="s">
        <v>1613</v>
      </c>
      <c r="AF470">
        <v>50</v>
      </c>
      <c r="AG470">
        <v>469</v>
      </c>
      <c r="AH470">
        <v>116</v>
      </c>
      <c r="AI470">
        <v>56</v>
      </c>
      <c r="AJ470">
        <v>95</v>
      </c>
      <c r="AK470" t="s">
        <v>77</v>
      </c>
      <c r="AL470" t="s">
        <v>61</v>
      </c>
      <c r="AM470">
        <v>51.5</v>
      </c>
      <c r="AN470">
        <v>4</v>
      </c>
      <c r="AO470">
        <v>0</v>
      </c>
    </row>
    <row r="471" spans="1:41">
      <c r="A471" t="s">
        <v>1614</v>
      </c>
      <c r="B471">
        <v>2</v>
      </c>
      <c r="C471">
        <v>1</v>
      </c>
      <c r="D471">
        <v>1</v>
      </c>
      <c r="E471">
        <v>0.5</v>
      </c>
      <c r="F471">
        <v>1</v>
      </c>
      <c r="G471">
        <v>1</v>
      </c>
      <c r="H471">
        <v>2</v>
      </c>
      <c r="I471">
        <v>2</v>
      </c>
      <c r="J471">
        <v>1</v>
      </c>
      <c r="K471">
        <v>0.5</v>
      </c>
      <c r="L471">
        <v>0.5</v>
      </c>
      <c r="M471">
        <v>2</v>
      </c>
      <c r="N471">
        <v>1</v>
      </c>
      <c r="O471">
        <v>2</v>
      </c>
      <c r="P471">
        <v>1</v>
      </c>
      <c r="Q471">
        <v>1</v>
      </c>
      <c r="R471">
        <v>1</v>
      </c>
      <c r="S471">
        <v>0.5</v>
      </c>
      <c r="T471">
        <v>110</v>
      </c>
      <c r="U471">
        <v>8960</v>
      </c>
      <c r="V471">
        <v>35</v>
      </c>
      <c r="W471">
        <v>525</v>
      </c>
      <c r="X471">
        <v>45</v>
      </c>
      <c r="Y471" t="s">
        <v>1615</v>
      </c>
      <c r="Z471">
        <v>130</v>
      </c>
      <c r="AA471">
        <v>1000000</v>
      </c>
      <c r="AB471">
        <v>1</v>
      </c>
      <c r="AC471">
        <v>65</v>
      </c>
      <c r="AD471" t="s">
        <v>1616</v>
      </c>
      <c r="AE471" t="s">
        <v>1617</v>
      </c>
      <c r="AF471">
        <v>88.1</v>
      </c>
      <c r="AG471">
        <v>470</v>
      </c>
      <c r="AH471">
        <v>60</v>
      </c>
      <c r="AI471">
        <v>65</v>
      </c>
      <c r="AJ471">
        <v>95</v>
      </c>
      <c r="AK471" t="s">
        <v>45</v>
      </c>
      <c r="AM471">
        <v>25.5</v>
      </c>
      <c r="AN471">
        <v>4</v>
      </c>
      <c r="AO471">
        <v>0</v>
      </c>
    </row>
    <row r="472" spans="1:41">
      <c r="A472" t="s">
        <v>1618</v>
      </c>
      <c r="B472">
        <v>1</v>
      </c>
      <c r="C472">
        <v>1</v>
      </c>
      <c r="D472">
        <v>1</v>
      </c>
      <c r="E472">
        <v>1</v>
      </c>
      <c r="F472">
        <v>1</v>
      </c>
      <c r="G472">
        <v>2</v>
      </c>
      <c r="H472">
        <v>2</v>
      </c>
      <c r="I472">
        <v>1</v>
      </c>
      <c r="J472">
        <v>1</v>
      </c>
      <c r="K472">
        <v>1</v>
      </c>
      <c r="L472">
        <v>1</v>
      </c>
      <c r="M472">
        <v>0.5</v>
      </c>
      <c r="N472">
        <v>1</v>
      </c>
      <c r="O472">
        <v>1</v>
      </c>
      <c r="P472">
        <v>1</v>
      </c>
      <c r="Q472">
        <v>2</v>
      </c>
      <c r="R472">
        <v>2</v>
      </c>
      <c r="S472">
        <v>1</v>
      </c>
      <c r="T472">
        <v>60</v>
      </c>
      <c r="U472">
        <v>8960</v>
      </c>
      <c r="V472">
        <v>35</v>
      </c>
      <c r="W472">
        <v>525</v>
      </c>
      <c r="X472">
        <v>45</v>
      </c>
      <c r="Y472" t="s">
        <v>1619</v>
      </c>
      <c r="Z472">
        <v>110</v>
      </c>
      <c r="AA472">
        <v>1000000</v>
      </c>
      <c r="AB472">
        <v>0.8</v>
      </c>
      <c r="AC472">
        <v>65</v>
      </c>
      <c r="AD472" t="s">
        <v>1620</v>
      </c>
      <c r="AE472" t="s">
        <v>1621</v>
      </c>
      <c r="AF472">
        <v>88.1</v>
      </c>
      <c r="AG472">
        <v>471</v>
      </c>
      <c r="AH472">
        <v>130</v>
      </c>
      <c r="AI472">
        <v>95</v>
      </c>
      <c r="AJ472">
        <v>65</v>
      </c>
      <c r="AK472" t="s">
        <v>136</v>
      </c>
      <c r="AM472">
        <v>25.9</v>
      </c>
      <c r="AN472">
        <v>4</v>
      </c>
      <c r="AO472">
        <v>0</v>
      </c>
    </row>
    <row r="473" spans="1:41">
      <c r="A473" t="s">
        <v>1622</v>
      </c>
      <c r="B473">
        <v>0.5</v>
      </c>
      <c r="C473">
        <v>1</v>
      </c>
      <c r="D473">
        <v>1</v>
      </c>
      <c r="E473">
        <v>0</v>
      </c>
      <c r="F473">
        <v>1</v>
      </c>
      <c r="G473">
        <v>0.5</v>
      </c>
      <c r="H473">
        <v>1</v>
      </c>
      <c r="I473">
        <v>1</v>
      </c>
      <c r="J473">
        <v>1</v>
      </c>
      <c r="K473">
        <v>1</v>
      </c>
      <c r="L473">
        <v>0</v>
      </c>
      <c r="M473">
        <v>4</v>
      </c>
      <c r="N473">
        <v>1</v>
      </c>
      <c r="O473">
        <v>0.5</v>
      </c>
      <c r="P473">
        <v>1</v>
      </c>
      <c r="Q473">
        <v>1</v>
      </c>
      <c r="R473">
        <v>1</v>
      </c>
      <c r="S473">
        <v>2</v>
      </c>
      <c r="T473">
        <v>95</v>
      </c>
      <c r="U473">
        <v>5120</v>
      </c>
      <c r="V473">
        <v>70</v>
      </c>
      <c r="W473">
        <v>510</v>
      </c>
      <c r="X473">
        <v>30</v>
      </c>
      <c r="Y473" t="s">
        <v>1623</v>
      </c>
      <c r="Z473">
        <v>125</v>
      </c>
      <c r="AA473">
        <v>1059860</v>
      </c>
      <c r="AB473">
        <v>2</v>
      </c>
      <c r="AC473">
        <v>75</v>
      </c>
      <c r="AD473" t="s">
        <v>1624</v>
      </c>
      <c r="AE473" t="s">
        <v>1625</v>
      </c>
      <c r="AF473">
        <v>50</v>
      </c>
      <c r="AG473">
        <v>472</v>
      </c>
      <c r="AH473">
        <v>45</v>
      </c>
      <c r="AI473">
        <v>75</v>
      </c>
      <c r="AJ473">
        <v>95</v>
      </c>
      <c r="AK473" t="s">
        <v>135</v>
      </c>
      <c r="AL473" t="s">
        <v>61</v>
      </c>
      <c r="AM473">
        <v>42.5</v>
      </c>
      <c r="AN473">
        <v>4</v>
      </c>
      <c r="AO473">
        <v>0</v>
      </c>
    </row>
    <row r="474" spans="1:41">
      <c r="A474" t="s">
        <v>774</v>
      </c>
      <c r="B474">
        <v>1</v>
      </c>
      <c r="C474">
        <v>1</v>
      </c>
      <c r="D474">
        <v>1</v>
      </c>
      <c r="E474">
        <v>0</v>
      </c>
      <c r="F474">
        <v>1</v>
      </c>
      <c r="G474">
        <v>2</v>
      </c>
      <c r="H474">
        <v>2</v>
      </c>
      <c r="I474">
        <v>1</v>
      </c>
      <c r="J474">
        <v>1</v>
      </c>
      <c r="K474">
        <v>2</v>
      </c>
      <c r="L474">
        <v>1</v>
      </c>
      <c r="M474">
        <v>1</v>
      </c>
      <c r="N474">
        <v>1</v>
      </c>
      <c r="O474">
        <v>0.5</v>
      </c>
      <c r="P474">
        <v>1</v>
      </c>
      <c r="Q474">
        <v>1</v>
      </c>
      <c r="R474">
        <v>2</v>
      </c>
      <c r="S474">
        <v>2</v>
      </c>
      <c r="T474">
        <v>130</v>
      </c>
      <c r="U474">
        <v>5120</v>
      </c>
      <c r="V474">
        <v>70</v>
      </c>
      <c r="W474">
        <v>530</v>
      </c>
      <c r="X474">
        <v>50</v>
      </c>
      <c r="Y474" t="s">
        <v>1626</v>
      </c>
      <c r="Z474">
        <v>80</v>
      </c>
      <c r="AA474">
        <v>1250000</v>
      </c>
      <c r="AB474">
        <v>2.5</v>
      </c>
      <c r="AC474">
        <v>110</v>
      </c>
      <c r="AD474" t="s">
        <v>1627</v>
      </c>
      <c r="AE474" t="s">
        <v>1628</v>
      </c>
      <c r="AF474">
        <v>50</v>
      </c>
      <c r="AG474">
        <v>473</v>
      </c>
      <c r="AH474">
        <v>70</v>
      </c>
      <c r="AI474">
        <v>60</v>
      </c>
      <c r="AJ474">
        <v>80</v>
      </c>
      <c r="AK474" t="s">
        <v>136</v>
      </c>
      <c r="AL474" t="s">
        <v>135</v>
      </c>
      <c r="AM474">
        <v>291</v>
      </c>
      <c r="AN474">
        <v>4</v>
      </c>
      <c r="AO474">
        <v>0</v>
      </c>
    </row>
    <row r="475" spans="1:41">
      <c r="A475" t="s">
        <v>1629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2</v>
      </c>
      <c r="H475">
        <v>1</v>
      </c>
      <c r="I475">
        <v>1</v>
      </c>
      <c r="J475">
        <v>0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80</v>
      </c>
      <c r="U475">
        <v>5120</v>
      </c>
      <c r="V475">
        <v>70</v>
      </c>
      <c r="W475">
        <v>535</v>
      </c>
      <c r="X475">
        <v>30</v>
      </c>
      <c r="Y475" t="s">
        <v>503</v>
      </c>
      <c r="Z475">
        <v>70</v>
      </c>
      <c r="AA475">
        <v>1000000</v>
      </c>
      <c r="AB475">
        <v>0.9</v>
      </c>
      <c r="AC475">
        <v>85</v>
      </c>
      <c r="AD475" t="s">
        <v>1630</v>
      </c>
      <c r="AE475" t="s">
        <v>1631</v>
      </c>
      <c r="AG475">
        <v>474</v>
      </c>
      <c r="AH475">
        <v>135</v>
      </c>
      <c r="AI475">
        <v>75</v>
      </c>
      <c r="AJ475">
        <v>90</v>
      </c>
      <c r="AK475" t="s">
        <v>99</v>
      </c>
      <c r="AM475">
        <v>34</v>
      </c>
      <c r="AN475">
        <v>4</v>
      </c>
      <c r="AO475">
        <v>0</v>
      </c>
    </row>
    <row r="476" spans="1:41">
      <c r="A476" t="s">
        <v>1632</v>
      </c>
      <c r="B476">
        <v>1</v>
      </c>
      <c r="C476">
        <v>1</v>
      </c>
      <c r="D476">
        <v>1</v>
      </c>
      <c r="E476">
        <v>1</v>
      </c>
      <c r="F476">
        <v>2</v>
      </c>
      <c r="G476">
        <v>0.5</v>
      </c>
      <c r="H476">
        <v>1</v>
      </c>
      <c r="I476">
        <v>2</v>
      </c>
      <c r="J476">
        <v>2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0.5</v>
      </c>
      <c r="R476">
        <v>1</v>
      </c>
      <c r="S476">
        <v>1</v>
      </c>
      <c r="T476">
        <v>165</v>
      </c>
      <c r="U476">
        <v>5120</v>
      </c>
      <c r="V476">
        <v>35</v>
      </c>
      <c r="W476">
        <v>618</v>
      </c>
      <c r="X476">
        <v>45</v>
      </c>
      <c r="Y476" t="s">
        <v>1633</v>
      </c>
      <c r="Z476">
        <v>95</v>
      </c>
      <c r="AA476">
        <v>1250000</v>
      </c>
      <c r="AB476">
        <v>1.6</v>
      </c>
      <c r="AC476">
        <v>68</v>
      </c>
      <c r="AD476" t="s">
        <v>1634</v>
      </c>
      <c r="AE476" t="s">
        <v>1635</v>
      </c>
      <c r="AF476">
        <v>100</v>
      </c>
      <c r="AG476">
        <v>475</v>
      </c>
      <c r="AH476">
        <v>65</v>
      </c>
      <c r="AI476">
        <v>115</v>
      </c>
      <c r="AJ476">
        <v>110</v>
      </c>
      <c r="AK476" t="s">
        <v>253</v>
      </c>
      <c r="AL476" t="s">
        <v>231</v>
      </c>
      <c r="AM476">
        <v>52</v>
      </c>
      <c r="AN476">
        <v>4</v>
      </c>
      <c r="AO476">
        <v>0</v>
      </c>
    </row>
    <row r="477" spans="1:41">
      <c r="A477" t="s">
        <v>1040</v>
      </c>
      <c r="B477">
        <v>0.5</v>
      </c>
      <c r="C477">
        <v>1</v>
      </c>
      <c r="D477">
        <v>0.5</v>
      </c>
      <c r="E477">
        <v>1</v>
      </c>
      <c r="F477">
        <v>0.5</v>
      </c>
      <c r="G477">
        <v>4</v>
      </c>
      <c r="H477">
        <v>1</v>
      </c>
      <c r="I477">
        <v>0.25</v>
      </c>
      <c r="J477">
        <v>1</v>
      </c>
      <c r="K477">
        <v>1</v>
      </c>
      <c r="L477">
        <v>4</v>
      </c>
      <c r="M477">
        <v>0.5</v>
      </c>
      <c r="N477">
        <v>0.25</v>
      </c>
      <c r="O477">
        <v>0</v>
      </c>
      <c r="P477">
        <v>0.5</v>
      </c>
      <c r="Q477">
        <v>0.5</v>
      </c>
      <c r="R477">
        <v>1</v>
      </c>
      <c r="S477">
        <v>2</v>
      </c>
      <c r="T477">
        <v>55</v>
      </c>
      <c r="U477">
        <v>5120</v>
      </c>
      <c r="V477">
        <v>70</v>
      </c>
      <c r="W477">
        <v>525</v>
      </c>
      <c r="X477">
        <v>60</v>
      </c>
      <c r="Y477" t="s">
        <v>1041</v>
      </c>
      <c r="Z477">
        <v>145</v>
      </c>
      <c r="AA477">
        <v>1000000</v>
      </c>
      <c r="AB477">
        <v>1.4</v>
      </c>
      <c r="AC477">
        <v>60</v>
      </c>
      <c r="AD477" t="s">
        <v>1636</v>
      </c>
      <c r="AE477" t="s">
        <v>1637</v>
      </c>
      <c r="AF477">
        <v>50</v>
      </c>
      <c r="AG477">
        <v>476</v>
      </c>
      <c r="AH477">
        <v>75</v>
      </c>
      <c r="AI477">
        <v>150</v>
      </c>
      <c r="AJ477">
        <v>40</v>
      </c>
      <c r="AK477" t="s">
        <v>284</v>
      </c>
      <c r="AL477" t="s">
        <v>307</v>
      </c>
      <c r="AM477">
        <v>340</v>
      </c>
      <c r="AN477">
        <v>4</v>
      </c>
      <c r="AO477">
        <v>0</v>
      </c>
    </row>
    <row r="478" spans="1:41">
      <c r="A478" t="s">
        <v>1234</v>
      </c>
      <c r="B478">
        <v>0.5</v>
      </c>
      <c r="C478">
        <v>2</v>
      </c>
      <c r="D478">
        <v>1</v>
      </c>
      <c r="E478">
        <v>1</v>
      </c>
      <c r="F478">
        <v>1</v>
      </c>
      <c r="G478">
        <v>0</v>
      </c>
      <c r="H478">
        <v>1</v>
      </c>
      <c r="I478">
        <v>1</v>
      </c>
      <c r="J478">
        <v>2</v>
      </c>
      <c r="K478">
        <v>1</v>
      </c>
      <c r="L478">
        <v>1</v>
      </c>
      <c r="M478">
        <v>1</v>
      </c>
      <c r="N478">
        <v>0</v>
      </c>
      <c r="O478">
        <v>0.5</v>
      </c>
      <c r="P478">
        <v>1</v>
      </c>
      <c r="Q478">
        <v>1</v>
      </c>
      <c r="R478">
        <v>1</v>
      </c>
      <c r="S478">
        <v>1</v>
      </c>
      <c r="T478">
        <v>100</v>
      </c>
      <c r="U478">
        <v>6400</v>
      </c>
      <c r="V478">
        <v>35</v>
      </c>
      <c r="W478">
        <v>525</v>
      </c>
      <c r="X478">
        <v>45</v>
      </c>
      <c r="Y478" t="s">
        <v>1638</v>
      </c>
      <c r="Z478">
        <v>135</v>
      </c>
      <c r="AA478">
        <v>800000</v>
      </c>
      <c r="AB478">
        <v>2.2000000000000002</v>
      </c>
      <c r="AC478">
        <v>45</v>
      </c>
      <c r="AD478" t="s">
        <v>1639</v>
      </c>
      <c r="AE478" t="s">
        <v>1640</v>
      </c>
      <c r="AF478">
        <v>50</v>
      </c>
      <c r="AG478">
        <v>477</v>
      </c>
      <c r="AH478">
        <v>65</v>
      </c>
      <c r="AI478">
        <v>135</v>
      </c>
      <c r="AJ478">
        <v>45</v>
      </c>
      <c r="AK478" t="s">
        <v>343</v>
      </c>
      <c r="AM478">
        <v>106.6</v>
      </c>
      <c r="AN478">
        <v>4</v>
      </c>
      <c r="AO478">
        <v>0</v>
      </c>
    </row>
    <row r="479" spans="1:41">
      <c r="A479" t="s">
        <v>1641</v>
      </c>
      <c r="B479">
        <v>0.5</v>
      </c>
      <c r="C479">
        <v>2</v>
      </c>
      <c r="D479">
        <v>1</v>
      </c>
      <c r="E479">
        <v>1</v>
      </c>
      <c r="F479">
        <v>1</v>
      </c>
      <c r="G479">
        <v>0</v>
      </c>
      <c r="H479">
        <v>2</v>
      </c>
      <c r="I479">
        <v>1</v>
      </c>
      <c r="J479">
        <v>2</v>
      </c>
      <c r="K479">
        <v>1</v>
      </c>
      <c r="L479">
        <v>1</v>
      </c>
      <c r="M479">
        <v>0.5</v>
      </c>
      <c r="N479">
        <v>0</v>
      </c>
      <c r="O479">
        <v>0.5</v>
      </c>
      <c r="P479">
        <v>1</v>
      </c>
      <c r="Q479">
        <v>2</v>
      </c>
      <c r="R479">
        <v>2</v>
      </c>
      <c r="S479">
        <v>1</v>
      </c>
      <c r="T479">
        <v>80</v>
      </c>
      <c r="U479">
        <v>5120</v>
      </c>
      <c r="V479">
        <v>70</v>
      </c>
      <c r="W479">
        <v>480</v>
      </c>
      <c r="X479">
        <v>75</v>
      </c>
      <c r="Y479" t="s">
        <v>1642</v>
      </c>
      <c r="Z479">
        <v>70</v>
      </c>
      <c r="AA479">
        <v>1000000</v>
      </c>
      <c r="AB479">
        <v>1.3</v>
      </c>
      <c r="AC479">
        <v>70</v>
      </c>
      <c r="AD479" t="s">
        <v>1643</v>
      </c>
      <c r="AE479" t="s">
        <v>1644</v>
      </c>
      <c r="AF479">
        <v>0</v>
      </c>
      <c r="AG479">
        <v>478</v>
      </c>
      <c r="AH479">
        <v>80</v>
      </c>
      <c r="AI479">
        <v>70</v>
      </c>
      <c r="AJ479">
        <v>110</v>
      </c>
      <c r="AK479" t="s">
        <v>136</v>
      </c>
      <c r="AL479" t="s">
        <v>343</v>
      </c>
      <c r="AM479">
        <v>26.6</v>
      </c>
      <c r="AN479">
        <v>4</v>
      </c>
      <c r="AO479">
        <v>0</v>
      </c>
    </row>
    <row r="480" spans="1:41">
      <c r="A480" t="s">
        <v>339</v>
      </c>
      <c r="B480">
        <v>0.5</v>
      </c>
      <c r="C480">
        <v>2</v>
      </c>
      <c r="D480">
        <v>1</v>
      </c>
      <c r="E480">
        <v>0.5</v>
      </c>
      <c r="F480">
        <v>1</v>
      </c>
      <c r="G480">
        <v>0</v>
      </c>
      <c r="H480">
        <v>1</v>
      </c>
      <c r="I480">
        <v>0.5</v>
      </c>
      <c r="J480">
        <v>2</v>
      </c>
      <c r="K480">
        <v>1</v>
      </c>
      <c r="L480">
        <v>2</v>
      </c>
      <c r="M480">
        <v>1</v>
      </c>
      <c r="N480">
        <v>0</v>
      </c>
      <c r="O480">
        <v>0.5</v>
      </c>
      <c r="P480">
        <v>1</v>
      </c>
      <c r="Q480">
        <v>1</v>
      </c>
      <c r="R480">
        <v>0.5</v>
      </c>
      <c r="S480">
        <v>1</v>
      </c>
      <c r="T480">
        <v>65</v>
      </c>
      <c r="U480">
        <v>5120</v>
      </c>
      <c r="V480">
        <v>70</v>
      </c>
      <c r="W480">
        <v>520</v>
      </c>
      <c r="X480">
        <v>45</v>
      </c>
      <c r="Y480" t="s">
        <v>1645</v>
      </c>
      <c r="Z480">
        <v>107</v>
      </c>
      <c r="AA480">
        <v>1000000</v>
      </c>
      <c r="AB480">
        <v>0.3</v>
      </c>
      <c r="AC480">
        <v>50</v>
      </c>
      <c r="AD480" t="s">
        <v>1646</v>
      </c>
      <c r="AE480" t="s">
        <v>1647</v>
      </c>
      <c r="AG480">
        <v>479</v>
      </c>
      <c r="AH480">
        <v>105</v>
      </c>
      <c r="AI480">
        <v>107</v>
      </c>
      <c r="AJ480">
        <v>86</v>
      </c>
      <c r="AK480" t="s">
        <v>128</v>
      </c>
      <c r="AL480" t="s">
        <v>343</v>
      </c>
      <c r="AM480">
        <v>0.3</v>
      </c>
      <c r="AN480">
        <v>4</v>
      </c>
      <c r="AO480">
        <v>0</v>
      </c>
    </row>
    <row r="481" spans="1:41">
      <c r="A481" t="s">
        <v>339</v>
      </c>
      <c r="B481">
        <v>2</v>
      </c>
      <c r="C481">
        <v>2</v>
      </c>
      <c r="D481">
        <v>1</v>
      </c>
      <c r="E481">
        <v>1</v>
      </c>
      <c r="F481">
        <v>1</v>
      </c>
      <c r="G481">
        <v>0.5</v>
      </c>
      <c r="H481">
        <v>1</v>
      </c>
      <c r="I481">
        <v>1</v>
      </c>
      <c r="J481">
        <v>2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0.5</v>
      </c>
      <c r="Q481">
        <v>1</v>
      </c>
      <c r="R481">
        <v>1</v>
      </c>
      <c r="S481">
        <v>1</v>
      </c>
      <c r="T481">
        <v>75</v>
      </c>
      <c r="U481">
        <v>20480</v>
      </c>
      <c r="V481">
        <v>140</v>
      </c>
      <c r="W481">
        <v>580</v>
      </c>
      <c r="X481">
        <v>3</v>
      </c>
      <c r="Y481" t="s">
        <v>1648</v>
      </c>
      <c r="Z481">
        <v>130</v>
      </c>
      <c r="AA481">
        <v>1250000</v>
      </c>
      <c r="AB481">
        <v>0.3</v>
      </c>
      <c r="AC481">
        <v>75</v>
      </c>
      <c r="AD481" t="s">
        <v>1649</v>
      </c>
      <c r="AE481" t="s">
        <v>1650</v>
      </c>
      <c r="AG481">
        <v>480</v>
      </c>
      <c r="AH481">
        <v>75</v>
      </c>
      <c r="AI481">
        <v>130</v>
      </c>
      <c r="AJ481">
        <v>95</v>
      </c>
      <c r="AK481" t="s">
        <v>253</v>
      </c>
      <c r="AM481">
        <v>0.3</v>
      </c>
      <c r="AN481">
        <v>4</v>
      </c>
      <c r="AO481">
        <v>1</v>
      </c>
    </row>
    <row r="482" spans="1:41">
      <c r="A482" t="s">
        <v>339</v>
      </c>
      <c r="B482">
        <v>2</v>
      </c>
      <c r="C482">
        <v>2</v>
      </c>
      <c r="D482">
        <v>1</v>
      </c>
      <c r="E482">
        <v>1</v>
      </c>
      <c r="F482">
        <v>1</v>
      </c>
      <c r="G482">
        <v>0.5</v>
      </c>
      <c r="H482">
        <v>1</v>
      </c>
      <c r="I482">
        <v>1</v>
      </c>
      <c r="J482">
        <v>2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0.5</v>
      </c>
      <c r="Q482">
        <v>1</v>
      </c>
      <c r="R482">
        <v>1</v>
      </c>
      <c r="S482">
        <v>1</v>
      </c>
      <c r="T482">
        <v>105</v>
      </c>
      <c r="U482">
        <v>20480</v>
      </c>
      <c r="V482">
        <v>140</v>
      </c>
      <c r="W482">
        <v>580</v>
      </c>
      <c r="X482">
        <v>3</v>
      </c>
      <c r="Y482" t="s">
        <v>976</v>
      </c>
      <c r="Z482">
        <v>105</v>
      </c>
      <c r="AA482">
        <v>1250000</v>
      </c>
      <c r="AB482">
        <v>0.3</v>
      </c>
      <c r="AC482">
        <v>80</v>
      </c>
      <c r="AD482" t="s">
        <v>1651</v>
      </c>
      <c r="AE482" t="s">
        <v>1652</v>
      </c>
      <c r="AG482">
        <v>481</v>
      </c>
      <c r="AH482">
        <v>105</v>
      </c>
      <c r="AI482">
        <v>105</v>
      </c>
      <c r="AJ482">
        <v>80</v>
      </c>
      <c r="AK482" t="s">
        <v>253</v>
      </c>
      <c r="AM482">
        <v>0.3</v>
      </c>
      <c r="AN482">
        <v>4</v>
      </c>
      <c r="AO482">
        <v>1</v>
      </c>
    </row>
    <row r="483" spans="1:41">
      <c r="A483" t="s">
        <v>339</v>
      </c>
      <c r="B483">
        <v>2</v>
      </c>
      <c r="C483">
        <v>2</v>
      </c>
      <c r="D483">
        <v>1</v>
      </c>
      <c r="E483">
        <v>1</v>
      </c>
      <c r="F483">
        <v>1</v>
      </c>
      <c r="G483">
        <v>0.5</v>
      </c>
      <c r="H483">
        <v>1</v>
      </c>
      <c r="I483">
        <v>1</v>
      </c>
      <c r="J483">
        <v>2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0.5</v>
      </c>
      <c r="Q483">
        <v>1</v>
      </c>
      <c r="R483">
        <v>1</v>
      </c>
      <c r="S483">
        <v>1</v>
      </c>
      <c r="T483">
        <v>125</v>
      </c>
      <c r="U483">
        <v>20480</v>
      </c>
      <c r="V483">
        <v>140</v>
      </c>
      <c r="W483">
        <v>580</v>
      </c>
      <c r="X483">
        <v>3</v>
      </c>
      <c r="Y483" t="s">
        <v>1653</v>
      </c>
      <c r="Z483">
        <v>70</v>
      </c>
      <c r="AA483">
        <v>1250000</v>
      </c>
      <c r="AB483">
        <v>0.3</v>
      </c>
      <c r="AC483">
        <v>75</v>
      </c>
      <c r="AD483" t="s">
        <v>1654</v>
      </c>
      <c r="AE483" t="s">
        <v>1655</v>
      </c>
      <c r="AG483">
        <v>482</v>
      </c>
      <c r="AH483">
        <v>125</v>
      </c>
      <c r="AI483">
        <v>70</v>
      </c>
      <c r="AJ483">
        <v>115</v>
      </c>
      <c r="AK483" t="s">
        <v>253</v>
      </c>
      <c r="AM483">
        <v>0.3</v>
      </c>
      <c r="AN483">
        <v>4</v>
      </c>
      <c r="AO483">
        <v>1</v>
      </c>
    </row>
    <row r="484" spans="1:41">
      <c r="A484" t="s">
        <v>1656</v>
      </c>
      <c r="B484">
        <v>0.5</v>
      </c>
      <c r="C484">
        <v>1</v>
      </c>
      <c r="D484">
        <v>1</v>
      </c>
      <c r="E484">
        <v>0.5</v>
      </c>
      <c r="F484">
        <v>1</v>
      </c>
      <c r="G484">
        <v>2</v>
      </c>
      <c r="H484">
        <v>1</v>
      </c>
      <c r="I484">
        <v>0.5</v>
      </c>
      <c r="J484">
        <v>1</v>
      </c>
      <c r="K484">
        <v>0.25</v>
      </c>
      <c r="L484">
        <v>2</v>
      </c>
      <c r="M484">
        <v>1</v>
      </c>
      <c r="N484">
        <v>0.5</v>
      </c>
      <c r="O484">
        <v>0</v>
      </c>
      <c r="P484">
        <v>0.5</v>
      </c>
      <c r="Q484">
        <v>0.5</v>
      </c>
      <c r="R484">
        <v>0.5</v>
      </c>
      <c r="S484">
        <v>0.5</v>
      </c>
      <c r="T484">
        <v>120</v>
      </c>
      <c r="U484">
        <v>30720</v>
      </c>
      <c r="V484">
        <v>0</v>
      </c>
      <c r="W484">
        <v>680</v>
      </c>
      <c r="X484">
        <v>3</v>
      </c>
      <c r="Y484" t="s">
        <v>1657</v>
      </c>
      <c r="Z484">
        <v>120</v>
      </c>
      <c r="AA484">
        <v>1250000</v>
      </c>
      <c r="AB484">
        <v>5.4</v>
      </c>
      <c r="AC484">
        <v>100</v>
      </c>
      <c r="AD484" t="s">
        <v>1658</v>
      </c>
      <c r="AE484" t="s">
        <v>1659</v>
      </c>
      <c r="AG484">
        <v>483</v>
      </c>
      <c r="AH484">
        <v>150</v>
      </c>
      <c r="AI484">
        <v>100</v>
      </c>
      <c r="AJ484">
        <v>90</v>
      </c>
      <c r="AK484" t="s">
        <v>307</v>
      </c>
      <c r="AL484" t="s">
        <v>538</v>
      </c>
      <c r="AM484">
        <v>683</v>
      </c>
      <c r="AN484">
        <v>4</v>
      </c>
      <c r="AO484">
        <v>1</v>
      </c>
    </row>
    <row r="485" spans="1:41">
      <c r="A485" t="s">
        <v>1656</v>
      </c>
      <c r="B485">
        <v>1</v>
      </c>
      <c r="C485">
        <v>1</v>
      </c>
      <c r="D485">
        <v>2</v>
      </c>
      <c r="E485">
        <v>1</v>
      </c>
      <c r="F485">
        <v>2</v>
      </c>
      <c r="G485">
        <v>1</v>
      </c>
      <c r="H485">
        <v>0.25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0.5</v>
      </c>
      <c r="S485">
        <v>0.25</v>
      </c>
      <c r="T485">
        <v>120</v>
      </c>
      <c r="U485">
        <v>30720</v>
      </c>
      <c r="V485">
        <v>0</v>
      </c>
      <c r="W485">
        <v>680</v>
      </c>
      <c r="X485">
        <v>3</v>
      </c>
      <c r="Y485" t="s">
        <v>1660</v>
      </c>
      <c r="Z485">
        <v>100</v>
      </c>
      <c r="AA485">
        <v>1250000</v>
      </c>
      <c r="AB485">
        <v>4.2</v>
      </c>
      <c r="AC485">
        <v>90</v>
      </c>
      <c r="AD485" t="s">
        <v>1661</v>
      </c>
      <c r="AE485" t="s">
        <v>1662</v>
      </c>
      <c r="AG485">
        <v>484</v>
      </c>
      <c r="AH485">
        <v>150</v>
      </c>
      <c r="AI485">
        <v>120</v>
      </c>
      <c r="AJ485">
        <v>100</v>
      </c>
      <c r="AK485" t="s">
        <v>66</v>
      </c>
      <c r="AL485" t="s">
        <v>538</v>
      </c>
      <c r="AM485">
        <v>336</v>
      </c>
      <c r="AN485">
        <v>4</v>
      </c>
      <c r="AO485">
        <v>1</v>
      </c>
    </row>
    <row r="486" spans="1:41">
      <c r="A486" t="s">
        <v>1663</v>
      </c>
      <c r="B486">
        <v>0.25</v>
      </c>
      <c r="C486">
        <v>1</v>
      </c>
      <c r="D486">
        <v>0.5</v>
      </c>
      <c r="E486">
        <v>1</v>
      </c>
      <c r="F486">
        <v>0.25</v>
      </c>
      <c r="G486">
        <v>2</v>
      </c>
      <c r="H486">
        <v>1</v>
      </c>
      <c r="I486">
        <v>0.5</v>
      </c>
      <c r="J486">
        <v>1</v>
      </c>
      <c r="K486">
        <v>0.25</v>
      </c>
      <c r="L486">
        <v>4</v>
      </c>
      <c r="M486">
        <v>0.25</v>
      </c>
      <c r="N486">
        <v>0.5</v>
      </c>
      <c r="O486">
        <v>0</v>
      </c>
      <c r="P486">
        <v>0.5</v>
      </c>
      <c r="Q486">
        <v>1</v>
      </c>
      <c r="R486">
        <v>0.25</v>
      </c>
      <c r="S486">
        <v>2</v>
      </c>
      <c r="T486">
        <v>90</v>
      </c>
      <c r="U486">
        <v>2560</v>
      </c>
      <c r="V486">
        <v>100</v>
      </c>
      <c r="W486">
        <v>600</v>
      </c>
      <c r="X486">
        <v>3</v>
      </c>
      <c r="Y486" t="s">
        <v>1664</v>
      </c>
      <c r="Z486">
        <v>106</v>
      </c>
      <c r="AA486">
        <v>1250000</v>
      </c>
      <c r="AB486">
        <v>1.7</v>
      </c>
      <c r="AC486">
        <v>91</v>
      </c>
      <c r="AD486" t="s">
        <v>1665</v>
      </c>
      <c r="AE486" t="s">
        <v>1666</v>
      </c>
      <c r="AF486">
        <v>50</v>
      </c>
      <c r="AG486">
        <v>485</v>
      </c>
      <c r="AH486">
        <v>130</v>
      </c>
      <c r="AI486">
        <v>106</v>
      </c>
      <c r="AJ486">
        <v>77</v>
      </c>
      <c r="AK486" t="s">
        <v>55</v>
      </c>
      <c r="AL486" t="s">
        <v>307</v>
      </c>
      <c r="AM486">
        <v>430</v>
      </c>
      <c r="AN486">
        <v>4</v>
      </c>
      <c r="AO486">
        <v>1</v>
      </c>
    </row>
    <row r="487" spans="1:41">
      <c r="A487" t="s">
        <v>1667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2</v>
      </c>
      <c r="H487">
        <v>1</v>
      </c>
      <c r="I487">
        <v>1</v>
      </c>
      <c r="J487">
        <v>0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160</v>
      </c>
      <c r="U487">
        <v>30720</v>
      </c>
      <c r="V487">
        <v>0</v>
      </c>
      <c r="W487">
        <v>670</v>
      </c>
      <c r="X487">
        <v>3</v>
      </c>
      <c r="Y487" t="s">
        <v>1668</v>
      </c>
      <c r="Z487">
        <v>110</v>
      </c>
      <c r="AA487">
        <v>1250000</v>
      </c>
      <c r="AB487">
        <v>3.7</v>
      </c>
      <c r="AC487">
        <v>110</v>
      </c>
      <c r="AD487" t="s">
        <v>1669</v>
      </c>
      <c r="AE487" t="s">
        <v>1670</v>
      </c>
      <c r="AG487">
        <v>486</v>
      </c>
      <c r="AH487">
        <v>80</v>
      </c>
      <c r="AI487">
        <v>110</v>
      </c>
      <c r="AJ487">
        <v>100</v>
      </c>
      <c r="AK487" t="s">
        <v>99</v>
      </c>
      <c r="AM487">
        <v>420</v>
      </c>
      <c r="AN487">
        <v>4</v>
      </c>
      <c r="AO487">
        <v>1</v>
      </c>
    </row>
    <row r="488" spans="1:41">
      <c r="A488" t="s">
        <v>1671</v>
      </c>
      <c r="B488">
        <v>0.5</v>
      </c>
      <c r="C488">
        <v>2</v>
      </c>
      <c r="D488">
        <v>2</v>
      </c>
      <c r="E488">
        <v>0.5</v>
      </c>
      <c r="F488">
        <v>2</v>
      </c>
      <c r="G488">
        <v>0</v>
      </c>
      <c r="H488">
        <v>0.5</v>
      </c>
      <c r="I488">
        <v>1</v>
      </c>
      <c r="J488">
        <v>2</v>
      </c>
      <c r="K488">
        <v>0.5</v>
      </c>
      <c r="L488">
        <v>1</v>
      </c>
      <c r="M488">
        <v>2</v>
      </c>
      <c r="N488">
        <v>0</v>
      </c>
      <c r="O488">
        <v>0.5</v>
      </c>
      <c r="P488">
        <v>1</v>
      </c>
      <c r="Q488">
        <v>1</v>
      </c>
      <c r="R488">
        <v>1</v>
      </c>
      <c r="S488">
        <v>0.5</v>
      </c>
      <c r="T488">
        <v>120</v>
      </c>
      <c r="U488">
        <v>30720</v>
      </c>
      <c r="V488">
        <v>0</v>
      </c>
      <c r="W488">
        <v>680</v>
      </c>
      <c r="X488">
        <v>3</v>
      </c>
      <c r="Y488" t="s">
        <v>1672</v>
      </c>
      <c r="Z488">
        <v>100</v>
      </c>
      <c r="AA488">
        <v>1250000</v>
      </c>
      <c r="AB488">
        <v>4.5</v>
      </c>
      <c r="AC488">
        <v>150</v>
      </c>
      <c r="AD488" t="s">
        <v>1673</v>
      </c>
      <c r="AE488" t="s">
        <v>1674</v>
      </c>
      <c r="AG488">
        <v>487</v>
      </c>
      <c r="AH488">
        <v>120</v>
      </c>
      <c r="AI488">
        <v>100</v>
      </c>
      <c r="AJ488">
        <v>90</v>
      </c>
      <c r="AK488" t="s">
        <v>343</v>
      </c>
      <c r="AL488" t="s">
        <v>538</v>
      </c>
      <c r="AM488">
        <v>750</v>
      </c>
      <c r="AN488">
        <v>4</v>
      </c>
      <c r="AO488">
        <v>1</v>
      </c>
    </row>
    <row r="489" spans="1:41">
      <c r="A489" t="s">
        <v>339</v>
      </c>
      <c r="B489">
        <v>2</v>
      </c>
      <c r="C489">
        <v>2</v>
      </c>
      <c r="D489">
        <v>1</v>
      </c>
      <c r="E489">
        <v>1</v>
      </c>
      <c r="F489">
        <v>1</v>
      </c>
      <c r="G489">
        <v>0.5</v>
      </c>
      <c r="H489">
        <v>1</v>
      </c>
      <c r="I489">
        <v>1</v>
      </c>
      <c r="J489">
        <v>2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0.5</v>
      </c>
      <c r="Q489">
        <v>1</v>
      </c>
      <c r="R489">
        <v>1</v>
      </c>
      <c r="S489">
        <v>1</v>
      </c>
      <c r="T489">
        <v>70</v>
      </c>
      <c r="U489">
        <v>30720</v>
      </c>
      <c r="V489">
        <v>100</v>
      </c>
      <c r="W489">
        <v>600</v>
      </c>
      <c r="X489">
        <v>3</v>
      </c>
      <c r="Y489" t="s">
        <v>1675</v>
      </c>
      <c r="Z489">
        <v>120</v>
      </c>
      <c r="AA489">
        <v>1250000</v>
      </c>
      <c r="AB489">
        <v>1.5</v>
      </c>
      <c r="AC489">
        <v>120</v>
      </c>
      <c r="AD489" t="s">
        <v>1676</v>
      </c>
      <c r="AE489" t="s">
        <v>1677</v>
      </c>
      <c r="AF489">
        <v>0</v>
      </c>
      <c r="AG489">
        <v>488</v>
      </c>
      <c r="AH489">
        <v>75</v>
      </c>
      <c r="AI489">
        <v>130</v>
      </c>
      <c r="AJ489">
        <v>85</v>
      </c>
      <c r="AK489" t="s">
        <v>253</v>
      </c>
      <c r="AM489">
        <v>85.6</v>
      </c>
      <c r="AN489">
        <v>4</v>
      </c>
      <c r="AO489">
        <v>1</v>
      </c>
    </row>
    <row r="490" spans="1:41">
      <c r="A490" t="s">
        <v>1678</v>
      </c>
      <c r="B490">
        <v>1</v>
      </c>
      <c r="C490">
        <v>1</v>
      </c>
      <c r="D490">
        <v>1</v>
      </c>
      <c r="E490">
        <v>2</v>
      </c>
      <c r="F490">
        <v>1</v>
      </c>
      <c r="G490">
        <v>1</v>
      </c>
      <c r="H490">
        <v>0.5</v>
      </c>
      <c r="I490">
        <v>1</v>
      </c>
      <c r="J490">
        <v>1</v>
      </c>
      <c r="K490">
        <v>2</v>
      </c>
      <c r="L490">
        <v>1</v>
      </c>
      <c r="M490">
        <v>0.5</v>
      </c>
      <c r="N490">
        <v>1</v>
      </c>
      <c r="O490">
        <v>1</v>
      </c>
      <c r="P490">
        <v>1</v>
      </c>
      <c r="Q490">
        <v>1</v>
      </c>
      <c r="R490">
        <v>0.5</v>
      </c>
      <c r="S490">
        <v>0.5</v>
      </c>
      <c r="T490">
        <v>80</v>
      </c>
      <c r="U490">
        <v>10240</v>
      </c>
      <c r="V490">
        <v>70</v>
      </c>
      <c r="W490">
        <v>480</v>
      </c>
      <c r="X490">
        <v>30</v>
      </c>
      <c r="Y490" t="s">
        <v>1679</v>
      </c>
      <c r="Z490">
        <v>80</v>
      </c>
      <c r="AA490">
        <v>1250000</v>
      </c>
      <c r="AB490">
        <v>0.4</v>
      </c>
      <c r="AC490">
        <v>80</v>
      </c>
      <c r="AD490" t="s">
        <v>1680</v>
      </c>
      <c r="AE490" t="s">
        <v>1681</v>
      </c>
      <c r="AG490">
        <v>489</v>
      </c>
      <c r="AH490">
        <v>80</v>
      </c>
      <c r="AI490">
        <v>80</v>
      </c>
      <c r="AJ490">
        <v>80</v>
      </c>
      <c r="AK490" t="s">
        <v>66</v>
      </c>
      <c r="AM490">
        <v>3.1</v>
      </c>
      <c r="AN490">
        <v>4</v>
      </c>
      <c r="AO490">
        <v>0</v>
      </c>
    </row>
    <row r="491" spans="1:41">
      <c r="A491" t="s">
        <v>1678</v>
      </c>
      <c r="B491">
        <v>1</v>
      </c>
      <c r="C491">
        <v>1</v>
      </c>
      <c r="D491">
        <v>1</v>
      </c>
      <c r="E491">
        <v>2</v>
      </c>
      <c r="F491">
        <v>1</v>
      </c>
      <c r="G491">
        <v>1</v>
      </c>
      <c r="H491">
        <v>0.5</v>
      </c>
      <c r="I491">
        <v>1</v>
      </c>
      <c r="J491">
        <v>1</v>
      </c>
      <c r="K491">
        <v>2</v>
      </c>
      <c r="L491">
        <v>1</v>
      </c>
      <c r="M491">
        <v>0.5</v>
      </c>
      <c r="N491">
        <v>1</v>
      </c>
      <c r="O491">
        <v>1</v>
      </c>
      <c r="P491">
        <v>1</v>
      </c>
      <c r="Q491">
        <v>1</v>
      </c>
      <c r="R491">
        <v>0.5</v>
      </c>
      <c r="S491">
        <v>0.5</v>
      </c>
      <c r="T491">
        <v>100</v>
      </c>
      <c r="U491">
        <v>2560</v>
      </c>
      <c r="V491">
        <v>70</v>
      </c>
      <c r="W491">
        <v>600</v>
      </c>
      <c r="X491">
        <v>3</v>
      </c>
      <c r="Y491" t="s">
        <v>1682</v>
      </c>
      <c r="Z491">
        <v>100</v>
      </c>
      <c r="AA491">
        <v>1250000</v>
      </c>
      <c r="AB491">
        <v>0.3</v>
      </c>
      <c r="AC491">
        <v>100</v>
      </c>
      <c r="AD491" t="s">
        <v>1683</v>
      </c>
      <c r="AE491" t="s">
        <v>1684</v>
      </c>
      <c r="AG491">
        <v>490</v>
      </c>
      <c r="AH491">
        <v>100</v>
      </c>
      <c r="AI491">
        <v>100</v>
      </c>
      <c r="AJ491">
        <v>100</v>
      </c>
      <c r="AK491" t="s">
        <v>66</v>
      </c>
      <c r="AM491">
        <v>1.4</v>
      </c>
      <c r="AN491">
        <v>4</v>
      </c>
      <c r="AO491">
        <v>1</v>
      </c>
    </row>
    <row r="492" spans="1:41">
      <c r="A492" t="s">
        <v>1685</v>
      </c>
      <c r="B492">
        <v>2</v>
      </c>
      <c r="C492">
        <v>0.5</v>
      </c>
      <c r="D492">
        <v>1</v>
      </c>
      <c r="E492">
        <v>1</v>
      </c>
      <c r="F492">
        <v>2</v>
      </c>
      <c r="G492">
        <v>2</v>
      </c>
      <c r="H492">
        <v>1</v>
      </c>
      <c r="I492">
        <v>1</v>
      </c>
      <c r="J492">
        <v>0.5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0</v>
      </c>
      <c r="Q492">
        <v>1</v>
      </c>
      <c r="R492">
        <v>1</v>
      </c>
      <c r="S492">
        <v>1</v>
      </c>
      <c r="T492">
        <v>90</v>
      </c>
      <c r="U492">
        <v>30720</v>
      </c>
      <c r="V492">
        <v>0</v>
      </c>
      <c r="W492">
        <v>600</v>
      </c>
      <c r="X492">
        <v>3</v>
      </c>
      <c r="Y492" t="s">
        <v>1686</v>
      </c>
      <c r="Z492">
        <v>90</v>
      </c>
      <c r="AA492">
        <v>1250000</v>
      </c>
      <c r="AB492">
        <v>1.5</v>
      </c>
      <c r="AC492">
        <v>70</v>
      </c>
      <c r="AD492" t="s">
        <v>1687</v>
      </c>
      <c r="AE492" t="s">
        <v>1688</v>
      </c>
      <c r="AG492">
        <v>491</v>
      </c>
      <c r="AH492">
        <v>135</v>
      </c>
      <c r="AI492">
        <v>90</v>
      </c>
      <c r="AJ492">
        <v>125</v>
      </c>
      <c r="AK492" t="s">
        <v>109</v>
      </c>
      <c r="AM492">
        <v>50.5</v>
      </c>
      <c r="AN492">
        <v>4</v>
      </c>
      <c r="AO492">
        <v>1</v>
      </c>
    </row>
    <row r="493" spans="1:41">
      <c r="A493" t="s">
        <v>1689</v>
      </c>
      <c r="B493">
        <v>2</v>
      </c>
      <c r="C493">
        <v>1</v>
      </c>
      <c r="D493">
        <v>1</v>
      </c>
      <c r="E493">
        <v>0.5</v>
      </c>
      <c r="F493">
        <v>1</v>
      </c>
      <c r="G493">
        <v>1</v>
      </c>
      <c r="H493">
        <v>2</v>
      </c>
      <c r="I493">
        <v>2</v>
      </c>
      <c r="J493">
        <v>1</v>
      </c>
      <c r="K493">
        <v>0.5</v>
      </c>
      <c r="L493">
        <v>0.5</v>
      </c>
      <c r="M493">
        <v>2</v>
      </c>
      <c r="N493">
        <v>1</v>
      </c>
      <c r="O493">
        <v>2</v>
      </c>
      <c r="P493">
        <v>1</v>
      </c>
      <c r="Q493">
        <v>1</v>
      </c>
      <c r="R493">
        <v>1</v>
      </c>
      <c r="S493">
        <v>0.5</v>
      </c>
      <c r="T493">
        <v>103</v>
      </c>
      <c r="U493">
        <v>30720</v>
      </c>
      <c r="V493">
        <v>100</v>
      </c>
      <c r="W493">
        <v>600</v>
      </c>
      <c r="X493">
        <v>45</v>
      </c>
      <c r="Y493" t="s">
        <v>1690</v>
      </c>
      <c r="Z493">
        <v>75</v>
      </c>
      <c r="AA493">
        <v>1059860</v>
      </c>
      <c r="AB493">
        <v>0.2</v>
      </c>
      <c r="AC493">
        <v>100</v>
      </c>
      <c r="AD493" t="s">
        <v>1691</v>
      </c>
      <c r="AE493" t="s">
        <v>1692</v>
      </c>
      <c r="AG493">
        <v>492</v>
      </c>
      <c r="AH493">
        <v>120</v>
      </c>
      <c r="AI493">
        <v>75</v>
      </c>
      <c r="AJ493">
        <v>127</v>
      </c>
      <c r="AK493" t="s">
        <v>45</v>
      </c>
      <c r="AL493" t="s">
        <v>45</v>
      </c>
      <c r="AM493">
        <v>2.1</v>
      </c>
      <c r="AN493">
        <v>4</v>
      </c>
      <c r="AO493">
        <v>1</v>
      </c>
    </row>
    <row r="494" spans="1:41">
      <c r="A494" t="s">
        <v>1693</v>
      </c>
      <c r="B494">
        <v>1</v>
      </c>
      <c r="C494">
        <v>1</v>
      </c>
      <c r="D494">
        <v>1</v>
      </c>
      <c r="E494">
        <v>1</v>
      </c>
      <c r="F494">
        <v>1</v>
      </c>
      <c r="G494">
        <v>2</v>
      </c>
      <c r="H494">
        <v>1</v>
      </c>
      <c r="I494">
        <v>1</v>
      </c>
      <c r="J494">
        <v>0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120</v>
      </c>
      <c r="U494">
        <v>30720</v>
      </c>
      <c r="V494">
        <v>0</v>
      </c>
      <c r="W494">
        <v>720</v>
      </c>
      <c r="X494">
        <v>3</v>
      </c>
      <c r="Y494" t="s">
        <v>1694</v>
      </c>
      <c r="Z494">
        <v>120</v>
      </c>
      <c r="AA494">
        <v>1250000</v>
      </c>
      <c r="AB494">
        <v>3.2</v>
      </c>
      <c r="AC494">
        <v>120</v>
      </c>
      <c r="AD494" t="s">
        <v>1695</v>
      </c>
      <c r="AE494" t="s">
        <v>1696</v>
      </c>
      <c r="AG494">
        <v>493</v>
      </c>
      <c r="AH494">
        <v>120</v>
      </c>
      <c r="AI494">
        <v>120</v>
      </c>
      <c r="AJ494">
        <v>120</v>
      </c>
      <c r="AK494" t="s">
        <v>99</v>
      </c>
      <c r="AM494">
        <v>320</v>
      </c>
      <c r="AN494">
        <v>4</v>
      </c>
      <c r="AO494">
        <v>1</v>
      </c>
    </row>
    <row r="495" spans="1:41">
      <c r="A495" t="s">
        <v>1697</v>
      </c>
      <c r="B495">
        <v>1</v>
      </c>
      <c r="C495">
        <v>2</v>
      </c>
      <c r="D495">
        <v>1</v>
      </c>
      <c r="E495">
        <v>1</v>
      </c>
      <c r="F495">
        <v>0.5</v>
      </c>
      <c r="G495">
        <v>0.5</v>
      </c>
      <c r="H495">
        <v>0.5</v>
      </c>
      <c r="I495">
        <v>1</v>
      </c>
      <c r="J495">
        <v>2</v>
      </c>
      <c r="K495">
        <v>0.5</v>
      </c>
      <c r="L495">
        <v>2</v>
      </c>
      <c r="M495">
        <v>0.5</v>
      </c>
      <c r="N495">
        <v>1</v>
      </c>
      <c r="O495">
        <v>1</v>
      </c>
      <c r="P495">
        <v>0.5</v>
      </c>
      <c r="Q495">
        <v>2</v>
      </c>
      <c r="R495">
        <v>0.5</v>
      </c>
      <c r="S495">
        <v>2</v>
      </c>
      <c r="T495">
        <v>100</v>
      </c>
      <c r="U495">
        <v>30720</v>
      </c>
      <c r="V495">
        <v>100</v>
      </c>
      <c r="W495">
        <v>600</v>
      </c>
      <c r="X495">
        <v>3</v>
      </c>
      <c r="Y495" t="s">
        <v>1698</v>
      </c>
      <c r="Z495">
        <v>100</v>
      </c>
      <c r="AA495">
        <v>1250000</v>
      </c>
      <c r="AB495">
        <v>0.4</v>
      </c>
      <c r="AC495">
        <v>100</v>
      </c>
      <c r="AD495" t="s">
        <v>1699</v>
      </c>
      <c r="AE495" t="s">
        <v>1700</v>
      </c>
      <c r="AG495">
        <v>494</v>
      </c>
      <c r="AH495">
        <v>100</v>
      </c>
      <c r="AI495">
        <v>100</v>
      </c>
      <c r="AJ495">
        <v>100</v>
      </c>
      <c r="AK495" t="s">
        <v>253</v>
      </c>
      <c r="AL495" t="s">
        <v>55</v>
      </c>
      <c r="AM495">
        <v>4</v>
      </c>
      <c r="AN495">
        <v>5</v>
      </c>
      <c r="AO495">
        <v>1</v>
      </c>
    </row>
    <row r="496" spans="1:41">
      <c r="A496" t="s">
        <v>1701</v>
      </c>
      <c r="B496">
        <v>2</v>
      </c>
      <c r="C496">
        <v>1</v>
      </c>
      <c r="D496">
        <v>1</v>
      </c>
      <c r="E496">
        <v>0.5</v>
      </c>
      <c r="F496">
        <v>1</v>
      </c>
      <c r="G496">
        <v>1</v>
      </c>
      <c r="H496">
        <v>2</v>
      </c>
      <c r="I496">
        <v>2</v>
      </c>
      <c r="J496">
        <v>1</v>
      </c>
      <c r="K496">
        <v>0.5</v>
      </c>
      <c r="L496">
        <v>0.5</v>
      </c>
      <c r="M496">
        <v>2</v>
      </c>
      <c r="N496">
        <v>1</v>
      </c>
      <c r="O496">
        <v>2</v>
      </c>
      <c r="P496">
        <v>1</v>
      </c>
      <c r="Q496">
        <v>1</v>
      </c>
      <c r="R496">
        <v>1</v>
      </c>
      <c r="S496">
        <v>0.5</v>
      </c>
      <c r="T496">
        <v>45</v>
      </c>
      <c r="U496">
        <v>5120</v>
      </c>
      <c r="V496">
        <v>70</v>
      </c>
      <c r="W496">
        <v>308</v>
      </c>
      <c r="X496">
        <v>45</v>
      </c>
      <c r="Y496" t="s">
        <v>1702</v>
      </c>
      <c r="Z496">
        <v>55</v>
      </c>
      <c r="AA496">
        <v>1059860</v>
      </c>
      <c r="AB496">
        <v>0.6</v>
      </c>
      <c r="AC496">
        <v>45</v>
      </c>
      <c r="AD496" t="s">
        <v>1703</v>
      </c>
      <c r="AE496" t="s">
        <v>1704</v>
      </c>
      <c r="AF496">
        <v>88.1</v>
      </c>
      <c r="AG496">
        <v>495</v>
      </c>
      <c r="AH496">
        <v>45</v>
      </c>
      <c r="AI496">
        <v>55</v>
      </c>
      <c r="AJ496">
        <v>63</v>
      </c>
      <c r="AK496" t="s">
        <v>45</v>
      </c>
      <c r="AM496">
        <v>8.1</v>
      </c>
      <c r="AN496">
        <v>5</v>
      </c>
      <c r="AO496">
        <v>0</v>
      </c>
    </row>
    <row r="497" spans="1:41">
      <c r="A497" t="s">
        <v>1701</v>
      </c>
      <c r="B497">
        <v>2</v>
      </c>
      <c r="C497">
        <v>1</v>
      </c>
      <c r="D497">
        <v>1</v>
      </c>
      <c r="E497">
        <v>0.5</v>
      </c>
      <c r="F497">
        <v>1</v>
      </c>
      <c r="G497">
        <v>1</v>
      </c>
      <c r="H497">
        <v>2</v>
      </c>
      <c r="I497">
        <v>2</v>
      </c>
      <c r="J497">
        <v>1</v>
      </c>
      <c r="K497">
        <v>0.5</v>
      </c>
      <c r="L497">
        <v>0.5</v>
      </c>
      <c r="M497">
        <v>2</v>
      </c>
      <c r="N497">
        <v>1</v>
      </c>
      <c r="O497">
        <v>2</v>
      </c>
      <c r="P497">
        <v>1</v>
      </c>
      <c r="Q497">
        <v>1</v>
      </c>
      <c r="R497">
        <v>1</v>
      </c>
      <c r="S497">
        <v>0.5</v>
      </c>
      <c r="T497">
        <v>60</v>
      </c>
      <c r="U497">
        <v>5120</v>
      </c>
      <c r="V497">
        <v>70</v>
      </c>
      <c r="W497">
        <v>413</v>
      </c>
      <c r="X497">
        <v>45</v>
      </c>
      <c r="Y497" t="s">
        <v>1702</v>
      </c>
      <c r="Z497">
        <v>75</v>
      </c>
      <c r="AA497">
        <v>1059860</v>
      </c>
      <c r="AB497">
        <v>0.8</v>
      </c>
      <c r="AC497">
        <v>60</v>
      </c>
      <c r="AD497" t="s">
        <v>1705</v>
      </c>
      <c r="AE497" t="s">
        <v>1706</v>
      </c>
      <c r="AF497">
        <v>88.1</v>
      </c>
      <c r="AG497">
        <v>496</v>
      </c>
      <c r="AH497">
        <v>60</v>
      </c>
      <c r="AI497">
        <v>75</v>
      </c>
      <c r="AJ497">
        <v>83</v>
      </c>
      <c r="AK497" t="s">
        <v>45</v>
      </c>
      <c r="AM497">
        <v>16</v>
      </c>
      <c r="AN497">
        <v>5</v>
      </c>
      <c r="AO497">
        <v>0</v>
      </c>
    </row>
    <row r="498" spans="1:41">
      <c r="A498" t="s">
        <v>1701</v>
      </c>
      <c r="B498">
        <v>2</v>
      </c>
      <c r="C498">
        <v>1</v>
      </c>
      <c r="D498">
        <v>1</v>
      </c>
      <c r="E498">
        <v>0.5</v>
      </c>
      <c r="F498">
        <v>1</v>
      </c>
      <c r="G498">
        <v>1</v>
      </c>
      <c r="H498">
        <v>2</v>
      </c>
      <c r="I498">
        <v>2</v>
      </c>
      <c r="J498">
        <v>1</v>
      </c>
      <c r="K498">
        <v>0.5</v>
      </c>
      <c r="L498">
        <v>0.5</v>
      </c>
      <c r="M498">
        <v>2</v>
      </c>
      <c r="N498">
        <v>1</v>
      </c>
      <c r="O498">
        <v>2</v>
      </c>
      <c r="P498">
        <v>1</v>
      </c>
      <c r="Q498">
        <v>1</v>
      </c>
      <c r="R498">
        <v>1</v>
      </c>
      <c r="S498">
        <v>0.5</v>
      </c>
      <c r="T498">
        <v>75</v>
      </c>
      <c r="U498">
        <v>5120</v>
      </c>
      <c r="V498">
        <v>70</v>
      </c>
      <c r="W498">
        <v>528</v>
      </c>
      <c r="X498">
        <v>45</v>
      </c>
      <c r="Y498" t="s">
        <v>1707</v>
      </c>
      <c r="Z498">
        <v>95</v>
      </c>
      <c r="AA498">
        <v>1059860</v>
      </c>
      <c r="AB498">
        <v>3.3</v>
      </c>
      <c r="AC498">
        <v>75</v>
      </c>
      <c r="AD498" t="s">
        <v>1708</v>
      </c>
      <c r="AE498" t="s">
        <v>1709</v>
      </c>
      <c r="AF498">
        <v>88.1</v>
      </c>
      <c r="AG498">
        <v>497</v>
      </c>
      <c r="AH498">
        <v>75</v>
      </c>
      <c r="AI498">
        <v>95</v>
      </c>
      <c r="AJ498">
        <v>113</v>
      </c>
      <c r="AK498" t="s">
        <v>45</v>
      </c>
      <c r="AM498">
        <v>63</v>
      </c>
      <c r="AN498">
        <v>5</v>
      </c>
      <c r="AO498">
        <v>0</v>
      </c>
    </row>
    <row r="499" spans="1:41">
      <c r="A499" t="s">
        <v>1710</v>
      </c>
      <c r="B499">
        <v>0.5</v>
      </c>
      <c r="C499">
        <v>1</v>
      </c>
      <c r="D499">
        <v>1</v>
      </c>
      <c r="E499">
        <v>1</v>
      </c>
      <c r="F499">
        <v>0.5</v>
      </c>
      <c r="G499">
        <v>1</v>
      </c>
      <c r="H499">
        <v>0.5</v>
      </c>
      <c r="I499">
        <v>1</v>
      </c>
      <c r="J499">
        <v>1</v>
      </c>
      <c r="K499">
        <v>0.5</v>
      </c>
      <c r="L499">
        <v>2</v>
      </c>
      <c r="M499">
        <v>0.5</v>
      </c>
      <c r="N499">
        <v>1</v>
      </c>
      <c r="O499">
        <v>1</v>
      </c>
      <c r="P499">
        <v>1</v>
      </c>
      <c r="Q499">
        <v>2</v>
      </c>
      <c r="R499">
        <v>0.5</v>
      </c>
      <c r="S499">
        <v>2</v>
      </c>
      <c r="T499">
        <v>63</v>
      </c>
      <c r="U499">
        <v>5120</v>
      </c>
      <c r="V499">
        <v>70</v>
      </c>
      <c r="W499">
        <v>308</v>
      </c>
      <c r="X499">
        <v>45</v>
      </c>
      <c r="Y499" t="s">
        <v>1711</v>
      </c>
      <c r="Z499">
        <v>45</v>
      </c>
      <c r="AA499">
        <v>1059860</v>
      </c>
      <c r="AB499">
        <v>0.5</v>
      </c>
      <c r="AC499">
        <v>65</v>
      </c>
      <c r="AD499" t="s">
        <v>1712</v>
      </c>
      <c r="AE499" t="s">
        <v>1713</v>
      </c>
      <c r="AF499">
        <v>88.1</v>
      </c>
      <c r="AG499">
        <v>498</v>
      </c>
      <c r="AH499">
        <v>45</v>
      </c>
      <c r="AI499">
        <v>45</v>
      </c>
      <c r="AJ499">
        <v>45</v>
      </c>
      <c r="AK499" t="s">
        <v>55</v>
      </c>
      <c r="AM499">
        <v>9.9</v>
      </c>
      <c r="AN499">
        <v>5</v>
      </c>
      <c r="AO499">
        <v>0</v>
      </c>
    </row>
    <row r="500" spans="1:41">
      <c r="A500" t="s">
        <v>1710</v>
      </c>
      <c r="B500">
        <v>0.25</v>
      </c>
      <c r="C500">
        <v>0.5</v>
      </c>
      <c r="D500">
        <v>1</v>
      </c>
      <c r="E500">
        <v>1</v>
      </c>
      <c r="F500">
        <v>1</v>
      </c>
      <c r="G500">
        <v>1</v>
      </c>
      <c r="H500">
        <v>0.5</v>
      </c>
      <c r="I500">
        <v>2</v>
      </c>
      <c r="J500">
        <v>1</v>
      </c>
      <c r="K500">
        <v>0.5</v>
      </c>
      <c r="L500">
        <v>2</v>
      </c>
      <c r="M500">
        <v>0.5</v>
      </c>
      <c r="N500">
        <v>1</v>
      </c>
      <c r="O500">
        <v>1</v>
      </c>
      <c r="P500">
        <v>2</v>
      </c>
      <c r="Q500">
        <v>1</v>
      </c>
      <c r="R500">
        <v>0.5</v>
      </c>
      <c r="S500">
        <v>2</v>
      </c>
      <c r="T500">
        <v>93</v>
      </c>
      <c r="U500">
        <v>5120</v>
      </c>
      <c r="V500">
        <v>70</v>
      </c>
      <c r="W500">
        <v>418</v>
      </c>
      <c r="X500">
        <v>45</v>
      </c>
      <c r="Y500" t="s">
        <v>1711</v>
      </c>
      <c r="Z500">
        <v>55</v>
      </c>
      <c r="AA500">
        <v>1059860</v>
      </c>
      <c r="AB500">
        <v>1</v>
      </c>
      <c r="AC500">
        <v>90</v>
      </c>
      <c r="AD500" t="s">
        <v>1714</v>
      </c>
      <c r="AE500" t="s">
        <v>1715</v>
      </c>
      <c r="AF500">
        <v>88.1</v>
      </c>
      <c r="AG500">
        <v>499</v>
      </c>
      <c r="AH500">
        <v>70</v>
      </c>
      <c r="AI500">
        <v>55</v>
      </c>
      <c r="AJ500">
        <v>55</v>
      </c>
      <c r="AK500" t="s">
        <v>55</v>
      </c>
      <c r="AL500" t="s">
        <v>231</v>
      </c>
      <c r="AM500">
        <v>55.5</v>
      </c>
      <c r="AN500">
        <v>5</v>
      </c>
      <c r="AO500">
        <v>0</v>
      </c>
    </row>
    <row r="501" spans="1:41">
      <c r="A501" t="s">
        <v>1716</v>
      </c>
      <c r="B501">
        <v>0.25</v>
      </c>
      <c r="C501">
        <v>0.5</v>
      </c>
      <c r="D501">
        <v>1</v>
      </c>
      <c r="E501">
        <v>1</v>
      </c>
      <c r="F501">
        <v>1</v>
      </c>
      <c r="G501">
        <v>1</v>
      </c>
      <c r="H501">
        <v>0.5</v>
      </c>
      <c r="I501">
        <v>2</v>
      </c>
      <c r="J501">
        <v>1</v>
      </c>
      <c r="K501">
        <v>0.5</v>
      </c>
      <c r="L501">
        <v>2</v>
      </c>
      <c r="M501">
        <v>0.5</v>
      </c>
      <c r="N501">
        <v>1</v>
      </c>
      <c r="O501">
        <v>1</v>
      </c>
      <c r="P501">
        <v>2</v>
      </c>
      <c r="Q501">
        <v>1</v>
      </c>
      <c r="R501">
        <v>0.5</v>
      </c>
      <c r="S501">
        <v>2</v>
      </c>
      <c r="T501">
        <v>123</v>
      </c>
      <c r="U501">
        <v>5120</v>
      </c>
      <c r="V501">
        <v>70</v>
      </c>
      <c r="W501">
        <v>528</v>
      </c>
      <c r="X501">
        <v>45</v>
      </c>
      <c r="Y501" t="s">
        <v>1717</v>
      </c>
      <c r="Z501">
        <v>65</v>
      </c>
      <c r="AA501">
        <v>1059860</v>
      </c>
      <c r="AB501">
        <v>1.6</v>
      </c>
      <c r="AC501">
        <v>110</v>
      </c>
      <c r="AD501" t="s">
        <v>1718</v>
      </c>
      <c r="AE501" t="s">
        <v>1719</v>
      </c>
      <c r="AF501">
        <v>88.1</v>
      </c>
      <c r="AG501">
        <v>500</v>
      </c>
      <c r="AH501">
        <v>100</v>
      </c>
      <c r="AI501">
        <v>65</v>
      </c>
      <c r="AJ501">
        <v>65</v>
      </c>
      <c r="AK501" t="s">
        <v>55</v>
      </c>
      <c r="AL501" t="s">
        <v>231</v>
      </c>
      <c r="AM501">
        <v>150</v>
      </c>
      <c r="AN501">
        <v>5</v>
      </c>
      <c r="AO501">
        <v>0</v>
      </c>
    </row>
    <row r="502" spans="1:41">
      <c r="A502" t="s">
        <v>1720</v>
      </c>
      <c r="B502">
        <v>1</v>
      </c>
      <c r="C502">
        <v>1</v>
      </c>
      <c r="D502">
        <v>1</v>
      </c>
      <c r="E502">
        <v>2</v>
      </c>
      <c r="F502">
        <v>1</v>
      </c>
      <c r="G502">
        <v>1</v>
      </c>
      <c r="H502">
        <v>0.5</v>
      </c>
      <c r="I502">
        <v>1</v>
      </c>
      <c r="J502">
        <v>1</v>
      </c>
      <c r="K502">
        <v>2</v>
      </c>
      <c r="L502">
        <v>1</v>
      </c>
      <c r="M502">
        <v>0.5</v>
      </c>
      <c r="N502">
        <v>1</v>
      </c>
      <c r="O502">
        <v>1</v>
      </c>
      <c r="P502">
        <v>1</v>
      </c>
      <c r="Q502">
        <v>1</v>
      </c>
      <c r="R502">
        <v>0.5</v>
      </c>
      <c r="S502">
        <v>0.5</v>
      </c>
      <c r="T502">
        <v>55</v>
      </c>
      <c r="U502">
        <v>5120</v>
      </c>
      <c r="V502">
        <v>70</v>
      </c>
      <c r="W502">
        <v>308</v>
      </c>
      <c r="X502">
        <v>45</v>
      </c>
      <c r="Y502" t="s">
        <v>1721</v>
      </c>
      <c r="Z502">
        <v>45</v>
      </c>
      <c r="AA502">
        <v>1059860</v>
      </c>
      <c r="AB502">
        <v>0.5</v>
      </c>
      <c r="AC502">
        <v>55</v>
      </c>
      <c r="AD502" t="s">
        <v>1722</v>
      </c>
      <c r="AE502" t="s">
        <v>1723</v>
      </c>
      <c r="AF502">
        <v>88.1</v>
      </c>
      <c r="AG502">
        <v>501</v>
      </c>
      <c r="AH502">
        <v>63</v>
      </c>
      <c r="AI502">
        <v>45</v>
      </c>
      <c r="AJ502">
        <v>45</v>
      </c>
      <c r="AK502" t="s">
        <v>66</v>
      </c>
      <c r="AM502">
        <v>5.9</v>
      </c>
      <c r="AN502">
        <v>5</v>
      </c>
      <c r="AO502">
        <v>0</v>
      </c>
    </row>
    <row r="503" spans="1:41">
      <c r="A503" t="s">
        <v>1720</v>
      </c>
      <c r="B503">
        <v>1</v>
      </c>
      <c r="C503">
        <v>1</v>
      </c>
      <c r="D503">
        <v>1</v>
      </c>
      <c r="E503">
        <v>2</v>
      </c>
      <c r="F503">
        <v>1</v>
      </c>
      <c r="G503">
        <v>1</v>
      </c>
      <c r="H503">
        <v>0.5</v>
      </c>
      <c r="I503">
        <v>1</v>
      </c>
      <c r="J503">
        <v>1</v>
      </c>
      <c r="K503">
        <v>2</v>
      </c>
      <c r="L503">
        <v>1</v>
      </c>
      <c r="M503">
        <v>0.5</v>
      </c>
      <c r="N503">
        <v>1</v>
      </c>
      <c r="O503">
        <v>1</v>
      </c>
      <c r="P503">
        <v>1</v>
      </c>
      <c r="Q503">
        <v>1</v>
      </c>
      <c r="R503">
        <v>0.5</v>
      </c>
      <c r="S503">
        <v>0.5</v>
      </c>
      <c r="T503">
        <v>75</v>
      </c>
      <c r="U503">
        <v>5120</v>
      </c>
      <c r="V503">
        <v>70</v>
      </c>
      <c r="W503">
        <v>413</v>
      </c>
      <c r="X503">
        <v>45</v>
      </c>
      <c r="Y503" t="s">
        <v>1724</v>
      </c>
      <c r="Z503">
        <v>60</v>
      </c>
      <c r="AA503">
        <v>1059860</v>
      </c>
      <c r="AB503">
        <v>0.8</v>
      </c>
      <c r="AC503">
        <v>75</v>
      </c>
      <c r="AD503" t="s">
        <v>1725</v>
      </c>
      <c r="AE503" t="s">
        <v>1726</v>
      </c>
      <c r="AF503">
        <v>88.1</v>
      </c>
      <c r="AG503">
        <v>502</v>
      </c>
      <c r="AH503">
        <v>83</v>
      </c>
      <c r="AI503">
        <v>60</v>
      </c>
      <c r="AJ503">
        <v>60</v>
      </c>
      <c r="AK503" t="s">
        <v>66</v>
      </c>
      <c r="AM503">
        <v>24.5</v>
      </c>
      <c r="AN503">
        <v>5</v>
      </c>
      <c r="AO503">
        <v>0</v>
      </c>
    </row>
    <row r="504" spans="1:41">
      <c r="A504" t="s">
        <v>1720</v>
      </c>
      <c r="B504">
        <v>1</v>
      </c>
      <c r="C504">
        <v>1</v>
      </c>
      <c r="D504">
        <v>1</v>
      </c>
      <c r="E504">
        <v>2</v>
      </c>
      <c r="F504">
        <v>1</v>
      </c>
      <c r="G504">
        <v>1</v>
      </c>
      <c r="H504">
        <v>0.5</v>
      </c>
      <c r="I504">
        <v>1</v>
      </c>
      <c r="J504">
        <v>1</v>
      </c>
      <c r="K504">
        <v>2</v>
      </c>
      <c r="L504">
        <v>1</v>
      </c>
      <c r="M504">
        <v>0.5</v>
      </c>
      <c r="N504">
        <v>1</v>
      </c>
      <c r="O504">
        <v>1</v>
      </c>
      <c r="P504">
        <v>1</v>
      </c>
      <c r="Q504">
        <v>1</v>
      </c>
      <c r="R504">
        <v>0.5</v>
      </c>
      <c r="S504">
        <v>0.5</v>
      </c>
      <c r="T504">
        <v>100</v>
      </c>
      <c r="U504">
        <v>5120</v>
      </c>
      <c r="V504">
        <v>70</v>
      </c>
      <c r="W504">
        <v>528</v>
      </c>
      <c r="X504">
        <v>45</v>
      </c>
      <c r="Y504" t="s">
        <v>1727</v>
      </c>
      <c r="Z504">
        <v>85</v>
      </c>
      <c r="AA504">
        <v>1059860</v>
      </c>
      <c r="AB504">
        <v>1.5</v>
      </c>
      <c r="AC504">
        <v>95</v>
      </c>
      <c r="AD504" t="s">
        <v>1728</v>
      </c>
      <c r="AE504" t="s">
        <v>1729</v>
      </c>
      <c r="AF504">
        <v>88.1</v>
      </c>
      <c r="AG504">
        <v>503</v>
      </c>
      <c r="AH504">
        <v>108</v>
      </c>
      <c r="AI504">
        <v>70</v>
      </c>
      <c r="AJ504">
        <v>70</v>
      </c>
      <c r="AK504" t="s">
        <v>66</v>
      </c>
      <c r="AM504">
        <v>94.6</v>
      </c>
      <c r="AN504">
        <v>5</v>
      </c>
      <c r="AO504">
        <v>0</v>
      </c>
    </row>
    <row r="505" spans="1:41">
      <c r="A505" t="s">
        <v>1730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2</v>
      </c>
      <c r="H505">
        <v>1</v>
      </c>
      <c r="I505">
        <v>1</v>
      </c>
      <c r="J505">
        <v>0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55</v>
      </c>
      <c r="U505">
        <v>3840</v>
      </c>
      <c r="V505">
        <v>70</v>
      </c>
      <c r="W505">
        <v>255</v>
      </c>
      <c r="X505">
        <v>255</v>
      </c>
      <c r="Y505" t="s">
        <v>579</v>
      </c>
      <c r="Z505">
        <v>39</v>
      </c>
      <c r="AA505">
        <v>1000000</v>
      </c>
      <c r="AB505">
        <v>0.5</v>
      </c>
      <c r="AC505">
        <v>45</v>
      </c>
      <c r="AD505" t="s">
        <v>1731</v>
      </c>
      <c r="AE505" t="s">
        <v>1732</v>
      </c>
      <c r="AF505">
        <v>50</v>
      </c>
      <c r="AG505">
        <v>504</v>
      </c>
      <c r="AH505">
        <v>35</v>
      </c>
      <c r="AI505">
        <v>39</v>
      </c>
      <c r="AJ505">
        <v>42</v>
      </c>
      <c r="AK505" t="s">
        <v>99</v>
      </c>
      <c r="AM505">
        <v>11.6</v>
      </c>
      <c r="AN505">
        <v>5</v>
      </c>
      <c r="AO505">
        <v>0</v>
      </c>
    </row>
    <row r="506" spans="1:41">
      <c r="A506" t="s">
        <v>1733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2</v>
      </c>
      <c r="H506">
        <v>1</v>
      </c>
      <c r="I506">
        <v>1</v>
      </c>
      <c r="J506">
        <v>0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85</v>
      </c>
      <c r="U506">
        <v>5120</v>
      </c>
      <c r="V506">
        <v>70</v>
      </c>
      <c r="W506">
        <v>420</v>
      </c>
      <c r="X506">
        <v>255</v>
      </c>
      <c r="Y506" t="s">
        <v>1734</v>
      </c>
      <c r="Z506">
        <v>69</v>
      </c>
      <c r="AA506">
        <v>1000000</v>
      </c>
      <c r="AB506">
        <v>1.1000000000000001</v>
      </c>
      <c r="AC506">
        <v>60</v>
      </c>
      <c r="AD506" t="s">
        <v>1735</v>
      </c>
      <c r="AE506" t="s">
        <v>1736</v>
      </c>
      <c r="AF506">
        <v>50</v>
      </c>
      <c r="AG506">
        <v>505</v>
      </c>
      <c r="AH506">
        <v>60</v>
      </c>
      <c r="AI506">
        <v>69</v>
      </c>
      <c r="AJ506">
        <v>77</v>
      </c>
      <c r="AK506" t="s">
        <v>99</v>
      </c>
      <c r="AM506">
        <v>27</v>
      </c>
      <c r="AN506">
        <v>5</v>
      </c>
      <c r="AO506">
        <v>0</v>
      </c>
    </row>
    <row r="507" spans="1:41">
      <c r="A507" t="s">
        <v>1737</v>
      </c>
      <c r="B507">
        <v>1</v>
      </c>
      <c r="C507">
        <v>1</v>
      </c>
      <c r="D507">
        <v>1</v>
      </c>
      <c r="E507">
        <v>1</v>
      </c>
      <c r="F507">
        <v>1</v>
      </c>
      <c r="G507">
        <v>2</v>
      </c>
      <c r="H507">
        <v>1</v>
      </c>
      <c r="I507">
        <v>1</v>
      </c>
      <c r="J507">
        <v>0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60</v>
      </c>
      <c r="U507">
        <v>3840</v>
      </c>
      <c r="V507">
        <v>70</v>
      </c>
      <c r="W507">
        <v>275</v>
      </c>
      <c r="X507">
        <v>255</v>
      </c>
      <c r="Y507" t="s">
        <v>235</v>
      </c>
      <c r="Z507">
        <v>45</v>
      </c>
      <c r="AA507">
        <v>1059860</v>
      </c>
      <c r="AB507">
        <v>0.4</v>
      </c>
      <c r="AC507">
        <v>45</v>
      </c>
      <c r="AD507" t="s">
        <v>1738</v>
      </c>
      <c r="AE507" t="s">
        <v>1739</v>
      </c>
      <c r="AF507">
        <v>50</v>
      </c>
      <c r="AG507">
        <v>506</v>
      </c>
      <c r="AH507">
        <v>25</v>
      </c>
      <c r="AI507">
        <v>45</v>
      </c>
      <c r="AJ507">
        <v>55</v>
      </c>
      <c r="AK507" t="s">
        <v>99</v>
      </c>
      <c r="AM507">
        <v>4.0999999999999996</v>
      </c>
      <c r="AN507">
        <v>5</v>
      </c>
      <c r="AO507">
        <v>0</v>
      </c>
    </row>
    <row r="508" spans="1:41">
      <c r="A508" t="s">
        <v>1740</v>
      </c>
      <c r="B508">
        <v>1</v>
      </c>
      <c r="C508">
        <v>1</v>
      </c>
      <c r="D508">
        <v>1</v>
      </c>
      <c r="E508">
        <v>1</v>
      </c>
      <c r="F508">
        <v>1</v>
      </c>
      <c r="G508">
        <v>2</v>
      </c>
      <c r="H508">
        <v>1</v>
      </c>
      <c r="I508">
        <v>1</v>
      </c>
      <c r="J508">
        <v>0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80</v>
      </c>
      <c r="U508">
        <v>3840</v>
      </c>
      <c r="V508">
        <v>70</v>
      </c>
      <c r="W508">
        <v>370</v>
      </c>
      <c r="X508">
        <v>120</v>
      </c>
      <c r="Y508" t="s">
        <v>1741</v>
      </c>
      <c r="Z508">
        <v>65</v>
      </c>
      <c r="AA508">
        <v>1059860</v>
      </c>
      <c r="AB508">
        <v>0.9</v>
      </c>
      <c r="AC508">
        <v>65</v>
      </c>
      <c r="AD508" t="s">
        <v>1742</v>
      </c>
      <c r="AE508" t="s">
        <v>1743</v>
      </c>
      <c r="AF508">
        <v>50</v>
      </c>
      <c r="AG508">
        <v>507</v>
      </c>
      <c r="AH508">
        <v>35</v>
      </c>
      <c r="AI508">
        <v>65</v>
      </c>
      <c r="AJ508">
        <v>60</v>
      </c>
      <c r="AK508" t="s">
        <v>99</v>
      </c>
      <c r="AM508">
        <v>14.7</v>
      </c>
      <c r="AN508">
        <v>5</v>
      </c>
      <c r="AO508">
        <v>0</v>
      </c>
    </row>
    <row r="509" spans="1:41">
      <c r="A509" t="s">
        <v>1740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2</v>
      </c>
      <c r="H509">
        <v>1</v>
      </c>
      <c r="I509">
        <v>1</v>
      </c>
      <c r="J509">
        <v>0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110</v>
      </c>
      <c r="U509">
        <v>3840</v>
      </c>
      <c r="V509">
        <v>70</v>
      </c>
      <c r="W509">
        <v>500</v>
      </c>
      <c r="X509">
        <v>45</v>
      </c>
      <c r="Y509" t="s">
        <v>1744</v>
      </c>
      <c r="Z509">
        <v>90</v>
      </c>
      <c r="AA509">
        <v>1059860</v>
      </c>
      <c r="AB509">
        <v>1.2</v>
      </c>
      <c r="AC509">
        <v>85</v>
      </c>
      <c r="AD509" t="s">
        <v>1745</v>
      </c>
      <c r="AE509" t="s">
        <v>1746</v>
      </c>
      <c r="AF509">
        <v>50</v>
      </c>
      <c r="AG509">
        <v>508</v>
      </c>
      <c r="AH509">
        <v>45</v>
      </c>
      <c r="AI509">
        <v>90</v>
      </c>
      <c r="AJ509">
        <v>80</v>
      </c>
      <c r="AK509" t="s">
        <v>99</v>
      </c>
      <c r="AM509">
        <v>61</v>
      </c>
      <c r="AN509">
        <v>5</v>
      </c>
      <c r="AO509">
        <v>0</v>
      </c>
    </row>
    <row r="510" spans="1:41">
      <c r="A510" t="s">
        <v>1747</v>
      </c>
      <c r="B510">
        <v>2</v>
      </c>
      <c r="C510">
        <v>0.5</v>
      </c>
      <c r="D510">
        <v>1</v>
      </c>
      <c r="E510">
        <v>1</v>
      </c>
      <c r="F510">
        <v>2</v>
      </c>
      <c r="G510">
        <v>2</v>
      </c>
      <c r="H510">
        <v>1</v>
      </c>
      <c r="I510">
        <v>1</v>
      </c>
      <c r="J510">
        <v>0.5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0</v>
      </c>
      <c r="Q510">
        <v>1</v>
      </c>
      <c r="R510">
        <v>1</v>
      </c>
      <c r="S510">
        <v>1</v>
      </c>
      <c r="T510">
        <v>50</v>
      </c>
      <c r="U510">
        <v>5120</v>
      </c>
      <c r="V510">
        <v>70</v>
      </c>
      <c r="W510">
        <v>281</v>
      </c>
      <c r="X510">
        <v>255</v>
      </c>
      <c r="Y510" t="s">
        <v>1748</v>
      </c>
      <c r="Z510">
        <v>37</v>
      </c>
      <c r="AA510">
        <v>1000000</v>
      </c>
      <c r="AB510">
        <v>0.4</v>
      </c>
      <c r="AC510">
        <v>41</v>
      </c>
      <c r="AD510" t="s">
        <v>1749</v>
      </c>
      <c r="AE510" t="s">
        <v>1750</v>
      </c>
      <c r="AF510">
        <v>50</v>
      </c>
      <c r="AG510">
        <v>509</v>
      </c>
      <c r="AH510">
        <v>50</v>
      </c>
      <c r="AI510">
        <v>37</v>
      </c>
      <c r="AJ510">
        <v>66</v>
      </c>
      <c r="AK510" t="s">
        <v>109</v>
      </c>
      <c r="AM510">
        <v>10.1</v>
      </c>
      <c r="AN510">
        <v>5</v>
      </c>
      <c r="AO510">
        <v>0</v>
      </c>
    </row>
    <row r="511" spans="1:41">
      <c r="A511" t="s">
        <v>1747</v>
      </c>
      <c r="B511">
        <v>2</v>
      </c>
      <c r="C511">
        <v>0.5</v>
      </c>
      <c r="D511">
        <v>1</v>
      </c>
      <c r="E511">
        <v>1</v>
      </c>
      <c r="F511">
        <v>2</v>
      </c>
      <c r="G511">
        <v>2</v>
      </c>
      <c r="H511">
        <v>1</v>
      </c>
      <c r="I511">
        <v>1</v>
      </c>
      <c r="J511">
        <v>0.5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0</v>
      </c>
      <c r="Q511">
        <v>1</v>
      </c>
      <c r="R511">
        <v>1</v>
      </c>
      <c r="S511">
        <v>1</v>
      </c>
      <c r="T511">
        <v>88</v>
      </c>
      <c r="U511">
        <v>5120</v>
      </c>
      <c r="V511">
        <v>70</v>
      </c>
      <c r="W511">
        <v>446</v>
      </c>
      <c r="X511">
        <v>90</v>
      </c>
      <c r="Y511" t="s">
        <v>1751</v>
      </c>
      <c r="Z511">
        <v>50</v>
      </c>
      <c r="AA511">
        <v>1000000</v>
      </c>
      <c r="AB511">
        <v>1.1000000000000001</v>
      </c>
      <c r="AC511">
        <v>64</v>
      </c>
      <c r="AD511" t="s">
        <v>1752</v>
      </c>
      <c r="AE511" t="s">
        <v>1753</v>
      </c>
      <c r="AF511">
        <v>50</v>
      </c>
      <c r="AG511">
        <v>510</v>
      </c>
      <c r="AH511">
        <v>88</v>
      </c>
      <c r="AI511">
        <v>50</v>
      </c>
      <c r="AJ511">
        <v>106</v>
      </c>
      <c r="AK511" t="s">
        <v>109</v>
      </c>
      <c r="AM511">
        <v>37.5</v>
      </c>
      <c r="AN511">
        <v>5</v>
      </c>
      <c r="AO511">
        <v>0</v>
      </c>
    </row>
    <row r="512" spans="1:41">
      <c r="A512" t="s">
        <v>1754</v>
      </c>
      <c r="B512">
        <v>2</v>
      </c>
      <c r="C512">
        <v>1</v>
      </c>
      <c r="D512">
        <v>1</v>
      </c>
      <c r="E512">
        <v>0.5</v>
      </c>
      <c r="F512">
        <v>1</v>
      </c>
      <c r="G512">
        <v>1</v>
      </c>
      <c r="H512">
        <v>2</v>
      </c>
      <c r="I512">
        <v>2</v>
      </c>
      <c r="J512">
        <v>1</v>
      </c>
      <c r="K512">
        <v>0.5</v>
      </c>
      <c r="L512">
        <v>0.5</v>
      </c>
      <c r="M512">
        <v>2</v>
      </c>
      <c r="N512">
        <v>1</v>
      </c>
      <c r="O512">
        <v>2</v>
      </c>
      <c r="P512">
        <v>1</v>
      </c>
      <c r="Q512">
        <v>1</v>
      </c>
      <c r="R512">
        <v>1</v>
      </c>
      <c r="S512">
        <v>0.5</v>
      </c>
      <c r="T512">
        <v>53</v>
      </c>
      <c r="U512">
        <v>5120</v>
      </c>
      <c r="V512">
        <v>70</v>
      </c>
      <c r="W512">
        <v>316</v>
      </c>
      <c r="X512">
        <v>190</v>
      </c>
      <c r="Y512" t="s">
        <v>1755</v>
      </c>
      <c r="Z512">
        <v>48</v>
      </c>
      <c r="AA512">
        <v>1000000</v>
      </c>
      <c r="AB512">
        <v>0.6</v>
      </c>
      <c r="AC512">
        <v>50</v>
      </c>
      <c r="AD512" t="s">
        <v>1756</v>
      </c>
      <c r="AE512" t="s">
        <v>1757</v>
      </c>
      <c r="AF512">
        <v>88.1</v>
      </c>
      <c r="AG512">
        <v>511</v>
      </c>
      <c r="AH512">
        <v>53</v>
      </c>
      <c r="AI512">
        <v>48</v>
      </c>
      <c r="AJ512">
        <v>64</v>
      </c>
      <c r="AK512" t="s">
        <v>45</v>
      </c>
      <c r="AM512">
        <v>10.5</v>
      </c>
      <c r="AN512">
        <v>5</v>
      </c>
      <c r="AO512">
        <v>0</v>
      </c>
    </row>
    <row r="513" spans="1:41">
      <c r="A513" t="s">
        <v>1754</v>
      </c>
      <c r="B513">
        <v>2</v>
      </c>
      <c r="C513">
        <v>1</v>
      </c>
      <c r="D513">
        <v>1</v>
      </c>
      <c r="E513">
        <v>0.5</v>
      </c>
      <c r="F513">
        <v>1</v>
      </c>
      <c r="G513">
        <v>1</v>
      </c>
      <c r="H513">
        <v>2</v>
      </c>
      <c r="I513">
        <v>2</v>
      </c>
      <c r="J513">
        <v>1</v>
      </c>
      <c r="K513">
        <v>0.5</v>
      </c>
      <c r="L513">
        <v>0.5</v>
      </c>
      <c r="M513">
        <v>2</v>
      </c>
      <c r="N513">
        <v>1</v>
      </c>
      <c r="O513">
        <v>2</v>
      </c>
      <c r="P513">
        <v>1</v>
      </c>
      <c r="Q513">
        <v>1</v>
      </c>
      <c r="R513">
        <v>1</v>
      </c>
      <c r="S513">
        <v>0.5</v>
      </c>
      <c r="T513">
        <v>98</v>
      </c>
      <c r="U513">
        <v>5120</v>
      </c>
      <c r="V513">
        <v>70</v>
      </c>
      <c r="W513">
        <v>498</v>
      </c>
      <c r="X513">
        <v>75</v>
      </c>
      <c r="Y513" t="s">
        <v>1758</v>
      </c>
      <c r="Z513">
        <v>63</v>
      </c>
      <c r="AA513">
        <v>1000000</v>
      </c>
      <c r="AB513">
        <v>1.1000000000000001</v>
      </c>
      <c r="AC513">
        <v>75</v>
      </c>
      <c r="AD513" t="s">
        <v>1759</v>
      </c>
      <c r="AE513" t="s">
        <v>1760</v>
      </c>
      <c r="AF513">
        <v>88.1</v>
      </c>
      <c r="AG513">
        <v>512</v>
      </c>
      <c r="AH513">
        <v>98</v>
      </c>
      <c r="AI513">
        <v>63</v>
      </c>
      <c r="AJ513">
        <v>101</v>
      </c>
      <c r="AK513" t="s">
        <v>45</v>
      </c>
      <c r="AM513">
        <v>30.5</v>
      </c>
      <c r="AN513">
        <v>5</v>
      </c>
      <c r="AO513">
        <v>0</v>
      </c>
    </row>
    <row r="514" spans="1:41">
      <c r="A514" t="s">
        <v>1761</v>
      </c>
      <c r="B514">
        <v>0.5</v>
      </c>
      <c r="C514">
        <v>1</v>
      </c>
      <c r="D514">
        <v>1</v>
      </c>
      <c r="E514">
        <v>1</v>
      </c>
      <c r="F514">
        <v>0.5</v>
      </c>
      <c r="G514">
        <v>1</v>
      </c>
      <c r="H514">
        <v>0.5</v>
      </c>
      <c r="I514">
        <v>1</v>
      </c>
      <c r="J514">
        <v>1</v>
      </c>
      <c r="K514">
        <v>0.5</v>
      </c>
      <c r="L514">
        <v>2</v>
      </c>
      <c r="M514">
        <v>0.5</v>
      </c>
      <c r="N514">
        <v>1</v>
      </c>
      <c r="O514">
        <v>1</v>
      </c>
      <c r="P514">
        <v>1</v>
      </c>
      <c r="Q514">
        <v>2</v>
      </c>
      <c r="R514">
        <v>0.5</v>
      </c>
      <c r="S514">
        <v>2</v>
      </c>
      <c r="T514">
        <v>53</v>
      </c>
      <c r="U514">
        <v>5120</v>
      </c>
      <c r="V514">
        <v>70</v>
      </c>
      <c r="W514">
        <v>316</v>
      </c>
      <c r="X514">
        <v>190</v>
      </c>
      <c r="Y514" t="s">
        <v>1762</v>
      </c>
      <c r="Z514">
        <v>48</v>
      </c>
      <c r="AA514">
        <v>1000000</v>
      </c>
      <c r="AB514">
        <v>0.6</v>
      </c>
      <c r="AC514">
        <v>50</v>
      </c>
      <c r="AD514" t="s">
        <v>1763</v>
      </c>
      <c r="AE514" t="s">
        <v>1764</v>
      </c>
      <c r="AF514">
        <v>88.1</v>
      </c>
      <c r="AG514">
        <v>513</v>
      </c>
      <c r="AH514">
        <v>53</v>
      </c>
      <c r="AI514">
        <v>48</v>
      </c>
      <c r="AJ514">
        <v>64</v>
      </c>
      <c r="AK514" t="s">
        <v>55</v>
      </c>
      <c r="AM514">
        <v>11</v>
      </c>
      <c r="AN514">
        <v>5</v>
      </c>
      <c r="AO514">
        <v>0</v>
      </c>
    </row>
    <row r="515" spans="1:41">
      <c r="A515" t="s">
        <v>1761</v>
      </c>
      <c r="B515">
        <v>0.5</v>
      </c>
      <c r="C515">
        <v>1</v>
      </c>
      <c r="D515">
        <v>1</v>
      </c>
      <c r="E515">
        <v>1</v>
      </c>
      <c r="F515">
        <v>0.5</v>
      </c>
      <c r="G515">
        <v>1</v>
      </c>
      <c r="H515">
        <v>0.5</v>
      </c>
      <c r="I515">
        <v>1</v>
      </c>
      <c r="J515">
        <v>1</v>
      </c>
      <c r="K515">
        <v>0.5</v>
      </c>
      <c r="L515">
        <v>2</v>
      </c>
      <c r="M515">
        <v>0.5</v>
      </c>
      <c r="N515">
        <v>1</v>
      </c>
      <c r="O515">
        <v>1</v>
      </c>
      <c r="P515">
        <v>1</v>
      </c>
      <c r="Q515">
        <v>2</v>
      </c>
      <c r="R515">
        <v>0.5</v>
      </c>
      <c r="S515">
        <v>2</v>
      </c>
      <c r="T515">
        <v>98</v>
      </c>
      <c r="U515">
        <v>5120</v>
      </c>
      <c r="V515">
        <v>70</v>
      </c>
      <c r="W515">
        <v>498</v>
      </c>
      <c r="X515">
        <v>75</v>
      </c>
      <c r="Y515" t="s">
        <v>1765</v>
      </c>
      <c r="Z515">
        <v>63</v>
      </c>
      <c r="AA515">
        <v>1000000</v>
      </c>
      <c r="AB515">
        <v>1</v>
      </c>
      <c r="AC515">
        <v>75</v>
      </c>
      <c r="AD515" t="s">
        <v>1766</v>
      </c>
      <c r="AE515" t="s">
        <v>1767</v>
      </c>
      <c r="AF515">
        <v>88.1</v>
      </c>
      <c r="AG515">
        <v>514</v>
      </c>
      <c r="AH515">
        <v>98</v>
      </c>
      <c r="AI515">
        <v>63</v>
      </c>
      <c r="AJ515">
        <v>101</v>
      </c>
      <c r="AK515" t="s">
        <v>55</v>
      </c>
      <c r="AM515">
        <v>28</v>
      </c>
      <c r="AN515">
        <v>5</v>
      </c>
      <c r="AO515">
        <v>0</v>
      </c>
    </row>
    <row r="516" spans="1:41">
      <c r="A516" t="s">
        <v>1768</v>
      </c>
      <c r="B516">
        <v>1</v>
      </c>
      <c r="C516">
        <v>1</v>
      </c>
      <c r="D516">
        <v>1</v>
      </c>
      <c r="E516">
        <v>2</v>
      </c>
      <c r="F516">
        <v>1</v>
      </c>
      <c r="G516">
        <v>1</v>
      </c>
      <c r="H516">
        <v>0.5</v>
      </c>
      <c r="I516">
        <v>1</v>
      </c>
      <c r="J516">
        <v>1</v>
      </c>
      <c r="K516">
        <v>2</v>
      </c>
      <c r="L516">
        <v>1</v>
      </c>
      <c r="M516">
        <v>0.5</v>
      </c>
      <c r="N516">
        <v>1</v>
      </c>
      <c r="O516">
        <v>1</v>
      </c>
      <c r="P516">
        <v>1</v>
      </c>
      <c r="Q516">
        <v>1</v>
      </c>
      <c r="R516">
        <v>0.5</v>
      </c>
      <c r="S516">
        <v>0.5</v>
      </c>
      <c r="T516">
        <v>53</v>
      </c>
      <c r="U516">
        <v>5120</v>
      </c>
      <c r="V516">
        <v>70</v>
      </c>
      <c r="W516">
        <v>316</v>
      </c>
      <c r="X516">
        <v>190</v>
      </c>
      <c r="Y516" t="s">
        <v>1769</v>
      </c>
      <c r="Z516">
        <v>48</v>
      </c>
      <c r="AA516">
        <v>1000000</v>
      </c>
      <c r="AB516">
        <v>0.6</v>
      </c>
      <c r="AC516">
        <v>50</v>
      </c>
      <c r="AD516" t="s">
        <v>1770</v>
      </c>
      <c r="AE516" t="s">
        <v>1771</v>
      </c>
      <c r="AF516">
        <v>88.1</v>
      </c>
      <c r="AG516">
        <v>515</v>
      </c>
      <c r="AH516">
        <v>53</v>
      </c>
      <c r="AI516">
        <v>48</v>
      </c>
      <c r="AJ516">
        <v>64</v>
      </c>
      <c r="AK516" t="s">
        <v>66</v>
      </c>
      <c r="AM516">
        <v>13.5</v>
      </c>
      <c r="AN516">
        <v>5</v>
      </c>
      <c r="AO516">
        <v>0</v>
      </c>
    </row>
    <row r="517" spans="1:41">
      <c r="A517" t="s">
        <v>1768</v>
      </c>
      <c r="B517">
        <v>1</v>
      </c>
      <c r="C517">
        <v>1</v>
      </c>
      <c r="D517">
        <v>1</v>
      </c>
      <c r="E517">
        <v>2</v>
      </c>
      <c r="F517">
        <v>1</v>
      </c>
      <c r="G517">
        <v>1</v>
      </c>
      <c r="H517">
        <v>0.5</v>
      </c>
      <c r="I517">
        <v>1</v>
      </c>
      <c r="J517">
        <v>1</v>
      </c>
      <c r="K517">
        <v>2</v>
      </c>
      <c r="L517">
        <v>1</v>
      </c>
      <c r="M517">
        <v>0.5</v>
      </c>
      <c r="N517">
        <v>1</v>
      </c>
      <c r="O517">
        <v>1</v>
      </c>
      <c r="P517">
        <v>1</v>
      </c>
      <c r="Q517">
        <v>1</v>
      </c>
      <c r="R517">
        <v>0.5</v>
      </c>
      <c r="S517">
        <v>0.5</v>
      </c>
      <c r="T517">
        <v>98</v>
      </c>
      <c r="U517">
        <v>5120</v>
      </c>
      <c r="V517">
        <v>70</v>
      </c>
      <c r="W517">
        <v>498</v>
      </c>
      <c r="X517">
        <v>75</v>
      </c>
      <c r="Y517" t="s">
        <v>1772</v>
      </c>
      <c r="Z517">
        <v>63</v>
      </c>
      <c r="AA517">
        <v>1000000</v>
      </c>
      <c r="AB517">
        <v>1</v>
      </c>
      <c r="AC517">
        <v>75</v>
      </c>
      <c r="AD517" t="s">
        <v>1773</v>
      </c>
      <c r="AE517" t="s">
        <v>1774</v>
      </c>
      <c r="AF517">
        <v>88.1</v>
      </c>
      <c r="AG517">
        <v>516</v>
      </c>
      <c r="AH517">
        <v>98</v>
      </c>
      <c r="AI517">
        <v>63</v>
      </c>
      <c r="AJ517">
        <v>101</v>
      </c>
      <c r="AK517" t="s">
        <v>66</v>
      </c>
      <c r="AM517">
        <v>29</v>
      </c>
      <c r="AN517">
        <v>5</v>
      </c>
      <c r="AO517">
        <v>0</v>
      </c>
    </row>
    <row r="518" spans="1:41">
      <c r="A518" t="s">
        <v>1775</v>
      </c>
      <c r="B518">
        <v>2</v>
      </c>
      <c r="C518">
        <v>2</v>
      </c>
      <c r="D518">
        <v>1</v>
      </c>
      <c r="E518">
        <v>1</v>
      </c>
      <c r="F518">
        <v>1</v>
      </c>
      <c r="G518">
        <v>0.5</v>
      </c>
      <c r="H518">
        <v>1</v>
      </c>
      <c r="I518">
        <v>1</v>
      </c>
      <c r="J518">
        <v>2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0.5</v>
      </c>
      <c r="Q518">
        <v>1</v>
      </c>
      <c r="R518">
        <v>1</v>
      </c>
      <c r="S518">
        <v>1</v>
      </c>
      <c r="T518">
        <v>25</v>
      </c>
      <c r="U518">
        <v>2560</v>
      </c>
      <c r="V518">
        <v>70</v>
      </c>
      <c r="W518">
        <v>292</v>
      </c>
      <c r="X518">
        <v>190</v>
      </c>
      <c r="Y518" t="s">
        <v>1776</v>
      </c>
      <c r="Z518">
        <v>45</v>
      </c>
      <c r="AA518">
        <v>800000</v>
      </c>
      <c r="AB518">
        <v>0.6</v>
      </c>
      <c r="AC518">
        <v>76</v>
      </c>
      <c r="AD518" t="s">
        <v>1777</v>
      </c>
      <c r="AE518" t="s">
        <v>1778</v>
      </c>
      <c r="AF518">
        <v>50</v>
      </c>
      <c r="AG518">
        <v>517</v>
      </c>
      <c r="AH518">
        <v>67</v>
      </c>
      <c r="AI518">
        <v>55</v>
      </c>
      <c r="AJ518">
        <v>24</v>
      </c>
      <c r="AK518" t="s">
        <v>253</v>
      </c>
      <c r="AM518">
        <v>23.3</v>
      </c>
      <c r="AN518">
        <v>5</v>
      </c>
      <c r="AO518">
        <v>0</v>
      </c>
    </row>
    <row r="519" spans="1:41">
      <c r="A519" t="s">
        <v>1775</v>
      </c>
      <c r="B519">
        <v>2</v>
      </c>
      <c r="C519">
        <v>2</v>
      </c>
      <c r="D519">
        <v>1</v>
      </c>
      <c r="E519">
        <v>1</v>
      </c>
      <c r="F519">
        <v>1</v>
      </c>
      <c r="G519">
        <v>0.5</v>
      </c>
      <c r="H519">
        <v>1</v>
      </c>
      <c r="I519">
        <v>1</v>
      </c>
      <c r="J519">
        <v>2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0.5</v>
      </c>
      <c r="Q519">
        <v>1</v>
      </c>
      <c r="R519">
        <v>1</v>
      </c>
      <c r="S519">
        <v>1</v>
      </c>
      <c r="T519">
        <v>55</v>
      </c>
      <c r="U519">
        <v>2560</v>
      </c>
      <c r="V519">
        <v>70</v>
      </c>
      <c r="W519">
        <v>487</v>
      </c>
      <c r="X519">
        <v>75</v>
      </c>
      <c r="Y519" t="s">
        <v>1779</v>
      </c>
      <c r="Z519">
        <v>85</v>
      </c>
      <c r="AA519">
        <v>800000</v>
      </c>
      <c r="AB519">
        <v>1.1000000000000001</v>
      </c>
      <c r="AC519">
        <v>116</v>
      </c>
      <c r="AD519" t="s">
        <v>1780</v>
      </c>
      <c r="AE519" t="s">
        <v>1781</v>
      </c>
      <c r="AF519">
        <v>50</v>
      </c>
      <c r="AG519">
        <v>518</v>
      </c>
      <c r="AH519">
        <v>107</v>
      </c>
      <c r="AI519">
        <v>95</v>
      </c>
      <c r="AJ519">
        <v>29</v>
      </c>
      <c r="AK519" t="s">
        <v>253</v>
      </c>
      <c r="AM519">
        <v>60.5</v>
      </c>
      <c r="AN519">
        <v>5</v>
      </c>
      <c r="AO519">
        <v>0</v>
      </c>
    </row>
    <row r="520" spans="1:41">
      <c r="A520" t="s">
        <v>1782</v>
      </c>
      <c r="B520">
        <v>0.5</v>
      </c>
      <c r="C520">
        <v>1</v>
      </c>
      <c r="D520">
        <v>1</v>
      </c>
      <c r="E520">
        <v>2</v>
      </c>
      <c r="F520">
        <v>1</v>
      </c>
      <c r="G520">
        <v>1</v>
      </c>
      <c r="H520">
        <v>1</v>
      </c>
      <c r="I520">
        <v>1</v>
      </c>
      <c r="J520">
        <v>0</v>
      </c>
      <c r="K520">
        <v>0.5</v>
      </c>
      <c r="L520">
        <v>0</v>
      </c>
      <c r="M520">
        <v>2</v>
      </c>
      <c r="N520">
        <v>1</v>
      </c>
      <c r="O520">
        <v>1</v>
      </c>
      <c r="P520">
        <v>1</v>
      </c>
      <c r="Q520">
        <v>2</v>
      </c>
      <c r="R520">
        <v>1</v>
      </c>
      <c r="S520">
        <v>1</v>
      </c>
      <c r="T520">
        <v>55</v>
      </c>
      <c r="U520">
        <v>3840</v>
      </c>
      <c r="V520">
        <v>70</v>
      </c>
      <c r="W520">
        <v>264</v>
      </c>
      <c r="X520">
        <v>255</v>
      </c>
      <c r="Y520" t="s">
        <v>1783</v>
      </c>
      <c r="Z520">
        <v>50</v>
      </c>
      <c r="AA520">
        <v>1059860</v>
      </c>
      <c r="AB520">
        <v>0.3</v>
      </c>
      <c r="AC520">
        <v>50</v>
      </c>
      <c r="AD520" t="s">
        <v>1784</v>
      </c>
      <c r="AE520" t="s">
        <v>1785</v>
      </c>
      <c r="AF520">
        <v>50</v>
      </c>
      <c r="AG520">
        <v>519</v>
      </c>
      <c r="AH520">
        <v>36</v>
      </c>
      <c r="AI520">
        <v>30</v>
      </c>
      <c r="AJ520">
        <v>43</v>
      </c>
      <c r="AK520" t="s">
        <v>99</v>
      </c>
      <c r="AL520" t="s">
        <v>61</v>
      </c>
      <c r="AM520">
        <v>2.1</v>
      </c>
      <c r="AN520">
        <v>5</v>
      </c>
      <c r="AO520">
        <v>0</v>
      </c>
    </row>
    <row r="521" spans="1:41">
      <c r="A521" t="s">
        <v>1782</v>
      </c>
      <c r="B521">
        <v>0.5</v>
      </c>
      <c r="C521">
        <v>1</v>
      </c>
      <c r="D521">
        <v>1</v>
      </c>
      <c r="E521">
        <v>2</v>
      </c>
      <c r="F521">
        <v>1</v>
      </c>
      <c r="G521">
        <v>1</v>
      </c>
      <c r="H521">
        <v>1</v>
      </c>
      <c r="I521">
        <v>1</v>
      </c>
      <c r="J521">
        <v>0</v>
      </c>
      <c r="K521">
        <v>0.5</v>
      </c>
      <c r="L521">
        <v>0</v>
      </c>
      <c r="M521">
        <v>2</v>
      </c>
      <c r="N521">
        <v>1</v>
      </c>
      <c r="O521">
        <v>1</v>
      </c>
      <c r="P521">
        <v>1</v>
      </c>
      <c r="Q521">
        <v>2</v>
      </c>
      <c r="R521">
        <v>1</v>
      </c>
      <c r="S521">
        <v>1</v>
      </c>
      <c r="T521">
        <v>77</v>
      </c>
      <c r="U521">
        <v>3840</v>
      </c>
      <c r="V521">
        <v>70</v>
      </c>
      <c r="W521">
        <v>358</v>
      </c>
      <c r="X521">
        <v>120</v>
      </c>
      <c r="Y521" t="s">
        <v>1786</v>
      </c>
      <c r="Z521">
        <v>62</v>
      </c>
      <c r="AA521">
        <v>1059860</v>
      </c>
      <c r="AB521">
        <v>0.6</v>
      </c>
      <c r="AC521">
        <v>62</v>
      </c>
      <c r="AD521" t="s">
        <v>1787</v>
      </c>
      <c r="AE521" t="s">
        <v>1788</v>
      </c>
      <c r="AF521">
        <v>50</v>
      </c>
      <c r="AG521">
        <v>520</v>
      </c>
      <c r="AH521">
        <v>50</v>
      </c>
      <c r="AI521">
        <v>42</v>
      </c>
      <c r="AJ521">
        <v>65</v>
      </c>
      <c r="AK521" t="s">
        <v>99</v>
      </c>
      <c r="AL521" t="s">
        <v>61</v>
      </c>
      <c r="AM521">
        <v>15</v>
      </c>
      <c r="AN521">
        <v>5</v>
      </c>
      <c r="AO521">
        <v>0</v>
      </c>
    </row>
    <row r="522" spans="1:41">
      <c r="A522" t="s">
        <v>1782</v>
      </c>
      <c r="B522">
        <v>0.5</v>
      </c>
      <c r="C522">
        <v>1</v>
      </c>
      <c r="D522">
        <v>1</v>
      </c>
      <c r="E522">
        <v>2</v>
      </c>
      <c r="F522">
        <v>1</v>
      </c>
      <c r="G522">
        <v>1</v>
      </c>
      <c r="H522">
        <v>1</v>
      </c>
      <c r="I522">
        <v>1</v>
      </c>
      <c r="J522">
        <v>0</v>
      </c>
      <c r="K522">
        <v>0.5</v>
      </c>
      <c r="L522">
        <v>0</v>
      </c>
      <c r="M522">
        <v>2</v>
      </c>
      <c r="N522">
        <v>1</v>
      </c>
      <c r="O522">
        <v>1</v>
      </c>
      <c r="P522">
        <v>1</v>
      </c>
      <c r="Q522">
        <v>2</v>
      </c>
      <c r="R522">
        <v>1</v>
      </c>
      <c r="S522">
        <v>1</v>
      </c>
      <c r="T522">
        <v>115</v>
      </c>
      <c r="U522">
        <v>3840</v>
      </c>
      <c r="V522">
        <v>70</v>
      </c>
      <c r="W522">
        <v>488</v>
      </c>
      <c r="X522">
        <v>45</v>
      </c>
      <c r="Y522" t="s">
        <v>1789</v>
      </c>
      <c r="Z522">
        <v>80</v>
      </c>
      <c r="AA522">
        <v>1059860</v>
      </c>
      <c r="AB522">
        <v>1.2</v>
      </c>
      <c r="AC522">
        <v>80</v>
      </c>
      <c r="AD522" t="s">
        <v>1790</v>
      </c>
      <c r="AE522" t="s">
        <v>1791</v>
      </c>
      <c r="AF522">
        <v>50</v>
      </c>
      <c r="AG522">
        <v>521</v>
      </c>
      <c r="AH522">
        <v>65</v>
      </c>
      <c r="AI522">
        <v>55</v>
      </c>
      <c r="AJ522">
        <v>93</v>
      </c>
      <c r="AK522" t="s">
        <v>99</v>
      </c>
      <c r="AL522" t="s">
        <v>61</v>
      </c>
      <c r="AM522">
        <v>29</v>
      </c>
      <c r="AN522">
        <v>5</v>
      </c>
      <c r="AO522">
        <v>0</v>
      </c>
    </row>
    <row r="523" spans="1:41">
      <c r="A523" t="s">
        <v>1792</v>
      </c>
      <c r="B523">
        <v>1</v>
      </c>
      <c r="C523">
        <v>1</v>
      </c>
      <c r="D523">
        <v>1</v>
      </c>
      <c r="E523">
        <v>0.5</v>
      </c>
      <c r="F523">
        <v>1</v>
      </c>
      <c r="G523">
        <v>1</v>
      </c>
      <c r="H523">
        <v>1</v>
      </c>
      <c r="I523">
        <v>0.5</v>
      </c>
      <c r="J523">
        <v>1</v>
      </c>
      <c r="K523">
        <v>1</v>
      </c>
      <c r="L523">
        <v>2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0.5</v>
      </c>
      <c r="S523">
        <v>1</v>
      </c>
      <c r="T523">
        <v>60</v>
      </c>
      <c r="U523">
        <v>5120</v>
      </c>
      <c r="V523">
        <v>70</v>
      </c>
      <c r="W523">
        <v>295</v>
      </c>
      <c r="X523">
        <v>190</v>
      </c>
      <c r="Y523" t="s">
        <v>1793</v>
      </c>
      <c r="Z523">
        <v>32</v>
      </c>
      <c r="AA523">
        <v>1000000</v>
      </c>
      <c r="AB523">
        <v>0.8</v>
      </c>
      <c r="AC523">
        <v>45</v>
      </c>
      <c r="AD523" t="s">
        <v>1794</v>
      </c>
      <c r="AE523" t="s">
        <v>1795</v>
      </c>
      <c r="AF523">
        <v>50</v>
      </c>
      <c r="AG523">
        <v>522</v>
      </c>
      <c r="AH523">
        <v>50</v>
      </c>
      <c r="AI523">
        <v>32</v>
      </c>
      <c r="AJ523">
        <v>76</v>
      </c>
      <c r="AK523" t="s">
        <v>128</v>
      </c>
      <c r="AM523">
        <v>29.8</v>
      </c>
      <c r="AN523">
        <v>5</v>
      </c>
      <c r="AO523">
        <v>0</v>
      </c>
    </row>
    <row r="524" spans="1:41">
      <c r="A524" t="s">
        <v>1792</v>
      </c>
      <c r="B524">
        <v>1</v>
      </c>
      <c r="C524">
        <v>1</v>
      </c>
      <c r="D524">
        <v>1</v>
      </c>
      <c r="E524">
        <v>0.5</v>
      </c>
      <c r="F524">
        <v>1</v>
      </c>
      <c r="G524">
        <v>1</v>
      </c>
      <c r="H524">
        <v>1</v>
      </c>
      <c r="I524">
        <v>0.5</v>
      </c>
      <c r="J524">
        <v>1</v>
      </c>
      <c r="K524">
        <v>1</v>
      </c>
      <c r="L524">
        <v>2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0.5</v>
      </c>
      <c r="S524">
        <v>1</v>
      </c>
      <c r="T524">
        <v>100</v>
      </c>
      <c r="U524">
        <v>5120</v>
      </c>
      <c r="V524">
        <v>70</v>
      </c>
      <c r="W524">
        <v>497</v>
      </c>
      <c r="X524">
        <v>75</v>
      </c>
      <c r="Y524" t="s">
        <v>1601</v>
      </c>
      <c r="Z524">
        <v>63</v>
      </c>
      <c r="AA524">
        <v>1000000</v>
      </c>
      <c r="AB524">
        <v>1.6</v>
      </c>
      <c r="AC524">
        <v>75</v>
      </c>
      <c r="AD524" t="s">
        <v>1796</v>
      </c>
      <c r="AE524" t="s">
        <v>1797</v>
      </c>
      <c r="AF524">
        <v>50</v>
      </c>
      <c r="AG524">
        <v>523</v>
      </c>
      <c r="AH524">
        <v>80</v>
      </c>
      <c r="AI524">
        <v>63</v>
      </c>
      <c r="AJ524">
        <v>116</v>
      </c>
      <c r="AK524" t="s">
        <v>128</v>
      </c>
      <c r="AM524">
        <v>79.5</v>
      </c>
      <c r="AN524">
        <v>5</v>
      </c>
      <c r="AO524">
        <v>0</v>
      </c>
    </row>
    <row r="525" spans="1:41">
      <c r="A525" t="s">
        <v>1798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2</v>
      </c>
      <c r="H525">
        <v>0.5</v>
      </c>
      <c r="I525">
        <v>0.5</v>
      </c>
      <c r="J525">
        <v>1</v>
      </c>
      <c r="K525">
        <v>2</v>
      </c>
      <c r="L525">
        <v>2</v>
      </c>
      <c r="M525">
        <v>1</v>
      </c>
      <c r="N525">
        <v>0.5</v>
      </c>
      <c r="O525">
        <v>0.5</v>
      </c>
      <c r="P525">
        <v>1</v>
      </c>
      <c r="Q525">
        <v>1</v>
      </c>
      <c r="R525">
        <v>2</v>
      </c>
      <c r="S525">
        <v>2</v>
      </c>
      <c r="T525">
        <v>75</v>
      </c>
      <c r="U525">
        <v>3840</v>
      </c>
      <c r="V525">
        <v>70</v>
      </c>
      <c r="W525">
        <v>280</v>
      </c>
      <c r="X525">
        <v>255</v>
      </c>
      <c r="Y525" t="s">
        <v>1799</v>
      </c>
      <c r="Z525">
        <v>85</v>
      </c>
      <c r="AA525">
        <v>1059860</v>
      </c>
      <c r="AB525">
        <v>0.4</v>
      </c>
      <c r="AC525">
        <v>55</v>
      </c>
      <c r="AD525" t="s">
        <v>1800</v>
      </c>
      <c r="AE525" t="s">
        <v>1801</v>
      </c>
      <c r="AF525">
        <v>50</v>
      </c>
      <c r="AG525">
        <v>524</v>
      </c>
      <c r="AH525">
        <v>25</v>
      </c>
      <c r="AI525">
        <v>25</v>
      </c>
      <c r="AJ525">
        <v>15</v>
      </c>
      <c r="AK525" t="s">
        <v>284</v>
      </c>
      <c r="AM525">
        <v>18</v>
      </c>
      <c r="AN525">
        <v>5</v>
      </c>
      <c r="AO525">
        <v>0</v>
      </c>
    </row>
    <row r="526" spans="1:41">
      <c r="A526" t="s">
        <v>1798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2</v>
      </c>
      <c r="H526">
        <v>0.5</v>
      </c>
      <c r="I526">
        <v>0.5</v>
      </c>
      <c r="J526">
        <v>1</v>
      </c>
      <c r="K526">
        <v>2</v>
      </c>
      <c r="L526">
        <v>2</v>
      </c>
      <c r="M526">
        <v>1</v>
      </c>
      <c r="N526">
        <v>0.5</v>
      </c>
      <c r="O526">
        <v>0.5</v>
      </c>
      <c r="P526">
        <v>1</v>
      </c>
      <c r="Q526">
        <v>1</v>
      </c>
      <c r="R526">
        <v>2</v>
      </c>
      <c r="S526">
        <v>2</v>
      </c>
      <c r="T526">
        <v>105</v>
      </c>
      <c r="U526">
        <v>3840</v>
      </c>
      <c r="V526">
        <v>70</v>
      </c>
      <c r="W526">
        <v>390</v>
      </c>
      <c r="X526">
        <v>120</v>
      </c>
      <c r="Y526" t="s">
        <v>1802</v>
      </c>
      <c r="Z526">
        <v>105</v>
      </c>
      <c r="AA526">
        <v>1059860</v>
      </c>
      <c r="AB526">
        <v>0.9</v>
      </c>
      <c r="AC526">
        <v>70</v>
      </c>
      <c r="AD526" t="s">
        <v>1803</v>
      </c>
      <c r="AE526" t="s">
        <v>1804</v>
      </c>
      <c r="AF526">
        <v>50</v>
      </c>
      <c r="AG526">
        <v>525</v>
      </c>
      <c r="AH526">
        <v>50</v>
      </c>
      <c r="AI526">
        <v>40</v>
      </c>
      <c r="AJ526">
        <v>20</v>
      </c>
      <c r="AK526" t="s">
        <v>284</v>
      </c>
      <c r="AM526">
        <v>102</v>
      </c>
      <c r="AN526">
        <v>5</v>
      </c>
      <c r="AO526">
        <v>0</v>
      </c>
    </row>
    <row r="527" spans="1:41">
      <c r="A527" t="s">
        <v>1805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2</v>
      </c>
      <c r="H527">
        <v>0.5</v>
      </c>
      <c r="I527">
        <v>0.5</v>
      </c>
      <c r="J527">
        <v>1</v>
      </c>
      <c r="K527">
        <v>2</v>
      </c>
      <c r="L527">
        <v>2</v>
      </c>
      <c r="M527">
        <v>1</v>
      </c>
      <c r="N527">
        <v>0.5</v>
      </c>
      <c r="O527">
        <v>0.5</v>
      </c>
      <c r="P527">
        <v>1</v>
      </c>
      <c r="Q527">
        <v>1</v>
      </c>
      <c r="R527">
        <v>2</v>
      </c>
      <c r="S527">
        <v>2</v>
      </c>
      <c r="T527">
        <v>135</v>
      </c>
      <c r="U527">
        <v>3840</v>
      </c>
      <c r="V527">
        <v>70</v>
      </c>
      <c r="W527">
        <v>515</v>
      </c>
      <c r="X527">
        <v>45</v>
      </c>
      <c r="Y527" t="s">
        <v>1806</v>
      </c>
      <c r="Z527">
        <v>130</v>
      </c>
      <c r="AA527">
        <v>1059860</v>
      </c>
      <c r="AB527">
        <v>1.7</v>
      </c>
      <c r="AC527">
        <v>85</v>
      </c>
      <c r="AD527" t="s">
        <v>1807</v>
      </c>
      <c r="AE527" t="s">
        <v>1808</v>
      </c>
      <c r="AF527">
        <v>50</v>
      </c>
      <c r="AG527">
        <v>526</v>
      </c>
      <c r="AH527">
        <v>60</v>
      </c>
      <c r="AI527">
        <v>80</v>
      </c>
      <c r="AJ527">
        <v>25</v>
      </c>
      <c r="AK527" t="s">
        <v>284</v>
      </c>
      <c r="AM527">
        <v>260</v>
      </c>
      <c r="AN527">
        <v>5</v>
      </c>
      <c r="AO527">
        <v>0</v>
      </c>
    </row>
    <row r="528" spans="1:41">
      <c r="A528" t="s">
        <v>1809</v>
      </c>
      <c r="B528">
        <v>1</v>
      </c>
      <c r="C528">
        <v>2</v>
      </c>
      <c r="D528">
        <v>1</v>
      </c>
      <c r="E528">
        <v>2</v>
      </c>
      <c r="F528">
        <v>1</v>
      </c>
      <c r="G528">
        <v>0.25</v>
      </c>
      <c r="H528">
        <v>1</v>
      </c>
      <c r="I528">
        <v>1</v>
      </c>
      <c r="J528">
        <v>2</v>
      </c>
      <c r="K528">
        <v>0.5</v>
      </c>
      <c r="L528">
        <v>0</v>
      </c>
      <c r="M528">
        <v>2</v>
      </c>
      <c r="N528">
        <v>1</v>
      </c>
      <c r="O528">
        <v>1</v>
      </c>
      <c r="P528">
        <v>0.5</v>
      </c>
      <c r="Q528">
        <v>2</v>
      </c>
      <c r="R528">
        <v>1</v>
      </c>
      <c r="S528">
        <v>1</v>
      </c>
      <c r="T528">
        <v>45</v>
      </c>
      <c r="U528">
        <v>3840</v>
      </c>
      <c r="V528">
        <v>70</v>
      </c>
      <c r="W528">
        <v>323</v>
      </c>
      <c r="X528">
        <v>190</v>
      </c>
      <c r="Y528" t="s">
        <v>177</v>
      </c>
      <c r="Z528">
        <v>43</v>
      </c>
      <c r="AA528">
        <v>1000000</v>
      </c>
      <c r="AB528">
        <v>0.4</v>
      </c>
      <c r="AC528">
        <v>65</v>
      </c>
      <c r="AD528" t="s">
        <v>1810</v>
      </c>
      <c r="AE528" t="s">
        <v>1811</v>
      </c>
      <c r="AF528">
        <v>50</v>
      </c>
      <c r="AG528">
        <v>527</v>
      </c>
      <c r="AH528">
        <v>55</v>
      </c>
      <c r="AI528">
        <v>43</v>
      </c>
      <c r="AJ528">
        <v>72</v>
      </c>
      <c r="AK528" t="s">
        <v>253</v>
      </c>
      <c r="AL528" t="s">
        <v>61</v>
      </c>
      <c r="AM528">
        <v>2.1</v>
      </c>
      <c r="AN528">
        <v>5</v>
      </c>
      <c r="AO528">
        <v>0</v>
      </c>
    </row>
    <row r="529" spans="1:41">
      <c r="A529" t="s">
        <v>1809</v>
      </c>
      <c r="B529">
        <v>1</v>
      </c>
      <c r="C529">
        <v>2</v>
      </c>
      <c r="D529">
        <v>1</v>
      </c>
      <c r="E529">
        <v>2</v>
      </c>
      <c r="F529">
        <v>1</v>
      </c>
      <c r="G529">
        <v>0.25</v>
      </c>
      <c r="H529">
        <v>1</v>
      </c>
      <c r="I529">
        <v>1</v>
      </c>
      <c r="J529">
        <v>2</v>
      </c>
      <c r="K529">
        <v>0.5</v>
      </c>
      <c r="L529">
        <v>0</v>
      </c>
      <c r="M529">
        <v>2</v>
      </c>
      <c r="N529">
        <v>1</v>
      </c>
      <c r="O529">
        <v>1</v>
      </c>
      <c r="P529">
        <v>0.5</v>
      </c>
      <c r="Q529">
        <v>2</v>
      </c>
      <c r="R529">
        <v>1</v>
      </c>
      <c r="S529">
        <v>1</v>
      </c>
      <c r="T529">
        <v>57</v>
      </c>
      <c r="U529">
        <v>3840</v>
      </c>
      <c r="V529">
        <v>70</v>
      </c>
      <c r="W529">
        <v>425</v>
      </c>
      <c r="X529">
        <v>45</v>
      </c>
      <c r="Y529" t="s">
        <v>1812</v>
      </c>
      <c r="Z529">
        <v>55</v>
      </c>
      <c r="AA529">
        <v>1000000</v>
      </c>
      <c r="AB529">
        <v>0.9</v>
      </c>
      <c r="AC529">
        <v>67</v>
      </c>
      <c r="AD529" t="s">
        <v>1813</v>
      </c>
      <c r="AE529" t="s">
        <v>1814</v>
      </c>
      <c r="AF529">
        <v>50</v>
      </c>
      <c r="AG529">
        <v>528</v>
      </c>
      <c r="AH529">
        <v>77</v>
      </c>
      <c r="AI529">
        <v>55</v>
      </c>
      <c r="AJ529">
        <v>114</v>
      </c>
      <c r="AK529" t="s">
        <v>253</v>
      </c>
      <c r="AL529" t="s">
        <v>61</v>
      </c>
      <c r="AM529">
        <v>10.5</v>
      </c>
      <c r="AN529">
        <v>5</v>
      </c>
      <c r="AO529">
        <v>0</v>
      </c>
    </row>
    <row r="530" spans="1:41">
      <c r="A530" t="s">
        <v>1815</v>
      </c>
      <c r="B530">
        <v>1</v>
      </c>
      <c r="C530">
        <v>1</v>
      </c>
      <c r="D530">
        <v>1</v>
      </c>
      <c r="E530">
        <v>0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2</v>
      </c>
      <c r="L530">
        <v>1</v>
      </c>
      <c r="M530">
        <v>2</v>
      </c>
      <c r="N530">
        <v>1</v>
      </c>
      <c r="O530">
        <v>0.5</v>
      </c>
      <c r="P530">
        <v>1</v>
      </c>
      <c r="Q530">
        <v>0.5</v>
      </c>
      <c r="R530">
        <v>1</v>
      </c>
      <c r="S530">
        <v>2</v>
      </c>
      <c r="T530">
        <v>85</v>
      </c>
      <c r="U530">
        <v>5120</v>
      </c>
      <c r="V530">
        <v>70</v>
      </c>
      <c r="W530">
        <v>328</v>
      </c>
      <c r="X530">
        <v>120</v>
      </c>
      <c r="Y530" t="s">
        <v>208</v>
      </c>
      <c r="Z530">
        <v>40</v>
      </c>
      <c r="AA530">
        <v>1000000</v>
      </c>
      <c r="AB530">
        <v>0.3</v>
      </c>
      <c r="AC530">
        <v>60</v>
      </c>
      <c r="AD530" t="s">
        <v>1816</v>
      </c>
      <c r="AE530" t="s">
        <v>1817</v>
      </c>
      <c r="AF530">
        <v>50</v>
      </c>
      <c r="AG530">
        <v>529</v>
      </c>
      <c r="AH530">
        <v>30</v>
      </c>
      <c r="AI530">
        <v>45</v>
      </c>
      <c r="AJ530">
        <v>68</v>
      </c>
      <c r="AK530" t="s">
        <v>135</v>
      </c>
      <c r="AM530">
        <v>8.5</v>
      </c>
      <c r="AN530">
        <v>5</v>
      </c>
      <c r="AO530">
        <v>0</v>
      </c>
    </row>
    <row r="531" spans="1:41">
      <c r="A531" t="s">
        <v>1815</v>
      </c>
      <c r="B531">
        <v>0.5</v>
      </c>
      <c r="C531">
        <v>1</v>
      </c>
      <c r="D531">
        <v>0.5</v>
      </c>
      <c r="E531">
        <v>0</v>
      </c>
      <c r="F531">
        <v>0.5</v>
      </c>
      <c r="G531">
        <v>2</v>
      </c>
      <c r="H531">
        <v>2</v>
      </c>
      <c r="I531">
        <v>0.5</v>
      </c>
      <c r="J531">
        <v>1</v>
      </c>
      <c r="K531">
        <v>1</v>
      </c>
      <c r="L531">
        <v>2</v>
      </c>
      <c r="M531">
        <v>1</v>
      </c>
      <c r="N531">
        <v>0.5</v>
      </c>
      <c r="O531">
        <v>0</v>
      </c>
      <c r="P531">
        <v>0.5</v>
      </c>
      <c r="Q531">
        <v>0.25</v>
      </c>
      <c r="R531">
        <v>0.5</v>
      </c>
      <c r="S531">
        <v>2</v>
      </c>
      <c r="T531">
        <v>135</v>
      </c>
      <c r="U531">
        <v>5120</v>
      </c>
      <c r="V531">
        <v>70</v>
      </c>
      <c r="W531">
        <v>508</v>
      </c>
      <c r="X531">
        <v>60</v>
      </c>
      <c r="Y531" t="s">
        <v>1818</v>
      </c>
      <c r="Z531">
        <v>60</v>
      </c>
      <c r="AA531">
        <v>1000000</v>
      </c>
      <c r="AB531">
        <v>0.7</v>
      </c>
      <c r="AC531">
        <v>110</v>
      </c>
      <c r="AD531" t="s">
        <v>1819</v>
      </c>
      <c r="AE531" t="s">
        <v>1820</v>
      </c>
      <c r="AF531">
        <v>50</v>
      </c>
      <c r="AG531">
        <v>530</v>
      </c>
      <c r="AH531">
        <v>50</v>
      </c>
      <c r="AI531">
        <v>65</v>
      </c>
      <c r="AJ531">
        <v>88</v>
      </c>
      <c r="AK531" t="s">
        <v>135</v>
      </c>
      <c r="AL531" t="s">
        <v>307</v>
      </c>
      <c r="AM531">
        <v>40.4</v>
      </c>
      <c r="AN531">
        <v>5</v>
      </c>
      <c r="AO531">
        <v>0</v>
      </c>
    </row>
    <row r="532" spans="1:41">
      <c r="A532" t="s">
        <v>1821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2</v>
      </c>
      <c r="H532">
        <v>1</v>
      </c>
      <c r="I532">
        <v>1</v>
      </c>
      <c r="J532">
        <v>0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60</v>
      </c>
      <c r="U532">
        <v>5120</v>
      </c>
      <c r="V532">
        <v>70</v>
      </c>
      <c r="W532">
        <v>545</v>
      </c>
      <c r="X532">
        <v>255</v>
      </c>
      <c r="Y532" t="s">
        <v>1822</v>
      </c>
      <c r="Z532">
        <v>126</v>
      </c>
      <c r="AA532">
        <v>800000</v>
      </c>
      <c r="AB532">
        <v>1.1000000000000001</v>
      </c>
      <c r="AC532">
        <v>103</v>
      </c>
      <c r="AD532" t="s">
        <v>1823</v>
      </c>
      <c r="AE532" t="s">
        <v>1824</v>
      </c>
      <c r="AF532">
        <v>50</v>
      </c>
      <c r="AG532">
        <v>531</v>
      </c>
      <c r="AH532">
        <v>80</v>
      </c>
      <c r="AI532">
        <v>126</v>
      </c>
      <c r="AJ532">
        <v>50</v>
      </c>
      <c r="AK532" t="s">
        <v>99</v>
      </c>
      <c r="AM532">
        <v>31</v>
      </c>
      <c r="AN532">
        <v>5</v>
      </c>
      <c r="AO532">
        <v>0</v>
      </c>
    </row>
    <row r="533" spans="1:41">
      <c r="A533" t="s">
        <v>1825</v>
      </c>
      <c r="B533">
        <v>0.5</v>
      </c>
      <c r="C533">
        <v>0.5</v>
      </c>
      <c r="D533">
        <v>1</v>
      </c>
      <c r="E533">
        <v>1</v>
      </c>
      <c r="F533">
        <v>2</v>
      </c>
      <c r="G533">
        <v>1</v>
      </c>
      <c r="H533">
        <v>1</v>
      </c>
      <c r="I533">
        <v>2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2</v>
      </c>
      <c r="Q533">
        <v>0.5</v>
      </c>
      <c r="R533">
        <v>1</v>
      </c>
      <c r="S533">
        <v>1</v>
      </c>
      <c r="T533">
        <v>80</v>
      </c>
      <c r="U533">
        <v>5120</v>
      </c>
      <c r="V533">
        <v>70</v>
      </c>
      <c r="W533">
        <v>305</v>
      </c>
      <c r="X533">
        <v>180</v>
      </c>
      <c r="Y533" t="s">
        <v>1826</v>
      </c>
      <c r="Z533">
        <v>55</v>
      </c>
      <c r="AA533">
        <v>1059860</v>
      </c>
      <c r="AB533">
        <v>0.6</v>
      </c>
      <c r="AC533">
        <v>75</v>
      </c>
      <c r="AD533" t="s">
        <v>1827</v>
      </c>
      <c r="AE533" t="s">
        <v>1828</v>
      </c>
      <c r="AF533">
        <v>75.400000000000006</v>
      </c>
      <c r="AG533">
        <v>532</v>
      </c>
      <c r="AH533">
        <v>25</v>
      </c>
      <c r="AI533">
        <v>35</v>
      </c>
      <c r="AJ533">
        <v>35</v>
      </c>
      <c r="AK533" t="s">
        <v>231</v>
      </c>
      <c r="AM533">
        <v>12.5</v>
      </c>
      <c r="AN533">
        <v>5</v>
      </c>
      <c r="AO533">
        <v>0</v>
      </c>
    </row>
    <row r="534" spans="1:41">
      <c r="A534" t="s">
        <v>1825</v>
      </c>
      <c r="B534">
        <v>0.5</v>
      </c>
      <c r="C534">
        <v>0.5</v>
      </c>
      <c r="D534">
        <v>1</v>
      </c>
      <c r="E534">
        <v>1</v>
      </c>
      <c r="F534">
        <v>2</v>
      </c>
      <c r="G534">
        <v>1</v>
      </c>
      <c r="H534">
        <v>1</v>
      </c>
      <c r="I534">
        <v>2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2</v>
      </c>
      <c r="Q534">
        <v>0.5</v>
      </c>
      <c r="R534">
        <v>1</v>
      </c>
      <c r="S534">
        <v>1</v>
      </c>
      <c r="T534">
        <v>105</v>
      </c>
      <c r="U534">
        <v>5120</v>
      </c>
      <c r="V534">
        <v>70</v>
      </c>
      <c r="W534">
        <v>405</v>
      </c>
      <c r="X534">
        <v>90</v>
      </c>
      <c r="Y534" t="s">
        <v>1826</v>
      </c>
      <c r="Z534">
        <v>85</v>
      </c>
      <c r="AA534">
        <v>1059860</v>
      </c>
      <c r="AB534">
        <v>1.2</v>
      </c>
      <c r="AC534">
        <v>85</v>
      </c>
      <c r="AD534" t="s">
        <v>1829</v>
      </c>
      <c r="AE534" t="s">
        <v>1830</v>
      </c>
      <c r="AF534">
        <v>75.400000000000006</v>
      </c>
      <c r="AG534">
        <v>533</v>
      </c>
      <c r="AH534">
        <v>40</v>
      </c>
      <c r="AI534">
        <v>50</v>
      </c>
      <c r="AJ534">
        <v>40</v>
      </c>
      <c r="AK534" t="s">
        <v>231</v>
      </c>
      <c r="AM534">
        <v>40</v>
      </c>
      <c r="AN534">
        <v>5</v>
      </c>
      <c r="AO534">
        <v>0</v>
      </c>
    </row>
    <row r="535" spans="1:41">
      <c r="A535" t="s">
        <v>1825</v>
      </c>
      <c r="B535">
        <v>0.5</v>
      </c>
      <c r="C535">
        <v>0.5</v>
      </c>
      <c r="D535">
        <v>1</v>
      </c>
      <c r="E535">
        <v>1</v>
      </c>
      <c r="F535">
        <v>2</v>
      </c>
      <c r="G535">
        <v>1</v>
      </c>
      <c r="H535">
        <v>1</v>
      </c>
      <c r="I535">
        <v>2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2</v>
      </c>
      <c r="Q535">
        <v>0.5</v>
      </c>
      <c r="R535">
        <v>1</v>
      </c>
      <c r="S535">
        <v>1</v>
      </c>
      <c r="T535">
        <v>140</v>
      </c>
      <c r="U535">
        <v>5120</v>
      </c>
      <c r="V535">
        <v>70</v>
      </c>
      <c r="W535">
        <v>505</v>
      </c>
      <c r="X535">
        <v>45</v>
      </c>
      <c r="Y535" t="s">
        <v>1826</v>
      </c>
      <c r="Z535">
        <v>95</v>
      </c>
      <c r="AA535">
        <v>1059860</v>
      </c>
      <c r="AB535">
        <v>1.4</v>
      </c>
      <c r="AC535">
        <v>105</v>
      </c>
      <c r="AD535" t="s">
        <v>1831</v>
      </c>
      <c r="AE535" t="s">
        <v>1832</v>
      </c>
      <c r="AF535">
        <v>75.400000000000006</v>
      </c>
      <c r="AG535">
        <v>534</v>
      </c>
      <c r="AH535">
        <v>55</v>
      </c>
      <c r="AI535">
        <v>65</v>
      </c>
      <c r="AJ535">
        <v>45</v>
      </c>
      <c r="AK535" t="s">
        <v>231</v>
      </c>
      <c r="AM535">
        <v>87</v>
      </c>
      <c r="AN535">
        <v>5</v>
      </c>
      <c r="AO535">
        <v>0</v>
      </c>
    </row>
    <row r="536" spans="1:41">
      <c r="A536" t="s">
        <v>1833</v>
      </c>
      <c r="B536">
        <v>1</v>
      </c>
      <c r="C536">
        <v>1</v>
      </c>
      <c r="D536">
        <v>1</v>
      </c>
      <c r="E536">
        <v>2</v>
      </c>
      <c r="F536">
        <v>1</v>
      </c>
      <c r="G536">
        <v>1</v>
      </c>
      <c r="H536">
        <v>0.5</v>
      </c>
      <c r="I536">
        <v>1</v>
      </c>
      <c r="J536">
        <v>1</v>
      </c>
      <c r="K536">
        <v>2</v>
      </c>
      <c r="L536">
        <v>1</v>
      </c>
      <c r="M536">
        <v>0.5</v>
      </c>
      <c r="N536">
        <v>1</v>
      </c>
      <c r="O536">
        <v>1</v>
      </c>
      <c r="P536">
        <v>1</v>
      </c>
      <c r="Q536">
        <v>1</v>
      </c>
      <c r="R536">
        <v>0.5</v>
      </c>
      <c r="S536">
        <v>0.5</v>
      </c>
      <c r="T536">
        <v>50</v>
      </c>
      <c r="U536">
        <v>5120</v>
      </c>
      <c r="V536">
        <v>70</v>
      </c>
      <c r="W536">
        <v>294</v>
      </c>
      <c r="X536">
        <v>255</v>
      </c>
      <c r="Y536" t="s">
        <v>242</v>
      </c>
      <c r="Z536">
        <v>40</v>
      </c>
      <c r="AA536">
        <v>1059860</v>
      </c>
      <c r="AB536">
        <v>0.5</v>
      </c>
      <c r="AC536">
        <v>50</v>
      </c>
      <c r="AD536" t="s">
        <v>1834</v>
      </c>
      <c r="AE536" t="s">
        <v>1835</v>
      </c>
      <c r="AF536">
        <v>50</v>
      </c>
      <c r="AG536">
        <v>535</v>
      </c>
      <c r="AH536">
        <v>50</v>
      </c>
      <c r="AI536">
        <v>40</v>
      </c>
      <c r="AJ536">
        <v>64</v>
      </c>
      <c r="AK536" t="s">
        <v>66</v>
      </c>
      <c r="AM536">
        <v>4.5</v>
      </c>
      <c r="AN536">
        <v>5</v>
      </c>
      <c r="AO536">
        <v>0</v>
      </c>
    </row>
    <row r="537" spans="1:41">
      <c r="A537" t="s">
        <v>1833</v>
      </c>
      <c r="B537">
        <v>1</v>
      </c>
      <c r="C537">
        <v>1</v>
      </c>
      <c r="D537">
        <v>1</v>
      </c>
      <c r="E537">
        <v>0</v>
      </c>
      <c r="F537">
        <v>1</v>
      </c>
      <c r="G537">
        <v>1</v>
      </c>
      <c r="H537">
        <v>0.5</v>
      </c>
      <c r="I537">
        <v>1</v>
      </c>
      <c r="J537">
        <v>1</v>
      </c>
      <c r="K537">
        <v>4</v>
      </c>
      <c r="L537">
        <v>1</v>
      </c>
      <c r="M537">
        <v>1</v>
      </c>
      <c r="N537">
        <v>1</v>
      </c>
      <c r="O537">
        <v>0.5</v>
      </c>
      <c r="P537">
        <v>1</v>
      </c>
      <c r="Q537">
        <v>0.5</v>
      </c>
      <c r="R537">
        <v>0.5</v>
      </c>
      <c r="S537">
        <v>1</v>
      </c>
      <c r="T537">
        <v>65</v>
      </c>
      <c r="U537">
        <v>5120</v>
      </c>
      <c r="V537">
        <v>70</v>
      </c>
      <c r="W537">
        <v>384</v>
      </c>
      <c r="X537">
        <v>120</v>
      </c>
      <c r="Y537" t="s">
        <v>1144</v>
      </c>
      <c r="Z537">
        <v>55</v>
      </c>
      <c r="AA537">
        <v>1059860</v>
      </c>
      <c r="AB537">
        <v>0.8</v>
      </c>
      <c r="AC537">
        <v>75</v>
      </c>
      <c r="AD537" t="s">
        <v>1836</v>
      </c>
      <c r="AE537" t="s">
        <v>1837</v>
      </c>
      <c r="AF537">
        <v>50</v>
      </c>
      <c r="AG537">
        <v>536</v>
      </c>
      <c r="AH537">
        <v>65</v>
      </c>
      <c r="AI537">
        <v>55</v>
      </c>
      <c r="AJ537">
        <v>69</v>
      </c>
      <c r="AK537" t="s">
        <v>66</v>
      </c>
      <c r="AL537" t="s">
        <v>135</v>
      </c>
      <c r="AM537">
        <v>17</v>
      </c>
      <c r="AN537">
        <v>5</v>
      </c>
      <c r="AO537">
        <v>0</v>
      </c>
    </row>
    <row r="538" spans="1:41">
      <c r="A538" t="s">
        <v>1838</v>
      </c>
      <c r="B538">
        <v>1</v>
      </c>
      <c r="C538">
        <v>1</v>
      </c>
      <c r="D538">
        <v>1</v>
      </c>
      <c r="E538">
        <v>0</v>
      </c>
      <c r="F538">
        <v>1</v>
      </c>
      <c r="G538">
        <v>1</v>
      </c>
      <c r="H538">
        <v>0.5</v>
      </c>
      <c r="I538">
        <v>1</v>
      </c>
      <c r="J538">
        <v>1</v>
      </c>
      <c r="K538">
        <v>4</v>
      </c>
      <c r="L538">
        <v>1</v>
      </c>
      <c r="M538">
        <v>1</v>
      </c>
      <c r="N538">
        <v>1</v>
      </c>
      <c r="O538">
        <v>0.5</v>
      </c>
      <c r="P538">
        <v>1</v>
      </c>
      <c r="Q538">
        <v>0.5</v>
      </c>
      <c r="R538">
        <v>0.5</v>
      </c>
      <c r="S538">
        <v>1</v>
      </c>
      <c r="T538">
        <v>95</v>
      </c>
      <c r="U538">
        <v>5120</v>
      </c>
      <c r="V538">
        <v>70</v>
      </c>
      <c r="W538">
        <v>509</v>
      </c>
      <c r="X538">
        <v>45</v>
      </c>
      <c r="Y538" t="s">
        <v>1144</v>
      </c>
      <c r="Z538">
        <v>75</v>
      </c>
      <c r="AA538">
        <v>1059860</v>
      </c>
      <c r="AB538">
        <v>1.5</v>
      </c>
      <c r="AC538">
        <v>105</v>
      </c>
      <c r="AD538" t="s">
        <v>1839</v>
      </c>
      <c r="AE538" t="s">
        <v>1840</v>
      </c>
      <c r="AF538">
        <v>50</v>
      </c>
      <c r="AG538">
        <v>537</v>
      </c>
      <c r="AH538">
        <v>85</v>
      </c>
      <c r="AI538">
        <v>75</v>
      </c>
      <c r="AJ538">
        <v>74</v>
      </c>
      <c r="AK538" t="s">
        <v>66</v>
      </c>
      <c r="AL538" t="s">
        <v>135</v>
      </c>
      <c r="AM538">
        <v>62</v>
      </c>
      <c r="AN538">
        <v>5</v>
      </c>
      <c r="AO538">
        <v>0</v>
      </c>
    </row>
    <row r="539" spans="1:41">
      <c r="A539" t="s">
        <v>1841</v>
      </c>
      <c r="B539">
        <v>0.5</v>
      </c>
      <c r="C539">
        <v>0.5</v>
      </c>
      <c r="D539">
        <v>1</v>
      </c>
      <c r="E539">
        <v>1</v>
      </c>
      <c r="F539">
        <v>2</v>
      </c>
      <c r="G539">
        <v>1</v>
      </c>
      <c r="H539">
        <v>1</v>
      </c>
      <c r="I539">
        <v>2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2</v>
      </c>
      <c r="Q539">
        <v>0.5</v>
      </c>
      <c r="R539">
        <v>1</v>
      </c>
      <c r="S539">
        <v>1</v>
      </c>
      <c r="T539">
        <v>100</v>
      </c>
      <c r="U539">
        <v>5120</v>
      </c>
      <c r="V539">
        <v>70</v>
      </c>
      <c r="W539">
        <v>465</v>
      </c>
      <c r="X539">
        <v>45</v>
      </c>
      <c r="Y539" t="s">
        <v>1842</v>
      </c>
      <c r="Z539">
        <v>85</v>
      </c>
      <c r="AA539">
        <v>1000000</v>
      </c>
      <c r="AB539">
        <v>1.3</v>
      </c>
      <c r="AC539">
        <v>120</v>
      </c>
      <c r="AD539" t="s">
        <v>1843</v>
      </c>
      <c r="AE539" t="s">
        <v>1844</v>
      </c>
      <c r="AF539">
        <v>100</v>
      </c>
      <c r="AG539">
        <v>538</v>
      </c>
      <c r="AH539">
        <v>30</v>
      </c>
      <c r="AI539">
        <v>85</v>
      </c>
      <c r="AJ539">
        <v>45</v>
      </c>
      <c r="AK539" t="s">
        <v>231</v>
      </c>
      <c r="AM539">
        <v>55.5</v>
      </c>
      <c r="AN539">
        <v>5</v>
      </c>
      <c r="AO539">
        <v>0</v>
      </c>
    </row>
    <row r="540" spans="1:41">
      <c r="A540" t="s">
        <v>1845</v>
      </c>
      <c r="B540">
        <v>0.5</v>
      </c>
      <c r="C540">
        <v>0.5</v>
      </c>
      <c r="D540">
        <v>1</v>
      </c>
      <c r="E540">
        <v>1</v>
      </c>
      <c r="F540">
        <v>2</v>
      </c>
      <c r="G540">
        <v>1</v>
      </c>
      <c r="H540">
        <v>1</v>
      </c>
      <c r="I540">
        <v>2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2</v>
      </c>
      <c r="Q540">
        <v>0.5</v>
      </c>
      <c r="R540">
        <v>1</v>
      </c>
      <c r="S540">
        <v>1</v>
      </c>
      <c r="T540">
        <v>125</v>
      </c>
      <c r="U540">
        <v>5120</v>
      </c>
      <c r="V540">
        <v>70</v>
      </c>
      <c r="W540">
        <v>465</v>
      </c>
      <c r="X540">
        <v>45</v>
      </c>
      <c r="Y540" t="s">
        <v>1846</v>
      </c>
      <c r="Z540">
        <v>75</v>
      </c>
      <c r="AA540">
        <v>1000000</v>
      </c>
      <c r="AB540">
        <v>1.4</v>
      </c>
      <c r="AC540">
        <v>75</v>
      </c>
      <c r="AD540" t="s">
        <v>1847</v>
      </c>
      <c r="AE540" t="s">
        <v>1848</v>
      </c>
      <c r="AF540">
        <v>100</v>
      </c>
      <c r="AG540">
        <v>539</v>
      </c>
      <c r="AH540">
        <v>30</v>
      </c>
      <c r="AI540">
        <v>75</v>
      </c>
      <c r="AJ540">
        <v>85</v>
      </c>
      <c r="AK540" t="s">
        <v>231</v>
      </c>
      <c r="AM540">
        <v>51</v>
      </c>
      <c r="AN540">
        <v>5</v>
      </c>
      <c r="AO540">
        <v>0</v>
      </c>
    </row>
    <row r="541" spans="1:41">
      <c r="A541" t="s">
        <v>1849</v>
      </c>
      <c r="B541">
        <v>2</v>
      </c>
      <c r="C541">
        <v>1</v>
      </c>
      <c r="D541">
        <v>1</v>
      </c>
      <c r="E541">
        <v>0.5</v>
      </c>
      <c r="F541">
        <v>1</v>
      </c>
      <c r="G541">
        <v>0.5</v>
      </c>
      <c r="H541">
        <v>4</v>
      </c>
      <c r="I541">
        <v>4</v>
      </c>
      <c r="J541">
        <v>1</v>
      </c>
      <c r="K541">
        <v>0.25</v>
      </c>
      <c r="L541">
        <v>0.25</v>
      </c>
      <c r="M541">
        <v>2</v>
      </c>
      <c r="N541">
        <v>1</v>
      </c>
      <c r="O541">
        <v>2</v>
      </c>
      <c r="P541">
        <v>1</v>
      </c>
      <c r="Q541">
        <v>2</v>
      </c>
      <c r="R541">
        <v>1</v>
      </c>
      <c r="S541">
        <v>0.5</v>
      </c>
      <c r="T541">
        <v>53</v>
      </c>
      <c r="U541">
        <v>3840</v>
      </c>
      <c r="V541">
        <v>70</v>
      </c>
      <c r="W541">
        <v>310</v>
      </c>
      <c r="X541">
        <v>255</v>
      </c>
      <c r="Y541" t="s">
        <v>1850</v>
      </c>
      <c r="Z541">
        <v>70</v>
      </c>
      <c r="AA541">
        <v>1059860</v>
      </c>
      <c r="AB541">
        <v>0.3</v>
      </c>
      <c r="AC541">
        <v>45</v>
      </c>
      <c r="AD541" t="s">
        <v>1851</v>
      </c>
      <c r="AE541" t="s">
        <v>1852</v>
      </c>
      <c r="AF541">
        <v>50</v>
      </c>
      <c r="AG541">
        <v>540</v>
      </c>
      <c r="AH541">
        <v>40</v>
      </c>
      <c r="AI541">
        <v>60</v>
      </c>
      <c r="AJ541">
        <v>42</v>
      </c>
      <c r="AK541" t="s">
        <v>77</v>
      </c>
      <c r="AL541" t="s">
        <v>45</v>
      </c>
      <c r="AM541">
        <v>2.5</v>
      </c>
      <c r="AN541">
        <v>5</v>
      </c>
      <c r="AO541">
        <v>0</v>
      </c>
    </row>
    <row r="542" spans="1:41">
      <c r="A542" t="s">
        <v>1853</v>
      </c>
      <c r="B542">
        <v>2</v>
      </c>
      <c r="C542">
        <v>1</v>
      </c>
      <c r="D542">
        <v>1</v>
      </c>
      <c r="E542">
        <v>0.5</v>
      </c>
      <c r="F542">
        <v>1</v>
      </c>
      <c r="G542">
        <v>0.5</v>
      </c>
      <c r="H542">
        <v>4</v>
      </c>
      <c r="I542">
        <v>4</v>
      </c>
      <c r="J542">
        <v>1</v>
      </c>
      <c r="K542">
        <v>0.25</v>
      </c>
      <c r="L542">
        <v>0.25</v>
      </c>
      <c r="M542">
        <v>2</v>
      </c>
      <c r="N542">
        <v>1</v>
      </c>
      <c r="O542">
        <v>2</v>
      </c>
      <c r="P542">
        <v>1</v>
      </c>
      <c r="Q542">
        <v>2</v>
      </c>
      <c r="R542">
        <v>1</v>
      </c>
      <c r="S542">
        <v>0.5</v>
      </c>
      <c r="T542">
        <v>63</v>
      </c>
      <c r="U542">
        <v>3840</v>
      </c>
      <c r="V542">
        <v>70</v>
      </c>
      <c r="W542">
        <v>380</v>
      </c>
      <c r="X542">
        <v>120</v>
      </c>
      <c r="Y542" t="s">
        <v>1854</v>
      </c>
      <c r="Z542">
        <v>90</v>
      </c>
      <c r="AA542">
        <v>1059860</v>
      </c>
      <c r="AB542">
        <v>0.5</v>
      </c>
      <c r="AC542">
        <v>55</v>
      </c>
      <c r="AD542" t="s">
        <v>1855</v>
      </c>
      <c r="AE542" t="s">
        <v>1856</v>
      </c>
      <c r="AF542">
        <v>50</v>
      </c>
      <c r="AG542">
        <v>541</v>
      </c>
      <c r="AH542">
        <v>50</v>
      </c>
      <c r="AI542">
        <v>80</v>
      </c>
      <c r="AJ542">
        <v>42</v>
      </c>
      <c r="AK542" t="s">
        <v>77</v>
      </c>
      <c r="AL542" t="s">
        <v>45</v>
      </c>
      <c r="AM542">
        <v>7.3</v>
      </c>
      <c r="AN542">
        <v>5</v>
      </c>
      <c r="AO542">
        <v>0</v>
      </c>
    </row>
    <row r="543" spans="1:41">
      <c r="A543" t="s">
        <v>1849</v>
      </c>
      <c r="B543">
        <v>2</v>
      </c>
      <c r="C543">
        <v>1</v>
      </c>
      <c r="D543">
        <v>1</v>
      </c>
      <c r="E543">
        <v>0.5</v>
      </c>
      <c r="F543">
        <v>1</v>
      </c>
      <c r="G543">
        <v>0.5</v>
      </c>
      <c r="H543">
        <v>4</v>
      </c>
      <c r="I543">
        <v>4</v>
      </c>
      <c r="J543">
        <v>1</v>
      </c>
      <c r="K543">
        <v>0.25</v>
      </c>
      <c r="L543">
        <v>0.25</v>
      </c>
      <c r="M543">
        <v>2</v>
      </c>
      <c r="N543">
        <v>1</v>
      </c>
      <c r="O543">
        <v>2</v>
      </c>
      <c r="P543">
        <v>1</v>
      </c>
      <c r="Q543">
        <v>2</v>
      </c>
      <c r="R543">
        <v>1</v>
      </c>
      <c r="S543">
        <v>0.5</v>
      </c>
      <c r="T543">
        <v>103</v>
      </c>
      <c r="U543">
        <v>3840</v>
      </c>
      <c r="V543">
        <v>70</v>
      </c>
      <c r="W543">
        <v>500</v>
      </c>
      <c r="X543">
        <v>45</v>
      </c>
      <c r="Y543" t="s">
        <v>1857</v>
      </c>
      <c r="Z543">
        <v>80</v>
      </c>
      <c r="AA543">
        <v>1059860</v>
      </c>
      <c r="AB543">
        <v>1.2</v>
      </c>
      <c r="AC543">
        <v>75</v>
      </c>
      <c r="AD543" t="s">
        <v>1858</v>
      </c>
      <c r="AE543" t="s">
        <v>1859</v>
      </c>
      <c r="AF543">
        <v>50</v>
      </c>
      <c r="AG543">
        <v>542</v>
      </c>
      <c r="AH543">
        <v>70</v>
      </c>
      <c r="AI543">
        <v>80</v>
      </c>
      <c r="AJ543">
        <v>92</v>
      </c>
      <c r="AK543" t="s">
        <v>77</v>
      </c>
      <c r="AL543" t="s">
        <v>45</v>
      </c>
      <c r="AM543">
        <v>20.5</v>
      </c>
      <c r="AN543">
        <v>5</v>
      </c>
      <c r="AO543">
        <v>0</v>
      </c>
    </row>
    <row r="544" spans="1:41">
      <c r="A544" t="s">
        <v>1860</v>
      </c>
      <c r="B544">
        <v>0.5</v>
      </c>
      <c r="C544">
        <v>1</v>
      </c>
      <c r="D544">
        <v>1</v>
      </c>
      <c r="E544">
        <v>1</v>
      </c>
      <c r="F544">
        <v>0.5</v>
      </c>
      <c r="G544">
        <v>0.25</v>
      </c>
      <c r="H544">
        <v>2</v>
      </c>
      <c r="I544">
        <v>2</v>
      </c>
      <c r="J544">
        <v>1</v>
      </c>
      <c r="K544">
        <v>0.25</v>
      </c>
      <c r="L544">
        <v>1</v>
      </c>
      <c r="M544">
        <v>1</v>
      </c>
      <c r="N544">
        <v>1</v>
      </c>
      <c r="O544">
        <v>0.5</v>
      </c>
      <c r="P544">
        <v>2</v>
      </c>
      <c r="Q544">
        <v>2</v>
      </c>
      <c r="R544">
        <v>1</v>
      </c>
      <c r="S544">
        <v>1</v>
      </c>
      <c r="T544">
        <v>45</v>
      </c>
      <c r="U544">
        <v>3840</v>
      </c>
      <c r="V544">
        <v>70</v>
      </c>
      <c r="W544">
        <v>260</v>
      </c>
      <c r="X544">
        <v>255</v>
      </c>
      <c r="Y544" t="s">
        <v>1861</v>
      </c>
      <c r="Z544">
        <v>59</v>
      </c>
      <c r="AA544">
        <v>1059860</v>
      </c>
      <c r="AB544">
        <v>0.4</v>
      </c>
      <c r="AC544">
        <v>30</v>
      </c>
      <c r="AD544" t="s">
        <v>1862</v>
      </c>
      <c r="AE544" t="s">
        <v>1863</v>
      </c>
      <c r="AF544">
        <v>50</v>
      </c>
      <c r="AG544">
        <v>543</v>
      </c>
      <c r="AH544">
        <v>30</v>
      </c>
      <c r="AI544">
        <v>39</v>
      </c>
      <c r="AJ544">
        <v>57</v>
      </c>
      <c r="AK544" t="s">
        <v>77</v>
      </c>
      <c r="AL544" t="s">
        <v>46</v>
      </c>
      <c r="AM544">
        <v>5.3</v>
      </c>
      <c r="AN544">
        <v>5</v>
      </c>
      <c r="AO544">
        <v>0</v>
      </c>
    </row>
    <row r="545" spans="1:41">
      <c r="A545" t="s">
        <v>1860</v>
      </c>
      <c r="B545">
        <v>0.5</v>
      </c>
      <c r="C545">
        <v>1</v>
      </c>
      <c r="D545">
        <v>1</v>
      </c>
      <c r="E545">
        <v>1</v>
      </c>
      <c r="F545">
        <v>0.5</v>
      </c>
      <c r="G545">
        <v>0.25</v>
      </c>
      <c r="H545">
        <v>2</v>
      </c>
      <c r="I545">
        <v>2</v>
      </c>
      <c r="J545">
        <v>1</v>
      </c>
      <c r="K545">
        <v>0.25</v>
      </c>
      <c r="L545">
        <v>1</v>
      </c>
      <c r="M545">
        <v>1</v>
      </c>
      <c r="N545">
        <v>1</v>
      </c>
      <c r="O545">
        <v>0.5</v>
      </c>
      <c r="P545">
        <v>2</v>
      </c>
      <c r="Q545">
        <v>2</v>
      </c>
      <c r="R545">
        <v>1</v>
      </c>
      <c r="S545">
        <v>1</v>
      </c>
      <c r="T545">
        <v>55</v>
      </c>
      <c r="U545">
        <v>3840</v>
      </c>
      <c r="V545">
        <v>70</v>
      </c>
      <c r="W545">
        <v>360</v>
      </c>
      <c r="X545">
        <v>120</v>
      </c>
      <c r="Y545" t="s">
        <v>1864</v>
      </c>
      <c r="Z545">
        <v>99</v>
      </c>
      <c r="AA545">
        <v>1059860</v>
      </c>
      <c r="AB545">
        <v>1.2</v>
      </c>
      <c r="AC545">
        <v>40</v>
      </c>
      <c r="AD545" t="s">
        <v>1865</v>
      </c>
      <c r="AE545" t="s">
        <v>1866</v>
      </c>
      <c r="AF545">
        <v>50</v>
      </c>
      <c r="AG545">
        <v>544</v>
      </c>
      <c r="AH545">
        <v>40</v>
      </c>
      <c r="AI545">
        <v>79</v>
      </c>
      <c r="AJ545">
        <v>47</v>
      </c>
      <c r="AK545" t="s">
        <v>77</v>
      </c>
      <c r="AL545" t="s">
        <v>46</v>
      </c>
      <c r="AM545">
        <v>58.5</v>
      </c>
      <c r="AN545">
        <v>5</v>
      </c>
      <c r="AO545">
        <v>0</v>
      </c>
    </row>
    <row r="546" spans="1:41">
      <c r="A546" t="s">
        <v>1860</v>
      </c>
      <c r="B546">
        <v>0.5</v>
      </c>
      <c r="C546">
        <v>1</v>
      </c>
      <c r="D546">
        <v>1</v>
      </c>
      <c r="E546">
        <v>1</v>
      </c>
      <c r="F546">
        <v>0.5</v>
      </c>
      <c r="G546">
        <v>0.25</v>
      </c>
      <c r="H546">
        <v>2</v>
      </c>
      <c r="I546">
        <v>2</v>
      </c>
      <c r="J546">
        <v>1</v>
      </c>
      <c r="K546">
        <v>0.25</v>
      </c>
      <c r="L546">
        <v>1</v>
      </c>
      <c r="M546">
        <v>1</v>
      </c>
      <c r="N546">
        <v>1</v>
      </c>
      <c r="O546">
        <v>0.5</v>
      </c>
      <c r="P546">
        <v>2</v>
      </c>
      <c r="Q546">
        <v>2</v>
      </c>
      <c r="R546">
        <v>1</v>
      </c>
      <c r="S546">
        <v>1</v>
      </c>
      <c r="T546">
        <v>100</v>
      </c>
      <c r="U546">
        <v>5120</v>
      </c>
      <c r="V546">
        <v>70</v>
      </c>
      <c r="W546">
        <v>485</v>
      </c>
      <c r="X546">
        <v>45</v>
      </c>
      <c r="Y546" t="s">
        <v>1867</v>
      </c>
      <c r="Z546">
        <v>89</v>
      </c>
      <c r="AA546">
        <v>1059860</v>
      </c>
      <c r="AB546">
        <v>2.5</v>
      </c>
      <c r="AC546">
        <v>60</v>
      </c>
      <c r="AD546" t="s">
        <v>1868</v>
      </c>
      <c r="AE546" t="s">
        <v>1869</v>
      </c>
      <c r="AF546">
        <v>50</v>
      </c>
      <c r="AG546">
        <v>545</v>
      </c>
      <c r="AH546">
        <v>55</v>
      </c>
      <c r="AI546">
        <v>69</v>
      </c>
      <c r="AJ546">
        <v>112</v>
      </c>
      <c r="AK546" t="s">
        <v>77</v>
      </c>
      <c r="AL546" t="s">
        <v>46</v>
      </c>
      <c r="AM546">
        <v>200.5</v>
      </c>
      <c r="AN546">
        <v>5</v>
      </c>
      <c r="AO546">
        <v>0</v>
      </c>
    </row>
    <row r="547" spans="1:41">
      <c r="A547" t="s">
        <v>1870</v>
      </c>
      <c r="B547">
        <v>1</v>
      </c>
      <c r="C547">
        <v>0.5</v>
      </c>
      <c r="D547">
        <v>0</v>
      </c>
      <c r="E547">
        <v>0.5</v>
      </c>
      <c r="F547">
        <v>1</v>
      </c>
      <c r="G547">
        <v>0.5</v>
      </c>
      <c r="H547">
        <v>2</v>
      </c>
      <c r="I547">
        <v>2</v>
      </c>
      <c r="J547">
        <v>1</v>
      </c>
      <c r="K547">
        <v>0.5</v>
      </c>
      <c r="L547">
        <v>0.5</v>
      </c>
      <c r="M547">
        <v>2</v>
      </c>
      <c r="N547">
        <v>1</v>
      </c>
      <c r="O547">
        <v>4</v>
      </c>
      <c r="P547">
        <v>1</v>
      </c>
      <c r="Q547">
        <v>1</v>
      </c>
      <c r="R547">
        <v>2</v>
      </c>
      <c r="S547">
        <v>0.5</v>
      </c>
      <c r="T547">
        <v>27</v>
      </c>
      <c r="U547">
        <v>5120</v>
      </c>
      <c r="V547">
        <v>70</v>
      </c>
      <c r="W547">
        <v>280</v>
      </c>
      <c r="X547">
        <v>190</v>
      </c>
      <c r="Y547" t="s">
        <v>1871</v>
      </c>
      <c r="Z547">
        <v>60</v>
      </c>
      <c r="AA547">
        <v>1000000</v>
      </c>
      <c r="AB547">
        <v>0.3</v>
      </c>
      <c r="AC547">
        <v>40</v>
      </c>
      <c r="AD547" t="s">
        <v>1872</v>
      </c>
      <c r="AE547" t="s">
        <v>1873</v>
      </c>
      <c r="AF547">
        <v>50</v>
      </c>
      <c r="AG547">
        <v>546</v>
      </c>
      <c r="AH547">
        <v>37</v>
      </c>
      <c r="AI547">
        <v>50</v>
      </c>
      <c r="AJ547">
        <v>66</v>
      </c>
      <c r="AK547" t="s">
        <v>45</v>
      </c>
      <c r="AL547" t="s">
        <v>159</v>
      </c>
      <c r="AM547">
        <v>0.6</v>
      </c>
      <c r="AN547">
        <v>5</v>
      </c>
      <c r="AO547">
        <v>0</v>
      </c>
    </row>
    <row r="548" spans="1:41">
      <c r="A548" t="s">
        <v>1870</v>
      </c>
      <c r="B548">
        <v>1</v>
      </c>
      <c r="C548">
        <v>0.5</v>
      </c>
      <c r="D548">
        <v>0</v>
      </c>
      <c r="E548">
        <v>0.5</v>
      </c>
      <c r="F548">
        <v>1</v>
      </c>
      <c r="G548">
        <v>0.5</v>
      </c>
      <c r="H548">
        <v>2</v>
      </c>
      <c r="I548">
        <v>2</v>
      </c>
      <c r="J548">
        <v>1</v>
      </c>
      <c r="K548">
        <v>0.5</v>
      </c>
      <c r="L548">
        <v>0.5</v>
      </c>
      <c r="M548">
        <v>2</v>
      </c>
      <c r="N548">
        <v>1</v>
      </c>
      <c r="O548">
        <v>4</v>
      </c>
      <c r="P548">
        <v>1</v>
      </c>
      <c r="Q548">
        <v>1</v>
      </c>
      <c r="R548">
        <v>2</v>
      </c>
      <c r="S548">
        <v>0.5</v>
      </c>
      <c r="T548">
        <v>67</v>
      </c>
      <c r="U548">
        <v>5120</v>
      </c>
      <c r="V548">
        <v>70</v>
      </c>
      <c r="W548">
        <v>480</v>
      </c>
      <c r="X548">
        <v>75</v>
      </c>
      <c r="Y548" t="s">
        <v>1874</v>
      </c>
      <c r="Z548">
        <v>85</v>
      </c>
      <c r="AA548">
        <v>1000000</v>
      </c>
      <c r="AB548">
        <v>0.7</v>
      </c>
      <c r="AC548">
        <v>60</v>
      </c>
      <c r="AD548" t="s">
        <v>1875</v>
      </c>
      <c r="AE548" t="s">
        <v>1876</v>
      </c>
      <c r="AF548">
        <v>50</v>
      </c>
      <c r="AG548">
        <v>547</v>
      </c>
      <c r="AH548">
        <v>77</v>
      </c>
      <c r="AI548">
        <v>75</v>
      </c>
      <c r="AJ548">
        <v>116</v>
      </c>
      <c r="AK548" t="s">
        <v>45</v>
      </c>
      <c r="AL548" t="s">
        <v>159</v>
      </c>
      <c r="AM548">
        <v>6.6</v>
      </c>
      <c r="AN548">
        <v>5</v>
      </c>
      <c r="AO548">
        <v>0</v>
      </c>
    </row>
    <row r="549" spans="1:41">
      <c r="A549" t="s">
        <v>1877</v>
      </c>
      <c r="B549">
        <v>2</v>
      </c>
      <c r="C549">
        <v>1</v>
      </c>
      <c r="D549">
        <v>1</v>
      </c>
      <c r="E549">
        <v>0.5</v>
      </c>
      <c r="F549">
        <v>1</v>
      </c>
      <c r="G549">
        <v>1</v>
      </c>
      <c r="H549">
        <v>2</v>
      </c>
      <c r="I549">
        <v>2</v>
      </c>
      <c r="J549">
        <v>1</v>
      </c>
      <c r="K549">
        <v>0.5</v>
      </c>
      <c r="L549">
        <v>0.5</v>
      </c>
      <c r="M549">
        <v>2</v>
      </c>
      <c r="N549">
        <v>1</v>
      </c>
      <c r="O549">
        <v>2</v>
      </c>
      <c r="P549">
        <v>1</v>
      </c>
      <c r="Q549">
        <v>1</v>
      </c>
      <c r="R549">
        <v>1</v>
      </c>
      <c r="S549">
        <v>0.5</v>
      </c>
      <c r="T549">
        <v>35</v>
      </c>
      <c r="U549">
        <v>5120</v>
      </c>
      <c r="V549">
        <v>70</v>
      </c>
      <c r="W549">
        <v>280</v>
      </c>
      <c r="X549">
        <v>190</v>
      </c>
      <c r="Y549" t="s">
        <v>1878</v>
      </c>
      <c r="Z549">
        <v>50</v>
      </c>
      <c r="AA549">
        <v>1000000</v>
      </c>
      <c r="AB549">
        <v>0.5</v>
      </c>
      <c r="AC549">
        <v>45</v>
      </c>
      <c r="AD549" t="s">
        <v>1879</v>
      </c>
      <c r="AE549" t="s">
        <v>1880</v>
      </c>
      <c r="AF549">
        <v>0</v>
      </c>
      <c r="AG549">
        <v>548</v>
      </c>
      <c r="AH549">
        <v>70</v>
      </c>
      <c r="AI549">
        <v>50</v>
      </c>
      <c r="AJ549">
        <v>30</v>
      </c>
      <c r="AK549" t="s">
        <v>45</v>
      </c>
      <c r="AM549">
        <v>6.6</v>
      </c>
      <c r="AN549">
        <v>5</v>
      </c>
      <c r="AO549">
        <v>0</v>
      </c>
    </row>
    <row r="550" spans="1:41">
      <c r="A550" t="s">
        <v>1877</v>
      </c>
      <c r="B550">
        <v>2</v>
      </c>
      <c r="C550">
        <v>1</v>
      </c>
      <c r="D550">
        <v>1</v>
      </c>
      <c r="E550">
        <v>0.5</v>
      </c>
      <c r="F550">
        <v>1</v>
      </c>
      <c r="G550">
        <v>1</v>
      </c>
      <c r="H550">
        <v>2</v>
      </c>
      <c r="I550">
        <v>2</v>
      </c>
      <c r="J550">
        <v>1</v>
      </c>
      <c r="K550">
        <v>0.5</v>
      </c>
      <c r="L550">
        <v>0.5</v>
      </c>
      <c r="M550">
        <v>2</v>
      </c>
      <c r="N550">
        <v>1</v>
      </c>
      <c r="O550">
        <v>2</v>
      </c>
      <c r="P550">
        <v>1</v>
      </c>
      <c r="Q550">
        <v>1</v>
      </c>
      <c r="R550">
        <v>1</v>
      </c>
      <c r="S550">
        <v>0.5</v>
      </c>
      <c r="T550">
        <v>60</v>
      </c>
      <c r="U550">
        <v>5120</v>
      </c>
      <c r="V550">
        <v>70</v>
      </c>
      <c r="W550">
        <v>480</v>
      </c>
      <c r="X550">
        <v>75</v>
      </c>
      <c r="Y550" t="s">
        <v>1881</v>
      </c>
      <c r="Z550">
        <v>75</v>
      </c>
      <c r="AA550">
        <v>1000000</v>
      </c>
      <c r="AB550">
        <v>1.1000000000000001</v>
      </c>
      <c r="AC550">
        <v>70</v>
      </c>
      <c r="AD550" t="s">
        <v>1882</v>
      </c>
      <c r="AE550" t="s">
        <v>1883</v>
      </c>
      <c r="AF550">
        <v>0</v>
      </c>
      <c r="AG550">
        <v>549</v>
      </c>
      <c r="AH550">
        <v>110</v>
      </c>
      <c r="AI550">
        <v>75</v>
      </c>
      <c r="AJ550">
        <v>90</v>
      </c>
      <c r="AK550" t="s">
        <v>45</v>
      </c>
      <c r="AM550">
        <v>16.3</v>
      </c>
      <c r="AN550">
        <v>5</v>
      </c>
      <c r="AO550">
        <v>0</v>
      </c>
    </row>
    <row r="551" spans="1:41">
      <c r="A551" t="s">
        <v>1884</v>
      </c>
      <c r="B551">
        <v>1</v>
      </c>
      <c r="C551">
        <v>1</v>
      </c>
      <c r="D551">
        <v>1</v>
      </c>
      <c r="E551">
        <v>2</v>
      </c>
      <c r="F551">
        <v>1</v>
      </c>
      <c r="G551">
        <v>1</v>
      </c>
      <c r="H551">
        <v>0.5</v>
      </c>
      <c r="I551">
        <v>1</v>
      </c>
      <c r="J551">
        <v>1</v>
      </c>
      <c r="K551">
        <v>2</v>
      </c>
      <c r="L551">
        <v>1</v>
      </c>
      <c r="M551">
        <v>0.5</v>
      </c>
      <c r="N551">
        <v>1</v>
      </c>
      <c r="O551">
        <v>1</v>
      </c>
      <c r="P551">
        <v>1</v>
      </c>
      <c r="Q551">
        <v>1</v>
      </c>
      <c r="R551">
        <v>0.5</v>
      </c>
      <c r="S551">
        <v>0.5</v>
      </c>
      <c r="T551">
        <v>92</v>
      </c>
      <c r="U551">
        <v>10240</v>
      </c>
      <c r="V551">
        <v>70</v>
      </c>
      <c r="W551">
        <v>460</v>
      </c>
      <c r="X551">
        <v>25</v>
      </c>
      <c r="Y551" t="s">
        <v>1885</v>
      </c>
      <c r="Z551">
        <v>65</v>
      </c>
      <c r="AA551">
        <v>1000000</v>
      </c>
      <c r="AB551">
        <v>1</v>
      </c>
      <c r="AC551">
        <v>70</v>
      </c>
      <c r="AD551" t="s">
        <v>1886</v>
      </c>
      <c r="AE551" t="s">
        <v>1887</v>
      </c>
      <c r="AF551">
        <v>50</v>
      </c>
      <c r="AG551">
        <v>550</v>
      </c>
      <c r="AH551">
        <v>80</v>
      </c>
      <c r="AI551">
        <v>55</v>
      </c>
      <c r="AJ551">
        <v>98</v>
      </c>
      <c r="AK551" t="s">
        <v>66</v>
      </c>
      <c r="AM551">
        <v>18</v>
      </c>
      <c r="AN551">
        <v>5</v>
      </c>
      <c r="AO551">
        <v>0</v>
      </c>
    </row>
    <row r="552" spans="1:41">
      <c r="A552" t="s">
        <v>1888</v>
      </c>
      <c r="B552">
        <v>2</v>
      </c>
      <c r="C552">
        <v>0.5</v>
      </c>
      <c r="D552">
        <v>1</v>
      </c>
      <c r="E552">
        <v>0</v>
      </c>
      <c r="F552">
        <v>2</v>
      </c>
      <c r="G552">
        <v>2</v>
      </c>
      <c r="H552">
        <v>1</v>
      </c>
      <c r="I552">
        <v>1</v>
      </c>
      <c r="J552">
        <v>0.5</v>
      </c>
      <c r="K552">
        <v>2</v>
      </c>
      <c r="L552">
        <v>1</v>
      </c>
      <c r="M552">
        <v>2</v>
      </c>
      <c r="N552">
        <v>1</v>
      </c>
      <c r="O552">
        <v>0.5</v>
      </c>
      <c r="P552">
        <v>0</v>
      </c>
      <c r="Q552">
        <v>0.5</v>
      </c>
      <c r="R552">
        <v>1</v>
      </c>
      <c r="S552">
        <v>2</v>
      </c>
      <c r="T552">
        <v>72</v>
      </c>
      <c r="U552">
        <v>5120</v>
      </c>
      <c r="V552">
        <v>70</v>
      </c>
      <c r="W552">
        <v>292</v>
      </c>
      <c r="X552">
        <v>180</v>
      </c>
      <c r="Y552" t="s">
        <v>1889</v>
      </c>
      <c r="Z552">
        <v>35</v>
      </c>
      <c r="AA552">
        <v>1059860</v>
      </c>
      <c r="AB552">
        <v>0.7</v>
      </c>
      <c r="AC552">
        <v>50</v>
      </c>
      <c r="AD552" t="s">
        <v>1890</v>
      </c>
      <c r="AE552" t="s">
        <v>1891</v>
      </c>
      <c r="AF552">
        <v>50</v>
      </c>
      <c r="AG552">
        <v>551</v>
      </c>
      <c r="AH552">
        <v>35</v>
      </c>
      <c r="AI552">
        <v>35</v>
      </c>
      <c r="AJ552">
        <v>65</v>
      </c>
      <c r="AK552" t="s">
        <v>135</v>
      </c>
      <c r="AL552" t="s">
        <v>109</v>
      </c>
      <c r="AM552">
        <v>15.2</v>
      </c>
      <c r="AN552">
        <v>5</v>
      </c>
      <c r="AO552">
        <v>0</v>
      </c>
    </row>
    <row r="553" spans="1:41">
      <c r="A553" t="s">
        <v>1888</v>
      </c>
      <c r="B553">
        <v>2</v>
      </c>
      <c r="C553">
        <v>0.5</v>
      </c>
      <c r="D553">
        <v>1</v>
      </c>
      <c r="E553">
        <v>0</v>
      </c>
      <c r="F553">
        <v>2</v>
      </c>
      <c r="G553">
        <v>2</v>
      </c>
      <c r="H553">
        <v>1</v>
      </c>
      <c r="I553">
        <v>1</v>
      </c>
      <c r="J553">
        <v>0.5</v>
      </c>
      <c r="K553">
        <v>2</v>
      </c>
      <c r="L553">
        <v>1</v>
      </c>
      <c r="M553">
        <v>2</v>
      </c>
      <c r="N553">
        <v>1</v>
      </c>
      <c r="O553">
        <v>0.5</v>
      </c>
      <c r="P553">
        <v>0</v>
      </c>
      <c r="Q553">
        <v>0.5</v>
      </c>
      <c r="R553">
        <v>1</v>
      </c>
      <c r="S553">
        <v>2</v>
      </c>
      <c r="T553">
        <v>82</v>
      </c>
      <c r="U553">
        <v>5120</v>
      </c>
      <c r="V553">
        <v>70</v>
      </c>
      <c r="W553">
        <v>351</v>
      </c>
      <c r="X553">
        <v>90</v>
      </c>
      <c r="Y553" t="s">
        <v>1889</v>
      </c>
      <c r="Z553">
        <v>45</v>
      </c>
      <c r="AA553">
        <v>1059860</v>
      </c>
      <c r="AB553">
        <v>1</v>
      </c>
      <c r="AC553">
        <v>60</v>
      </c>
      <c r="AD553" t="s">
        <v>1892</v>
      </c>
      <c r="AE553" t="s">
        <v>1893</v>
      </c>
      <c r="AF553">
        <v>50</v>
      </c>
      <c r="AG553">
        <v>552</v>
      </c>
      <c r="AH553">
        <v>45</v>
      </c>
      <c r="AI553">
        <v>45</v>
      </c>
      <c r="AJ553">
        <v>74</v>
      </c>
      <c r="AK553" t="s">
        <v>135</v>
      </c>
      <c r="AL553" t="s">
        <v>109</v>
      </c>
      <c r="AM553">
        <v>33.4</v>
      </c>
      <c r="AN553">
        <v>5</v>
      </c>
      <c r="AO553">
        <v>0</v>
      </c>
    </row>
    <row r="554" spans="1:41">
      <c r="A554" t="s">
        <v>1888</v>
      </c>
      <c r="B554">
        <v>2</v>
      </c>
      <c r="C554">
        <v>0.5</v>
      </c>
      <c r="D554">
        <v>1</v>
      </c>
      <c r="E554">
        <v>0</v>
      </c>
      <c r="F554">
        <v>2</v>
      </c>
      <c r="G554">
        <v>2</v>
      </c>
      <c r="H554">
        <v>1</v>
      </c>
      <c r="I554">
        <v>1</v>
      </c>
      <c r="J554">
        <v>0.5</v>
      </c>
      <c r="K554">
        <v>2</v>
      </c>
      <c r="L554">
        <v>1</v>
      </c>
      <c r="M554">
        <v>2</v>
      </c>
      <c r="N554">
        <v>1</v>
      </c>
      <c r="O554">
        <v>0.5</v>
      </c>
      <c r="P554">
        <v>0</v>
      </c>
      <c r="Q554">
        <v>0.5</v>
      </c>
      <c r="R554">
        <v>1</v>
      </c>
      <c r="S554">
        <v>2</v>
      </c>
      <c r="T554">
        <v>117</v>
      </c>
      <c r="U554">
        <v>5120</v>
      </c>
      <c r="V554">
        <v>70</v>
      </c>
      <c r="W554">
        <v>519</v>
      </c>
      <c r="X554">
        <v>45</v>
      </c>
      <c r="Y554" t="s">
        <v>1894</v>
      </c>
      <c r="Z554">
        <v>80</v>
      </c>
      <c r="AA554">
        <v>1059860</v>
      </c>
      <c r="AB554">
        <v>1.5</v>
      </c>
      <c r="AC554">
        <v>95</v>
      </c>
      <c r="AD554" t="s">
        <v>1895</v>
      </c>
      <c r="AE554" t="s">
        <v>1896</v>
      </c>
      <c r="AF554">
        <v>50</v>
      </c>
      <c r="AG554">
        <v>553</v>
      </c>
      <c r="AH554">
        <v>65</v>
      </c>
      <c r="AI554">
        <v>70</v>
      </c>
      <c r="AJ554">
        <v>92</v>
      </c>
      <c r="AK554" t="s">
        <v>135</v>
      </c>
      <c r="AL554" t="s">
        <v>109</v>
      </c>
      <c r="AM554">
        <v>96.3</v>
      </c>
      <c r="AN554">
        <v>5</v>
      </c>
      <c r="AO554">
        <v>0</v>
      </c>
    </row>
    <row r="555" spans="1:41">
      <c r="A555" t="s">
        <v>1897</v>
      </c>
      <c r="B555">
        <v>0.5</v>
      </c>
      <c r="C555">
        <v>1</v>
      </c>
      <c r="D555">
        <v>1</v>
      </c>
      <c r="E555">
        <v>1</v>
      </c>
      <c r="F555">
        <v>0.5</v>
      </c>
      <c r="G555">
        <v>1</v>
      </c>
      <c r="H555">
        <v>0.5</v>
      </c>
      <c r="I555">
        <v>1</v>
      </c>
      <c r="J555">
        <v>1</v>
      </c>
      <c r="K555">
        <v>0.5</v>
      </c>
      <c r="L555">
        <v>2</v>
      </c>
      <c r="M555">
        <v>0.5</v>
      </c>
      <c r="N555">
        <v>1</v>
      </c>
      <c r="O555">
        <v>1</v>
      </c>
      <c r="P555">
        <v>1</v>
      </c>
      <c r="Q555">
        <v>2</v>
      </c>
      <c r="R555">
        <v>0.5</v>
      </c>
      <c r="S555">
        <v>2</v>
      </c>
      <c r="T555">
        <v>90</v>
      </c>
      <c r="U555">
        <v>5120</v>
      </c>
      <c r="V555">
        <v>70</v>
      </c>
      <c r="W555">
        <v>315</v>
      </c>
      <c r="X555">
        <v>120</v>
      </c>
      <c r="Y555" t="s">
        <v>1898</v>
      </c>
      <c r="Z555">
        <v>45</v>
      </c>
      <c r="AA555">
        <v>1059860</v>
      </c>
      <c r="AB555">
        <v>0.6</v>
      </c>
      <c r="AC555">
        <v>70</v>
      </c>
      <c r="AD555" t="s">
        <v>1899</v>
      </c>
      <c r="AE555" t="s">
        <v>1900</v>
      </c>
      <c r="AF555">
        <v>50</v>
      </c>
      <c r="AG555">
        <v>554</v>
      </c>
      <c r="AH555">
        <v>15</v>
      </c>
      <c r="AI555">
        <v>45</v>
      </c>
      <c r="AJ555">
        <v>50</v>
      </c>
      <c r="AK555" t="s">
        <v>55</v>
      </c>
      <c r="AM555">
        <v>37.5</v>
      </c>
      <c r="AN555">
        <v>5</v>
      </c>
      <c r="AO555">
        <v>0</v>
      </c>
    </row>
    <row r="556" spans="1:41">
      <c r="A556" t="s">
        <v>1901</v>
      </c>
      <c r="B556">
        <v>0.5</v>
      </c>
      <c r="C556">
        <v>1</v>
      </c>
      <c r="D556">
        <v>1</v>
      </c>
      <c r="E556">
        <v>1</v>
      </c>
      <c r="F556">
        <v>0.5</v>
      </c>
      <c r="G556">
        <v>1</v>
      </c>
      <c r="H556">
        <v>0.5</v>
      </c>
      <c r="I556">
        <v>1</v>
      </c>
      <c r="J556">
        <v>1</v>
      </c>
      <c r="K556">
        <v>0.5</v>
      </c>
      <c r="L556">
        <v>2</v>
      </c>
      <c r="M556">
        <v>0.5</v>
      </c>
      <c r="N556">
        <v>1</v>
      </c>
      <c r="O556">
        <v>1</v>
      </c>
      <c r="P556">
        <v>1</v>
      </c>
      <c r="Q556">
        <v>2</v>
      </c>
      <c r="R556">
        <v>0.5</v>
      </c>
      <c r="S556">
        <v>2</v>
      </c>
      <c r="T556">
        <v>30</v>
      </c>
      <c r="U556">
        <v>5120</v>
      </c>
      <c r="V556">
        <v>70</v>
      </c>
      <c r="W556">
        <v>540</v>
      </c>
      <c r="X556">
        <v>60</v>
      </c>
      <c r="Y556" t="s">
        <v>1902</v>
      </c>
      <c r="Z556">
        <v>105</v>
      </c>
      <c r="AA556">
        <v>1059860</v>
      </c>
      <c r="AB556">
        <v>1.3</v>
      </c>
      <c r="AC556">
        <v>105</v>
      </c>
      <c r="AD556" t="s">
        <v>1903</v>
      </c>
      <c r="AE556" t="s">
        <v>1904</v>
      </c>
      <c r="AF556">
        <v>50</v>
      </c>
      <c r="AG556">
        <v>555</v>
      </c>
      <c r="AH556">
        <v>140</v>
      </c>
      <c r="AI556">
        <v>105</v>
      </c>
      <c r="AJ556">
        <v>55</v>
      </c>
      <c r="AK556" t="s">
        <v>55</v>
      </c>
      <c r="AL556" t="s">
        <v>55</v>
      </c>
      <c r="AM556">
        <v>92.9</v>
      </c>
      <c r="AN556">
        <v>5</v>
      </c>
      <c r="AO556">
        <v>0</v>
      </c>
    </row>
    <row r="557" spans="1:41">
      <c r="A557" t="s">
        <v>1905</v>
      </c>
      <c r="B557">
        <v>2</v>
      </c>
      <c r="C557">
        <v>1</v>
      </c>
      <c r="D557">
        <v>1</v>
      </c>
      <c r="E557">
        <v>0.5</v>
      </c>
      <c r="F557">
        <v>1</v>
      </c>
      <c r="G557">
        <v>1</v>
      </c>
      <c r="H557">
        <v>2</v>
      </c>
      <c r="I557">
        <v>2</v>
      </c>
      <c r="J557">
        <v>1</v>
      </c>
      <c r="K557">
        <v>0.5</v>
      </c>
      <c r="L557">
        <v>0.5</v>
      </c>
      <c r="M557">
        <v>2</v>
      </c>
      <c r="N557">
        <v>1</v>
      </c>
      <c r="O557">
        <v>2</v>
      </c>
      <c r="P557">
        <v>1</v>
      </c>
      <c r="Q557">
        <v>1</v>
      </c>
      <c r="R557">
        <v>1</v>
      </c>
      <c r="S557">
        <v>0.5</v>
      </c>
      <c r="T557">
        <v>86</v>
      </c>
      <c r="U557">
        <v>5120</v>
      </c>
      <c r="V557">
        <v>70</v>
      </c>
      <c r="W557">
        <v>461</v>
      </c>
      <c r="X557">
        <v>255</v>
      </c>
      <c r="Y557" t="s">
        <v>1150</v>
      </c>
      <c r="Z557">
        <v>67</v>
      </c>
      <c r="AA557">
        <v>1000000</v>
      </c>
      <c r="AB557">
        <v>1</v>
      </c>
      <c r="AC557">
        <v>75</v>
      </c>
      <c r="AD557" t="s">
        <v>1906</v>
      </c>
      <c r="AE557" t="s">
        <v>1907</v>
      </c>
      <c r="AF557">
        <v>50</v>
      </c>
      <c r="AG557">
        <v>556</v>
      </c>
      <c r="AH557">
        <v>106</v>
      </c>
      <c r="AI557">
        <v>67</v>
      </c>
      <c r="AJ557">
        <v>60</v>
      </c>
      <c r="AK557" t="s">
        <v>45</v>
      </c>
      <c r="AM557">
        <v>28</v>
      </c>
      <c r="AN557">
        <v>5</v>
      </c>
      <c r="AO557">
        <v>0</v>
      </c>
    </row>
    <row r="558" spans="1:41">
      <c r="A558" t="s">
        <v>1908</v>
      </c>
      <c r="B558">
        <v>1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0.5</v>
      </c>
      <c r="O558">
        <v>0.5</v>
      </c>
      <c r="P558">
        <v>1</v>
      </c>
      <c r="Q558">
        <v>2</v>
      </c>
      <c r="R558">
        <v>2</v>
      </c>
      <c r="S558">
        <v>2</v>
      </c>
      <c r="T558">
        <v>65</v>
      </c>
      <c r="U558">
        <v>5120</v>
      </c>
      <c r="V558">
        <v>70</v>
      </c>
      <c r="W558">
        <v>325</v>
      </c>
      <c r="X558">
        <v>190</v>
      </c>
      <c r="Y558" t="s">
        <v>1909</v>
      </c>
      <c r="Z558">
        <v>85</v>
      </c>
      <c r="AA558">
        <v>1000000</v>
      </c>
      <c r="AB558">
        <v>0.3</v>
      </c>
      <c r="AC558">
        <v>50</v>
      </c>
      <c r="AD558" t="s">
        <v>1910</v>
      </c>
      <c r="AE558" t="s">
        <v>1911</v>
      </c>
      <c r="AF558">
        <v>50</v>
      </c>
      <c r="AG558">
        <v>557</v>
      </c>
      <c r="AH558">
        <v>35</v>
      </c>
      <c r="AI558">
        <v>35</v>
      </c>
      <c r="AJ558">
        <v>55</v>
      </c>
      <c r="AK558" t="s">
        <v>77</v>
      </c>
      <c r="AL558" t="s">
        <v>284</v>
      </c>
      <c r="AM558">
        <v>14.5</v>
      </c>
      <c r="AN558">
        <v>5</v>
      </c>
      <c r="AO558">
        <v>0</v>
      </c>
    </row>
    <row r="559" spans="1:41">
      <c r="A559" t="s">
        <v>1908</v>
      </c>
      <c r="B559">
        <v>1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0.5</v>
      </c>
      <c r="O559">
        <v>0.5</v>
      </c>
      <c r="P559">
        <v>1</v>
      </c>
      <c r="Q559">
        <v>2</v>
      </c>
      <c r="R559">
        <v>2</v>
      </c>
      <c r="S559">
        <v>2</v>
      </c>
      <c r="T559">
        <v>105</v>
      </c>
      <c r="U559">
        <v>5120</v>
      </c>
      <c r="V559">
        <v>70</v>
      </c>
      <c r="W559">
        <v>485</v>
      </c>
      <c r="X559">
        <v>75</v>
      </c>
      <c r="Y559" t="s">
        <v>1912</v>
      </c>
      <c r="Z559">
        <v>125</v>
      </c>
      <c r="AA559">
        <v>1000000</v>
      </c>
      <c r="AB559">
        <v>1.4</v>
      </c>
      <c r="AC559">
        <v>70</v>
      </c>
      <c r="AD559" t="s">
        <v>1913</v>
      </c>
      <c r="AE559" t="s">
        <v>1914</v>
      </c>
      <c r="AF559">
        <v>50</v>
      </c>
      <c r="AG559">
        <v>558</v>
      </c>
      <c r="AH559">
        <v>65</v>
      </c>
      <c r="AI559">
        <v>75</v>
      </c>
      <c r="AJ559">
        <v>45</v>
      </c>
      <c r="AK559" t="s">
        <v>77</v>
      </c>
      <c r="AL559" t="s">
        <v>284</v>
      </c>
      <c r="AM559">
        <v>200</v>
      </c>
      <c r="AN559">
        <v>5</v>
      </c>
      <c r="AO559">
        <v>0</v>
      </c>
    </row>
    <row r="560" spans="1:41">
      <c r="A560" t="s">
        <v>1915</v>
      </c>
      <c r="B560">
        <v>1</v>
      </c>
      <c r="C560">
        <v>0.25</v>
      </c>
      <c r="D560">
        <v>1</v>
      </c>
      <c r="E560">
        <v>1</v>
      </c>
      <c r="F560">
        <v>4</v>
      </c>
      <c r="G560">
        <v>2</v>
      </c>
      <c r="H560">
        <v>1</v>
      </c>
      <c r="I560">
        <v>2</v>
      </c>
      <c r="J560">
        <v>0.5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0</v>
      </c>
      <c r="Q560">
        <v>0.5</v>
      </c>
      <c r="R560">
        <v>1</v>
      </c>
      <c r="S560">
        <v>1</v>
      </c>
      <c r="T560">
        <v>75</v>
      </c>
      <c r="U560">
        <v>3840</v>
      </c>
      <c r="V560">
        <v>35</v>
      </c>
      <c r="W560">
        <v>348</v>
      </c>
      <c r="X560">
        <v>180</v>
      </c>
      <c r="Y560" t="s">
        <v>1916</v>
      </c>
      <c r="Z560">
        <v>70</v>
      </c>
      <c r="AA560">
        <v>1000000</v>
      </c>
      <c r="AB560">
        <v>0.6</v>
      </c>
      <c r="AC560">
        <v>50</v>
      </c>
      <c r="AD560" t="s">
        <v>1917</v>
      </c>
      <c r="AE560" t="s">
        <v>1918</v>
      </c>
      <c r="AF560">
        <v>50</v>
      </c>
      <c r="AG560">
        <v>559</v>
      </c>
      <c r="AH560">
        <v>35</v>
      </c>
      <c r="AI560">
        <v>70</v>
      </c>
      <c r="AJ560">
        <v>48</v>
      </c>
      <c r="AK560" t="s">
        <v>109</v>
      </c>
      <c r="AL560" t="s">
        <v>231</v>
      </c>
      <c r="AM560">
        <v>11.8</v>
      </c>
      <c r="AN560">
        <v>5</v>
      </c>
      <c r="AO560">
        <v>0</v>
      </c>
    </row>
    <row r="561" spans="1:41">
      <c r="A561" t="s">
        <v>1915</v>
      </c>
      <c r="B561">
        <v>1</v>
      </c>
      <c r="C561">
        <v>0.25</v>
      </c>
      <c r="D561">
        <v>1</v>
      </c>
      <c r="E561">
        <v>1</v>
      </c>
      <c r="F561">
        <v>4</v>
      </c>
      <c r="G561">
        <v>2</v>
      </c>
      <c r="H561">
        <v>1</v>
      </c>
      <c r="I561">
        <v>2</v>
      </c>
      <c r="J561">
        <v>0.5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0</v>
      </c>
      <c r="Q561">
        <v>0.5</v>
      </c>
      <c r="R561">
        <v>1</v>
      </c>
      <c r="S561">
        <v>1</v>
      </c>
      <c r="T561">
        <v>90</v>
      </c>
      <c r="U561">
        <v>3840</v>
      </c>
      <c r="V561">
        <v>70</v>
      </c>
      <c r="W561">
        <v>488</v>
      </c>
      <c r="X561">
        <v>90</v>
      </c>
      <c r="Y561" t="s">
        <v>1919</v>
      </c>
      <c r="Z561">
        <v>115</v>
      </c>
      <c r="AA561">
        <v>1000000</v>
      </c>
      <c r="AB561">
        <v>1.1000000000000001</v>
      </c>
      <c r="AC561">
        <v>65</v>
      </c>
      <c r="AD561" t="s">
        <v>1920</v>
      </c>
      <c r="AE561" t="s">
        <v>1921</v>
      </c>
      <c r="AF561">
        <v>50</v>
      </c>
      <c r="AG561">
        <v>560</v>
      </c>
      <c r="AH561">
        <v>45</v>
      </c>
      <c r="AI561">
        <v>115</v>
      </c>
      <c r="AJ561">
        <v>58</v>
      </c>
      <c r="AK561" t="s">
        <v>109</v>
      </c>
      <c r="AL561" t="s">
        <v>231</v>
      </c>
      <c r="AM561">
        <v>30</v>
      </c>
      <c r="AN561">
        <v>5</v>
      </c>
      <c r="AO561">
        <v>0</v>
      </c>
    </row>
    <row r="562" spans="1:41">
      <c r="A562" t="s">
        <v>1922</v>
      </c>
      <c r="B562">
        <v>1</v>
      </c>
      <c r="C562">
        <v>2</v>
      </c>
      <c r="D562">
        <v>1</v>
      </c>
      <c r="E562">
        <v>2</v>
      </c>
      <c r="F562">
        <v>1</v>
      </c>
      <c r="G562">
        <v>0.25</v>
      </c>
      <c r="H562">
        <v>1</v>
      </c>
      <c r="I562">
        <v>1</v>
      </c>
      <c r="J562">
        <v>2</v>
      </c>
      <c r="K562">
        <v>0.5</v>
      </c>
      <c r="L562">
        <v>0</v>
      </c>
      <c r="M562">
        <v>2</v>
      </c>
      <c r="N562">
        <v>1</v>
      </c>
      <c r="O562">
        <v>1</v>
      </c>
      <c r="P562">
        <v>0.5</v>
      </c>
      <c r="Q562">
        <v>2</v>
      </c>
      <c r="R562">
        <v>1</v>
      </c>
      <c r="S562">
        <v>1</v>
      </c>
      <c r="T562">
        <v>58</v>
      </c>
      <c r="U562">
        <v>5120</v>
      </c>
      <c r="V562">
        <v>70</v>
      </c>
      <c r="W562">
        <v>490</v>
      </c>
      <c r="X562">
        <v>45</v>
      </c>
      <c r="Y562" t="s">
        <v>1923</v>
      </c>
      <c r="Z562">
        <v>80</v>
      </c>
      <c r="AA562">
        <v>1000000</v>
      </c>
      <c r="AB562">
        <v>1.4</v>
      </c>
      <c r="AC562">
        <v>72</v>
      </c>
      <c r="AD562" t="s">
        <v>1924</v>
      </c>
      <c r="AE562" t="s">
        <v>1925</v>
      </c>
      <c r="AF562">
        <v>50</v>
      </c>
      <c r="AG562">
        <v>561</v>
      </c>
      <c r="AH562">
        <v>103</v>
      </c>
      <c r="AI562">
        <v>80</v>
      </c>
      <c r="AJ562">
        <v>97</v>
      </c>
      <c r="AK562" t="s">
        <v>253</v>
      </c>
      <c r="AL562" t="s">
        <v>61</v>
      </c>
      <c r="AM562">
        <v>14</v>
      </c>
      <c r="AN562">
        <v>5</v>
      </c>
      <c r="AO562">
        <v>0</v>
      </c>
    </row>
    <row r="563" spans="1:41">
      <c r="A563" t="s">
        <v>1926</v>
      </c>
      <c r="B563">
        <v>0.5</v>
      </c>
      <c r="C563">
        <v>2</v>
      </c>
      <c r="D563">
        <v>1</v>
      </c>
      <c r="E563">
        <v>1</v>
      </c>
      <c r="F563">
        <v>1</v>
      </c>
      <c r="G563">
        <v>0</v>
      </c>
      <c r="H563">
        <v>1</v>
      </c>
      <c r="I563">
        <v>1</v>
      </c>
      <c r="J563">
        <v>2</v>
      </c>
      <c r="K563">
        <v>1</v>
      </c>
      <c r="L563">
        <v>1</v>
      </c>
      <c r="M563">
        <v>1</v>
      </c>
      <c r="N563">
        <v>0</v>
      </c>
      <c r="O563">
        <v>0.5</v>
      </c>
      <c r="P563">
        <v>1</v>
      </c>
      <c r="Q563">
        <v>1</v>
      </c>
      <c r="R563">
        <v>1</v>
      </c>
      <c r="S563">
        <v>1</v>
      </c>
      <c r="T563">
        <v>30</v>
      </c>
      <c r="U563">
        <v>6400</v>
      </c>
      <c r="V563">
        <v>70</v>
      </c>
      <c r="W563">
        <v>303</v>
      </c>
      <c r="X563">
        <v>190</v>
      </c>
      <c r="Y563" t="s">
        <v>1927</v>
      </c>
      <c r="Z563">
        <v>85</v>
      </c>
      <c r="AA563">
        <v>1000000</v>
      </c>
      <c r="AB563">
        <v>0.5</v>
      </c>
      <c r="AC563">
        <v>38</v>
      </c>
      <c r="AD563" t="s">
        <v>1928</v>
      </c>
      <c r="AE563" t="s">
        <v>1929</v>
      </c>
      <c r="AF563">
        <v>50</v>
      </c>
      <c r="AG563">
        <v>562</v>
      </c>
      <c r="AH563">
        <v>55</v>
      </c>
      <c r="AI563">
        <v>65</v>
      </c>
      <c r="AJ563">
        <v>30</v>
      </c>
      <c r="AK563" t="s">
        <v>343</v>
      </c>
      <c r="AM563">
        <v>1.5</v>
      </c>
      <c r="AN563">
        <v>5</v>
      </c>
      <c r="AO563">
        <v>0</v>
      </c>
    </row>
    <row r="564" spans="1:41">
      <c r="A564" t="s">
        <v>1926</v>
      </c>
      <c r="B564">
        <v>0.5</v>
      </c>
      <c r="C564">
        <v>2</v>
      </c>
      <c r="D564">
        <v>1</v>
      </c>
      <c r="E564">
        <v>1</v>
      </c>
      <c r="F564">
        <v>1</v>
      </c>
      <c r="G564">
        <v>0</v>
      </c>
      <c r="H564">
        <v>1</v>
      </c>
      <c r="I564">
        <v>1</v>
      </c>
      <c r="J564">
        <v>2</v>
      </c>
      <c r="K564">
        <v>1</v>
      </c>
      <c r="L564">
        <v>1</v>
      </c>
      <c r="M564">
        <v>1</v>
      </c>
      <c r="N564">
        <v>0</v>
      </c>
      <c r="O564">
        <v>0.5</v>
      </c>
      <c r="P564">
        <v>1</v>
      </c>
      <c r="Q564">
        <v>1</v>
      </c>
      <c r="R564">
        <v>1</v>
      </c>
      <c r="S564">
        <v>1</v>
      </c>
      <c r="T564">
        <v>50</v>
      </c>
      <c r="U564">
        <v>6400</v>
      </c>
      <c r="V564">
        <v>70</v>
      </c>
      <c r="W564">
        <v>483</v>
      </c>
      <c r="X564">
        <v>90</v>
      </c>
      <c r="Y564" t="s">
        <v>1930</v>
      </c>
      <c r="Z564">
        <v>145</v>
      </c>
      <c r="AA564">
        <v>1000000</v>
      </c>
      <c r="AB564">
        <v>1.7</v>
      </c>
      <c r="AC564">
        <v>58</v>
      </c>
      <c r="AD564" t="s">
        <v>1931</v>
      </c>
      <c r="AE564" t="s">
        <v>1932</v>
      </c>
      <c r="AF564">
        <v>50</v>
      </c>
      <c r="AG564">
        <v>563</v>
      </c>
      <c r="AH564">
        <v>95</v>
      </c>
      <c r="AI564">
        <v>105</v>
      </c>
      <c r="AJ564">
        <v>30</v>
      </c>
      <c r="AK564" t="s">
        <v>343</v>
      </c>
      <c r="AM564">
        <v>76.5</v>
      </c>
      <c r="AN564">
        <v>5</v>
      </c>
      <c r="AO564">
        <v>0</v>
      </c>
    </row>
    <row r="565" spans="1:41">
      <c r="A565" t="s">
        <v>1933</v>
      </c>
      <c r="B565">
        <v>1</v>
      </c>
      <c r="C565">
        <v>1</v>
      </c>
      <c r="D565">
        <v>1</v>
      </c>
      <c r="E565">
        <v>2</v>
      </c>
      <c r="F565">
        <v>1</v>
      </c>
      <c r="G565">
        <v>2</v>
      </c>
      <c r="H565">
        <v>0.25</v>
      </c>
      <c r="I565">
        <v>0.5</v>
      </c>
      <c r="J565">
        <v>1</v>
      </c>
      <c r="K565">
        <v>4</v>
      </c>
      <c r="L565">
        <v>2</v>
      </c>
      <c r="M565">
        <v>0.5</v>
      </c>
      <c r="N565">
        <v>0.5</v>
      </c>
      <c r="O565">
        <v>0.5</v>
      </c>
      <c r="P565">
        <v>1</v>
      </c>
      <c r="Q565">
        <v>1</v>
      </c>
      <c r="R565">
        <v>1</v>
      </c>
      <c r="S565">
        <v>1</v>
      </c>
      <c r="T565">
        <v>78</v>
      </c>
      <c r="U565">
        <v>7680</v>
      </c>
      <c r="V565">
        <v>70</v>
      </c>
      <c r="W565">
        <v>355</v>
      </c>
      <c r="X565">
        <v>45</v>
      </c>
      <c r="Y565" t="s">
        <v>1934</v>
      </c>
      <c r="Z565">
        <v>103</v>
      </c>
      <c r="AA565">
        <v>1000000</v>
      </c>
      <c r="AB565">
        <v>0.7</v>
      </c>
      <c r="AC565">
        <v>54</v>
      </c>
      <c r="AD565" t="s">
        <v>1935</v>
      </c>
      <c r="AE565" t="s">
        <v>1936</v>
      </c>
      <c r="AF565">
        <v>88.1</v>
      </c>
      <c r="AG565">
        <v>564</v>
      </c>
      <c r="AH565">
        <v>53</v>
      </c>
      <c r="AI565">
        <v>45</v>
      </c>
      <c r="AJ565">
        <v>22</v>
      </c>
      <c r="AK565" t="s">
        <v>66</v>
      </c>
      <c r="AL565" t="s">
        <v>284</v>
      </c>
      <c r="AM565">
        <v>16.5</v>
      </c>
      <c r="AN565">
        <v>5</v>
      </c>
      <c r="AO565">
        <v>0</v>
      </c>
    </row>
    <row r="566" spans="1:41">
      <c r="A566" t="s">
        <v>1933</v>
      </c>
      <c r="B566">
        <v>1</v>
      </c>
      <c r="C566">
        <v>1</v>
      </c>
      <c r="D566">
        <v>1</v>
      </c>
      <c r="E566">
        <v>2</v>
      </c>
      <c r="F566">
        <v>1</v>
      </c>
      <c r="G566">
        <v>2</v>
      </c>
      <c r="H566">
        <v>0.25</v>
      </c>
      <c r="I566">
        <v>0.5</v>
      </c>
      <c r="J566">
        <v>1</v>
      </c>
      <c r="K566">
        <v>4</v>
      </c>
      <c r="L566">
        <v>2</v>
      </c>
      <c r="M566">
        <v>0.5</v>
      </c>
      <c r="N566">
        <v>0.5</v>
      </c>
      <c r="O566">
        <v>0.5</v>
      </c>
      <c r="P566">
        <v>1</v>
      </c>
      <c r="Q566">
        <v>1</v>
      </c>
      <c r="R566">
        <v>1</v>
      </c>
      <c r="S566">
        <v>1</v>
      </c>
      <c r="T566">
        <v>108</v>
      </c>
      <c r="U566">
        <v>7680</v>
      </c>
      <c r="V566">
        <v>70</v>
      </c>
      <c r="W566">
        <v>495</v>
      </c>
      <c r="X566">
        <v>45</v>
      </c>
      <c r="Y566" t="s">
        <v>1934</v>
      </c>
      <c r="Z566">
        <v>133</v>
      </c>
      <c r="AA566">
        <v>1000000</v>
      </c>
      <c r="AB566">
        <v>1.2</v>
      </c>
      <c r="AC566">
        <v>74</v>
      </c>
      <c r="AD566" t="s">
        <v>1937</v>
      </c>
      <c r="AE566" t="s">
        <v>1938</v>
      </c>
      <c r="AF566">
        <v>88.1</v>
      </c>
      <c r="AG566">
        <v>565</v>
      </c>
      <c r="AH566">
        <v>83</v>
      </c>
      <c r="AI566">
        <v>65</v>
      </c>
      <c r="AJ566">
        <v>32</v>
      </c>
      <c r="AK566" t="s">
        <v>66</v>
      </c>
      <c r="AL566" t="s">
        <v>284</v>
      </c>
      <c r="AM566">
        <v>81</v>
      </c>
      <c r="AN566">
        <v>5</v>
      </c>
      <c r="AO566">
        <v>0</v>
      </c>
    </row>
    <row r="567" spans="1:41">
      <c r="A567" t="s">
        <v>1939</v>
      </c>
      <c r="B567">
        <v>0.5</v>
      </c>
      <c r="C567">
        <v>1</v>
      </c>
      <c r="D567">
        <v>1</v>
      </c>
      <c r="E567">
        <v>2</v>
      </c>
      <c r="F567">
        <v>1</v>
      </c>
      <c r="G567">
        <v>1</v>
      </c>
      <c r="H567">
        <v>0.5</v>
      </c>
      <c r="I567">
        <v>0.5</v>
      </c>
      <c r="J567">
        <v>1</v>
      </c>
      <c r="K567">
        <v>1</v>
      </c>
      <c r="L567">
        <v>0</v>
      </c>
      <c r="M567">
        <v>2</v>
      </c>
      <c r="N567">
        <v>0.5</v>
      </c>
      <c r="O567">
        <v>0.5</v>
      </c>
      <c r="P567">
        <v>1</v>
      </c>
      <c r="Q567">
        <v>2</v>
      </c>
      <c r="R567">
        <v>2</v>
      </c>
      <c r="S567">
        <v>2</v>
      </c>
      <c r="T567">
        <v>112</v>
      </c>
      <c r="U567">
        <v>7680</v>
      </c>
      <c r="V567">
        <v>70</v>
      </c>
      <c r="W567">
        <v>401</v>
      </c>
      <c r="X567">
        <v>45</v>
      </c>
      <c r="Y567" t="s">
        <v>1940</v>
      </c>
      <c r="Z567">
        <v>45</v>
      </c>
      <c r="AA567">
        <v>1000000</v>
      </c>
      <c r="AB567">
        <v>0.5</v>
      </c>
      <c r="AC567">
        <v>55</v>
      </c>
      <c r="AD567" t="s">
        <v>1941</v>
      </c>
      <c r="AE567" t="s">
        <v>1942</v>
      </c>
      <c r="AF567">
        <v>88.1</v>
      </c>
      <c r="AG567">
        <v>566</v>
      </c>
      <c r="AH567">
        <v>74</v>
      </c>
      <c r="AI567">
        <v>45</v>
      </c>
      <c r="AJ567">
        <v>70</v>
      </c>
      <c r="AK567" t="s">
        <v>284</v>
      </c>
      <c r="AL567" t="s">
        <v>61</v>
      </c>
      <c r="AM567">
        <v>9.5</v>
      </c>
      <c r="AN567">
        <v>5</v>
      </c>
      <c r="AO567">
        <v>0</v>
      </c>
    </row>
    <row r="568" spans="1:41">
      <c r="A568" t="s">
        <v>1939</v>
      </c>
      <c r="B568">
        <v>0.5</v>
      </c>
      <c r="C568">
        <v>1</v>
      </c>
      <c r="D568">
        <v>1</v>
      </c>
      <c r="E568">
        <v>2</v>
      </c>
      <c r="F568">
        <v>1</v>
      </c>
      <c r="G568">
        <v>1</v>
      </c>
      <c r="H568">
        <v>0.5</v>
      </c>
      <c r="I568">
        <v>0.5</v>
      </c>
      <c r="J568">
        <v>1</v>
      </c>
      <c r="K568">
        <v>1</v>
      </c>
      <c r="L568">
        <v>0</v>
      </c>
      <c r="M568">
        <v>2</v>
      </c>
      <c r="N568">
        <v>0.5</v>
      </c>
      <c r="O568">
        <v>0.5</v>
      </c>
      <c r="P568">
        <v>1</v>
      </c>
      <c r="Q568">
        <v>2</v>
      </c>
      <c r="R568">
        <v>2</v>
      </c>
      <c r="S568">
        <v>2</v>
      </c>
      <c r="T568">
        <v>140</v>
      </c>
      <c r="U568">
        <v>7680</v>
      </c>
      <c r="V568">
        <v>70</v>
      </c>
      <c r="W568">
        <v>567</v>
      </c>
      <c r="X568">
        <v>45</v>
      </c>
      <c r="Y568" t="s">
        <v>1940</v>
      </c>
      <c r="Z568">
        <v>65</v>
      </c>
      <c r="AA568">
        <v>1000000</v>
      </c>
      <c r="AB568">
        <v>1.4</v>
      </c>
      <c r="AC568">
        <v>75</v>
      </c>
      <c r="AD568" t="s">
        <v>1943</v>
      </c>
      <c r="AE568" t="s">
        <v>1944</v>
      </c>
      <c r="AF568">
        <v>88.1</v>
      </c>
      <c r="AG568">
        <v>567</v>
      </c>
      <c r="AH568">
        <v>112</v>
      </c>
      <c r="AI568">
        <v>65</v>
      </c>
      <c r="AJ568">
        <v>110</v>
      </c>
      <c r="AK568" t="s">
        <v>284</v>
      </c>
      <c r="AL568" t="s">
        <v>61</v>
      </c>
      <c r="AM568">
        <v>32</v>
      </c>
      <c r="AN568">
        <v>5</v>
      </c>
      <c r="AO568">
        <v>0</v>
      </c>
    </row>
    <row r="569" spans="1:41">
      <c r="A569" t="s">
        <v>1945</v>
      </c>
      <c r="B569">
        <v>0.5</v>
      </c>
      <c r="C569">
        <v>1</v>
      </c>
      <c r="D569">
        <v>1</v>
      </c>
      <c r="E569">
        <v>1</v>
      </c>
      <c r="F569">
        <v>0.5</v>
      </c>
      <c r="G569">
        <v>0.5</v>
      </c>
      <c r="H569">
        <v>1</v>
      </c>
      <c r="I569">
        <v>1</v>
      </c>
      <c r="J569">
        <v>1</v>
      </c>
      <c r="K569">
        <v>0.5</v>
      </c>
      <c r="L569">
        <v>2</v>
      </c>
      <c r="M569">
        <v>1</v>
      </c>
      <c r="N569">
        <v>1</v>
      </c>
      <c r="O569">
        <v>0.5</v>
      </c>
      <c r="P569">
        <v>2</v>
      </c>
      <c r="Q569">
        <v>1</v>
      </c>
      <c r="R569">
        <v>1</v>
      </c>
      <c r="S569">
        <v>1</v>
      </c>
      <c r="T569">
        <v>50</v>
      </c>
      <c r="U569">
        <v>5120</v>
      </c>
      <c r="V569">
        <v>70</v>
      </c>
      <c r="W569">
        <v>329</v>
      </c>
      <c r="X569">
        <v>190</v>
      </c>
      <c r="Y569" t="s">
        <v>1946</v>
      </c>
      <c r="Z569">
        <v>62</v>
      </c>
      <c r="AA569">
        <v>1000000</v>
      </c>
      <c r="AB569">
        <v>0.6</v>
      </c>
      <c r="AC569">
        <v>50</v>
      </c>
      <c r="AD569" t="s">
        <v>1947</v>
      </c>
      <c r="AE569" t="s">
        <v>1948</v>
      </c>
      <c r="AF569">
        <v>50</v>
      </c>
      <c r="AG569">
        <v>568</v>
      </c>
      <c r="AH569">
        <v>40</v>
      </c>
      <c r="AI569">
        <v>62</v>
      </c>
      <c r="AJ569">
        <v>65</v>
      </c>
      <c r="AK569" t="s">
        <v>46</v>
      </c>
      <c r="AM569">
        <v>31</v>
      </c>
      <c r="AN569">
        <v>5</v>
      </c>
      <c r="AO569">
        <v>0</v>
      </c>
    </row>
    <row r="570" spans="1:41">
      <c r="A570" t="s">
        <v>1949</v>
      </c>
      <c r="B570">
        <v>0.5</v>
      </c>
      <c r="C570">
        <v>1</v>
      </c>
      <c r="D570">
        <v>1</v>
      </c>
      <c r="E570">
        <v>1</v>
      </c>
      <c r="F570">
        <v>0.5</v>
      </c>
      <c r="G570">
        <v>0.5</v>
      </c>
      <c r="H570">
        <v>1</v>
      </c>
      <c r="I570">
        <v>1</v>
      </c>
      <c r="J570">
        <v>1</v>
      </c>
      <c r="K570">
        <v>0.5</v>
      </c>
      <c r="L570">
        <v>2</v>
      </c>
      <c r="M570">
        <v>1</v>
      </c>
      <c r="N570">
        <v>1</v>
      </c>
      <c r="O570">
        <v>0.5</v>
      </c>
      <c r="P570">
        <v>2</v>
      </c>
      <c r="Q570">
        <v>1</v>
      </c>
      <c r="R570">
        <v>1</v>
      </c>
      <c r="S570">
        <v>1</v>
      </c>
      <c r="T570">
        <v>95</v>
      </c>
      <c r="U570">
        <v>5120</v>
      </c>
      <c r="V570">
        <v>70</v>
      </c>
      <c r="W570">
        <v>474</v>
      </c>
      <c r="X570">
        <v>60</v>
      </c>
      <c r="Y570" t="s">
        <v>1950</v>
      </c>
      <c r="Z570">
        <v>82</v>
      </c>
      <c r="AA570">
        <v>1000000</v>
      </c>
      <c r="AB570">
        <v>1.9</v>
      </c>
      <c r="AC570">
        <v>80</v>
      </c>
      <c r="AD570" t="s">
        <v>1951</v>
      </c>
      <c r="AE570" t="s">
        <v>1952</v>
      </c>
      <c r="AF570">
        <v>50</v>
      </c>
      <c r="AG570">
        <v>569</v>
      </c>
      <c r="AH570">
        <v>60</v>
      </c>
      <c r="AI570">
        <v>82</v>
      </c>
      <c r="AJ570">
        <v>75</v>
      </c>
      <c r="AK570" t="s">
        <v>46</v>
      </c>
      <c r="AM570">
        <v>107.3</v>
      </c>
      <c r="AN570">
        <v>5</v>
      </c>
      <c r="AO570">
        <v>0</v>
      </c>
    </row>
    <row r="571" spans="1:41">
      <c r="A571" t="s">
        <v>1953</v>
      </c>
      <c r="B571">
        <v>2</v>
      </c>
      <c r="C571">
        <v>0.5</v>
      </c>
      <c r="D571">
        <v>1</v>
      </c>
      <c r="E571">
        <v>1</v>
      </c>
      <c r="F571">
        <v>2</v>
      </c>
      <c r="G571">
        <v>2</v>
      </c>
      <c r="H571">
        <v>1</v>
      </c>
      <c r="I571">
        <v>1</v>
      </c>
      <c r="J571">
        <v>0.5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0</v>
      </c>
      <c r="Q571">
        <v>1</v>
      </c>
      <c r="R571">
        <v>1</v>
      </c>
      <c r="S571">
        <v>1</v>
      </c>
      <c r="T571">
        <v>65</v>
      </c>
      <c r="U571">
        <v>6400</v>
      </c>
      <c r="V571">
        <v>70</v>
      </c>
      <c r="W571">
        <v>330</v>
      </c>
      <c r="X571">
        <v>75</v>
      </c>
      <c r="Y571" t="s">
        <v>1954</v>
      </c>
      <c r="Z571">
        <v>40</v>
      </c>
      <c r="AA571">
        <v>1059860</v>
      </c>
      <c r="AB571">
        <v>0.7</v>
      </c>
      <c r="AC571">
        <v>40</v>
      </c>
      <c r="AD571" t="s">
        <v>1955</v>
      </c>
      <c r="AE571" t="s">
        <v>1956</v>
      </c>
      <c r="AF571">
        <v>88.1</v>
      </c>
      <c r="AG571">
        <v>570</v>
      </c>
      <c r="AH571">
        <v>80</v>
      </c>
      <c r="AI571">
        <v>40</v>
      </c>
      <c r="AJ571">
        <v>65</v>
      </c>
      <c r="AK571" t="s">
        <v>109</v>
      </c>
      <c r="AM571">
        <v>12.5</v>
      </c>
      <c r="AN571">
        <v>5</v>
      </c>
      <c r="AO571">
        <v>0</v>
      </c>
    </row>
    <row r="572" spans="1:41">
      <c r="A572" t="s">
        <v>1953</v>
      </c>
      <c r="B572">
        <v>2</v>
      </c>
      <c r="C572">
        <v>0.5</v>
      </c>
      <c r="D572">
        <v>1</v>
      </c>
      <c r="E572">
        <v>1</v>
      </c>
      <c r="F572">
        <v>2</v>
      </c>
      <c r="G572">
        <v>2</v>
      </c>
      <c r="H572">
        <v>1</v>
      </c>
      <c r="I572">
        <v>1</v>
      </c>
      <c r="J572">
        <v>0.5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0</v>
      </c>
      <c r="Q572">
        <v>1</v>
      </c>
      <c r="R572">
        <v>1</v>
      </c>
      <c r="S572">
        <v>1</v>
      </c>
      <c r="T572">
        <v>105</v>
      </c>
      <c r="U572">
        <v>5120</v>
      </c>
      <c r="V572">
        <v>70</v>
      </c>
      <c r="W572">
        <v>510</v>
      </c>
      <c r="X572">
        <v>45</v>
      </c>
      <c r="Y572" t="s">
        <v>1957</v>
      </c>
      <c r="Z572">
        <v>60</v>
      </c>
      <c r="AA572">
        <v>1059860</v>
      </c>
      <c r="AB572">
        <v>1.6</v>
      </c>
      <c r="AC572">
        <v>60</v>
      </c>
      <c r="AD572" t="s">
        <v>1958</v>
      </c>
      <c r="AE572" t="s">
        <v>1959</v>
      </c>
      <c r="AF572">
        <v>88.1</v>
      </c>
      <c r="AG572">
        <v>571</v>
      </c>
      <c r="AH572">
        <v>120</v>
      </c>
      <c r="AI572">
        <v>60</v>
      </c>
      <c r="AJ572">
        <v>105</v>
      </c>
      <c r="AK572" t="s">
        <v>109</v>
      </c>
      <c r="AM572">
        <v>81.099999999999994</v>
      </c>
      <c r="AN572">
        <v>5</v>
      </c>
      <c r="AO572">
        <v>0</v>
      </c>
    </row>
    <row r="573" spans="1:41">
      <c r="A573" t="s">
        <v>1960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2</v>
      </c>
      <c r="H573">
        <v>1</v>
      </c>
      <c r="I573">
        <v>1</v>
      </c>
      <c r="J573">
        <v>0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50</v>
      </c>
      <c r="U573">
        <v>3840</v>
      </c>
      <c r="V573">
        <v>70</v>
      </c>
      <c r="W573">
        <v>300</v>
      </c>
      <c r="X573">
        <v>255</v>
      </c>
      <c r="Y573" t="s">
        <v>1961</v>
      </c>
      <c r="Z573">
        <v>40</v>
      </c>
      <c r="AA573">
        <v>800000</v>
      </c>
      <c r="AB573">
        <v>0.4</v>
      </c>
      <c r="AC573">
        <v>55</v>
      </c>
      <c r="AD573" t="s">
        <v>1962</v>
      </c>
      <c r="AE573" t="s">
        <v>1963</v>
      </c>
      <c r="AF573">
        <v>24.6</v>
      </c>
      <c r="AG573">
        <v>572</v>
      </c>
      <c r="AH573">
        <v>40</v>
      </c>
      <c r="AI573">
        <v>40</v>
      </c>
      <c r="AJ573">
        <v>75</v>
      </c>
      <c r="AK573" t="s">
        <v>99</v>
      </c>
      <c r="AM573">
        <v>5.8</v>
      </c>
      <c r="AN573">
        <v>5</v>
      </c>
      <c r="AO573">
        <v>0</v>
      </c>
    </row>
    <row r="574" spans="1:41">
      <c r="A574" t="s">
        <v>1960</v>
      </c>
      <c r="B574">
        <v>1</v>
      </c>
      <c r="C574">
        <v>1</v>
      </c>
      <c r="D574">
        <v>1</v>
      </c>
      <c r="E574">
        <v>1</v>
      </c>
      <c r="F574">
        <v>1</v>
      </c>
      <c r="G574">
        <v>2</v>
      </c>
      <c r="H574">
        <v>1</v>
      </c>
      <c r="I574">
        <v>1</v>
      </c>
      <c r="J574">
        <v>0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95</v>
      </c>
      <c r="U574">
        <v>3840</v>
      </c>
      <c r="V574">
        <v>70</v>
      </c>
      <c r="W574">
        <v>470</v>
      </c>
      <c r="X574">
        <v>60</v>
      </c>
      <c r="Y574" t="s">
        <v>1964</v>
      </c>
      <c r="Z574">
        <v>60</v>
      </c>
      <c r="AA574">
        <v>800000</v>
      </c>
      <c r="AB574">
        <v>0.5</v>
      </c>
      <c r="AC574">
        <v>75</v>
      </c>
      <c r="AD574" t="s">
        <v>1965</v>
      </c>
      <c r="AE574" t="s">
        <v>1966</v>
      </c>
      <c r="AF574">
        <v>24.6</v>
      </c>
      <c r="AG574">
        <v>573</v>
      </c>
      <c r="AH574">
        <v>65</v>
      </c>
      <c r="AI574">
        <v>60</v>
      </c>
      <c r="AJ574">
        <v>115</v>
      </c>
      <c r="AK574" t="s">
        <v>99</v>
      </c>
      <c r="AM574">
        <v>7.5</v>
      </c>
      <c r="AN574">
        <v>5</v>
      </c>
      <c r="AO574">
        <v>0</v>
      </c>
    </row>
    <row r="575" spans="1:41">
      <c r="A575" t="s">
        <v>1967</v>
      </c>
      <c r="B575">
        <v>2</v>
      </c>
      <c r="C575">
        <v>2</v>
      </c>
      <c r="D575">
        <v>1</v>
      </c>
      <c r="E575">
        <v>1</v>
      </c>
      <c r="F575">
        <v>1</v>
      </c>
      <c r="G575">
        <v>0.5</v>
      </c>
      <c r="H575">
        <v>1</v>
      </c>
      <c r="I575">
        <v>1</v>
      </c>
      <c r="J575">
        <v>2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0.5</v>
      </c>
      <c r="Q575">
        <v>1</v>
      </c>
      <c r="R575">
        <v>1</v>
      </c>
      <c r="S575">
        <v>1</v>
      </c>
      <c r="T575">
        <v>30</v>
      </c>
      <c r="U575">
        <v>5120</v>
      </c>
      <c r="V575">
        <v>70</v>
      </c>
      <c r="W575">
        <v>290</v>
      </c>
      <c r="X575">
        <v>200</v>
      </c>
      <c r="Y575" t="s">
        <v>1968</v>
      </c>
      <c r="Z575">
        <v>50</v>
      </c>
      <c r="AA575">
        <v>1059860</v>
      </c>
      <c r="AB575">
        <v>0.4</v>
      </c>
      <c r="AC575">
        <v>45</v>
      </c>
      <c r="AD575" t="s">
        <v>1969</v>
      </c>
      <c r="AE575" t="s">
        <v>1970</v>
      </c>
      <c r="AF575">
        <v>24.6</v>
      </c>
      <c r="AG575">
        <v>574</v>
      </c>
      <c r="AH575">
        <v>55</v>
      </c>
      <c r="AI575">
        <v>65</v>
      </c>
      <c r="AJ575">
        <v>45</v>
      </c>
      <c r="AK575" t="s">
        <v>253</v>
      </c>
      <c r="AM575">
        <v>5.8</v>
      </c>
      <c r="AN575">
        <v>5</v>
      </c>
      <c r="AO575">
        <v>0</v>
      </c>
    </row>
    <row r="576" spans="1:41">
      <c r="A576" t="s">
        <v>1967</v>
      </c>
      <c r="B576">
        <v>2</v>
      </c>
      <c r="C576">
        <v>2</v>
      </c>
      <c r="D576">
        <v>1</v>
      </c>
      <c r="E576">
        <v>1</v>
      </c>
      <c r="F576">
        <v>1</v>
      </c>
      <c r="G576">
        <v>0.5</v>
      </c>
      <c r="H576">
        <v>1</v>
      </c>
      <c r="I576">
        <v>1</v>
      </c>
      <c r="J576">
        <v>2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0.5</v>
      </c>
      <c r="Q576">
        <v>1</v>
      </c>
      <c r="R576">
        <v>1</v>
      </c>
      <c r="S576">
        <v>1</v>
      </c>
      <c r="T576">
        <v>45</v>
      </c>
      <c r="U576">
        <v>5120</v>
      </c>
      <c r="V576">
        <v>70</v>
      </c>
      <c r="W576">
        <v>390</v>
      </c>
      <c r="X576">
        <v>100</v>
      </c>
      <c r="Y576" t="s">
        <v>1133</v>
      </c>
      <c r="Z576">
        <v>70</v>
      </c>
      <c r="AA576">
        <v>1059860</v>
      </c>
      <c r="AB576">
        <v>0.7</v>
      </c>
      <c r="AC576">
        <v>60</v>
      </c>
      <c r="AD576" t="s">
        <v>1971</v>
      </c>
      <c r="AE576" t="s">
        <v>1972</v>
      </c>
      <c r="AF576">
        <v>24.6</v>
      </c>
      <c r="AG576">
        <v>575</v>
      </c>
      <c r="AH576">
        <v>75</v>
      </c>
      <c r="AI576">
        <v>85</v>
      </c>
      <c r="AJ576">
        <v>55</v>
      </c>
      <c r="AK576" t="s">
        <v>253</v>
      </c>
      <c r="AM576">
        <v>18</v>
      </c>
      <c r="AN576">
        <v>5</v>
      </c>
      <c r="AO576">
        <v>0</v>
      </c>
    </row>
    <row r="577" spans="1:41">
      <c r="A577" t="s">
        <v>1967</v>
      </c>
      <c r="B577">
        <v>2</v>
      </c>
      <c r="C577">
        <v>2</v>
      </c>
      <c r="D577">
        <v>1</v>
      </c>
      <c r="E577">
        <v>1</v>
      </c>
      <c r="F577">
        <v>1</v>
      </c>
      <c r="G577">
        <v>0.5</v>
      </c>
      <c r="H577">
        <v>1</v>
      </c>
      <c r="I577">
        <v>1</v>
      </c>
      <c r="J577">
        <v>2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0.5</v>
      </c>
      <c r="Q577">
        <v>1</v>
      </c>
      <c r="R577">
        <v>1</v>
      </c>
      <c r="S577">
        <v>1</v>
      </c>
      <c r="T577">
        <v>55</v>
      </c>
      <c r="U577">
        <v>5120</v>
      </c>
      <c r="V577">
        <v>70</v>
      </c>
      <c r="W577">
        <v>490</v>
      </c>
      <c r="X577">
        <v>50</v>
      </c>
      <c r="Y577" t="s">
        <v>1973</v>
      </c>
      <c r="Z577">
        <v>95</v>
      </c>
      <c r="AA577">
        <v>1059860</v>
      </c>
      <c r="AB577">
        <v>1.5</v>
      </c>
      <c r="AC577">
        <v>70</v>
      </c>
      <c r="AD577" t="s">
        <v>1974</v>
      </c>
      <c r="AE577" t="s">
        <v>1975</v>
      </c>
      <c r="AF577">
        <v>24.6</v>
      </c>
      <c r="AG577">
        <v>576</v>
      </c>
      <c r="AH577">
        <v>95</v>
      </c>
      <c r="AI577">
        <v>110</v>
      </c>
      <c r="AJ577">
        <v>65</v>
      </c>
      <c r="AK577" t="s">
        <v>253</v>
      </c>
      <c r="AM577">
        <v>44</v>
      </c>
      <c r="AN577">
        <v>5</v>
      </c>
      <c r="AO577">
        <v>0</v>
      </c>
    </row>
    <row r="578" spans="1:41">
      <c r="A578" t="s">
        <v>1976</v>
      </c>
      <c r="B578">
        <v>2</v>
      </c>
      <c r="C578">
        <v>2</v>
      </c>
      <c r="D578">
        <v>1</v>
      </c>
      <c r="E578">
        <v>1</v>
      </c>
      <c r="F578">
        <v>1</v>
      </c>
      <c r="G578">
        <v>0.5</v>
      </c>
      <c r="H578">
        <v>1</v>
      </c>
      <c r="I578">
        <v>1</v>
      </c>
      <c r="J578">
        <v>2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0.5</v>
      </c>
      <c r="Q578">
        <v>1</v>
      </c>
      <c r="R578">
        <v>1</v>
      </c>
      <c r="S578">
        <v>1</v>
      </c>
      <c r="T578">
        <v>30</v>
      </c>
      <c r="U578">
        <v>5120</v>
      </c>
      <c r="V578">
        <v>70</v>
      </c>
      <c r="W578">
        <v>290</v>
      </c>
      <c r="X578">
        <v>200</v>
      </c>
      <c r="Y578" t="s">
        <v>1977</v>
      </c>
      <c r="Z578">
        <v>40</v>
      </c>
      <c r="AA578">
        <v>1059860</v>
      </c>
      <c r="AB578">
        <v>0.3</v>
      </c>
      <c r="AC578">
        <v>45</v>
      </c>
      <c r="AD578" t="s">
        <v>1978</v>
      </c>
      <c r="AE578" t="s">
        <v>1979</v>
      </c>
      <c r="AF578">
        <v>50</v>
      </c>
      <c r="AG578">
        <v>577</v>
      </c>
      <c r="AH578">
        <v>105</v>
      </c>
      <c r="AI578">
        <v>50</v>
      </c>
      <c r="AJ578">
        <v>20</v>
      </c>
      <c r="AK578" t="s">
        <v>253</v>
      </c>
      <c r="AM578">
        <v>1</v>
      </c>
      <c r="AN578">
        <v>5</v>
      </c>
      <c r="AO578">
        <v>0</v>
      </c>
    </row>
    <row r="579" spans="1:41">
      <c r="A579" t="s">
        <v>1976</v>
      </c>
      <c r="B579">
        <v>2</v>
      </c>
      <c r="C579">
        <v>2</v>
      </c>
      <c r="D579">
        <v>1</v>
      </c>
      <c r="E579">
        <v>1</v>
      </c>
      <c r="F579">
        <v>1</v>
      </c>
      <c r="G579">
        <v>0.5</v>
      </c>
      <c r="H579">
        <v>1</v>
      </c>
      <c r="I579">
        <v>1</v>
      </c>
      <c r="J579">
        <v>2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0.5</v>
      </c>
      <c r="Q579">
        <v>1</v>
      </c>
      <c r="R579">
        <v>1</v>
      </c>
      <c r="S579">
        <v>1</v>
      </c>
      <c r="T579">
        <v>40</v>
      </c>
      <c r="U579">
        <v>5120</v>
      </c>
      <c r="V579">
        <v>70</v>
      </c>
      <c r="W579">
        <v>370</v>
      </c>
      <c r="X579">
        <v>100</v>
      </c>
      <c r="Y579" t="s">
        <v>1980</v>
      </c>
      <c r="Z579">
        <v>50</v>
      </c>
      <c r="AA579">
        <v>1059860</v>
      </c>
      <c r="AB579">
        <v>0.6</v>
      </c>
      <c r="AC579">
        <v>65</v>
      </c>
      <c r="AD579" t="s">
        <v>1981</v>
      </c>
      <c r="AE579" t="s">
        <v>1982</v>
      </c>
      <c r="AF579">
        <v>50</v>
      </c>
      <c r="AG579">
        <v>578</v>
      </c>
      <c r="AH579">
        <v>125</v>
      </c>
      <c r="AI579">
        <v>60</v>
      </c>
      <c r="AJ579">
        <v>30</v>
      </c>
      <c r="AK579" t="s">
        <v>253</v>
      </c>
      <c r="AM579">
        <v>8</v>
      </c>
      <c r="AN579">
        <v>5</v>
      </c>
      <c r="AO579">
        <v>0</v>
      </c>
    </row>
    <row r="580" spans="1:41">
      <c r="A580" t="s">
        <v>1976</v>
      </c>
      <c r="B580">
        <v>2</v>
      </c>
      <c r="C580">
        <v>2</v>
      </c>
      <c r="D580">
        <v>1</v>
      </c>
      <c r="E580">
        <v>1</v>
      </c>
      <c r="F580">
        <v>1</v>
      </c>
      <c r="G580">
        <v>0.5</v>
      </c>
      <c r="H580">
        <v>1</v>
      </c>
      <c r="I580">
        <v>1</v>
      </c>
      <c r="J580">
        <v>2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0.5</v>
      </c>
      <c r="Q580">
        <v>1</v>
      </c>
      <c r="R580">
        <v>1</v>
      </c>
      <c r="S580">
        <v>1</v>
      </c>
      <c r="T580">
        <v>65</v>
      </c>
      <c r="U580">
        <v>5120</v>
      </c>
      <c r="V580">
        <v>70</v>
      </c>
      <c r="W580">
        <v>490</v>
      </c>
      <c r="X580">
        <v>50</v>
      </c>
      <c r="Y580" t="s">
        <v>1983</v>
      </c>
      <c r="Z580">
        <v>75</v>
      </c>
      <c r="AA580">
        <v>1059860</v>
      </c>
      <c r="AB580">
        <v>1</v>
      </c>
      <c r="AC580">
        <v>110</v>
      </c>
      <c r="AD580" t="s">
        <v>1984</v>
      </c>
      <c r="AE580" t="s">
        <v>1985</v>
      </c>
      <c r="AF580">
        <v>50</v>
      </c>
      <c r="AG580">
        <v>579</v>
      </c>
      <c r="AH580">
        <v>125</v>
      </c>
      <c r="AI580">
        <v>85</v>
      </c>
      <c r="AJ580">
        <v>30</v>
      </c>
      <c r="AK580" t="s">
        <v>253</v>
      </c>
      <c r="AM580">
        <v>20.100000000000001</v>
      </c>
      <c r="AN580">
        <v>5</v>
      </c>
      <c r="AO580">
        <v>0</v>
      </c>
    </row>
    <row r="581" spans="1:41">
      <c r="A581" t="s">
        <v>1986</v>
      </c>
      <c r="B581">
        <v>0.5</v>
      </c>
      <c r="C581">
        <v>1</v>
      </c>
      <c r="D581">
        <v>1</v>
      </c>
      <c r="E581">
        <v>4</v>
      </c>
      <c r="F581">
        <v>1</v>
      </c>
      <c r="G581">
        <v>0.5</v>
      </c>
      <c r="H581">
        <v>0.5</v>
      </c>
      <c r="I581">
        <v>1</v>
      </c>
      <c r="J581">
        <v>1</v>
      </c>
      <c r="K581">
        <v>1</v>
      </c>
      <c r="L581">
        <v>0</v>
      </c>
      <c r="M581">
        <v>1</v>
      </c>
      <c r="N581">
        <v>1</v>
      </c>
      <c r="O581">
        <v>1</v>
      </c>
      <c r="P581">
        <v>1</v>
      </c>
      <c r="Q581">
        <v>2</v>
      </c>
      <c r="R581">
        <v>0.5</v>
      </c>
      <c r="S581">
        <v>0.5</v>
      </c>
      <c r="T581">
        <v>44</v>
      </c>
      <c r="U581">
        <v>5120</v>
      </c>
      <c r="V581">
        <v>70</v>
      </c>
      <c r="W581">
        <v>305</v>
      </c>
      <c r="X581">
        <v>190</v>
      </c>
      <c r="Y581" t="s">
        <v>969</v>
      </c>
      <c r="Z581">
        <v>50</v>
      </c>
      <c r="AA581">
        <v>1000000</v>
      </c>
      <c r="AB581">
        <v>0.5</v>
      </c>
      <c r="AC581">
        <v>62</v>
      </c>
      <c r="AD581" t="s">
        <v>1987</v>
      </c>
      <c r="AE581" t="s">
        <v>1988</v>
      </c>
      <c r="AF581">
        <v>50</v>
      </c>
      <c r="AG581">
        <v>580</v>
      </c>
      <c r="AH581">
        <v>44</v>
      </c>
      <c r="AI581">
        <v>50</v>
      </c>
      <c r="AJ581">
        <v>55</v>
      </c>
      <c r="AK581" t="s">
        <v>66</v>
      </c>
      <c r="AL581" t="s">
        <v>61</v>
      </c>
      <c r="AM581">
        <v>5.5</v>
      </c>
      <c r="AN581">
        <v>5</v>
      </c>
      <c r="AO581">
        <v>0</v>
      </c>
    </row>
    <row r="582" spans="1:41">
      <c r="A582" t="s">
        <v>1986</v>
      </c>
      <c r="B582">
        <v>0.5</v>
      </c>
      <c r="C582">
        <v>1</v>
      </c>
      <c r="D582">
        <v>1</v>
      </c>
      <c r="E582">
        <v>4</v>
      </c>
      <c r="F582">
        <v>1</v>
      </c>
      <c r="G582">
        <v>0.5</v>
      </c>
      <c r="H582">
        <v>0.5</v>
      </c>
      <c r="I582">
        <v>1</v>
      </c>
      <c r="J582">
        <v>1</v>
      </c>
      <c r="K582">
        <v>1</v>
      </c>
      <c r="L582">
        <v>0</v>
      </c>
      <c r="M582">
        <v>1</v>
      </c>
      <c r="N582">
        <v>1</v>
      </c>
      <c r="O582">
        <v>1</v>
      </c>
      <c r="P582">
        <v>1</v>
      </c>
      <c r="Q582">
        <v>2</v>
      </c>
      <c r="R582">
        <v>0.5</v>
      </c>
      <c r="S582">
        <v>0.5</v>
      </c>
      <c r="T582">
        <v>87</v>
      </c>
      <c r="U582">
        <v>5120</v>
      </c>
      <c r="V582">
        <v>70</v>
      </c>
      <c r="W582">
        <v>473</v>
      </c>
      <c r="X582">
        <v>45</v>
      </c>
      <c r="Y582" t="s">
        <v>1989</v>
      </c>
      <c r="Z582">
        <v>63</v>
      </c>
      <c r="AA582">
        <v>1000000</v>
      </c>
      <c r="AB582">
        <v>1.3</v>
      </c>
      <c r="AC582">
        <v>75</v>
      </c>
      <c r="AD582" t="s">
        <v>1990</v>
      </c>
      <c r="AE582" t="s">
        <v>1991</v>
      </c>
      <c r="AF582">
        <v>50</v>
      </c>
      <c r="AG582">
        <v>581</v>
      </c>
      <c r="AH582">
        <v>87</v>
      </c>
      <c r="AI582">
        <v>63</v>
      </c>
      <c r="AJ582">
        <v>98</v>
      </c>
      <c r="AK582" t="s">
        <v>66</v>
      </c>
      <c r="AL582" t="s">
        <v>61</v>
      </c>
      <c r="AM582">
        <v>24.2</v>
      </c>
      <c r="AN582">
        <v>5</v>
      </c>
      <c r="AO582">
        <v>0</v>
      </c>
    </row>
    <row r="583" spans="1:41">
      <c r="A583" t="s">
        <v>1992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2</v>
      </c>
      <c r="H583">
        <v>2</v>
      </c>
      <c r="I583">
        <v>1</v>
      </c>
      <c r="J583">
        <v>1</v>
      </c>
      <c r="K583">
        <v>1</v>
      </c>
      <c r="L583">
        <v>1</v>
      </c>
      <c r="M583">
        <v>0.5</v>
      </c>
      <c r="N583">
        <v>1</v>
      </c>
      <c r="O583">
        <v>1</v>
      </c>
      <c r="P583">
        <v>1</v>
      </c>
      <c r="Q583">
        <v>2</v>
      </c>
      <c r="R583">
        <v>2</v>
      </c>
      <c r="S583">
        <v>1</v>
      </c>
      <c r="T583">
        <v>50</v>
      </c>
      <c r="U583">
        <v>5120</v>
      </c>
      <c r="V583">
        <v>70</v>
      </c>
      <c r="W583">
        <v>305</v>
      </c>
      <c r="X583">
        <v>255</v>
      </c>
      <c r="Y583" t="s">
        <v>1619</v>
      </c>
      <c r="Z583">
        <v>50</v>
      </c>
      <c r="AA583">
        <v>1250000</v>
      </c>
      <c r="AB583">
        <v>0.4</v>
      </c>
      <c r="AC583">
        <v>36</v>
      </c>
      <c r="AD583" t="s">
        <v>1993</v>
      </c>
      <c r="AE583" t="s">
        <v>1994</v>
      </c>
      <c r="AF583">
        <v>50</v>
      </c>
      <c r="AG583">
        <v>582</v>
      </c>
      <c r="AH583">
        <v>65</v>
      </c>
      <c r="AI583">
        <v>60</v>
      </c>
      <c r="AJ583">
        <v>44</v>
      </c>
      <c r="AK583" t="s">
        <v>136</v>
      </c>
      <c r="AM583">
        <v>5.7</v>
      </c>
      <c r="AN583">
        <v>5</v>
      </c>
      <c r="AO583">
        <v>0</v>
      </c>
    </row>
    <row r="584" spans="1:41">
      <c r="A584" t="s">
        <v>1992</v>
      </c>
      <c r="B584">
        <v>1</v>
      </c>
      <c r="C584">
        <v>1</v>
      </c>
      <c r="D584">
        <v>1</v>
      </c>
      <c r="E584">
        <v>1</v>
      </c>
      <c r="F584">
        <v>1</v>
      </c>
      <c r="G584">
        <v>2</v>
      </c>
      <c r="H584">
        <v>2</v>
      </c>
      <c r="I584">
        <v>1</v>
      </c>
      <c r="J584">
        <v>1</v>
      </c>
      <c r="K584">
        <v>1</v>
      </c>
      <c r="L584">
        <v>1</v>
      </c>
      <c r="M584">
        <v>0.5</v>
      </c>
      <c r="N584">
        <v>1</v>
      </c>
      <c r="O584">
        <v>1</v>
      </c>
      <c r="P584">
        <v>1</v>
      </c>
      <c r="Q584">
        <v>2</v>
      </c>
      <c r="R584">
        <v>2</v>
      </c>
      <c r="S584">
        <v>1</v>
      </c>
      <c r="T584">
        <v>65</v>
      </c>
      <c r="U584">
        <v>5120</v>
      </c>
      <c r="V584">
        <v>70</v>
      </c>
      <c r="W584">
        <v>395</v>
      </c>
      <c r="X584">
        <v>120</v>
      </c>
      <c r="Y584" t="s">
        <v>1995</v>
      </c>
      <c r="Z584">
        <v>65</v>
      </c>
      <c r="AA584">
        <v>1250000</v>
      </c>
      <c r="AB584">
        <v>1.1000000000000001</v>
      </c>
      <c r="AC584">
        <v>51</v>
      </c>
      <c r="AD584" t="s">
        <v>1996</v>
      </c>
      <c r="AE584" t="s">
        <v>1997</v>
      </c>
      <c r="AF584">
        <v>50</v>
      </c>
      <c r="AG584">
        <v>583</v>
      </c>
      <c r="AH584">
        <v>80</v>
      </c>
      <c r="AI584">
        <v>75</v>
      </c>
      <c r="AJ584">
        <v>59</v>
      </c>
      <c r="AK584" t="s">
        <v>136</v>
      </c>
      <c r="AM584">
        <v>41</v>
      </c>
      <c r="AN584">
        <v>5</v>
      </c>
      <c r="AO584">
        <v>0</v>
      </c>
    </row>
    <row r="585" spans="1:41">
      <c r="A585" t="s">
        <v>1998</v>
      </c>
      <c r="B585">
        <v>1</v>
      </c>
      <c r="C585">
        <v>1</v>
      </c>
      <c r="D585">
        <v>1</v>
      </c>
      <c r="E585">
        <v>1</v>
      </c>
      <c r="F585">
        <v>1</v>
      </c>
      <c r="G585">
        <v>2</v>
      </c>
      <c r="H585">
        <v>2</v>
      </c>
      <c r="I585">
        <v>1</v>
      </c>
      <c r="J585">
        <v>1</v>
      </c>
      <c r="K585">
        <v>1</v>
      </c>
      <c r="L585">
        <v>1</v>
      </c>
      <c r="M585">
        <v>0.5</v>
      </c>
      <c r="N585">
        <v>1</v>
      </c>
      <c r="O585">
        <v>1</v>
      </c>
      <c r="P585">
        <v>1</v>
      </c>
      <c r="Q585">
        <v>2</v>
      </c>
      <c r="R585">
        <v>2</v>
      </c>
      <c r="S585">
        <v>1</v>
      </c>
      <c r="T585">
        <v>95</v>
      </c>
      <c r="U585">
        <v>5120</v>
      </c>
      <c r="V585">
        <v>70</v>
      </c>
      <c r="W585">
        <v>535</v>
      </c>
      <c r="X585">
        <v>45</v>
      </c>
      <c r="Y585" t="s">
        <v>1999</v>
      </c>
      <c r="Z585">
        <v>85</v>
      </c>
      <c r="AA585">
        <v>1250000</v>
      </c>
      <c r="AB585">
        <v>1.3</v>
      </c>
      <c r="AC585">
        <v>71</v>
      </c>
      <c r="AD585" t="s">
        <v>2000</v>
      </c>
      <c r="AE585" t="s">
        <v>2001</v>
      </c>
      <c r="AF585">
        <v>50</v>
      </c>
      <c r="AG585">
        <v>584</v>
      </c>
      <c r="AH585">
        <v>110</v>
      </c>
      <c r="AI585">
        <v>95</v>
      </c>
      <c r="AJ585">
        <v>79</v>
      </c>
      <c r="AK585" t="s">
        <v>136</v>
      </c>
      <c r="AM585">
        <v>57.5</v>
      </c>
      <c r="AN585">
        <v>5</v>
      </c>
      <c r="AO585">
        <v>0</v>
      </c>
    </row>
    <row r="586" spans="1:41">
      <c r="A586" t="s">
        <v>2002</v>
      </c>
      <c r="B586">
        <v>2</v>
      </c>
      <c r="C586">
        <v>1</v>
      </c>
      <c r="D586">
        <v>1</v>
      </c>
      <c r="E586">
        <v>0.5</v>
      </c>
      <c r="F586">
        <v>1</v>
      </c>
      <c r="G586">
        <v>2</v>
      </c>
      <c r="H586">
        <v>2</v>
      </c>
      <c r="I586">
        <v>2</v>
      </c>
      <c r="J586">
        <v>0</v>
      </c>
      <c r="K586">
        <v>0.5</v>
      </c>
      <c r="L586">
        <v>0.5</v>
      </c>
      <c r="M586">
        <v>2</v>
      </c>
      <c r="N586">
        <v>1</v>
      </c>
      <c r="O586">
        <v>2</v>
      </c>
      <c r="P586">
        <v>1</v>
      </c>
      <c r="Q586">
        <v>1</v>
      </c>
      <c r="R586">
        <v>1</v>
      </c>
      <c r="S586">
        <v>0.5</v>
      </c>
      <c r="T586">
        <v>60</v>
      </c>
      <c r="U586">
        <v>5120</v>
      </c>
      <c r="V586">
        <v>70</v>
      </c>
      <c r="W586">
        <v>335</v>
      </c>
      <c r="X586">
        <v>190</v>
      </c>
      <c r="Y586" t="s">
        <v>2003</v>
      </c>
      <c r="Z586">
        <v>50</v>
      </c>
      <c r="AA586">
        <v>1000000</v>
      </c>
      <c r="AB586">
        <v>0.6</v>
      </c>
      <c r="AC586">
        <v>60</v>
      </c>
      <c r="AD586" t="s">
        <v>2004</v>
      </c>
      <c r="AE586" t="s">
        <v>2005</v>
      </c>
      <c r="AF586">
        <v>50</v>
      </c>
      <c r="AG586">
        <v>585</v>
      </c>
      <c r="AH586">
        <v>40</v>
      </c>
      <c r="AI586">
        <v>50</v>
      </c>
      <c r="AJ586">
        <v>75</v>
      </c>
      <c r="AK586" t="s">
        <v>99</v>
      </c>
      <c r="AL586" t="s">
        <v>45</v>
      </c>
      <c r="AM586">
        <v>19.5</v>
      </c>
      <c r="AN586">
        <v>5</v>
      </c>
      <c r="AO586">
        <v>0</v>
      </c>
    </row>
    <row r="587" spans="1:41">
      <c r="A587" t="s">
        <v>2002</v>
      </c>
      <c r="B587">
        <v>2</v>
      </c>
      <c r="C587">
        <v>1</v>
      </c>
      <c r="D587">
        <v>1</v>
      </c>
      <c r="E587">
        <v>0.5</v>
      </c>
      <c r="F587">
        <v>1</v>
      </c>
      <c r="G587">
        <v>2</v>
      </c>
      <c r="H587">
        <v>2</v>
      </c>
      <c r="I587">
        <v>2</v>
      </c>
      <c r="J587">
        <v>0</v>
      </c>
      <c r="K587">
        <v>0.5</v>
      </c>
      <c r="L587">
        <v>0.5</v>
      </c>
      <c r="M587">
        <v>2</v>
      </c>
      <c r="N587">
        <v>1</v>
      </c>
      <c r="O587">
        <v>2</v>
      </c>
      <c r="P587">
        <v>1</v>
      </c>
      <c r="Q587">
        <v>1</v>
      </c>
      <c r="R587">
        <v>1</v>
      </c>
      <c r="S587">
        <v>0.5</v>
      </c>
      <c r="T587">
        <v>100</v>
      </c>
      <c r="U587">
        <v>5120</v>
      </c>
      <c r="V587">
        <v>70</v>
      </c>
      <c r="W587">
        <v>475</v>
      </c>
      <c r="X587">
        <v>75</v>
      </c>
      <c r="Y587" t="s">
        <v>2003</v>
      </c>
      <c r="Z587">
        <v>70</v>
      </c>
      <c r="AA587">
        <v>1000000</v>
      </c>
      <c r="AB587">
        <v>1.9</v>
      </c>
      <c r="AC587">
        <v>80</v>
      </c>
      <c r="AD587" t="s">
        <v>2006</v>
      </c>
      <c r="AE587" t="s">
        <v>2007</v>
      </c>
      <c r="AF587">
        <v>50</v>
      </c>
      <c r="AG587">
        <v>586</v>
      </c>
      <c r="AH587">
        <v>60</v>
      </c>
      <c r="AI587">
        <v>70</v>
      </c>
      <c r="AJ587">
        <v>95</v>
      </c>
      <c r="AK587" t="s">
        <v>99</v>
      </c>
      <c r="AL587" t="s">
        <v>45</v>
      </c>
      <c r="AM587">
        <v>92.5</v>
      </c>
      <c r="AN587">
        <v>5</v>
      </c>
      <c r="AO587">
        <v>0</v>
      </c>
    </row>
    <row r="588" spans="1:41">
      <c r="A588" t="s">
        <v>2008</v>
      </c>
      <c r="B588">
        <v>0.5</v>
      </c>
      <c r="C588">
        <v>1</v>
      </c>
      <c r="D588">
        <v>1</v>
      </c>
      <c r="E588">
        <v>1</v>
      </c>
      <c r="F588">
        <v>1</v>
      </c>
      <c r="G588">
        <v>0.5</v>
      </c>
      <c r="H588">
        <v>1</v>
      </c>
      <c r="I588">
        <v>0.5</v>
      </c>
      <c r="J588">
        <v>1</v>
      </c>
      <c r="K588">
        <v>0.5</v>
      </c>
      <c r="L588">
        <v>0</v>
      </c>
      <c r="M588">
        <v>2</v>
      </c>
      <c r="N588">
        <v>1</v>
      </c>
      <c r="O588">
        <v>1</v>
      </c>
      <c r="P588">
        <v>1</v>
      </c>
      <c r="Q588">
        <v>2</v>
      </c>
      <c r="R588">
        <v>0.5</v>
      </c>
      <c r="S588">
        <v>1</v>
      </c>
      <c r="T588">
        <v>75</v>
      </c>
      <c r="U588">
        <v>5120</v>
      </c>
      <c r="V588">
        <v>70</v>
      </c>
      <c r="W588">
        <v>428</v>
      </c>
      <c r="X588">
        <v>200</v>
      </c>
      <c r="Y588" t="s">
        <v>2009</v>
      </c>
      <c r="Z588">
        <v>60</v>
      </c>
      <c r="AA588">
        <v>1000000</v>
      </c>
      <c r="AB588">
        <v>0.4</v>
      </c>
      <c r="AC588">
        <v>55</v>
      </c>
      <c r="AD588" t="s">
        <v>2010</v>
      </c>
      <c r="AE588" t="s">
        <v>2011</v>
      </c>
      <c r="AF588">
        <v>50</v>
      </c>
      <c r="AG588">
        <v>587</v>
      </c>
      <c r="AH588">
        <v>75</v>
      </c>
      <c r="AI588">
        <v>60</v>
      </c>
      <c r="AJ588">
        <v>103</v>
      </c>
      <c r="AK588" t="s">
        <v>128</v>
      </c>
      <c r="AL588" t="s">
        <v>61</v>
      </c>
      <c r="AM588">
        <v>5</v>
      </c>
      <c r="AN588">
        <v>5</v>
      </c>
      <c r="AO588">
        <v>0</v>
      </c>
    </row>
    <row r="589" spans="1:41">
      <c r="A589" t="s">
        <v>2012</v>
      </c>
      <c r="B589">
        <v>1</v>
      </c>
      <c r="C589">
        <v>1</v>
      </c>
      <c r="D589">
        <v>1</v>
      </c>
      <c r="E589">
        <v>1</v>
      </c>
      <c r="F589">
        <v>1</v>
      </c>
      <c r="G589">
        <v>0.5</v>
      </c>
      <c r="H589">
        <v>2</v>
      </c>
      <c r="I589">
        <v>2</v>
      </c>
      <c r="J589">
        <v>1</v>
      </c>
      <c r="K589">
        <v>0.5</v>
      </c>
      <c r="L589">
        <v>0.5</v>
      </c>
      <c r="M589">
        <v>1</v>
      </c>
      <c r="N589">
        <v>1</v>
      </c>
      <c r="O589">
        <v>1</v>
      </c>
      <c r="P589">
        <v>1</v>
      </c>
      <c r="Q589">
        <v>2</v>
      </c>
      <c r="R589">
        <v>1</v>
      </c>
      <c r="S589">
        <v>1</v>
      </c>
      <c r="T589">
        <v>75</v>
      </c>
      <c r="U589">
        <v>3840</v>
      </c>
      <c r="V589">
        <v>70</v>
      </c>
      <c r="W589">
        <v>315</v>
      </c>
      <c r="X589">
        <v>200</v>
      </c>
      <c r="Y589" t="s">
        <v>2013</v>
      </c>
      <c r="Z589">
        <v>45</v>
      </c>
      <c r="AA589">
        <v>1000000</v>
      </c>
      <c r="AB589">
        <v>0.5</v>
      </c>
      <c r="AC589">
        <v>50</v>
      </c>
      <c r="AD589" t="s">
        <v>2014</v>
      </c>
      <c r="AE589" t="s">
        <v>2015</v>
      </c>
      <c r="AF589">
        <v>50</v>
      </c>
      <c r="AG589">
        <v>588</v>
      </c>
      <c r="AH589">
        <v>40</v>
      </c>
      <c r="AI589">
        <v>45</v>
      </c>
      <c r="AJ589">
        <v>60</v>
      </c>
      <c r="AK589" t="s">
        <v>77</v>
      </c>
      <c r="AM589">
        <v>5.9</v>
      </c>
      <c r="AN589">
        <v>5</v>
      </c>
      <c r="AO589">
        <v>0</v>
      </c>
    </row>
    <row r="590" spans="1:41">
      <c r="A590" t="s">
        <v>2016</v>
      </c>
      <c r="B590">
        <v>0.5</v>
      </c>
      <c r="C590">
        <v>1</v>
      </c>
      <c r="D590">
        <v>0.5</v>
      </c>
      <c r="E590">
        <v>1</v>
      </c>
      <c r="F590">
        <v>0.5</v>
      </c>
      <c r="G590">
        <v>1</v>
      </c>
      <c r="H590">
        <v>4</v>
      </c>
      <c r="I590">
        <v>1</v>
      </c>
      <c r="J590">
        <v>1</v>
      </c>
      <c r="K590">
        <v>0.25</v>
      </c>
      <c r="L590">
        <v>1</v>
      </c>
      <c r="M590">
        <v>0.5</v>
      </c>
      <c r="N590">
        <v>0.5</v>
      </c>
      <c r="O590">
        <v>0</v>
      </c>
      <c r="P590">
        <v>0.5</v>
      </c>
      <c r="Q590">
        <v>1</v>
      </c>
      <c r="R590">
        <v>0.5</v>
      </c>
      <c r="S590">
        <v>1</v>
      </c>
      <c r="T590">
        <v>135</v>
      </c>
      <c r="U590">
        <v>3840</v>
      </c>
      <c r="V590">
        <v>70</v>
      </c>
      <c r="W590">
        <v>495</v>
      </c>
      <c r="X590">
        <v>75</v>
      </c>
      <c r="Y590" t="s">
        <v>2017</v>
      </c>
      <c r="Z590">
        <v>105</v>
      </c>
      <c r="AA590">
        <v>1000000</v>
      </c>
      <c r="AB590">
        <v>1</v>
      </c>
      <c r="AC590">
        <v>70</v>
      </c>
      <c r="AD590" t="s">
        <v>2018</v>
      </c>
      <c r="AE590" t="s">
        <v>2019</v>
      </c>
      <c r="AF590">
        <v>50</v>
      </c>
      <c r="AG590">
        <v>589</v>
      </c>
      <c r="AH590">
        <v>60</v>
      </c>
      <c r="AI590">
        <v>105</v>
      </c>
      <c r="AJ590">
        <v>20</v>
      </c>
      <c r="AK590" t="s">
        <v>77</v>
      </c>
      <c r="AL590" t="s">
        <v>307</v>
      </c>
      <c r="AM590">
        <v>33</v>
      </c>
      <c r="AN590">
        <v>5</v>
      </c>
      <c r="AO590">
        <v>0</v>
      </c>
    </row>
    <row r="591" spans="1:41">
      <c r="A591" t="s">
        <v>2020</v>
      </c>
      <c r="B591">
        <v>1</v>
      </c>
      <c r="C591">
        <v>1</v>
      </c>
      <c r="D591">
        <v>1</v>
      </c>
      <c r="E591">
        <v>0.5</v>
      </c>
      <c r="F591">
        <v>0.5</v>
      </c>
      <c r="G591">
        <v>0.5</v>
      </c>
      <c r="H591">
        <v>2</v>
      </c>
      <c r="I591">
        <v>2</v>
      </c>
      <c r="J591">
        <v>1</v>
      </c>
      <c r="K591">
        <v>0.25</v>
      </c>
      <c r="L591">
        <v>1</v>
      </c>
      <c r="M591">
        <v>2</v>
      </c>
      <c r="N591">
        <v>1</v>
      </c>
      <c r="O591">
        <v>1</v>
      </c>
      <c r="P591">
        <v>2</v>
      </c>
      <c r="Q591">
        <v>1</v>
      </c>
      <c r="R591">
        <v>1</v>
      </c>
      <c r="S591">
        <v>0.5</v>
      </c>
      <c r="T591">
        <v>55</v>
      </c>
      <c r="U591">
        <v>5120</v>
      </c>
      <c r="V591">
        <v>70</v>
      </c>
      <c r="W591">
        <v>294</v>
      </c>
      <c r="X591">
        <v>190</v>
      </c>
      <c r="Y591" t="s">
        <v>194</v>
      </c>
      <c r="Z591">
        <v>45</v>
      </c>
      <c r="AA591">
        <v>1000000</v>
      </c>
      <c r="AB591">
        <v>0.2</v>
      </c>
      <c r="AC591">
        <v>69</v>
      </c>
      <c r="AD591" t="s">
        <v>2021</v>
      </c>
      <c r="AE591" t="s">
        <v>2022</v>
      </c>
      <c r="AF591">
        <v>50</v>
      </c>
      <c r="AG591">
        <v>590</v>
      </c>
      <c r="AH591">
        <v>55</v>
      </c>
      <c r="AI591">
        <v>55</v>
      </c>
      <c r="AJ591">
        <v>15</v>
      </c>
      <c r="AK591" t="s">
        <v>45</v>
      </c>
      <c r="AL591" t="s">
        <v>46</v>
      </c>
      <c r="AM591">
        <v>1</v>
      </c>
      <c r="AN591">
        <v>5</v>
      </c>
      <c r="AO591">
        <v>0</v>
      </c>
    </row>
    <row r="592" spans="1:41">
      <c r="A592" t="s">
        <v>2020</v>
      </c>
      <c r="B592">
        <v>1</v>
      </c>
      <c r="C592">
        <v>1</v>
      </c>
      <c r="D592">
        <v>1</v>
      </c>
      <c r="E592">
        <v>0.5</v>
      </c>
      <c r="F592">
        <v>0.5</v>
      </c>
      <c r="G592">
        <v>0.5</v>
      </c>
      <c r="H592">
        <v>2</v>
      </c>
      <c r="I592">
        <v>2</v>
      </c>
      <c r="J592">
        <v>1</v>
      </c>
      <c r="K592">
        <v>0.25</v>
      </c>
      <c r="L592">
        <v>1</v>
      </c>
      <c r="M592">
        <v>2</v>
      </c>
      <c r="N592">
        <v>1</v>
      </c>
      <c r="O592">
        <v>1</v>
      </c>
      <c r="P592">
        <v>2</v>
      </c>
      <c r="Q592">
        <v>1</v>
      </c>
      <c r="R592">
        <v>1</v>
      </c>
      <c r="S592">
        <v>0.5</v>
      </c>
      <c r="T592">
        <v>85</v>
      </c>
      <c r="U592">
        <v>5120</v>
      </c>
      <c r="V592">
        <v>70</v>
      </c>
      <c r="W592">
        <v>464</v>
      </c>
      <c r="X592">
        <v>75</v>
      </c>
      <c r="Y592" t="s">
        <v>194</v>
      </c>
      <c r="Z592">
        <v>70</v>
      </c>
      <c r="AA592">
        <v>1000000</v>
      </c>
      <c r="AB592">
        <v>0.6</v>
      </c>
      <c r="AC592">
        <v>114</v>
      </c>
      <c r="AD592" t="s">
        <v>2023</v>
      </c>
      <c r="AE592" t="s">
        <v>2024</v>
      </c>
      <c r="AF592">
        <v>50</v>
      </c>
      <c r="AG592">
        <v>591</v>
      </c>
      <c r="AH592">
        <v>85</v>
      </c>
      <c r="AI592">
        <v>80</v>
      </c>
      <c r="AJ592">
        <v>30</v>
      </c>
      <c r="AK592" t="s">
        <v>45</v>
      </c>
      <c r="AL592" t="s">
        <v>46</v>
      </c>
      <c r="AM592">
        <v>10.5</v>
      </c>
      <c r="AN592">
        <v>5</v>
      </c>
      <c r="AO592">
        <v>0</v>
      </c>
    </row>
    <row r="593" spans="1:41">
      <c r="A593" t="s">
        <v>2025</v>
      </c>
      <c r="B593">
        <v>0.5</v>
      </c>
      <c r="C593">
        <v>2</v>
      </c>
      <c r="D593">
        <v>1</v>
      </c>
      <c r="E593">
        <v>2</v>
      </c>
      <c r="F593">
        <v>1</v>
      </c>
      <c r="G593">
        <v>0</v>
      </c>
      <c r="H593">
        <v>0.5</v>
      </c>
      <c r="I593">
        <v>1</v>
      </c>
      <c r="J593">
        <v>2</v>
      </c>
      <c r="K593">
        <v>2</v>
      </c>
      <c r="L593">
        <v>1</v>
      </c>
      <c r="M593">
        <v>0.5</v>
      </c>
      <c r="N593">
        <v>0</v>
      </c>
      <c r="O593">
        <v>0.5</v>
      </c>
      <c r="P593">
        <v>1</v>
      </c>
      <c r="Q593">
        <v>1</v>
      </c>
      <c r="R593">
        <v>0.5</v>
      </c>
      <c r="S593">
        <v>0.5</v>
      </c>
      <c r="T593">
        <v>40</v>
      </c>
      <c r="U593">
        <v>5120</v>
      </c>
      <c r="V593">
        <v>70</v>
      </c>
      <c r="W593">
        <v>335</v>
      </c>
      <c r="X593">
        <v>190</v>
      </c>
      <c r="Y593" t="s">
        <v>2026</v>
      </c>
      <c r="Z593">
        <v>50</v>
      </c>
      <c r="AA593">
        <v>1000000</v>
      </c>
      <c r="AB593">
        <v>1.2</v>
      </c>
      <c r="AC593">
        <v>55</v>
      </c>
      <c r="AD593" t="s">
        <v>2027</v>
      </c>
      <c r="AE593" t="s">
        <v>2028</v>
      </c>
      <c r="AF593">
        <v>50</v>
      </c>
      <c r="AG593">
        <v>592</v>
      </c>
      <c r="AH593">
        <v>65</v>
      </c>
      <c r="AI593">
        <v>85</v>
      </c>
      <c r="AJ593">
        <v>40</v>
      </c>
      <c r="AK593" t="s">
        <v>66</v>
      </c>
      <c r="AL593" t="s">
        <v>343</v>
      </c>
      <c r="AM593">
        <v>33</v>
      </c>
      <c r="AN593">
        <v>5</v>
      </c>
      <c r="AO593">
        <v>0</v>
      </c>
    </row>
    <row r="594" spans="1:41">
      <c r="A594" t="s">
        <v>2025</v>
      </c>
      <c r="B594">
        <v>0.5</v>
      </c>
      <c r="C594">
        <v>2</v>
      </c>
      <c r="D594">
        <v>1</v>
      </c>
      <c r="E594">
        <v>2</v>
      </c>
      <c r="F594">
        <v>1</v>
      </c>
      <c r="G594">
        <v>0</v>
      </c>
      <c r="H594">
        <v>0.5</v>
      </c>
      <c r="I594">
        <v>1</v>
      </c>
      <c r="J594">
        <v>2</v>
      </c>
      <c r="K594">
        <v>2</v>
      </c>
      <c r="L594">
        <v>1</v>
      </c>
      <c r="M594">
        <v>0.5</v>
      </c>
      <c r="N594">
        <v>0</v>
      </c>
      <c r="O594">
        <v>0.5</v>
      </c>
      <c r="P594">
        <v>1</v>
      </c>
      <c r="Q594">
        <v>1</v>
      </c>
      <c r="R594">
        <v>0.5</v>
      </c>
      <c r="S594">
        <v>0.5</v>
      </c>
      <c r="T594">
        <v>60</v>
      </c>
      <c r="U594">
        <v>5120</v>
      </c>
      <c r="V594">
        <v>70</v>
      </c>
      <c r="W594">
        <v>480</v>
      </c>
      <c r="X594">
        <v>60</v>
      </c>
      <c r="Y594" t="s">
        <v>2026</v>
      </c>
      <c r="Z594">
        <v>70</v>
      </c>
      <c r="AA594">
        <v>1000000</v>
      </c>
      <c r="AB594">
        <v>2.2000000000000002</v>
      </c>
      <c r="AC594">
        <v>100</v>
      </c>
      <c r="AD594" t="s">
        <v>2029</v>
      </c>
      <c r="AE594" t="s">
        <v>2030</v>
      </c>
      <c r="AF594">
        <v>50</v>
      </c>
      <c r="AG594">
        <v>593</v>
      </c>
      <c r="AH594">
        <v>85</v>
      </c>
      <c r="AI594">
        <v>105</v>
      </c>
      <c r="AJ594">
        <v>60</v>
      </c>
      <c r="AK594" t="s">
        <v>66</v>
      </c>
      <c r="AL594" t="s">
        <v>343</v>
      </c>
      <c r="AM594">
        <v>135</v>
      </c>
      <c r="AN594">
        <v>5</v>
      </c>
      <c r="AO594">
        <v>0</v>
      </c>
    </row>
    <row r="595" spans="1:41">
      <c r="A595" t="s">
        <v>2031</v>
      </c>
      <c r="B595">
        <v>1</v>
      </c>
      <c r="C595">
        <v>1</v>
      </c>
      <c r="D595">
        <v>1</v>
      </c>
      <c r="E595">
        <v>2</v>
      </c>
      <c r="F595">
        <v>1</v>
      </c>
      <c r="G595">
        <v>1</v>
      </c>
      <c r="H595">
        <v>0.5</v>
      </c>
      <c r="I595">
        <v>1</v>
      </c>
      <c r="J595">
        <v>1</v>
      </c>
      <c r="K595">
        <v>2</v>
      </c>
      <c r="L595">
        <v>1</v>
      </c>
      <c r="M595">
        <v>0.5</v>
      </c>
      <c r="N595">
        <v>1</v>
      </c>
      <c r="O595">
        <v>1</v>
      </c>
      <c r="P595">
        <v>1</v>
      </c>
      <c r="Q595">
        <v>1</v>
      </c>
      <c r="R595">
        <v>0.5</v>
      </c>
      <c r="S595">
        <v>0.5</v>
      </c>
      <c r="T595">
        <v>75</v>
      </c>
      <c r="U595">
        <v>10240</v>
      </c>
      <c r="V595">
        <v>70</v>
      </c>
      <c r="W595">
        <v>470</v>
      </c>
      <c r="X595">
        <v>75</v>
      </c>
      <c r="Y595" t="s">
        <v>2032</v>
      </c>
      <c r="Z595">
        <v>80</v>
      </c>
      <c r="AA595">
        <v>800000</v>
      </c>
      <c r="AB595">
        <v>1.2</v>
      </c>
      <c r="AC595">
        <v>165</v>
      </c>
      <c r="AD595" t="s">
        <v>2033</v>
      </c>
      <c r="AE595" t="s">
        <v>2034</v>
      </c>
      <c r="AF595">
        <v>50</v>
      </c>
      <c r="AG595">
        <v>594</v>
      </c>
      <c r="AH595">
        <v>40</v>
      </c>
      <c r="AI595">
        <v>45</v>
      </c>
      <c r="AJ595">
        <v>65</v>
      </c>
      <c r="AK595" t="s">
        <v>66</v>
      </c>
      <c r="AM595">
        <v>31.6</v>
      </c>
      <c r="AN595">
        <v>5</v>
      </c>
      <c r="AO595">
        <v>0</v>
      </c>
    </row>
    <row r="596" spans="1:41">
      <c r="A596" t="s">
        <v>2035</v>
      </c>
      <c r="B596">
        <v>1</v>
      </c>
      <c r="C596">
        <v>1</v>
      </c>
      <c r="D596">
        <v>1</v>
      </c>
      <c r="E596">
        <v>0.5</v>
      </c>
      <c r="F596">
        <v>1</v>
      </c>
      <c r="G596">
        <v>0.5</v>
      </c>
      <c r="H596">
        <v>2</v>
      </c>
      <c r="I596">
        <v>1</v>
      </c>
      <c r="J596">
        <v>1</v>
      </c>
      <c r="K596">
        <v>0.5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2</v>
      </c>
      <c r="R596">
        <v>0.5</v>
      </c>
      <c r="S596">
        <v>1</v>
      </c>
      <c r="T596">
        <v>47</v>
      </c>
      <c r="U596">
        <v>5120</v>
      </c>
      <c r="V596">
        <v>70</v>
      </c>
      <c r="W596">
        <v>319</v>
      </c>
      <c r="X596">
        <v>190</v>
      </c>
      <c r="Y596" t="s">
        <v>2036</v>
      </c>
      <c r="Z596">
        <v>50</v>
      </c>
      <c r="AA596">
        <v>1000000</v>
      </c>
      <c r="AB596">
        <v>0.1</v>
      </c>
      <c r="AC596">
        <v>50</v>
      </c>
      <c r="AD596" t="s">
        <v>2037</v>
      </c>
      <c r="AE596" t="s">
        <v>2038</v>
      </c>
      <c r="AF596">
        <v>50</v>
      </c>
      <c r="AG596">
        <v>595</v>
      </c>
      <c r="AH596">
        <v>57</v>
      </c>
      <c r="AI596">
        <v>50</v>
      </c>
      <c r="AJ596">
        <v>65</v>
      </c>
      <c r="AK596" t="s">
        <v>77</v>
      </c>
      <c r="AL596" t="s">
        <v>128</v>
      </c>
      <c r="AM596">
        <v>0.6</v>
      </c>
      <c r="AN596">
        <v>5</v>
      </c>
      <c r="AO596">
        <v>0</v>
      </c>
    </row>
    <row r="597" spans="1:41">
      <c r="A597" t="s">
        <v>2035</v>
      </c>
      <c r="B597">
        <v>1</v>
      </c>
      <c r="C597">
        <v>1</v>
      </c>
      <c r="D597">
        <v>1</v>
      </c>
      <c r="E597">
        <v>0.5</v>
      </c>
      <c r="F597">
        <v>1</v>
      </c>
      <c r="G597">
        <v>0.5</v>
      </c>
      <c r="H597">
        <v>2</v>
      </c>
      <c r="I597">
        <v>1</v>
      </c>
      <c r="J597">
        <v>1</v>
      </c>
      <c r="K597">
        <v>0.5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2</v>
      </c>
      <c r="R597">
        <v>0.5</v>
      </c>
      <c r="S597">
        <v>1</v>
      </c>
      <c r="T597">
        <v>77</v>
      </c>
      <c r="U597">
        <v>5120</v>
      </c>
      <c r="V597">
        <v>70</v>
      </c>
      <c r="W597">
        <v>472</v>
      </c>
      <c r="X597">
        <v>75</v>
      </c>
      <c r="Y597" t="s">
        <v>2039</v>
      </c>
      <c r="Z597">
        <v>60</v>
      </c>
      <c r="AA597">
        <v>1000000</v>
      </c>
      <c r="AB597">
        <v>0.8</v>
      </c>
      <c r="AC597">
        <v>70</v>
      </c>
      <c r="AD597" t="s">
        <v>2040</v>
      </c>
      <c r="AE597" t="s">
        <v>2041</v>
      </c>
      <c r="AF597">
        <v>50</v>
      </c>
      <c r="AG597">
        <v>596</v>
      </c>
      <c r="AH597">
        <v>97</v>
      </c>
      <c r="AI597">
        <v>60</v>
      </c>
      <c r="AJ597">
        <v>108</v>
      </c>
      <c r="AK597" t="s">
        <v>77</v>
      </c>
      <c r="AL597" t="s">
        <v>128</v>
      </c>
      <c r="AM597">
        <v>14.3</v>
      </c>
      <c r="AN597">
        <v>5</v>
      </c>
      <c r="AO597">
        <v>0</v>
      </c>
    </row>
    <row r="598" spans="1:41">
      <c r="A598" t="s">
        <v>2042</v>
      </c>
      <c r="B598">
        <v>1</v>
      </c>
      <c r="C598">
        <v>1</v>
      </c>
      <c r="D598">
        <v>0.5</v>
      </c>
      <c r="E598">
        <v>0.5</v>
      </c>
      <c r="F598">
        <v>0.5</v>
      </c>
      <c r="G598">
        <v>2</v>
      </c>
      <c r="H598">
        <v>4</v>
      </c>
      <c r="I598">
        <v>1</v>
      </c>
      <c r="J598">
        <v>1</v>
      </c>
      <c r="K598">
        <v>0.25</v>
      </c>
      <c r="L598">
        <v>1</v>
      </c>
      <c r="M598">
        <v>1</v>
      </c>
      <c r="N598">
        <v>0.5</v>
      </c>
      <c r="O598">
        <v>0</v>
      </c>
      <c r="P598">
        <v>0.5</v>
      </c>
      <c r="Q598">
        <v>0.5</v>
      </c>
      <c r="R598">
        <v>0.5</v>
      </c>
      <c r="S598">
        <v>0.5</v>
      </c>
      <c r="T598">
        <v>50</v>
      </c>
      <c r="U598">
        <v>5120</v>
      </c>
      <c r="V598">
        <v>70</v>
      </c>
      <c r="W598">
        <v>305</v>
      </c>
      <c r="X598">
        <v>255</v>
      </c>
      <c r="Y598" t="s">
        <v>2043</v>
      </c>
      <c r="Z598">
        <v>91</v>
      </c>
      <c r="AA598">
        <v>1000000</v>
      </c>
      <c r="AB598">
        <v>0.6</v>
      </c>
      <c r="AC598">
        <v>44</v>
      </c>
      <c r="AD598" t="s">
        <v>2044</v>
      </c>
      <c r="AE598" t="s">
        <v>2045</v>
      </c>
      <c r="AF598">
        <v>50</v>
      </c>
      <c r="AG598">
        <v>597</v>
      </c>
      <c r="AH598">
        <v>24</v>
      </c>
      <c r="AI598">
        <v>86</v>
      </c>
      <c r="AJ598">
        <v>10</v>
      </c>
      <c r="AK598" t="s">
        <v>45</v>
      </c>
      <c r="AL598" t="s">
        <v>307</v>
      </c>
      <c r="AM598">
        <v>18.8</v>
      </c>
      <c r="AN598">
        <v>5</v>
      </c>
      <c r="AO598">
        <v>0</v>
      </c>
    </row>
    <row r="599" spans="1:41">
      <c r="A599" t="s">
        <v>2046</v>
      </c>
      <c r="B599">
        <v>1</v>
      </c>
      <c r="C599">
        <v>1</v>
      </c>
      <c r="D599">
        <v>0.5</v>
      </c>
      <c r="E599">
        <v>0.5</v>
      </c>
      <c r="F599">
        <v>0.5</v>
      </c>
      <c r="G599">
        <v>2</v>
      </c>
      <c r="H599">
        <v>4</v>
      </c>
      <c r="I599">
        <v>1</v>
      </c>
      <c r="J599">
        <v>1</v>
      </c>
      <c r="K599">
        <v>0.25</v>
      </c>
      <c r="L599">
        <v>1</v>
      </c>
      <c r="M599">
        <v>1</v>
      </c>
      <c r="N599">
        <v>0.5</v>
      </c>
      <c r="O599">
        <v>0</v>
      </c>
      <c r="P599">
        <v>0.5</v>
      </c>
      <c r="Q599">
        <v>0.5</v>
      </c>
      <c r="R599">
        <v>0.5</v>
      </c>
      <c r="S599">
        <v>0.5</v>
      </c>
      <c r="T599">
        <v>94</v>
      </c>
      <c r="U599">
        <v>5120</v>
      </c>
      <c r="V599">
        <v>70</v>
      </c>
      <c r="W599">
        <v>489</v>
      </c>
      <c r="X599">
        <v>90</v>
      </c>
      <c r="Y599" t="s">
        <v>2047</v>
      </c>
      <c r="Z599">
        <v>131</v>
      </c>
      <c r="AA599">
        <v>1000000</v>
      </c>
      <c r="AB599">
        <v>1</v>
      </c>
      <c r="AC599">
        <v>74</v>
      </c>
      <c r="AD599" t="s">
        <v>2048</v>
      </c>
      <c r="AE599" t="s">
        <v>2049</v>
      </c>
      <c r="AF599">
        <v>50</v>
      </c>
      <c r="AG599">
        <v>598</v>
      </c>
      <c r="AH599">
        <v>54</v>
      </c>
      <c r="AI599">
        <v>116</v>
      </c>
      <c r="AJ599">
        <v>20</v>
      </c>
      <c r="AK599" t="s">
        <v>45</v>
      </c>
      <c r="AL599" t="s">
        <v>307</v>
      </c>
      <c r="AM599">
        <v>110</v>
      </c>
      <c r="AN599">
        <v>5</v>
      </c>
      <c r="AO599">
        <v>0</v>
      </c>
    </row>
    <row r="600" spans="1:41">
      <c r="A600" t="s">
        <v>2050</v>
      </c>
      <c r="B600">
        <v>0.5</v>
      </c>
      <c r="C600">
        <v>1</v>
      </c>
      <c r="D600">
        <v>0.5</v>
      </c>
      <c r="E600">
        <v>1</v>
      </c>
      <c r="F600">
        <v>0.5</v>
      </c>
      <c r="G600">
        <v>2</v>
      </c>
      <c r="H600">
        <v>2</v>
      </c>
      <c r="I600">
        <v>0.5</v>
      </c>
      <c r="J600">
        <v>1</v>
      </c>
      <c r="K600">
        <v>0.5</v>
      </c>
      <c r="L600">
        <v>2</v>
      </c>
      <c r="M600">
        <v>0.5</v>
      </c>
      <c r="N600">
        <v>0.5</v>
      </c>
      <c r="O600">
        <v>0</v>
      </c>
      <c r="P600">
        <v>0.5</v>
      </c>
      <c r="Q600">
        <v>0.5</v>
      </c>
      <c r="R600">
        <v>0.5</v>
      </c>
      <c r="S600">
        <v>1</v>
      </c>
      <c r="T600">
        <v>55</v>
      </c>
      <c r="U600">
        <v>5120</v>
      </c>
      <c r="V600">
        <v>70</v>
      </c>
      <c r="W600">
        <v>300</v>
      </c>
      <c r="X600">
        <v>130</v>
      </c>
      <c r="Y600" t="s">
        <v>2051</v>
      </c>
      <c r="Z600">
        <v>70</v>
      </c>
      <c r="AA600">
        <v>1059860</v>
      </c>
      <c r="AB600">
        <v>0.3</v>
      </c>
      <c r="AC600">
        <v>40</v>
      </c>
      <c r="AD600" t="s">
        <v>2052</v>
      </c>
      <c r="AE600" t="s">
        <v>2053</v>
      </c>
      <c r="AG600">
        <v>599</v>
      </c>
      <c r="AH600">
        <v>45</v>
      </c>
      <c r="AI600">
        <v>60</v>
      </c>
      <c r="AJ600">
        <v>30</v>
      </c>
      <c r="AK600" t="s">
        <v>307</v>
      </c>
      <c r="AM600">
        <v>21</v>
      </c>
      <c r="AN600">
        <v>5</v>
      </c>
      <c r="AO600">
        <v>0</v>
      </c>
    </row>
    <row r="601" spans="1:41">
      <c r="A601" t="s">
        <v>2050</v>
      </c>
      <c r="B601">
        <v>0.5</v>
      </c>
      <c r="C601">
        <v>1</v>
      </c>
      <c r="D601">
        <v>0.5</v>
      </c>
      <c r="E601">
        <v>1</v>
      </c>
      <c r="F601">
        <v>0.5</v>
      </c>
      <c r="G601">
        <v>2</v>
      </c>
      <c r="H601">
        <v>2</v>
      </c>
      <c r="I601">
        <v>0.5</v>
      </c>
      <c r="J601">
        <v>1</v>
      </c>
      <c r="K601">
        <v>0.5</v>
      </c>
      <c r="L601">
        <v>2</v>
      </c>
      <c r="M601">
        <v>0.5</v>
      </c>
      <c r="N601">
        <v>0.5</v>
      </c>
      <c r="O601">
        <v>0</v>
      </c>
      <c r="P601">
        <v>0.5</v>
      </c>
      <c r="Q601">
        <v>0.5</v>
      </c>
      <c r="R601">
        <v>0.5</v>
      </c>
      <c r="S601">
        <v>1</v>
      </c>
      <c r="T601">
        <v>80</v>
      </c>
      <c r="U601">
        <v>5120</v>
      </c>
      <c r="V601">
        <v>70</v>
      </c>
      <c r="W601">
        <v>440</v>
      </c>
      <c r="X601">
        <v>60</v>
      </c>
      <c r="Y601" t="s">
        <v>2051</v>
      </c>
      <c r="Z601">
        <v>95</v>
      </c>
      <c r="AA601">
        <v>1059860</v>
      </c>
      <c r="AB601">
        <v>0.6</v>
      </c>
      <c r="AC601">
        <v>60</v>
      </c>
      <c r="AD601" t="s">
        <v>2054</v>
      </c>
      <c r="AE601" t="s">
        <v>2055</v>
      </c>
      <c r="AG601">
        <v>600</v>
      </c>
      <c r="AH601">
        <v>70</v>
      </c>
      <c r="AI601">
        <v>85</v>
      </c>
      <c r="AJ601">
        <v>50</v>
      </c>
      <c r="AK601" t="s">
        <v>307</v>
      </c>
      <c r="AM601">
        <v>51</v>
      </c>
      <c r="AN601">
        <v>5</v>
      </c>
      <c r="AO601">
        <v>0</v>
      </c>
    </row>
    <row r="602" spans="1:41">
      <c r="A602" t="s">
        <v>2050</v>
      </c>
      <c r="B602">
        <v>0.5</v>
      </c>
      <c r="C602">
        <v>1</v>
      </c>
      <c r="D602">
        <v>0.5</v>
      </c>
      <c r="E602">
        <v>1</v>
      </c>
      <c r="F602">
        <v>0.5</v>
      </c>
      <c r="G602">
        <v>2</v>
      </c>
      <c r="H602">
        <v>2</v>
      </c>
      <c r="I602">
        <v>0.5</v>
      </c>
      <c r="J602">
        <v>1</v>
      </c>
      <c r="K602">
        <v>0.5</v>
      </c>
      <c r="L602">
        <v>2</v>
      </c>
      <c r="M602">
        <v>0.5</v>
      </c>
      <c r="N602">
        <v>0.5</v>
      </c>
      <c r="O602">
        <v>0</v>
      </c>
      <c r="P602">
        <v>0.5</v>
      </c>
      <c r="Q602">
        <v>0.5</v>
      </c>
      <c r="R602">
        <v>0.5</v>
      </c>
      <c r="S602">
        <v>1</v>
      </c>
      <c r="T602">
        <v>100</v>
      </c>
      <c r="U602">
        <v>5120</v>
      </c>
      <c r="V602">
        <v>70</v>
      </c>
      <c r="W602">
        <v>520</v>
      </c>
      <c r="X602">
        <v>30</v>
      </c>
      <c r="Y602" t="s">
        <v>2051</v>
      </c>
      <c r="Z602">
        <v>115</v>
      </c>
      <c r="AA602">
        <v>1059860</v>
      </c>
      <c r="AB602">
        <v>0.6</v>
      </c>
      <c r="AC602">
        <v>60</v>
      </c>
      <c r="AD602" t="s">
        <v>2056</v>
      </c>
      <c r="AE602" t="s">
        <v>2057</v>
      </c>
      <c r="AG602">
        <v>601</v>
      </c>
      <c r="AH602">
        <v>70</v>
      </c>
      <c r="AI602">
        <v>85</v>
      </c>
      <c r="AJ602">
        <v>90</v>
      </c>
      <c r="AK602" t="s">
        <v>307</v>
      </c>
      <c r="AM602">
        <v>81</v>
      </c>
      <c r="AN602">
        <v>5</v>
      </c>
      <c r="AO602">
        <v>0</v>
      </c>
    </row>
    <row r="603" spans="1:41">
      <c r="A603" t="s">
        <v>339</v>
      </c>
      <c r="B603">
        <v>1</v>
      </c>
      <c r="C603">
        <v>1</v>
      </c>
      <c r="D603">
        <v>1</v>
      </c>
      <c r="E603">
        <v>0.5</v>
      </c>
      <c r="F603">
        <v>1</v>
      </c>
      <c r="G603">
        <v>1</v>
      </c>
      <c r="H603">
        <v>1</v>
      </c>
      <c r="I603">
        <v>0.5</v>
      </c>
      <c r="J603">
        <v>1</v>
      </c>
      <c r="K603">
        <v>1</v>
      </c>
      <c r="L603">
        <v>2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0.5</v>
      </c>
      <c r="S603">
        <v>1</v>
      </c>
      <c r="T603">
        <v>55</v>
      </c>
      <c r="U603">
        <v>5120</v>
      </c>
      <c r="V603">
        <v>70</v>
      </c>
      <c r="W603">
        <v>275</v>
      </c>
      <c r="X603">
        <v>190</v>
      </c>
      <c r="Y603" t="s">
        <v>2058</v>
      </c>
      <c r="Z603">
        <v>40</v>
      </c>
      <c r="AA603">
        <v>1250000</v>
      </c>
      <c r="AB603">
        <v>0.2</v>
      </c>
      <c r="AC603">
        <v>35</v>
      </c>
      <c r="AD603" t="s">
        <v>2059</v>
      </c>
      <c r="AE603" t="s">
        <v>2060</v>
      </c>
      <c r="AF603">
        <v>50</v>
      </c>
      <c r="AG603">
        <v>602</v>
      </c>
      <c r="AH603">
        <v>45</v>
      </c>
      <c r="AI603">
        <v>40</v>
      </c>
      <c r="AJ603">
        <v>60</v>
      </c>
      <c r="AK603" t="s">
        <v>128</v>
      </c>
      <c r="AM603">
        <v>0.3</v>
      </c>
      <c r="AN603">
        <v>5</v>
      </c>
      <c r="AO603">
        <v>0</v>
      </c>
    </row>
    <row r="604" spans="1:41">
      <c r="A604" t="s">
        <v>339</v>
      </c>
      <c r="B604">
        <v>1</v>
      </c>
      <c r="C604">
        <v>1</v>
      </c>
      <c r="D604">
        <v>1</v>
      </c>
      <c r="E604">
        <v>0.5</v>
      </c>
      <c r="F604">
        <v>1</v>
      </c>
      <c r="G604">
        <v>1</v>
      </c>
      <c r="H604">
        <v>1</v>
      </c>
      <c r="I604">
        <v>0.5</v>
      </c>
      <c r="J604">
        <v>1</v>
      </c>
      <c r="K604">
        <v>1</v>
      </c>
      <c r="L604">
        <v>2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0.5</v>
      </c>
      <c r="S604">
        <v>1</v>
      </c>
      <c r="T604">
        <v>85</v>
      </c>
      <c r="U604">
        <v>5120</v>
      </c>
      <c r="V604">
        <v>70</v>
      </c>
      <c r="W604">
        <v>405</v>
      </c>
      <c r="X604">
        <v>60</v>
      </c>
      <c r="Y604" t="s">
        <v>2058</v>
      </c>
      <c r="Z604">
        <v>70</v>
      </c>
      <c r="AA604">
        <v>1250000</v>
      </c>
      <c r="AB604">
        <v>1.2</v>
      </c>
      <c r="AC604">
        <v>65</v>
      </c>
      <c r="AD604" t="s">
        <v>2061</v>
      </c>
      <c r="AE604" t="s">
        <v>2062</v>
      </c>
      <c r="AF604">
        <v>50</v>
      </c>
      <c r="AG604">
        <v>603</v>
      </c>
      <c r="AH604">
        <v>75</v>
      </c>
      <c r="AI604">
        <v>70</v>
      </c>
      <c r="AJ604">
        <v>40</v>
      </c>
      <c r="AK604" t="s">
        <v>128</v>
      </c>
      <c r="AM604">
        <v>22</v>
      </c>
      <c r="AN604">
        <v>5</v>
      </c>
      <c r="AO604">
        <v>0</v>
      </c>
    </row>
    <row r="605" spans="1:41">
      <c r="A605" t="s">
        <v>339</v>
      </c>
      <c r="B605">
        <v>1</v>
      </c>
      <c r="C605">
        <v>1</v>
      </c>
      <c r="D605">
        <v>1</v>
      </c>
      <c r="E605">
        <v>0.5</v>
      </c>
      <c r="F605">
        <v>1</v>
      </c>
      <c r="G605">
        <v>1</v>
      </c>
      <c r="H605">
        <v>1</v>
      </c>
      <c r="I605">
        <v>0.5</v>
      </c>
      <c r="J605">
        <v>1</v>
      </c>
      <c r="K605">
        <v>1</v>
      </c>
      <c r="L605">
        <v>2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0.5</v>
      </c>
      <c r="S605">
        <v>1</v>
      </c>
      <c r="T605">
        <v>115</v>
      </c>
      <c r="U605">
        <v>5120</v>
      </c>
      <c r="V605">
        <v>70</v>
      </c>
      <c r="W605">
        <v>515</v>
      </c>
      <c r="X605">
        <v>30</v>
      </c>
      <c r="Y605" t="s">
        <v>2058</v>
      </c>
      <c r="Z605">
        <v>80</v>
      </c>
      <c r="AA605">
        <v>1250000</v>
      </c>
      <c r="AB605">
        <v>2.1</v>
      </c>
      <c r="AC605">
        <v>85</v>
      </c>
      <c r="AD605" t="s">
        <v>2063</v>
      </c>
      <c r="AE605" t="s">
        <v>2064</v>
      </c>
      <c r="AF605">
        <v>50</v>
      </c>
      <c r="AG605">
        <v>604</v>
      </c>
      <c r="AH605">
        <v>105</v>
      </c>
      <c r="AI605">
        <v>80</v>
      </c>
      <c r="AJ605">
        <v>50</v>
      </c>
      <c r="AK605" t="s">
        <v>128</v>
      </c>
      <c r="AM605">
        <v>80.5</v>
      </c>
      <c r="AN605">
        <v>5</v>
      </c>
      <c r="AO605">
        <v>0</v>
      </c>
    </row>
    <row r="606" spans="1:41">
      <c r="A606" t="s">
        <v>2065</v>
      </c>
      <c r="B606">
        <v>2</v>
      </c>
      <c r="C606">
        <v>2</v>
      </c>
      <c r="D606">
        <v>1</v>
      </c>
      <c r="E606">
        <v>1</v>
      </c>
      <c r="F606">
        <v>1</v>
      </c>
      <c r="G606">
        <v>0.5</v>
      </c>
      <c r="H606">
        <v>1</v>
      </c>
      <c r="I606">
        <v>1</v>
      </c>
      <c r="J606">
        <v>2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0.5</v>
      </c>
      <c r="Q606">
        <v>1</v>
      </c>
      <c r="R606">
        <v>1</v>
      </c>
      <c r="S606">
        <v>1</v>
      </c>
      <c r="T606">
        <v>55</v>
      </c>
      <c r="U606">
        <v>5120</v>
      </c>
      <c r="V606">
        <v>70</v>
      </c>
      <c r="W606">
        <v>335</v>
      </c>
      <c r="X606">
        <v>255</v>
      </c>
      <c r="Y606" t="s">
        <v>2066</v>
      </c>
      <c r="Z606">
        <v>55</v>
      </c>
      <c r="AA606">
        <v>1000000</v>
      </c>
      <c r="AB606">
        <v>0.5</v>
      </c>
      <c r="AC606">
        <v>55</v>
      </c>
      <c r="AD606" t="s">
        <v>2067</v>
      </c>
      <c r="AE606" t="s">
        <v>2068</v>
      </c>
      <c r="AF606">
        <v>50</v>
      </c>
      <c r="AG606">
        <v>605</v>
      </c>
      <c r="AH606">
        <v>85</v>
      </c>
      <c r="AI606">
        <v>55</v>
      </c>
      <c r="AJ606">
        <v>30</v>
      </c>
      <c r="AK606" t="s">
        <v>253</v>
      </c>
      <c r="AM606">
        <v>9</v>
      </c>
      <c r="AN606">
        <v>5</v>
      </c>
      <c r="AO606">
        <v>0</v>
      </c>
    </row>
    <row r="607" spans="1:41">
      <c r="A607" t="s">
        <v>2065</v>
      </c>
      <c r="B607">
        <v>2</v>
      </c>
      <c r="C607">
        <v>2</v>
      </c>
      <c r="D607">
        <v>1</v>
      </c>
      <c r="E607">
        <v>1</v>
      </c>
      <c r="F607">
        <v>1</v>
      </c>
      <c r="G607">
        <v>0.5</v>
      </c>
      <c r="H607">
        <v>1</v>
      </c>
      <c r="I607">
        <v>1</v>
      </c>
      <c r="J607">
        <v>2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0.5</v>
      </c>
      <c r="Q607">
        <v>1</v>
      </c>
      <c r="R607">
        <v>1</v>
      </c>
      <c r="S607">
        <v>1</v>
      </c>
      <c r="T607">
        <v>75</v>
      </c>
      <c r="U607">
        <v>5120</v>
      </c>
      <c r="V607">
        <v>70</v>
      </c>
      <c r="W607">
        <v>485</v>
      </c>
      <c r="X607">
        <v>90</v>
      </c>
      <c r="Y607" t="s">
        <v>2066</v>
      </c>
      <c r="Z607">
        <v>75</v>
      </c>
      <c r="AA607">
        <v>1000000</v>
      </c>
      <c r="AB607">
        <v>1</v>
      </c>
      <c r="AC607">
        <v>75</v>
      </c>
      <c r="AD607" t="s">
        <v>2069</v>
      </c>
      <c r="AE607" t="s">
        <v>2070</v>
      </c>
      <c r="AF607">
        <v>50</v>
      </c>
      <c r="AG607">
        <v>606</v>
      </c>
      <c r="AH607">
        <v>125</v>
      </c>
      <c r="AI607">
        <v>95</v>
      </c>
      <c r="AJ607">
        <v>40</v>
      </c>
      <c r="AK607" t="s">
        <v>253</v>
      </c>
      <c r="AM607">
        <v>34.5</v>
      </c>
      <c r="AN607">
        <v>5</v>
      </c>
      <c r="AO607">
        <v>0</v>
      </c>
    </row>
    <row r="608" spans="1:41">
      <c r="A608" t="s">
        <v>2071</v>
      </c>
      <c r="B608">
        <v>0.25</v>
      </c>
      <c r="C608">
        <v>2</v>
      </c>
      <c r="D608">
        <v>1</v>
      </c>
      <c r="E608">
        <v>1</v>
      </c>
      <c r="F608">
        <v>0.5</v>
      </c>
      <c r="G608">
        <v>0</v>
      </c>
      <c r="H608">
        <v>0.5</v>
      </c>
      <c r="I608">
        <v>1</v>
      </c>
      <c r="J608">
        <v>2</v>
      </c>
      <c r="K608">
        <v>0.5</v>
      </c>
      <c r="L608">
        <v>2</v>
      </c>
      <c r="M608">
        <v>0.5</v>
      </c>
      <c r="N608">
        <v>0</v>
      </c>
      <c r="O608">
        <v>0.5</v>
      </c>
      <c r="P608">
        <v>1</v>
      </c>
      <c r="Q608">
        <v>2</v>
      </c>
      <c r="R608">
        <v>0.5</v>
      </c>
      <c r="S608">
        <v>2</v>
      </c>
      <c r="T608">
        <v>30</v>
      </c>
      <c r="U608">
        <v>5120</v>
      </c>
      <c r="V608">
        <v>70</v>
      </c>
      <c r="W608">
        <v>275</v>
      </c>
      <c r="X608">
        <v>190</v>
      </c>
      <c r="Y608" t="s">
        <v>2072</v>
      </c>
      <c r="Z608">
        <v>55</v>
      </c>
      <c r="AA608">
        <v>1059860</v>
      </c>
      <c r="AB608">
        <v>0.3</v>
      </c>
      <c r="AC608">
        <v>50</v>
      </c>
      <c r="AD608" t="s">
        <v>2073</v>
      </c>
      <c r="AE608" t="s">
        <v>2074</v>
      </c>
      <c r="AF608">
        <v>50</v>
      </c>
      <c r="AG608">
        <v>607</v>
      </c>
      <c r="AH608">
        <v>65</v>
      </c>
      <c r="AI608">
        <v>55</v>
      </c>
      <c r="AJ608">
        <v>20</v>
      </c>
      <c r="AK608" t="s">
        <v>343</v>
      </c>
      <c r="AL608" t="s">
        <v>55</v>
      </c>
      <c r="AM608">
        <v>3.1</v>
      </c>
      <c r="AN608">
        <v>5</v>
      </c>
      <c r="AO608">
        <v>0</v>
      </c>
    </row>
    <row r="609" spans="1:41">
      <c r="A609" t="s">
        <v>2071</v>
      </c>
      <c r="B609">
        <v>0.25</v>
      </c>
      <c r="C609">
        <v>2</v>
      </c>
      <c r="D609">
        <v>1</v>
      </c>
      <c r="E609">
        <v>1</v>
      </c>
      <c r="F609">
        <v>0.5</v>
      </c>
      <c r="G609">
        <v>0</v>
      </c>
      <c r="H609">
        <v>0.5</v>
      </c>
      <c r="I609">
        <v>1</v>
      </c>
      <c r="J609">
        <v>2</v>
      </c>
      <c r="K609">
        <v>0.5</v>
      </c>
      <c r="L609">
        <v>2</v>
      </c>
      <c r="M609">
        <v>0.5</v>
      </c>
      <c r="N609">
        <v>0</v>
      </c>
      <c r="O609">
        <v>0.5</v>
      </c>
      <c r="P609">
        <v>1</v>
      </c>
      <c r="Q609">
        <v>2</v>
      </c>
      <c r="R609">
        <v>0.5</v>
      </c>
      <c r="S609">
        <v>2</v>
      </c>
      <c r="T609">
        <v>40</v>
      </c>
      <c r="U609">
        <v>5120</v>
      </c>
      <c r="V609">
        <v>70</v>
      </c>
      <c r="W609">
        <v>370</v>
      </c>
      <c r="X609">
        <v>90</v>
      </c>
      <c r="Y609" t="s">
        <v>2075</v>
      </c>
      <c r="Z609">
        <v>60</v>
      </c>
      <c r="AA609">
        <v>1059860</v>
      </c>
      <c r="AB609">
        <v>0.6</v>
      </c>
      <c r="AC609">
        <v>60</v>
      </c>
      <c r="AD609" t="s">
        <v>2076</v>
      </c>
      <c r="AE609" t="s">
        <v>2077</v>
      </c>
      <c r="AF609">
        <v>50</v>
      </c>
      <c r="AG609">
        <v>608</v>
      </c>
      <c r="AH609">
        <v>95</v>
      </c>
      <c r="AI609">
        <v>60</v>
      </c>
      <c r="AJ609">
        <v>55</v>
      </c>
      <c r="AK609" t="s">
        <v>343</v>
      </c>
      <c r="AL609" t="s">
        <v>55</v>
      </c>
      <c r="AM609">
        <v>13</v>
      </c>
      <c r="AN609">
        <v>5</v>
      </c>
      <c r="AO609">
        <v>0</v>
      </c>
    </row>
    <row r="610" spans="1:41">
      <c r="A610" t="s">
        <v>2071</v>
      </c>
      <c r="B610">
        <v>0.25</v>
      </c>
      <c r="C610">
        <v>2</v>
      </c>
      <c r="D610">
        <v>1</v>
      </c>
      <c r="E610">
        <v>1</v>
      </c>
      <c r="F610">
        <v>0.5</v>
      </c>
      <c r="G610">
        <v>0</v>
      </c>
      <c r="H610">
        <v>0.5</v>
      </c>
      <c r="I610">
        <v>1</v>
      </c>
      <c r="J610">
        <v>2</v>
      </c>
      <c r="K610">
        <v>0.5</v>
      </c>
      <c r="L610">
        <v>2</v>
      </c>
      <c r="M610">
        <v>0.5</v>
      </c>
      <c r="N610">
        <v>0</v>
      </c>
      <c r="O610">
        <v>0.5</v>
      </c>
      <c r="P610">
        <v>1</v>
      </c>
      <c r="Q610">
        <v>2</v>
      </c>
      <c r="R610">
        <v>0.5</v>
      </c>
      <c r="S610">
        <v>2</v>
      </c>
      <c r="T610">
        <v>55</v>
      </c>
      <c r="U610">
        <v>5120</v>
      </c>
      <c r="V610">
        <v>70</v>
      </c>
      <c r="W610">
        <v>520</v>
      </c>
      <c r="X610">
        <v>45</v>
      </c>
      <c r="Y610" t="s">
        <v>2078</v>
      </c>
      <c r="Z610">
        <v>90</v>
      </c>
      <c r="AA610">
        <v>1059860</v>
      </c>
      <c r="AB610">
        <v>1</v>
      </c>
      <c r="AC610">
        <v>60</v>
      </c>
      <c r="AD610" t="s">
        <v>2079</v>
      </c>
      <c r="AE610" t="s">
        <v>2080</v>
      </c>
      <c r="AF610">
        <v>50</v>
      </c>
      <c r="AG610">
        <v>609</v>
      </c>
      <c r="AH610">
        <v>145</v>
      </c>
      <c r="AI610">
        <v>90</v>
      </c>
      <c r="AJ610">
        <v>80</v>
      </c>
      <c r="AK610" t="s">
        <v>343</v>
      </c>
      <c r="AL610" t="s">
        <v>55</v>
      </c>
      <c r="AM610">
        <v>34.299999999999997</v>
      </c>
      <c r="AN610">
        <v>5</v>
      </c>
      <c r="AO610">
        <v>0</v>
      </c>
    </row>
    <row r="611" spans="1:41">
      <c r="A611" t="s">
        <v>2081</v>
      </c>
      <c r="B611">
        <v>1</v>
      </c>
      <c r="C611">
        <v>1</v>
      </c>
      <c r="D611">
        <v>2</v>
      </c>
      <c r="E611">
        <v>0.5</v>
      </c>
      <c r="F611">
        <v>2</v>
      </c>
      <c r="G611">
        <v>1</v>
      </c>
      <c r="H611">
        <v>0.5</v>
      </c>
      <c r="I611">
        <v>1</v>
      </c>
      <c r="J611">
        <v>1</v>
      </c>
      <c r="K611">
        <v>0.5</v>
      </c>
      <c r="L611">
        <v>1</v>
      </c>
      <c r="M611">
        <v>2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0.5</v>
      </c>
      <c r="T611">
        <v>87</v>
      </c>
      <c r="U611">
        <v>10240</v>
      </c>
      <c r="V611">
        <v>35</v>
      </c>
      <c r="W611">
        <v>320</v>
      </c>
      <c r="X611">
        <v>75</v>
      </c>
      <c r="Y611" t="s">
        <v>2082</v>
      </c>
      <c r="Z611">
        <v>60</v>
      </c>
      <c r="AA611">
        <v>1250000</v>
      </c>
      <c r="AB611">
        <v>0.6</v>
      </c>
      <c r="AC611">
        <v>46</v>
      </c>
      <c r="AD611" t="s">
        <v>2083</v>
      </c>
      <c r="AE611" t="s">
        <v>2084</v>
      </c>
      <c r="AF611">
        <v>50</v>
      </c>
      <c r="AG611">
        <v>610</v>
      </c>
      <c r="AH611">
        <v>30</v>
      </c>
      <c r="AI611">
        <v>40</v>
      </c>
      <c r="AJ611">
        <v>57</v>
      </c>
      <c r="AK611" t="s">
        <v>538</v>
      </c>
      <c r="AM611">
        <v>18</v>
      </c>
      <c r="AN611">
        <v>5</v>
      </c>
      <c r="AO611">
        <v>0</v>
      </c>
    </row>
    <row r="612" spans="1:41">
      <c r="A612" t="s">
        <v>2081</v>
      </c>
      <c r="B612">
        <v>1</v>
      </c>
      <c r="C612">
        <v>1</v>
      </c>
      <c r="D612">
        <v>2</v>
      </c>
      <c r="E612">
        <v>0.5</v>
      </c>
      <c r="F612">
        <v>2</v>
      </c>
      <c r="G612">
        <v>1</v>
      </c>
      <c r="H612">
        <v>0.5</v>
      </c>
      <c r="I612">
        <v>1</v>
      </c>
      <c r="J612">
        <v>1</v>
      </c>
      <c r="K612">
        <v>0.5</v>
      </c>
      <c r="L612">
        <v>1</v>
      </c>
      <c r="M612">
        <v>2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0.5</v>
      </c>
      <c r="T612">
        <v>117</v>
      </c>
      <c r="U612">
        <v>10240</v>
      </c>
      <c r="V612">
        <v>35</v>
      </c>
      <c r="W612">
        <v>410</v>
      </c>
      <c r="X612">
        <v>60</v>
      </c>
      <c r="Y612" t="s">
        <v>2085</v>
      </c>
      <c r="Z612">
        <v>70</v>
      </c>
      <c r="AA612">
        <v>1250000</v>
      </c>
      <c r="AB612">
        <v>1</v>
      </c>
      <c r="AC612">
        <v>66</v>
      </c>
      <c r="AD612" t="s">
        <v>2086</v>
      </c>
      <c r="AE612" t="s">
        <v>2087</v>
      </c>
      <c r="AF612">
        <v>50</v>
      </c>
      <c r="AG612">
        <v>611</v>
      </c>
      <c r="AH612">
        <v>40</v>
      </c>
      <c r="AI612">
        <v>50</v>
      </c>
      <c r="AJ612">
        <v>67</v>
      </c>
      <c r="AK612" t="s">
        <v>538</v>
      </c>
      <c r="AM612">
        <v>36</v>
      </c>
      <c r="AN612">
        <v>5</v>
      </c>
      <c r="AO612">
        <v>0</v>
      </c>
    </row>
    <row r="613" spans="1:41">
      <c r="A613" t="s">
        <v>2081</v>
      </c>
      <c r="B613">
        <v>1</v>
      </c>
      <c r="C613">
        <v>1</v>
      </c>
      <c r="D613">
        <v>2</v>
      </c>
      <c r="E613">
        <v>0.5</v>
      </c>
      <c r="F613">
        <v>2</v>
      </c>
      <c r="G613">
        <v>1</v>
      </c>
      <c r="H613">
        <v>0.5</v>
      </c>
      <c r="I613">
        <v>1</v>
      </c>
      <c r="J613">
        <v>1</v>
      </c>
      <c r="K613">
        <v>0.5</v>
      </c>
      <c r="L613">
        <v>1</v>
      </c>
      <c r="M613">
        <v>2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0.5</v>
      </c>
      <c r="T613">
        <v>147</v>
      </c>
      <c r="U613">
        <v>10240</v>
      </c>
      <c r="V613">
        <v>35</v>
      </c>
      <c r="W613">
        <v>540</v>
      </c>
      <c r="X613">
        <v>45</v>
      </c>
      <c r="Y613" t="s">
        <v>2085</v>
      </c>
      <c r="Z613">
        <v>90</v>
      </c>
      <c r="AA613">
        <v>1250000</v>
      </c>
      <c r="AB613">
        <v>1.8</v>
      </c>
      <c r="AC613">
        <v>76</v>
      </c>
      <c r="AD613" t="s">
        <v>2088</v>
      </c>
      <c r="AE613" t="s">
        <v>2089</v>
      </c>
      <c r="AF613">
        <v>50</v>
      </c>
      <c r="AG613">
        <v>612</v>
      </c>
      <c r="AH613">
        <v>60</v>
      </c>
      <c r="AI613">
        <v>70</v>
      </c>
      <c r="AJ613">
        <v>97</v>
      </c>
      <c r="AK613" t="s">
        <v>538</v>
      </c>
      <c r="AM613">
        <v>105.5</v>
      </c>
      <c r="AN613">
        <v>5</v>
      </c>
      <c r="AO613">
        <v>0</v>
      </c>
    </row>
    <row r="614" spans="1:41">
      <c r="A614" t="s">
        <v>2090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2</v>
      </c>
      <c r="H614">
        <v>2</v>
      </c>
      <c r="I614">
        <v>1</v>
      </c>
      <c r="J614">
        <v>1</v>
      </c>
      <c r="K614">
        <v>1</v>
      </c>
      <c r="L614">
        <v>1</v>
      </c>
      <c r="M614">
        <v>0.5</v>
      </c>
      <c r="N614">
        <v>1</v>
      </c>
      <c r="O614">
        <v>1</v>
      </c>
      <c r="P614">
        <v>1</v>
      </c>
      <c r="Q614">
        <v>2</v>
      </c>
      <c r="R614">
        <v>2</v>
      </c>
      <c r="S614">
        <v>1</v>
      </c>
      <c r="T614">
        <v>70</v>
      </c>
      <c r="U614">
        <v>5120</v>
      </c>
      <c r="V614">
        <v>70</v>
      </c>
      <c r="W614">
        <v>305</v>
      </c>
      <c r="X614">
        <v>120</v>
      </c>
      <c r="Y614" t="s">
        <v>2091</v>
      </c>
      <c r="Z614">
        <v>40</v>
      </c>
      <c r="AA614">
        <v>1000000</v>
      </c>
      <c r="AB614">
        <v>0.5</v>
      </c>
      <c r="AC614">
        <v>55</v>
      </c>
      <c r="AD614" t="s">
        <v>2092</v>
      </c>
      <c r="AE614" t="s">
        <v>2093</v>
      </c>
      <c r="AF614">
        <v>50</v>
      </c>
      <c r="AG614">
        <v>613</v>
      </c>
      <c r="AH614">
        <v>60</v>
      </c>
      <c r="AI614">
        <v>40</v>
      </c>
      <c r="AJ614">
        <v>40</v>
      </c>
      <c r="AK614" t="s">
        <v>136</v>
      </c>
      <c r="AM614">
        <v>8.5</v>
      </c>
      <c r="AN614">
        <v>5</v>
      </c>
      <c r="AO614">
        <v>0</v>
      </c>
    </row>
    <row r="615" spans="1:41">
      <c r="A615" t="s">
        <v>2094</v>
      </c>
      <c r="B615">
        <v>1</v>
      </c>
      <c r="C615">
        <v>1</v>
      </c>
      <c r="D615">
        <v>1</v>
      </c>
      <c r="E615">
        <v>1</v>
      </c>
      <c r="F615">
        <v>1</v>
      </c>
      <c r="G615">
        <v>2</v>
      </c>
      <c r="H615">
        <v>2</v>
      </c>
      <c r="I615">
        <v>1</v>
      </c>
      <c r="J615">
        <v>1</v>
      </c>
      <c r="K615">
        <v>1</v>
      </c>
      <c r="L615">
        <v>1</v>
      </c>
      <c r="M615">
        <v>0.5</v>
      </c>
      <c r="N615">
        <v>1</v>
      </c>
      <c r="O615">
        <v>1</v>
      </c>
      <c r="P615">
        <v>1</v>
      </c>
      <c r="Q615">
        <v>2</v>
      </c>
      <c r="R615">
        <v>2</v>
      </c>
      <c r="S615">
        <v>1</v>
      </c>
      <c r="T615">
        <v>130</v>
      </c>
      <c r="U615">
        <v>5120</v>
      </c>
      <c r="V615">
        <v>70</v>
      </c>
      <c r="W615">
        <v>505</v>
      </c>
      <c r="X615">
        <v>60</v>
      </c>
      <c r="Y615" t="s">
        <v>2095</v>
      </c>
      <c r="Z615">
        <v>80</v>
      </c>
      <c r="AA615">
        <v>1000000</v>
      </c>
      <c r="AB615">
        <v>2.6</v>
      </c>
      <c r="AC615">
        <v>95</v>
      </c>
      <c r="AD615" t="s">
        <v>2096</v>
      </c>
      <c r="AE615" t="s">
        <v>2097</v>
      </c>
      <c r="AF615">
        <v>50</v>
      </c>
      <c r="AG615">
        <v>614</v>
      </c>
      <c r="AH615">
        <v>70</v>
      </c>
      <c r="AI615">
        <v>80</v>
      </c>
      <c r="AJ615">
        <v>50</v>
      </c>
      <c r="AK615" t="s">
        <v>136</v>
      </c>
      <c r="AM615">
        <v>260</v>
      </c>
      <c r="AN615">
        <v>5</v>
      </c>
      <c r="AO615">
        <v>0</v>
      </c>
    </row>
    <row r="616" spans="1:41">
      <c r="A616" t="s">
        <v>339</v>
      </c>
      <c r="B616">
        <v>1</v>
      </c>
      <c r="C616">
        <v>1</v>
      </c>
      <c r="D616">
        <v>1</v>
      </c>
      <c r="E616">
        <v>1</v>
      </c>
      <c r="F616">
        <v>1</v>
      </c>
      <c r="G616">
        <v>2</v>
      </c>
      <c r="H616">
        <v>2</v>
      </c>
      <c r="I616">
        <v>1</v>
      </c>
      <c r="J616">
        <v>1</v>
      </c>
      <c r="K616">
        <v>1</v>
      </c>
      <c r="L616">
        <v>1</v>
      </c>
      <c r="M616">
        <v>0.5</v>
      </c>
      <c r="N616">
        <v>1</v>
      </c>
      <c r="O616">
        <v>1</v>
      </c>
      <c r="P616">
        <v>1</v>
      </c>
      <c r="Q616">
        <v>2</v>
      </c>
      <c r="R616">
        <v>2</v>
      </c>
      <c r="S616">
        <v>1</v>
      </c>
      <c r="T616">
        <v>50</v>
      </c>
      <c r="U616">
        <v>6400</v>
      </c>
      <c r="V616">
        <v>70</v>
      </c>
      <c r="W616">
        <v>515</v>
      </c>
      <c r="X616">
        <v>25</v>
      </c>
      <c r="Y616" t="s">
        <v>2098</v>
      </c>
      <c r="Z616">
        <v>50</v>
      </c>
      <c r="AA616">
        <v>1000000</v>
      </c>
      <c r="AB616">
        <v>1.1000000000000001</v>
      </c>
      <c r="AC616">
        <v>80</v>
      </c>
      <c r="AD616" t="s">
        <v>2099</v>
      </c>
      <c r="AE616" t="s">
        <v>2100</v>
      </c>
      <c r="AG616">
        <v>615</v>
      </c>
      <c r="AH616">
        <v>95</v>
      </c>
      <c r="AI616">
        <v>135</v>
      </c>
      <c r="AJ616">
        <v>105</v>
      </c>
      <c r="AK616" t="s">
        <v>136</v>
      </c>
      <c r="AM616">
        <v>148</v>
      </c>
      <c r="AN616">
        <v>5</v>
      </c>
      <c r="AO616">
        <v>0</v>
      </c>
    </row>
    <row r="617" spans="1:41">
      <c r="A617" t="s">
        <v>2101</v>
      </c>
      <c r="B617">
        <v>1</v>
      </c>
      <c r="C617">
        <v>1</v>
      </c>
      <c r="D617">
        <v>1</v>
      </c>
      <c r="E617">
        <v>1</v>
      </c>
      <c r="F617">
        <v>1</v>
      </c>
      <c r="G617">
        <v>0.5</v>
      </c>
      <c r="H617">
        <v>2</v>
      </c>
      <c r="I617">
        <v>2</v>
      </c>
      <c r="J617">
        <v>1</v>
      </c>
      <c r="K617">
        <v>0.5</v>
      </c>
      <c r="L617">
        <v>0.5</v>
      </c>
      <c r="M617">
        <v>1</v>
      </c>
      <c r="N617">
        <v>1</v>
      </c>
      <c r="O617">
        <v>1</v>
      </c>
      <c r="P617">
        <v>1</v>
      </c>
      <c r="Q617">
        <v>2</v>
      </c>
      <c r="R617">
        <v>1</v>
      </c>
      <c r="S617">
        <v>1</v>
      </c>
      <c r="T617">
        <v>40</v>
      </c>
      <c r="U617">
        <v>3840</v>
      </c>
      <c r="V617">
        <v>70</v>
      </c>
      <c r="W617">
        <v>305</v>
      </c>
      <c r="X617">
        <v>200</v>
      </c>
      <c r="Y617" t="s">
        <v>2102</v>
      </c>
      <c r="Z617">
        <v>85</v>
      </c>
      <c r="AA617">
        <v>1000000</v>
      </c>
      <c r="AB617">
        <v>0.4</v>
      </c>
      <c r="AC617">
        <v>50</v>
      </c>
      <c r="AD617" t="s">
        <v>2103</v>
      </c>
      <c r="AE617" t="s">
        <v>2104</v>
      </c>
      <c r="AF617">
        <v>50</v>
      </c>
      <c r="AG617">
        <v>616</v>
      </c>
      <c r="AH617">
        <v>40</v>
      </c>
      <c r="AI617">
        <v>65</v>
      </c>
      <c r="AJ617">
        <v>25</v>
      </c>
      <c r="AK617" t="s">
        <v>77</v>
      </c>
      <c r="AM617">
        <v>7.7</v>
      </c>
      <c r="AN617">
        <v>5</v>
      </c>
      <c r="AO617">
        <v>0</v>
      </c>
    </row>
    <row r="618" spans="1:41">
      <c r="A618" t="s">
        <v>2105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0.5</v>
      </c>
      <c r="H618">
        <v>2</v>
      </c>
      <c r="I618">
        <v>2</v>
      </c>
      <c r="J618">
        <v>1</v>
      </c>
      <c r="K618">
        <v>0.5</v>
      </c>
      <c r="L618">
        <v>0.5</v>
      </c>
      <c r="M618">
        <v>1</v>
      </c>
      <c r="N618">
        <v>1</v>
      </c>
      <c r="O618">
        <v>1</v>
      </c>
      <c r="P618">
        <v>1</v>
      </c>
      <c r="Q618">
        <v>2</v>
      </c>
      <c r="R618">
        <v>1</v>
      </c>
      <c r="S618">
        <v>1</v>
      </c>
      <c r="T618">
        <v>70</v>
      </c>
      <c r="U618">
        <v>3840</v>
      </c>
      <c r="V618">
        <v>70</v>
      </c>
      <c r="W618">
        <v>495</v>
      </c>
      <c r="X618">
        <v>75</v>
      </c>
      <c r="Y618" t="s">
        <v>2106</v>
      </c>
      <c r="Z618">
        <v>40</v>
      </c>
      <c r="AA618">
        <v>1000000</v>
      </c>
      <c r="AB618">
        <v>0.8</v>
      </c>
      <c r="AC618">
        <v>80</v>
      </c>
      <c r="AD618" t="s">
        <v>2107</v>
      </c>
      <c r="AE618" t="s">
        <v>2108</v>
      </c>
      <c r="AF618">
        <v>50</v>
      </c>
      <c r="AG618">
        <v>617</v>
      </c>
      <c r="AH618">
        <v>100</v>
      </c>
      <c r="AI618">
        <v>60</v>
      </c>
      <c r="AJ618">
        <v>145</v>
      </c>
      <c r="AK618" t="s">
        <v>77</v>
      </c>
      <c r="AM618">
        <v>25.3</v>
      </c>
      <c r="AN618">
        <v>5</v>
      </c>
      <c r="AO618">
        <v>0</v>
      </c>
    </row>
    <row r="619" spans="1:41">
      <c r="A619" t="s">
        <v>2109</v>
      </c>
      <c r="B619">
        <v>1</v>
      </c>
      <c r="C619">
        <v>1</v>
      </c>
      <c r="D619">
        <v>1</v>
      </c>
      <c r="E619">
        <v>0</v>
      </c>
      <c r="F619">
        <v>1</v>
      </c>
      <c r="G619">
        <v>1</v>
      </c>
      <c r="H619">
        <v>1</v>
      </c>
      <c r="I619">
        <v>0.5</v>
      </c>
      <c r="J619">
        <v>1</v>
      </c>
      <c r="K619">
        <v>2</v>
      </c>
      <c r="L619">
        <v>2</v>
      </c>
      <c r="M619">
        <v>2</v>
      </c>
      <c r="N619">
        <v>1</v>
      </c>
      <c r="O619">
        <v>0.5</v>
      </c>
      <c r="P619">
        <v>1</v>
      </c>
      <c r="Q619">
        <v>0.5</v>
      </c>
      <c r="R619">
        <v>0.5</v>
      </c>
      <c r="S619">
        <v>2</v>
      </c>
      <c r="T619">
        <v>66</v>
      </c>
      <c r="U619">
        <v>5120</v>
      </c>
      <c r="V619">
        <v>70</v>
      </c>
      <c r="W619">
        <v>471</v>
      </c>
      <c r="X619">
        <v>75</v>
      </c>
      <c r="Y619" t="s">
        <v>2110</v>
      </c>
      <c r="Z619">
        <v>84</v>
      </c>
      <c r="AA619">
        <v>1000000</v>
      </c>
      <c r="AB619">
        <v>0.7</v>
      </c>
      <c r="AC619">
        <v>109</v>
      </c>
      <c r="AD619" t="s">
        <v>2111</v>
      </c>
      <c r="AE619" t="s">
        <v>2112</v>
      </c>
      <c r="AF619">
        <v>50</v>
      </c>
      <c r="AG619">
        <v>618</v>
      </c>
      <c r="AH619">
        <v>81</v>
      </c>
      <c r="AI619">
        <v>99</v>
      </c>
      <c r="AJ619">
        <v>32</v>
      </c>
      <c r="AK619" t="s">
        <v>135</v>
      </c>
      <c r="AL619" t="s">
        <v>128</v>
      </c>
      <c r="AM619">
        <v>11</v>
      </c>
      <c r="AN619">
        <v>5</v>
      </c>
      <c r="AO619">
        <v>0</v>
      </c>
    </row>
    <row r="620" spans="1:41">
      <c r="A620" t="s">
        <v>2113</v>
      </c>
      <c r="B620">
        <v>0.5</v>
      </c>
      <c r="C620">
        <v>0.5</v>
      </c>
      <c r="D620">
        <v>1</v>
      </c>
      <c r="E620">
        <v>1</v>
      </c>
      <c r="F620">
        <v>2</v>
      </c>
      <c r="G620">
        <v>1</v>
      </c>
      <c r="H620">
        <v>1</v>
      </c>
      <c r="I620">
        <v>2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2</v>
      </c>
      <c r="Q620">
        <v>0.5</v>
      </c>
      <c r="R620">
        <v>1</v>
      </c>
      <c r="S620">
        <v>1</v>
      </c>
      <c r="T620">
        <v>85</v>
      </c>
      <c r="U620">
        <v>6400</v>
      </c>
      <c r="V620">
        <v>70</v>
      </c>
      <c r="W620">
        <v>350</v>
      </c>
      <c r="X620">
        <v>180</v>
      </c>
      <c r="Y620" t="s">
        <v>2114</v>
      </c>
      <c r="Z620">
        <v>50</v>
      </c>
      <c r="AA620">
        <v>1059860</v>
      </c>
      <c r="AB620">
        <v>0.9</v>
      </c>
      <c r="AC620">
        <v>45</v>
      </c>
      <c r="AD620" t="s">
        <v>2115</v>
      </c>
      <c r="AE620" t="s">
        <v>2116</v>
      </c>
      <c r="AF620">
        <v>50</v>
      </c>
      <c r="AG620">
        <v>619</v>
      </c>
      <c r="AH620">
        <v>55</v>
      </c>
      <c r="AI620">
        <v>50</v>
      </c>
      <c r="AJ620">
        <v>65</v>
      </c>
      <c r="AK620" t="s">
        <v>231</v>
      </c>
      <c r="AM620">
        <v>20</v>
      </c>
      <c r="AN620">
        <v>5</v>
      </c>
      <c r="AO620">
        <v>0</v>
      </c>
    </row>
    <row r="621" spans="1:41">
      <c r="A621" t="s">
        <v>2113</v>
      </c>
      <c r="B621">
        <v>0.5</v>
      </c>
      <c r="C621">
        <v>0.5</v>
      </c>
      <c r="D621">
        <v>1</v>
      </c>
      <c r="E621">
        <v>1</v>
      </c>
      <c r="F621">
        <v>2</v>
      </c>
      <c r="G621">
        <v>1</v>
      </c>
      <c r="H621">
        <v>1</v>
      </c>
      <c r="I621">
        <v>2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2</v>
      </c>
      <c r="Q621">
        <v>0.5</v>
      </c>
      <c r="R621">
        <v>1</v>
      </c>
      <c r="S621">
        <v>1</v>
      </c>
      <c r="T621">
        <v>125</v>
      </c>
      <c r="U621">
        <v>6400</v>
      </c>
      <c r="V621">
        <v>70</v>
      </c>
      <c r="W621">
        <v>510</v>
      </c>
      <c r="X621">
        <v>45</v>
      </c>
      <c r="Y621" t="s">
        <v>2114</v>
      </c>
      <c r="Z621">
        <v>60</v>
      </c>
      <c r="AA621">
        <v>1059860</v>
      </c>
      <c r="AB621">
        <v>1.4</v>
      </c>
      <c r="AC621">
        <v>65</v>
      </c>
      <c r="AD621" t="s">
        <v>2117</v>
      </c>
      <c r="AE621" t="s">
        <v>2118</v>
      </c>
      <c r="AF621">
        <v>50</v>
      </c>
      <c r="AG621">
        <v>620</v>
      </c>
      <c r="AH621">
        <v>95</v>
      </c>
      <c r="AI621">
        <v>60</v>
      </c>
      <c r="AJ621">
        <v>105</v>
      </c>
      <c r="AK621" t="s">
        <v>231</v>
      </c>
      <c r="AM621">
        <v>35.5</v>
      </c>
      <c r="AN621">
        <v>5</v>
      </c>
      <c r="AO621">
        <v>0</v>
      </c>
    </row>
    <row r="622" spans="1:41">
      <c r="A622" t="s">
        <v>2119</v>
      </c>
      <c r="B622">
        <v>1</v>
      </c>
      <c r="C622">
        <v>1</v>
      </c>
      <c r="D622">
        <v>2</v>
      </c>
      <c r="E622">
        <v>0.5</v>
      </c>
      <c r="F622">
        <v>2</v>
      </c>
      <c r="G622">
        <v>1</v>
      </c>
      <c r="H622">
        <v>0.5</v>
      </c>
      <c r="I622">
        <v>1</v>
      </c>
      <c r="J622">
        <v>1</v>
      </c>
      <c r="K622">
        <v>0.5</v>
      </c>
      <c r="L622">
        <v>1</v>
      </c>
      <c r="M622">
        <v>2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0.5</v>
      </c>
      <c r="T622">
        <v>120</v>
      </c>
      <c r="U622">
        <v>7680</v>
      </c>
      <c r="V622">
        <v>70</v>
      </c>
      <c r="W622">
        <v>485</v>
      </c>
      <c r="X622">
        <v>45</v>
      </c>
      <c r="Y622" t="s">
        <v>1531</v>
      </c>
      <c r="Z622">
        <v>90</v>
      </c>
      <c r="AA622">
        <v>1000000</v>
      </c>
      <c r="AB622">
        <v>1.6</v>
      </c>
      <c r="AC622">
        <v>77</v>
      </c>
      <c r="AD622" t="s">
        <v>2120</v>
      </c>
      <c r="AE622" t="s">
        <v>2121</v>
      </c>
      <c r="AF622">
        <v>50</v>
      </c>
      <c r="AG622">
        <v>621</v>
      </c>
      <c r="AH622">
        <v>60</v>
      </c>
      <c r="AI622">
        <v>90</v>
      </c>
      <c r="AJ622">
        <v>48</v>
      </c>
      <c r="AK622" t="s">
        <v>538</v>
      </c>
      <c r="AM622">
        <v>139</v>
      </c>
      <c r="AN622">
        <v>5</v>
      </c>
      <c r="AO622">
        <v>0</v>
      </c>
    </row>
    <row r="623" spans="1:41">
      <c r="A623" t="s">
        <v>2122</v>
      </c>
      <c r="B623">
        <v>0.5</v>
      </c>
      <c r="C623">
        <v>2</v>
      </c>
      <c r="D623">
        <v>1</v>
      </c>
      <c r="E623">
        <v>0</v>
      </c>
      <c r="F623">
        <v>1</v>
      </c>
      <c r="G623">
        <v>0</v>
      </c>
      <c r="H623">
        <v>1</v>
      </c>
      <c r="I623">
        <v>1</v>
      </c>
      <c r="J623">
        <v>2</v>
      </c>
      <c r="K623">
        <v>2</v>
      </c>
      <c r="L623">
        <v>1</v>
      </c>
      <c r="M623">
        <v>2</v>
      </c>
      <c r="N623">
        <v>0</v>
      </c>
      <c r="O623">
        <v>0.25</v>
      </c>
      <c r="P623">
        <v>1</v>
      </c>
      <c r="Q623">
        <v>0.5</v>
      </c>
      <c r="R623">
        <v>1</v>
      </c>
      <c r="S623">
        <v>2</v>
      </c>
      <c r="T623">
        <v>74</v>
      </c>
      <c r="U623">
        <v>6400</v>
      </c>
      <c r="V623">
        <v>70</v>
      </c>
      <c r="W623">
        <v>303</v>
      </c>
      <c r="X623">
        <v>190</v>
      </c>
      <c r="Y623" t="s">
        <v>2123</v>
      </c>
      <c r="Z623">
        <v>50</v>
      </c>
      <c r="AA623">
        <v>1000000</v>
      </c>
      <c r="AB623">
        <v>1</v>
      </c>
      <c r="AC623">
        <v>59</v>
      </c>
      <c r="AD623" t="s">
        <v>2124</v>
      </c>
      <c r="AE623" t="s">
        <v>2125</v>
      </c>
      <c r="AG623">
        <v>622</v>
      </c>
      <c r="AH623">
        <v>35</v>
      </c>
      <c r="AI623">
        <v>50</v>
      </c>
      <c r="AJ623">
        <v>35</v>
      </c>
      <c r="AK623" t="s">
        <v>135</v>
      </c>
      <c r="AL623" t="s">
        <v>343</v>
      </c>
      <c r="AM623">
        <v>92</v>
      </c>
      <c r="AN623">
        <v>5</v>
      </c>
      <c r="AO623">
        <v>0</v>
      </c>
    </row>
    <row r="624" spans="1:41">
      <c r="A624" t="s">
        <v>2122</v>
      </c>
      <c r="B624">
        <v>0.5</v>
      </c>
      <c r="C624">
        <v>2</v>
      </c>
      <c r="D624">
        <v>1</v>
      </c>
      <c r="E624">
        <v>0</v>
      </c>
      <c r="F624">
        <v>1</v>
      </c>
      <c r="G624">
        <v>0</v>
      </c>
      <c r="H624">
        <v>1</v>
      </c>
      <c r="I624">
        <v>1</v>
      </c>
      <c r="J624">
        <v>2</v>
      </c>
      <c r="K624">
        <v>2</v>
      </c>
      <c r="L624">
        <v>1</v>
      </c>
      <c r="M624">
        <v>2</v>
      </c>
      <c r="N624">
        <v>0</v>
      </c>
      <c r="O624">
        <v>0.25</v>
      </c>
      <c r="P624">
        <v>1</v>
      </c>
      <c r="Q624">
        <v>0.5</v>
      </c>
      <c r="R624">
        <v>1</v>
      </c>
      <c r="S624">
        <v>2</v>
      </c>
      <c r="T624">
        <v>124</v>
      </c>
      <c r="U624">
        <v>6400</v>
      </c>
      <c r="V624">
        <v>70</v>
      </c>
      <c r="W624">
        <v>483</v>
      </c>
      <c r="X624">
        <v>90</v>
      </c>
      <c r="Y624" t="s">
        <v>2123</v>
      </c>
      <c r="Z624">
        <v>80</v>
      </c>
      <c r="AA624">
        <v>1000000</v>
      </c>
      <c r="AB624">
        <v>2.8</v>
      </c>
      <c r="AC624">
        <v>89</v>
      </c>
      <c r="AD624" t="s">
        <v>2126</v>
      </c>
      <c r="AE624" t="s">
        <v>2127</v>
      </c>
      <c r="AG624">
        <v>623</v>
      </c>
      <c r="AH624">
        <v>55</v>
      </c>
      <c r="AI624">
        <v>80</v>
      </c>
      <c r="AJ624">
        <v>55</v>
      </c>
      <c r="AK624" t="s">
        <v>135</v>
      </c>
      <c r="AL624" t="s">
        <v>343</v>
      </c>
      <c r="AM624">
        <v>330</v>
      </c>
      <c r="AN624">
        <v>5</v>
      </c>
      <c r="AO624">
        <v>0</v>
      </c>
    </row>
    <row r="625" spans="1:41">
      <c r="A625" t="s">
        <v>2128</v>
      </c>
      <c r="B625">
        <v>1</v>
      </c>
      <c r="C625">
        <v>0.5</v>
      </c>
      <c r="D625">
        <v>0.5</v>
      </c>
      <c r="E625">
        <v>1</v>
      </c>
      <c r="F625">
        <v>1</v>
      </c>
      <c r="G625">
        <v>4</v>
      </c>
      <c r="H625">
        <v>2</v>
      </c>
      <c r="I625">
        <v>0.5</v>
      </c>
      <c r="J625">
        <v>0.5</v>
      </c>
      <c r="K625">
        <v>0.5</v>
      </c>
      <c r="L625">
        <v>2</v>
      </c>
      <c r="M625">
        <v>0.5</v>
      </c>
      <c r="N625">
        <v>0.5</v>
      </c>
      <c r="O625">
        <v>0</v>
      </c>
      <c r="P625">
        <v>0</v>
      </c>
      <c r="Q625">
        <v>0.5</v>
      </c>
      <c r="R625">
        <v>0.5</v>
      </c>
      <c r="S625">
        <v>1</v>
      </c>
      <c r="T625">
        <v>85</v>
      </c>
      <c r="U625">
        <v>5120</v>
      </c>
      <c r="V625">
        <v>35</v>
      </c>
      <c r="W625">
        <v>340</v>
      </c>
      <c r="X625">
        <v>120</v>
      </c>
      <c r="Y625" t="s">
        <v>2129</v>
      </c>
      <c r="Z625">
        <v>70</v>
      </c>
      <c r="AA625">
        <v>1000000</v>
      </c>
      <c r="AB625">
        <v>0.5</v>
      </c>
      <c r="AC625">
        <v>45</v>
      </c>
      <c r="AD625" t="s">
        <v>2130</v>
      </c>
      <c r="AE625" t="s">
        <v>2131</v>
      </c>
      <c r="AF625">
        <v>50</v>
      </c>
      <c r="AG625">
        <v>624</v>
      </c>
      <c r="AH625">
        <v>40</v>
      </c>
      <c r="AI625">
        <v>40</v>
      </c>
      <c r="AJ625">
        <v>60</v>
      </c>
      <c r="AK625" t="s">
        <v>109</v>
      </c>
      <c r="AL625" t="s">
        <v>307</v>
      </c>
      <c r="AM625">
        <v>10.199999999999999</v>
      </c>
      <c r="AN625">
        <v>5</v>
      </c>
      <c r="AO625">
        <v>0</v>
      </c>
    </row>
    <row r="626" spans="1:41">
      <c r="A626" t="s">
        <v>2128</v>
      </c>
      <c r="B626">
        <v>1</v>
      </c>
      <c r="C626">
        <v>0.5</v>
      </c>
      <c r="D626">
        <v>0.5</v>
      </c>
      <c r="E626">
        <v>1</v>
      </c>
      <c r="F626">
        <v>1</v>
      </c>
      <c r="G626">
        <v>4</v>
      </c>
      <c r="H626">
        <v>2</v>
      </c>
      <c r="I626">
        <v>0.5</v>
      </c>
      <c r="J626">
        <v>0.5</v>
      </c>
      <c r="K626">
        <v>0.5</v>
      </c>
      <c r="L626">
        <v>2</v>
      </c>
      <c r="M626">
        <v>0.5</v>
      </c>
      <c r="N626">
        <v>0.5</v>
      </c>
      <c r="O626">
        <v>0</v>
      </c>
      <c r="P626">
        <v>0</v>
      </c>
      <c r="Q626">
        <v>0.5</v>
      </c>
      <c r="R626">
        <v>0.5</v>
      </c>
      <c r="S626">
        <v>1</v>
      </c>
      <c r="T626">
        <v>125</v>
      </c>
      <c r="U626">
        <v>5120</v>
      </c>
      <c r="V626">
        <v>35</v>
      </c>
      <c r="W626">
        <v>490</v>
      </c>
      <c r="X626">
        <v>45</v>
      </c>
      <c r="Y626" t="s">
        <v>2132</v>
      </c>
      <c r="Z626">
        <v>100</v>
      </c>
      <c r="AA626">
        <v>1000000</v>
      </c>
      <c r="AB626">
        <v>1.6</v>
      </c>
      <c r="AC626">
        <v>65</v>
      </c>
      <c r="AD626" t="s">
        <v>2133</v>
      </c>
      <c r="AE626" t="s">
        <v>2134</v>
      </c>
      <c r="AF626">
        <v>50</v>
      </c>
      <c r="AG626">
        <v>625</v>
      </c>
      <c r="AH626">
        <v>60</v>
      </c>
      <c r="AI626">
        <v>70</v>
      </c>
      <c r="AJ626">
        <v>70</v>
      </c>
      <c r="AK626" t="s">
        <v>109</v>
      </c>
      <c r="AL626" t="s">
        <v>307</v>
      </c>
      <c r="AM626">
        <v>70</v>
      </c>
      <c r="AN626">
        <v>5</v>
      </c>
      <c r="AO626">
        <v>0</v>
      </c>
    </row>
    <row r="627" spans="1:41">
      <c r="A627" t="s">
        <v>2135</v>
      </c>
      <c r="B627">
        <v>1</v>
      </c>
      <c r="C627">
        <v>1</v>
      </c>
      <c r="D627">
        <v>1</v>
      </c>
      <c r="E627">
        <v>1</v>
      </c>
      <c r="F627">
        <v>1</v>
      </c>
      <c r="G627">
        <v>2</v>
      </c>
      <c r="H627">
        <v>1</v>
      </c>
      <c r="I627">
        <v>1</v>
      </c>
      <c r="J627">
        <v>0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110</v>
      </c>
      <c r="U627">
        <v>5120</v>
      </c>
      <c r="V627">
        <v>70</v>
      </c>
      <c r="W627">
        <v>490</v>
      </c>
      <c r="X627">
        <v>45</v>
      </c>
      <c r="Y627" t="s">
        <v>2136</v>
      </c>
      <c r="Z627">
        <v>95</v>
      </c>
      <c r="AA627">
        <v>1000000</v>
      </c>
      <c r="AB627">
        <v>1.6</v>
      </c>
      <c r="AC627">
        <v>95</v>
      </c>
      <c r="AD627" t="s">
        <v>2137</v>
      </c>
      <c r="AE627" t="s">
        <v>2138</v>
      </c>
      <c r="AF627">
        <v>50</v>
      </c>
      <c r="AG627">
        <v>626</v>
      </c>
      <c r="AH627">
        <v>40</v>
      </c>
      <c r="AI627">
        <v>95</v>
      </c>
      <c r="AJ627">
        <v>55</v>
      </c>
      <c r="AK627" t="s">
        <v>99</v>
      </c>
      <c r="AM627">
        <v>94.6</v>
      </c>
      <c r="AN627">
        <v>5</v>
      </c>
      <c r="AO627">
        <v>0</v>
      </c>
    </row>
    <row r="628" spans="1:41">
      <c r="A628" t="s">
        <v>2139</v>
      </c>
      <c r="B628">
        <v>0.5</v>
      </c>
      <c r="C628">
        <v>1</v>
      </c>
      <c r="D628">
        <v>1</v>
      </c>
      <c r="E628">
        <v>2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0.5</v>
      </c>
      <c r="L628">
        <v>0</v>
      </c>
      <c r="M628">
        <v>2</v>
      </c>
      <c r="N628">
        <v>1</v>
      </c>
      <c r="O628">
        <v>1</v>
      </c>
      <c r="P628">
        <v>1</v>
      </c>
      <c r="Q628">
        <v>2</v>
      </c>
      <c r="R628">
        <v>1</v>
      </c>
      <c r="S628">
        <v>1</v>
      </c>
      <c r="T628">
        <v>83</v>
      </c>
      <c r="U628">
        <v>5120</v>
      </c>
      <c r="V628">
        <v>70</v>
      </c>
      <c r="W628">
        <v>350</v>
      </c>
      <c r="X628">
        <v>190</v>
      </c>
      <c r="Y628" t="s">
        <v>2140</v>
      </c>
      <c r="Z628">
        <v>50</v>
      </c>
      <c r="AA628">
        <v>1250000</v>
      </c>
      <c r="AB628">
        <v>0.5</v>
      </c>
      <c r="AC628">
        <v>70</v>
      </c>
      <c r="AD628" t="s">
        <v>2141</v>
      </c>
      <c r="AE628" t="s">
        <v>2142</v>
      </c>
      <c r="AF628">
        <v>100</v>
      </c>
      <c r="AG628">
        <v>627</v>
      </c>
      <c r="AH628">
        <v>37</v>
      </c>
      <c r="AI628">
        <v>50</v>
      </c>
      <c r="AJ628">
        <v>60</v>
      </c>
      <c r="AK628" t="s">
        <v>99</v>
      </c>
      <c r="AL628" t="s">
        <v>61</v>
      </c>
      <c r="AM628">
        <v>10.5</v>
      </c>
      <c r="AN628">
        <v>5</v>
      </c>
      <c r="AO628">
        <v>0</v>
      </c>
    </row>
    <row r="629" spans="1:41">
      <c r="A629" t="s">
        <v>2143</v>
      </c>
      <c r="B629">
        <v>0.5</v>
      </c>
      <c r="C629">
        <v>1</v>
      </c>
      <c r="D629">
        <v>1</v>
      </c>
      <c r="E629">
        <v>2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0.5</v>
      </c>
      <c r="L629">
        <v>0</v>
      </c>
      <c r="M629">
        <v>2</v>
      </c>
      <c r="N629">
        <v>1</v>
      </c>
      <c r="O629">
        <v>1</v>
      </c>
      <c r="P629">
        <v>1</v>
      </c>
      <c r="Q629">
        <v>2</v>
      </c>
      <c r="R629">
        <v>1</v>
      </c>
      <c r="S629">
        <v>1</v>
      </c>
      <c r="T629">
        <v>123</v>
      </c>
      <c r="U629">
        <v>5120</v>
      </c>
      <c r="V629">
        <v>70</v>
      </c>
      <c r="W629">
        <v>510</v>
      </c>
      <c r="X629">
        <v>60</v>
      </c>
      <c r="Y629" t="s">
        <v>2144</v>
      </c>
      <c r="Z629">
        <v>75</v>
      </c>
      <c r="AA629">
        <v>1250000</v>
      </c>
      <c r="AB629">
        <v>1.5</v>
      </c>
      <c r="AC629">
        <v>100</v>
      </c>
      <c r="AD629" t="s">
        <v>2145</v>
      </c>
      <c r="AE629" t="s">
        <v>2146</v>
      </c>
      <c r="AF629">
        <v>100</v>
      </c>
      <c r="AG629">
        <v>628</v>
      </c>
      <c r="AH629">
        <v>57</v>
      </c>
      <c r="AI629">
        <v>75</v>
      </c>
      <c r="AJ629">
        <v>80</v>
      </c>
      <c r="AK629" t="s">
        <v>99</v>
      </c>
      <c r="AL629" t="s">
        <v>61</v>
      </c>
      <c r="AM629">
        <v>41</v>
      </c>
      <c r="AN629">
        <v>5</v>
      </c>
      <c r="AO629">
        <v>0</v>
      </c>
    </row>
    <row r="630" spans="1:41">
      <c r="A630" t="s">
        <v>2147</v>
      </c>
      <c r="B630">
        <v>1</v>
      </c>
      <c r="C630">
        <v>0.5</v>
      </c>
      <c r="D630">
        <v>1</v>
      </c>
      <c r="E630">
        <v>2</v>
      </c>
      <c r="F630">
        <v>2</v>
      </c>
      <c r="G630">
        <v>1</v>
      </c>
      <c r="H630">
        <v>1</v>
      </c>
      <c r="I630">
        <v>1</v>
      </c>
      <c r="J630">
        <v>0.5</v>
      </c>
      <c r="K630">
        <v>0.5</v>
      </c>
      <c r="L630">
        <v>0</v>
      </c>
      <c r="M630">
        <v>2</v>
      </c>
      <c r="N630">
        <v>1</v>
      </c>
      <c r="O630">
        <v>1</v>
      </c>
      <c r="P630">
        <v>0</v>
      </c>
      <c r="Q630">
        <v>2</v>
      </c>
      <c r="R630">
        <v>1</v>
      </c>
      <c r="S630">
        <v>1</v>
      </c>
      <c r="T630">
        <v>55</v>
      </c>
      <c r="U630">
        <v>5120</v>
      </c>
      <c r="V630">
        <v>35</v>
      </c>
      <c r="W630">
        <v>370</v>
      </c>
      <c r="X630">
        <v>190</v>
      </c>
      <c r="Y630" t="s">
        <v>2148</v>
      </c>
      <c r="Z630">
        <v>75</v>
      </c>
      <c r="AA630">
        <v>1250000</v>
      </c>
      <c r="AB630">
        <v>0.5</v>
      </c>
      <c r="AC630">
        <v>70</v>
      </c>
      <c r="AD630" t="s">
        <v>2149</v>
      </c>
      <c r="AE630" t="s">
        <v>2150</v>
      </c>
      <c r="AF630">
        <v>0</v>
      </c>
      <c r="AG630">
        <v>629</v>
      </c>
      <c r="AH630">
        <v>45</v>
      </c>
      <c r="AI630">
        <v>65</v>
      </c>
      <c r="AJ630">
        <v>60</v>
      </c>
      <c r="AK630" t="s">
        <v>109</v>
      </c>
      <c r="AL630" t="s">
        <v>61</v>
      </c>
      <c r="AM630">
        <v>9</v>
      </c>
      <c r="AN630">
        <v>5</v>
      </c>
      <c r="AO630">
        <v>0</v>
      </c>
    </row>
    <row r="631" spans="1:41">
      <c r="A631" t="s">
        <v>2147</v>
      </c>
      <c r="B631">
        <v>1</v>
      </c>
      <c r="C631">
        <v>0.5</v>
      </c>
      <c r="D631">
        <v>1</v>
      </c>
      <c r="E631">
        <v>2</v>
      </c>
      <c r="F631">
        <v>2</v>
      </c>
      <c r="G631">
        <v>1</v>
      </c>
      <c r="H631">
        <v>1</v>
      </c>
      <c r="I631">
        <v>1</v>
      </c>
      <c r="J631">
        <v>0.5</v>
      </c>
      <c r="K631">
        <v>0.5</v>
      </c>
      <c r="L631">
        <v>0</v>
      </c>
      <c r="M631">
        <v>2</v>
      </c>
      <c r="N631">
        <v>1</v>
      </c>
      <c r="O631">
        <v>1</v>
      </c>
      <c r="P631">
        <v>0</v>
      </c>
      <c r="Q631">
        <v>2</v>
      </c>
      <c r="R631">
        <v>1</v>
      </c>
      <c r="S631">
        <v>1</v>
      </c>
      <c r="T631">
        <v>65</v>
      </c>
      <c r="U631">
        <v>5120</v>
      </c>
      <c r="V631">
        <v>35</v>
      </c>
      <c r="W631">
        <v>510</v>
      </c>
      <c r="X631">
        <v>60</v>
      </c>
      <c r="Y631" t="s">
        <v>2151</v>
      </c>
      <c r="Z631">
        <v>105</v>
      </c>
      <c r="AA631">
        <v>1250000</v>
      </c>
      <c r="AB631">
        <v>1.2</v>
      </c>
      <c r="AC631">
        <v>110</v>
      </c>
      <c r="AD631" t="s">
        <v>2152</v>
      </c>
      <c r="AE631" t="s">
        <v>2153</v>
      </c>
      <c r="AF631">
        <v>0</v>
      </c>
      <c r="AG631">
        <v>630</v>
      </c>
      <c r="AH631">
        <v>55</v>
      </c>
      <c r="AI631">
        <v>95</v>
      </c>
      <c r="AJ631">
        <v>80</v>
      </c>
      <c r="AK631" t="s">
        <v>109</v>
      </c>
      <c r="AL631" t="s">
        <v>61</v>
      </c>
      <c r="AM631">
        <v>39.5</v>
      </c>
      <c r="AN631">
        <v>5</v>
      </c>
      <c r="AO631">
        <v>0</v>
      </c>
    </row>
    <row r="632" spans="1:41">
      <c r="A632" t="s">
        <v>2154</v>
      </c>
      <c r="B632">
        <v>0.5</v>
      </c>
      <c r="C632">
        <v>1</v>
      </c>
      <c r="D632">
        <v>1</v>
      </c>
      <c r="E632">
        <v>1</v>
      </c>
      <c r="F632">
        <v>0.5</v>
      </c>
      <c r="G632">
        <v>1</v>
      </c>
      <c r="H632">
        <v>0.5</v>
      </c>
      <c r="I632">
        <v>1</v>
      </c>
      <c r="J632">
        <v>1</v>
      </c>
      <c r="K632">
        <v>0.5</v>
      </c>
      <c r="L632">
        <v>2</v>
      </c>
      <c r="M632">
        <v>0.5</v>
      </c>
      <c r="N632">
        <v>1</v>
      </c>
      <c r="O632">
        <v>1</v>
      </c>
      <c r="P632">
        <v>1</v>
      </c>
      <c r="Q632">
        <v>2</v>
      </c>
      <c r="R632">
        <v>0.5</v>
      </c>
      <c r="S632">
        <v>2</v>
      </c>
      <c r="T632">
        <v>97</v>
      </c>
      <c r="U632">
        <v>5120</v>
      </c>
      <c r="V632">
        <v>70</v>
      </c>
      <c r="W632">
        <v>484</v>
      </c>
      <c r="X632">
        <v>90</v>
      </c>
      <c r="Y632" t="s">
        <v>2155</v>
      </c>
      <c r="Z632">
        <v>66</v>
      </c>
      <c r="AA632">
        <v>1000000</v>
      </c>
      <c r="AB632">
        <v>1.4</v>
      </c>
      <c r="AC632">
        <v>85</v>
      </c>
      <c r="AD632" t="s">
        <v>2156</v>
      </c>
      <c r="AE632" t="s">
        <v>2157</v>
      </c>
      <c r="AF632">
        <v>50</v>
      </c>
      <c r="AG632">
        <v>631</v>
      </c>
      <c r="AH632">
        <v>105</v>
      </c>
      <c r="AI632">
        <v>66</v>
      </c>
      <c r="AJ632">
        <v>65</v>
      </c>
      <c r="AK632" t="s">
        <v>55</v>
      </c>
      <c r="AM632">
        <v>58</v>
      </c>
      <c r="AN632">
        <v>5</v>
      </c>
      <c r="AO632">
        <v>0</v>
      </c>
    </row>
    <row r="633" spans="1:41">
      <c r="A633" t="s">
        <v>2158</v>
      </c>
      <c r="B633">
        <v>0.5</v>
      </c>
      <c r="C633">
        <v>1</v>
      </c>
      <c r="D633">
        <v>0.5</v>
      </c>
      <c r="E633">
        <v>1</v>
      </c>
      <c r="F633">
        <v>0.5</v>
      </c>
      <c r="G633">
        <v>1</v>
      </c>
      <c r="H633">
        <v>4</v>
      </c>
      <c r="I633">
        <v>1</v>
      </c>
      <c r="J633">
        <v>1</v>
      </c>
      <c r="K633">
        <v>0.25</v>
      </c>
      <c r="L633">
        <v>1</v>
      </c>
      <c r="M633">
        <v>0.5</v>
      </c>
      <c r="N633">
        <v>0.5</v>
      </c>
      <c r="O633">
        <v>0</v>
      </c>
      <c r="P633">
        <v>0.5</v>
      </c>
      <c r="Q633">
        <v>1</v>
      </c>
      <c r="R633">
        <v>0.5</v>
      </c>
      <c r="S633">
        <v>1</v>
      </c>
      <c r="T633">
        <v>109</v>
      </c>
      <c r="U633">
        <v>5120</v>
      </c>
      <c r="V633">
        <v>70</v>
      </c>
      <c r="W633">
        <v>484</v>
      </c>
      <c r="X633">
        <v>90</v>
      </c>
      <c r="Y633" t="s">
        <v>2159</v>
      </c>
      <c r="Z633">
        <v>112</v>
      </c>
      <c r="AA633">
        <v>1000000</v>
      </c>
      <c r="AB633">
        <v>0.3</v>
      </c>
      <c r="AC633">
        <v>58</v>
      </c>
      <c r="AD633" t="s">
        <v>2160</v>
      </c>
      <c r="AE633" t="s">
        <v>2161</v>
      </c>
      <c r="AF633">
        <v>50</v>
      </c>
      <c r="AG633">
        <v>632</v>
      </c>
      <c r="AH633">
        <v>48</v>
      </c>
      <c r="AI633">
        <v>48</v>
      </c>
      <c r="AJ633">
        <v>109</v>
      </c>
      <c r="AK633" t="s">
        <v>77</v>
      </c>
      <c r="AL633" t="s">
        <v>307</v>
      </c>
      <c r="AM633">
        <v>33</v>
      </c>
      <c r="AN633">
        <v>5</v>
      </c>
      <c r="AO633">
        <v>0</v>
      </c>
    </row>
    <row r="634" spans="1:41">
      <c r="A634" t="s">
        <v>2162</v>
      </c>
      <c r="B634">
        <v>2</v>
      </c>
      <c r="C634">
        <v>0.5</v>
      </c>
      <c r="D634">
        <v>2</v>
      </c>
      <c r="E634">
        <v>0.5</v>
      </c>
      <c r="F634">
        <v>4</v>
      </c>
      <c r="G634">
        <v>2</v>
      </c>
      <c r="H634">
        <v>0.5</v>
      </c>
      <c r="I634">
        <v>1</v>
      </c>
      <c r="J634">
        <v>0.5</v>
      </c>
      <c r="K634">
        <v>0.5</v>
      </c>
      <c r="L634">
        <v>1</v>
      </c>
      <c r="M634">
        <v>2</v>
      </c>
      <c r="N634">
        <v>1</v>
      </c>
      <c r="O634">
        <v>1</v>
      </c>
      <c r="P634">
        <v>0</v>
      </c>
      <c r="Q634">
        <v>1</v>
      </c>
      <c r="R634">
        <v>1</v>
      </c>
      <c r="S634">
        <v>0.5</v>
      </c>
      <c r="T634">
        <v>65</v>
      </c>
      <c r="U634">
        <v>10240</v>
      </c>
      <c r="V634">
        <v>35</v>
      </c>
      <c r="W634">
        <v>300</v>
      </c>
      <c r="X634">
        <v>45</v>
      </c>
      <c r="Y634" t="s">
        <v>2163</v>
      </c>
      <c r="Z634">
        <v>50</v>
      </c>
      <c r="AA634">
        <v>1250000</v>
      </c>
      <c r="AB634">
        <v>0.8</v>
      </c>
      <c r="AC634">
        <v>52</v>
      </c>
      <c r="AD634" t="s">
        <v>2164</v>
      </c>
      <c r="AE634" t="s">
        <v>2165</v>
      </c>
      <c r="AF634">
        <v>50</v>
      </c>
      <c r="AG634">
        <v>633</v>
      </c>
      <c r="AH634">
        <v>45</v>
      </c>
      <c r="AI634">
        <v>50</v>
      </c>
      <c r="AJ634">
        <v>38</v>
      </c>
      <c r="AK634" t="s">
        <v>109</v>
      </c>
      <c r="AL634" t="s">
        <v>538</v>
      </c>
      <c r="AM634">
        <v>17.3</v>
      </c>
      <c r="AN634">
        <v>5</v>
      </c>
      <c r="AO634">
        <v>0</v>
      </c>
    </row>
    <row r="635" spans="1:41">
      <c r="A635" t="s">
        <v>2162</v>
      </c>
      <c r="B635">
        <v>2</v>
      </c>
      <c r="C635">
        <v>0.5</v>
      </c>
      <c r="D635">
        <v>2</v>
      </c>
      <c r="E635">
        <v>0.5</v>
      </c>
      <c r="F635">
        <v>4</v>
      </c>
      <c r="G635">
        <v>2</v>
      </c>
      <c r="H635">
        <v>0.5</v>
      </c>
      <c r="I635">
        <v>1</v>
      </c>
      <c r="J635">
        <v>0.5</v>
      </c>
      <c r="K635">
        <v>0.5</v>
      </c>
      <c r="L635">
        <v>1</v>
      </c>
      <c r="M635">
        <v>2</v>
      </c>
      <c r="N635">
        <v>1</v>
      </c>
      <c r="O635">
        <v>1</v>
      </c>
      <c r="P635">
        <v>0</v>
      </c>
      <c r="Q635">
        <v>1</v>
      </c>
      <c r="R635">
        <v>1</v>
      </c>
      <c r="S635">
        <v>0.5</v>
      </c>
      <c r="T635">
        <v>85</v>
      </c>
      <c r="U635">
        <v>10240</v>
      </c>
      <c r="V635">
        <v>35</v>
      </c>
      <c r="W635">
        <v>420</v>
      </c>
      <c r="X635">
        <v>45</v>
      </c>
      <c r="Y635" t="s">
        <v>1885</v>
      </c>
      <c r="Z635">
        <v>70</v>
      </c>
      <c r="AA635">
        <v>1250000</v>
      </c>
      <c r="AB635">
        <v>1.4</v>
      </c>
      <c r="AC635">
        <v>72</v>
      </c>
      <c r="AD635" t="s">
        <v>2166</v>
      </c>
      <c r="AE635" t="s">
        <v>2167</v>
      </c>
      <c r="AF635">
        <v>50</v>
      </c>
      <c r="AG635">
        <v>634</v>
      </c>
      <c r="AH635">
        <v>65</v>
      </c>
      <c r="AI635">
        <v>70</v>
      </c>
      <c r="AJ635">
        <v>58</v>
      </c>
      <c r="AK635" t="s">
        <v>109</v>
      </c>
      <c r="AL635" t="s">
        <v>538</v>
      </c>
      <c r="AM635">
        <v>50</v>
      </c>
      <c r="AN635">
        <v>5</v>
      </c>
      <c r="AO635">
        <v>0</v>
      </c>
    </row>
    <row r="636" spans="1:41">
      <c r="A636" t="s">
        <v>339</v>
      </c>
      <c r="B636">
        <v>2</v>
      </c>
      <c r="C636">
        <v>0.5</v>
      </c>
      <c r="D636">
        <v>2</v>
      </c>
      <c r="E636">
        <v>0.5</v>
      </c>
      <c r="F636">
        <v>4</v>
      </c>
      <c r="G636">
        <v>2</v>
      </c>
      <c r="H636">
        <v>0.5</v>
      </c>
      <c r="I636">
        <v>1</v>
      </c>
      <c r="J636">
        <v>0.5</v>
      </c>
      <c r="K636">
        <v>0.5</v>
      </c>
      <c r="L636">
        <v>1</v>
      </c>
      <c r="M636">
        <v>2</v>
      </c>
      <c r="N636">
        <v>1</v>
      </c>
      <c r="O636">
        <v>1</v>
      </c>
      <c r="P636">
        <v>0</v>
      </c>
      <c r="Q636">
        <v>1</v>
      </c>
      <c r="R636">
        <v>1</v>
      </c>
      <c r="S636">
        <v>0.5</v>
      </c>
      <c r="T636">
        <v>105</v>
      </c>
      <c r="U636">
        <v>10240</v>
      </c>
      <c r="V636">
        <v>35</v>
      </c>
      <c r="W636">
        <v>600</v>
      </c>
      <c r="X636">
        <v>45</v>
      </c>
      <c r="Y636" t="s">
        <v>1107</v>
      </c>
      <c r="Z636">
        <v>90</v>
      </c>
      <c r="AA636">
        <v>1250000</v>
      </c>
      <c r="AB636">
        <v>1.8</v>
      </c>
      <c r="AC636">
        <v>92</v>
      </c>
      <c r="AD636" t="s">
        <v>2168</v>
      </c>
      <c r="AE636" t="s">
        <v>2169</v>
      </c>
      <c r="AF636">
        <v>50</v>
      </c>
      <c r="AG636">
        <v>635</v>
      </c>
      <c r="AH636">
        <v>125</v>
      </c>
      <c r="AI636">
        <v>90</v>
      </c>
      <c r="AJ636">
        <v>98</v>
      </c>
      <c r="AK636" t="s">
        <v>109</v>
      </c>
      <c r="AL636" t="s">
        <v>538</v>
      </c>
      <c r="AM636">
        <v>160</v>
      </c>
      <c r="AN636">
        <v>5</v>
      </c>
      <c r="AO636">
        <v>0</v>
      </c>
    </row>
    <row r="637" spans="1:41">
      <c r="A637" t="s">
        <v>2170</v>
      </c>
      <c r="B637">
        <v>0.5</v>
      </c>
      <c r="C637">
        <v>1</v>
      </c>
      <c r="D637">
        <v>1</v>
      </c>
      <c r="E637">
        <v>1</v>
      </c>
      <c r="F637">
        <v>0.5</v>
      </c>
      <c r="G637">
        <v>0.5</v>
      </c>
      <c r="H637">
        <v>1</v>
      </c>
      <c r="I637">
        <v>2</v>
      </c>
      <c r="J637">
        <v>1</v>
      </c>
      <c r="K637">
        <v>0.25</v>
      </c>
      <c r="L637">
        <v>1</v>
      </c>
      <c r="M637">
        <v>0.5</v>
      </c>
      <c r="N637">
        <v>1</v>
      </c>
      <c r="O637">
        <v>1</v>
      </c>
      <c r="P637">
        <v>1</v>
      </c>
      <c r="Q637">
        <v>4</v>
      </c>
      <c r="R637">
        <v>0.5</v>
      </c>
      <c r="S637">
        <v>2</v>
      </c>
      <c r="T637">
        <v>85</v>
      </c>
      <c r="U637">
        <v>10240</v>
      </c>
      <c r="V637">
        <v>70</v>
      </c>
      <c r="W637">
        <v>360</v>
      </c>
      <c r="X637">
        <v>45</v>
      </c>
      <c r="Y637" t="s">
        <v>2171</v>
      </c>
      <c r="Z637">
        <v>55</v>
      </c>
      <c r="AA637">
        <v>1250000</v>
      </c>
      <c r="AB637">
        <v>1.1000000000000001</v>
      </c>
      <c r="AC637">
        <v>55</v>
      </c>
      <c r="AD637" t="s">
        <v>2172</v>
      </c>
      <c r="AE637" t="s">
        <v>2173</v>
      </c>
      <c r="AF637">
        <v>50</v>
      </c>
      <c r="AG637">
        <v>636</v>
      </c>
      <c r="AH637">
        <v>50</v>
      </c>
      <c r="AI637">
        <v>55</v>
      </c>
      <c r="AJ637">
        <v>60</v>
      </c>
      <c r="AK637" t="s">
        <v>77</v>
      </c>
      <c r="AL637" t="s">
        <v>55</v>
      </c>
      <c r="AM637">
        <v>28.8</v>
      </c>
      <c r="AN637">
        <v>5</v>
      </c>
      <c r="AO637">
        <v>0</v>
      </c>
    </row>
    <row r="638" spans="1:41">
      <c r="A638" t="s">
        <v>2170</v>
      </c>
      <c r="B638">
        <v>0.5</v>
      </c>
      <c r="C638">
        <v>1</v>
      </c>
      <c r="D638">
        <v>1</v>
      </c>
      <c r="E638">
        <v>1</v>
      </c>
      <c r="F638">
        <v>0.5</v>
      </c>
      <c r="G638">
        <v>0.5</v>
      </c>
      <c r="H638">
        <v>1</v>
      </c>
      <c r="I638">
        <v>2</v>
      </c>
      <c r="J638">
        <v>1</v>
      </c>
      <c r="K638">
        <v>0.25</v>
      </c>
      <c r="L638">
        <v>1</v>
      </c>
      <c r="M638">
        <v>0.5</v>
      </c>
      <c r="N638">
        <v>1</v>
      </c>
      <c r="O638">
        <v>1</v>
      </c>
      <c r="P638">
        <v>1</v>
      </c>
      <c r="Q638">
        <v>4</v>
      </c>
      <c r="R638">
        <v>0.5</v>
      </c>
      <c r="S638">
        <v>2</v>
      </c>
      <c r="T638">
        <v>60</v>
      </c>
      <c r="U638">
        <v>10240</v>
      </c>
      <c r="V638">
        <v>70</v>
      </c>
      <c r="W638">
        <v>550</v>
      </c>
      <c r="X638">
        <v>15</v>
      </c>
      <c r="Y638" t="s">
        <v>677</v>
      </c>
      <c r="Z638">
        <v>65</v>
      </c>
      <c r="AA638">
        <v>1250000</v>
      </c>
      <c r="AB638">
        <v>1.6</v>
      </c>
      <c r="AC638">
        <v>85</v>
      </c>
      <c r="AD638" t="s">
        <v>2174</v>
      </c>
      <c r="AE638" t="s">
        <v>2175</v>
      </c>
      <c r="AF638">
        <v>50</v>
      </c>
      <c r="AG638">
        <v>637</v>
      </c>
      <c r="AH638">
        <v>135</v>
      </c>
      <c r="AI638">
        <v>105</v>
      </c>
      <c r="AJ638">
        <v>100</v>
      </c>
      <c r="AK638" t="s">
        <v>77</v>
      </c>
      <c r="AL638" t="s">
        <v>55</v>
      </c>
      <c r="AM638">
        <v>46</v>
      </c>
      <c r="AN638">
        <v>5</v>
      </c>
      <c r="AO638">
        <v>0</v>
      </c>
    </row>
    <row r="639" spans="1:41">
      <c r="A639" t="s">
        <v>2176</v>
      </c>
      <c r="B639">
        <v>0.25</v>
      </c>
      <c r="C639">
        <v>0.5</v>
      </c>
      <c r="D639">
        <v>0.5</v>
      </c>
      <c r="E639">
        <v>1</v>
      </c>
      <c r="F639">
        <v>1</v>
      </c>
      <c r="G639">
        <v>2</v>
      </c>
      <c r="H639">
        <v>2</v>
      </c>
      <c r="I639">
        <v>1</v>
      </c>
      <c r="J639">
        <v>1</v>
      </c>
      <c r="K639">
        <v>0.5</v>
      </c>
      <c r="L639">
        <v>2</v>
      </c>
      <c r="M639">
        <v>0.5</v>
      </c>
      <c r="N639">
        <v>0.5</v>
      </c>
      <c r="O639">
        <v>0</v>
      </c>
      <c r="P639">
        <v>1</v>
      </c>
      <c r="Q639">
        <v>0.25</v>
      </c>
      <c r="R639">
        <v>0.5</v>
      </c>
      <c r="S639">
        <v>1</v>
      </c>
      <c r="T639">
        <v>90</v>
      </c>
      <c r="U639">
        <v>20480</v>
      </c>
      <c r="V639">
        <v>35</v>
      </c>
      <c r="W639">
        <v>580</v>
      </c>
      <c r="X639">
        <v>3</v>
      </c>
      <c r="Y639" t="s">
        <v>2177</v>
      </c>
      <c r="Z639">
        <v>129</v>
      </c>
      <c r="AA639">
        <v>1250000</v>
      </c>
      <c r="AB639">
        <v>2.1</v>
      </c>
      <c r="AC639">
        <v>91</v>
      </c>
      <c r="AD639" t="s">
        <v>2178</v>
      </c>
      <c r="AE639" t="s">
        <v>2179</v>
      </c>
      <c r="AG639">
        <v>638</v>
      </c>
      <c r="AH639">
        <v>90</v>
      </c>
      <c r="AI639">
        <v>72</v>
      </c>
      <c r="AJ639">
        <v>108</v>
      </c>
      <c r="AK639" t="s">
        <v>307</v>
      </c>
      <c r="AL639" t="s">
        <v>231</v>
      </c>
      <c r="AM639">
        <v>250</v>
      </c>
      <c r="AN639">
        <v>5</v>
      </c>
      <c r="AO639">
        <v>1</v>
      </c>
    </row>
    <row r="640" spans="1:41">
      <c r="A640" t="s">
        <v>2176</v>
      </c>
      <c r="B640">
        <v>0.5</v>
      </c>
      <c r="C640">
        <v>0.5</v>
      </c>
      <c r="D640">
        <v>1</v>
      </c>
      <c r="E640">
        <v>1</v>
      </c>
      <c r="F640">
        <v>2</v>
      </c>
      <c r="G640">
        <v>2</v>
      </c>
      <c r="H640">
        <v>0.5</v>
      </c>
      <c r="I640">
        <v>1</v>
      </c>
      <c r="J640">
        <v>1</v>
      </c>
      <c r="K640">
        <v>2</v>
      </c>
      <c r="L640">
        <v>2</v>
      </c>
      <c r="M640">
        <v>1</v>
      </c>
      <c r="N640">
        <v>0.5</v>
      </c>
      <c r="O640">
        <v>0.5</v>
      </c>
      <c r="P640">
        <v>2</v>
      </c>
      <c r="Q640">
        <v>0.5</v>
      </c>
      <c r="R640">
        <v>2</v>
      </c>
      <c r="S640">
        <v>2</v>
      </c>
      <c r="T640">
        <v>129</v>
      </c>
      <c r="U640">
        <v>20480</v>
      </c>
      <c r="V640">
        <v>35</v>
      </c>
      <c r="W640">
        <v>580</v>
      </c>
      <c r="X640">
        <v>3</v>
      </c>
      <c r="Y640" t="s">
        <v>2180</v>
      </c>
      <c r="Z640">
        <v>90</v>
      </c>
      <c r="AA640">
        <v>1250000</v>
      </c>
      <c r="AB640">
        <v>1.9</v>
      </c>
      <c r="AC640">
        <v>91</v>
      </c>
      <c r="AD640" t="s">
        <v>2181</v>
      </c>
      <c r="AE640" t="s">
        <v>2182</v>
      </c>
      <c r="AG640">
        <v>639</v>
      </c>
      <c r="AH640">
        <v>72</v>
      </c>
      <c r="AI640">
        <v>90</v>
      </c>
      <c r="AJ640">
        <v>108</v>
      </c>
      <c r="AK640" t="s">
        <v>284</v>
      </c>
      <c r="AL640" t="s">
        <v>231</v>
      </c>
      <c r="AM640">
        <v>260</v>
      </c>
      <c r="AN640">
        <v>5</v>
      </c>
      <c r="AO640">
        <v>1</v>
      </c>
    </row>
    <row r="641" spans="1:41">
      <c r="A641" t="s">
        <v>2176</v>
      </c>
      <c r="B641">
        <v>1</v>
      </c>
      <c r="C641">
        <v>0.5</v>
      </c>
      <c r="D641">
        <v>1</v>
      </c>
      <c r="E641">
        <v>0.5</v>
      </c>
      <c r="F641">
        <v>2</v>
      </c>
      <c r="G641">
        <v>1</v>
      </c>
      <c r="H641">
        <v>2</v>
      </c>
      <c r="I641">
        <v>4</v>
      </c>
      <c r="J641">
        <v>1</v>
      </c>
      <c r="K641">
        <v>0.5</v>
      </c>
      <c r="L641">
        <v>0.5</v>
      </c>
      <c r="M641">
        <v>2</v>
      </c>
      <c r="N641">
        <v>1</v>
      </c>
      <c r="O641">
        <v>2</v>
      </c>
      <c r="P641">
        <v>2</v>
      </c>
      <c r="Q641">
        <v>0.5</v>
      </c>
      <c r="R641">
        <v>1</v>
      </c>
      <c r="S641">
        <v>0.5</v>
      </c>
      <c r="T641">
        <v>90</v>
      </c>
      <c r="U641">
        <v>20480</v>
      </c>
      <c r="V641">
        <v>35</v>
      </c>
      <c r="W641">
        <v>580</v>
      </c>
      <c r="X641">
        <v>3</v>
      </c>
      <c r="Y641" t="s">
        <v>2183</v>
      </c>
      <c r="Z641">
        <v>72</v>
      </c>
      <c r="AA641">
        <v>1250000</v>
      </c>
      <c r="AB641">
        <v>2</v>
      </c>
      <c r="AC641">
        <v>91</v>
      </c>
      <c r="AD641" t="s">
        <v>2184</v>
      </c>
      <c r="AE641" t="s">
        <v>2185</v>
      </c>
      <c r="AG641">
        <v>640</v>
      </c>
      <c r="AH641">
        <v>90</v>
      </c>
      <c r="AI641">
        <v>129</v>
      </c>
      <c r="AJ641">
        <v>108</v>
      </c>
      <c r="AK641" t="s">
        <v>45</v>
      </c>
      <c r="AL641" t="s">
        <v>231</v>
      </c>
      <c r="AM641">
        <v>200</v>
      </c>
      <c r="AN641">
        <v>5</v>
      </c>
      <c r="AO641">
        <v>1</v>
      </c>
    </row>
    <row r="642" spans="1:41">
      <c r="A642" t="s">
        <v>2186</v>
      </c>
      <c r="B642">
        <v>0.5</v>
      </c>
      <c r="C642">
        <v>1</v>
      </c>
      <c r="D642">
        <v>1</v>
      </c>
      <c r="E642">
        <v>2</v>
      </c>
      <c r="F642">
        <v>1</v>
      </c>
      <c r="G642">
        <v>0.5</v>
      </c>
      <c r="H642">
        <v>1</v>
      </c>
      <c r="I642">
        <v>1</v>
      </c>
      <c r="J642">
        <v>1</v>
      </c>
      <c r="K642">
        <v>0.5</v>
      </c>
      <c r="L642">
        <v>0</v>
      </c>
      <c r="M642">
        <v>2</v>
      </c>
      <c r="N642">
        <v>1</v>
      </c>
      <c r="O642">
        <v>1</v>
      </c>
      <c r="P642">
        <v>1</v>
      </c>
      <c r="Q642">
        <v>2</v>
      </c>
      <c r="R642">
        <v>1</v>
      </c>
      <c r="S642">
        <v>1</v>
      </c>
      <c r="T642">
        <v>100</v>
      </c>
      <c r="U642">
        <v>30720</v>
      </c>
      <c r="V642">
        <v>90</v>
      </c>
      <c r="W642">
        <v>580</v>
      </c>
      <c r="X642">
        <v>3</v>
      </c>
      <c r="Y642" t="s">
        <v>2187</v>
      </c>
      <c r="Z642">
        <v>80</v>
      </c>
      <c r="AA642">
        <v>1250000</v>
      </c>
      <c r="AB642">
        <v>1.5</v>
      </c>
      <c r="AC642">
        <v>79</v>
      </c>
      <c r="AD642" t="s">
        <v>2188</v>
      </c>
      <c r="AE642" t="s">
        <v>2189</v>
      </c>
      <c r="AF642">
        <v>100</v>
      </c>
      <c r="AG642">
        <v>641</v>
      </c>
      <c r="AH642">
        <v>110</v>
      </c>
      <c r="AI642">
        <v>90</v>
      </c>
      <c r="AJ642">
        <v>121</v>
      </c>
      <c r="AK642" t="s">
        <v>61</v>
      </c>
      <c r="AM642">
        <v>63</v>
      </c>
      <c r="AN642">
        <v>5</v>
      </c>
      <c r="AO642">
        <v>1</v>
      </c>
    </row>
    <row r="643" spans="1:41">
      <c r="A643" t="s">
        <v>2190</v>
      </c>
      <c r="B643">
        <v>0.5</v>
      </c>
      <c r="C643">
        <v>1</v>
      </c>
      <c r="D643">
        <v>1</v>
      </c>
      <c r="E643">
        <v>1</v>
      </c>
      <c r="F643">
        <v>1</v>
      </c>
      <c r="G643">
        <v>0.5</v>
      </c>
      <c r="H643">
        <v>1</v>
      </c>
      <c r="I643">
        <v>0.5</v>
      </c>
      <c r="J643">
        <v>1</v>
      </c>
      <c r="K643">
        <v>0.5</v>
      </c>
      <c r="L643">
        <v>0</v>
      </c>
      <c r="M643">
        <v>2</v>
      </c>
      <c r="N643">
        <v>1</v>
      </c>
      <c r="O643">
        <v>1</v>
      </c>
      <c r="P643">
        <v>1</v>
      </c>
      <c r="Q643">
        <v>2</v>
      </c>
      <c r="R643">
        <v>0.5</v>
      </c>
      <c r="S643">
        <v>1</v>
      </c>
      <c r="T643">
        <v>105</v>
      </c>
      <c r="U643">
        <v>30720</v>
      </c>
      <c r="V643">
        <v>90</v>
      </c>
      <c r="W643">
        <v>580</v>
      </c>
      <c r="X643">
        <v>3</v>
      </c>
      <c r="Y643" t="s">
        <v>2191</v>
      </c>
      <c r="Z643">
        <v>70</v>
      </c>
      <c r="AA643">
        <v>1250000</v>
      </c>
      <c r="AB643">
        <v>1.5</v>
      </c>
      <c r="AC643">
        <v>79</v>
      </c>
      <c r="AD643" t="s">
        <v>2192</v>
      </c>
      <c r="AE643" t="s">
        <v>2193</v>
      </c>
      <c r="AF643">
        <v>100</v>
      </c>
      <c r="AG643">
        <v>642</v>
      </c>
      <c r="AH643">
        <v>145</v>
      </c>
      <c r="AI643">
        <v>80</v>
      </c>
      <c r="AJ643">
        <v>101</v>
      </c>
      <c r="AK643" t="s">
        <v>128</v>
      </c>
      <c r="AL643" t="s">
        <v>61</v>
      </c>
      <c r="AM643">
        <v>61</v>
      </c>
      <c r="AN643">
        <v>5</v>
      </c>
      <c r="AO643">
        <v>1</v>
      </c>
    </row>
    <row r="644" spans="1:41">
      <c r="A644" t="s">
        <v>2194</v>
      </c>
      <c r="B644">
        <v>0.5</v>
      </c>
      <c r="C644">
        <v>1</v>
      </c>
      <c r="D644">
        <v>2</v>
      </c>
      <c r="E644">
        <v>0.5</v>
      </c>
      <c r="F644">
        <v>1</v>
      </c>
      <c r="G644">
        <v>1</v>
      </c>
      <c r="H644">
        <v>0.25</v>
      </c>
      <c r="I644">
        <v>1</v>
      </c>
      <c r="J644">
        <v>1</v>
      </c>
      <c r="K644">
        <v>0.25</v>
      </c>
      <c r="L644">
        <v>2</v>
      </c>
      <c r="M644">
        <v>1</v>
      </c>
      <c r="N644">
        <v>1</v>
      </c>
      <c r="O644">
        <v>1</v>
      </c>
      <c r="P644">
        <v>1</v>
      </c>
      <c r="Q644">
        <v>2</v>
      </c>
      <c r="R644">
        <v>0.5</v>
      </c>
      <c r="S644">
        <v>1</v>
      </c>
      <c r="T644">
        <v>120</v>
      </c>
      <c r="U644">
        <v>30720</v>
      </c>
      <c r="V644">
        <v>0</v>
      </c>
      <c r="W644">
        <v>680</v>
      </c>
      <c r="X644">
        <v>3</v>
      </c>
      <c r="Y644" t="s">
        <v>2195</v>
      </c>
      <c r="Z644">
        <v>100</v>
      </c>
      <c r="AA644">
        <v>1250000</v>
      </c>
      <c r="AB644">
        <v>3.2</v>
      </c>
      <c r="AC644">
        <v>100</v>
      </c>
      <c r="AD644" t="s">
        <v>2196</v>
      </c>
      <c r="AE644" t="s">
        <v>2197</v>
      </c>
      <c r="AG644">
        <v>643</v>
      </c>
      <c r="AH644">
        <v>150</v>
      </c>
      <c r="AI644">
        <v>120</v>
      </c>
      <c r="AJ644">
        <v>90</v>
      </c>
      <c r="AK644" t="s">
        <v>538</v>
      </c>
      <c r="AL644" t="s">
        <v>55</v>
      </c>
      <c r="AM644">
        <v>330</v>
      </c>
      <c r="AN644">
        <v>5</v>
      </c>
      <c r="AO644">
        <v>1</v>
      </c>
    </row>
    <row r="645" spans="1:41">
      <c r="A645" t="s">
        <v>2198</v>
      </c>
      <c r="B645">
        <v>1</v>
      </c>
      <c r="C645">
        <v>1</v>
      </c>
      <c r="D645">
        <v>2</v>
      </c>
      <c r="E645">
        <v>0.25</v>
      </c>
      <c r="F645">
        <v>2</v>
      </c>
      <c r="G645">
        <v>1</v>
      </c>
      <c r="H645">
        <v>0.5</v>
      </c>
      <c r="I645">
        <v>0.5</v>
      </c>
      <c r="J645">
        <v>1</v>
      </c>
      <c r="K645">
        <v>0.5</v>
      </c>
      <c r="L645">
        <v>2</v>
      </c>
      <c r="M645">
        <v>2</v>
      </c>
      <c r="N645">
        <v>1</v>
      </c>
      <c r="O645">
        <v>1</v>
      </c>
      <c r="P645">
        <v>1</v>
      </c>
      <c r="Q645">
        <v>1</v>
      </c>
      <c r="R645">
        <v>0.5</v>
      </c>
      <c r="S645">
        <v>0.5</v>
      </c>
      <c r="T645">
        <v>150</v>
      </c>
      <c r="U645">
        <v>30720</v>
      </c>
      <c r="V645">
        <v>0</v>
      </c>
      <c r="W645">
        <v>680</v>
      </c>
      <c r="X645">
        <v>3</v>
      </c>
      <c r="Y645" t="s">
        <v>2199</v>
      </c>
      <c r="Z645">
        <v>120</v>
      </c>
      <c r="AA645">
        <v>1250000</v>
      </c>
      <c r="AB645">
        <v>2.9</v>
      </c>
      <c r="AC645">
        <v>100</v>
      </c>
      <c r="AD645" t="s">
        <v>2200</v>
      </c>
      <c r="AE645" t="s">
        <v>2201</v>
      </c>
      <c r="AG645">
        <v>644</v>
      </c>
      <c r="AH645">
        <v>120</v>
      </c>
      <c r="AI645">
        <v>100</v>
      </c>
      <c r="AJ645">
        <v>90</v>
      </c>
      <c r="AK645" t="s">
        <v>538</v>
      </c>
      <c r="AL645" t="s">
        <v>128</v>
      </c>
      <c r="AM645">
        <v>345</v>
      </c>
      <c r="AN645">
        <v>5</v>
      </c>
      <c r="AO645">
        <v>1</v>
      </c>
    </row>
    <row r="646" spans="1:41">
      <c r="A646" t="s">
        <v>2202</v>
      </c>
      <c r="B646">
        <v>0.5</v>
      </c>
      <c r="C646">
        <v>1</v>
      </c>
      <c r="D646">
        <v>1</v>
      </c>
      <c r="E646">
        <v>0</v>
      </c>
      <c r="F646">
        <v>1</v>
      </c>
      <c r="G646">
        <v>0.5</v>
      </c>
      <c r="H646">
        <v>1</v>
      </c>
      <c r="I646">
        <v>1</v>
      </c>
      <c r="J646">
        <v>1</v>
      </c>
      <c r="K646">
        <v>1</v>
      </c>
      <c r="L646">
        <v>0</v>
      </c>
      <c r="M646">
        <v>4</v>
      </c>
      <c r="N646">
        <v>1</v>
      </c>
      <c r="O646">
        <v>0.5</v>
      </c>
      <c r="P646">
        <v>1</v>
      </c>
      <c r="Q646">
        <v>1</v>
      </c>
      <c r="R646">
        <v>1</v>
      </c>
      <c r="S646">
        <v>2</v>
      </c>
      <c r="T646">
        <v>145</v>
      </c>
      <c r="U646">
        <v>30720</v>
      </c>
      <c r="V646">
        <v>90</v>
      </c>
      <c r="W646">
        <v>600</v>
      </c>
      <c r="X646">
        <v>3</v>
      </c>
      <c r="Y646" t="s">
        <v>2203</v>
      </c>
      <c r="Z646">
        <v>90</v>
      </c>
      <c r="AA646">
        <v>1250000</v>
      </c>
      <c r="AB646">
        <v>1.5</v>
      </c>
      <c r="AC646">
        <v>89</v>
      </c>
      <c r="AD646" t="s">
        <v>2204</v>
      </c>
      <c r="AE646" t="s">
        <v>2205</v>
      </c>
      <c r="AF646">
        <v>100</v>
      </c>
      <c r="AG646">
        <v>645</v>
      </c>
      <c r="AH646">
        <v>105</v>
      </c>
      <c r="AI646">
        <v>80</v>
      </c>
      <c r="AJ646">
        <v>91</v>
      </c>
      <c r="AK646" t="s">
        <v>135</v>
      </c>
      <c r="AL646" t="s">
        <v>61</v>
      </c>
      <c r="AM646">
        <v>68</v>
      </c>
      <c r="AN646">
        <v>5</v>
      </c>
      <c r="AO646">
        <v>1</v>
      </c>
    </row>
    <row r="647" spans="1:41">
      <c r="A647" t="s">
        <v>2206</v>
      </c>
      <c r="B647">
        <v>1</v>
      </c>
      <c r="C647">
        <v>1</v>
      </c>
      <c r="D647">
        <v>2</v>
      </c>
      <c r="E647">
        <v>0.5</v>
      </c>
      <c r="F647">
        <v>2</v>
      </c>
      <c r="G647">
        <v>2</v>
      </c>
      <c r="H647">
        <v>1</v>
      </c>
      <c r="I647">
        <v>1</v>
      </c>
      <c r="J647">
        <v>1</v>
      </c>
      <c r="K647">
        <v>0.5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2</v>
      </c>
      <c r="R647">
        <v>2</v>
      </c>
      <c r="S647">
        <v>0.5</v>
      </c>
      <c r="T647">
        <v>120</v>
      </c>
      <c r="U647">
        <v>30720</v>
      </c>
      <c r="V647">
        <v>0</v>
      </c>
      <c r="W647">
        <v>700</v>
      </c>
      <c r="X647">
        <v>3</v>
      </c>
      <c r="Y647" t="s">
        <v>2207</v>
      </c>
      <c r="Z647">
        <v>90</v>
      </c>
      <c r="AA647">
        <v>1250000</v>
      </c>
      <c r="AB647">
        <v>3</v>
      </c>
      <c r="AC647">
        <v>125</v>
      </c>
      <c r="AD647" t="s">
        <v>2208</v>
      </c>
      <c r="AE647" t="s">
        <v>2209</v>
      </c>
      <c r="AG647">
        <v>646</v>
      </c>
      <c r="AH647">
        <v>170</v>
      </c>
      <c r="AI647">
        <v>100</v>
      </c>
      <c r="AJ647">
        <v>95</v>
      </c>
      <c r="AK647" t="s">
        <v>538</v>
      </c>
      <c r="AL647" t="s">
        <v>136</v>
      </c>
      <c r="AM647">
        <v>325</v>
      </c>
      <c r="AN647">
        <v>5</v>
      </c>
      <c r="AO647">
        <v>1</v>
      </c>
    </row>
    <row r="648" spans="1:41">
      <c r="A648" t="s">
        <v>2176</v>
      </c>
      <c r="B648">
        <v>0.5</v>
      </c>
      <c r="C648">
        <v>0.5</v>
      </c>
      <c r="D648">
        <v>1</v>
      </c>
      <c r="E648">
        <v>2</v>
      </c>
      <c r="F648">
        <v>2</v>
      </c>
      <c r="G648">
        <v>1</v>
      </c>
      <c r="H648">
        <v>0.5</v>
      </c>
      <c r="I648">
        <v>2</v>
      </c>
      <c r="J648">
        <v>1</v>
      </c>
      <c r="K648">
        <v>2</v>
      </c>
      <c r="L648">
        <v>1</v>
      </c>
      <c r="M648">
        <v>0.5</v>
      </c>
      <c r="N648">
        <v>1</v>
      </c>
      <c r="O648">
        <v>1</v>
      </c>
      <c r="P648">
        <v>2</v>
      </c>
      <c r="Q648">
        <v>0.5</v>
      </c>
      <c r="R648">
        <v>0.5</v>
      </c>
      <c r="S648">
        <v>0.5</v>
      </c>
      <c r="T648">
        <v>72</v>
      </c>
      <c r="U648">
        <v>20480</v>
      </c>
      <c r="V648">
        <v>35</v>
      </c>
      <c r="W648">
        <v>580</v>
      </c>
      <c r="X648">
        <v>3</v>
      </c>
      <c r="Y648" t="s">
        <v>2210</v>
      </c>
      <c r="Z648">
        <v>90</v>
      </c>
      <c r="AA648">
        <v>1250000</v>
      </c>
      <c r="AB648">
        <v>1.4</v>
      </c>
      <c r="AC648">
        <v>91</v>
      </c>
      <c r="AD648" t="s">
        <v>2211</v>
      </c>
      <c r="AE648" t="s">
        <v>2212</v>
      </c>
      <c r="AG648">
        <v>647</v>
      </c>
      <c r="AH648">
        <v>129</v>
      </c>
      <c r="AI648">
        <v>90</v>
      </c>
      <c r="AJ648">
        <v>108</v>
      </c>
      <c r="AK648" t="s">
        <v>66</v>
      </c>
      <c r="AL648" t="s">
        <v>231</v>
      </c>
      <c r="AM648">
        <v>48.5</v>
      </c>
      <c r="AN648">
        <v>5</v>
      </c>
      <c r="AO648">
        <v>1</v>
      </c>
    </row>
    <row r="649" spans="1:41">
      <c r="A649" t="s">
        <v>1335</v>
      </c>
      <c r="B649">
        <v>2</v>
      </c>
      <c r="C649">
        <v>2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0.5</v>
      </c>
      <c r="Q649">
        <v>1</v>
      </c>
      <c r="R649">
        <v>1</v>
      </c>
      <c r="S649">
        <v>1</v>
      </c>
      <c r="T649">
        <v>128</v>
      </c>
      <c r="U649">
        <v>30720</v>
      </c>
      <c r="V649">
        <v>100</v>
      </c>
      <c r="W649">
        <v>600</v>
      </c>
      <c r="X649">
        <v>3</v>
      </c>
      <c r="Y649" t="s">
        <v>2213</v>
      </c>
      <c r="Z649">
        <v>90</v>
      </c>
      <c r="AA649">
        <v>1250000</v>
      </c>
      <c r="AB649">
        <v>0.6</v>
      </c>
      <c r="AC649">
        <v>100</v>
      </c>
      <c r="AD649" t="s">
        <v>2214</v>
      </c>
      <c r="AE649" t="s">
        <v>2215</v>
      </c>
      <c r="AG649">
        <v>648</v>
      </c>
      <c r="AH649">
        <v>77</v>
      </c>
      <c r="AI649">
        <v>77</v>
      </c>
      <c r="AJ649">
        <v>128</v>
      </c>
      <c r="AK649" t="s">
        <v>99</v>
      </c>
      <c r="AL649" t="s">
        <v>253</v>
      </c>
      <c r="AM649">
        <v>6.5</v>
      </c>
      <c r="AN649">
        <v>5</v>
      </c>
      <c r="AO649">
        <v>1</v>
      </c>
    </row>
    <row r="650" spans="1:41">
      <c r="A650" t="s">
        <v>2216</v>
      </c>
      <c r="B650">
        <v>0.5</v>
      </c>
      <c r="C650">
        <v>1</v>
      </c>
      <c r="D650">
        <v>0.5</v>
      </c>
      <c r="E650">
        <v>1</v>
      </c>
      <c r="F650">
        <v>0.5</v>
      </c>
      <c r="G650">
        <v>1</v>
      </c>
      <c r="H650">
        <v>4</v>
      </c>
      <c r="I650">
        <v>1</v>
      </c>
      <c r="J650">
        <v>1</v>
      </c>
      <c r="K650">
        <v>0.25</v>
      </c>
      <c r="L650">
        <v>1</v>
      </c>
      <c r="M650">
        <v>0.5</v>
      </c>
      <c r="N650">
        <v>0.5</v>
      </c>
      <c r="O650">
        <v>0</v>
      </c>
      <c r="P650">
        <v>0.5</v>
      </c>
      <c r="Q650">
        <v>1</v>
      </c>
      <c r="R650">
        <v>0.5</v>
      </c>
      <c r="S650">
        <v>1</v>
      </c>
      <c r="T650">
        <v>120</v>
      </c>
      <c r="U650">
        <v>30720</v>
      </c>
      <c r="V650">
        <v>0</v>
      </c>
      <c r="W650">
        <v>600</v>
      </c>
      <c r="X650">
        <v>3</v>
      </c>
      <c r="Y650" t="s">
        <v>2217</v>
      </c>
      <c r="Z650">
        <v>95</v>
      </c>
      <c r="AA650">
        <v>1250000</v>
      </c>
      <c r="AB650">
        <v>1.5</v>
      </c>
      <c r="AC650">
        <v>71</v>
      </c>
      <c r="AD650" t="s">
        <v>2218</v>
      </c>
      <c r="AE650" t="s">
        <v>2219</v>
      </c>
      <c r="AG650">
        <v>649</v>
      </c>
      <c r="AH650">
        <v>120</v>
      </c>
      <c r="AI650">
        <v>95</v>
      </c>
      <c r="AJ650">
        <v>99</v>
      </c>
      <c r="AK650" t="s">
        <v>77</v>
      </c>
      <c r="AL650" t="s">
        <v>307</v>
      </c>
      <c r="AM650">
        <v>82.5</v>
      </c>
      <c r="AN650">
        <v>5</v>
      </c>
      <c r="AO650">
        <v>1</v>
      </c>
    </row>
    <row r="651" spans="1:41">
      <c r="A651" t="s">
        <v>2220</v>
      </c>
      <c r="B651">
        <v>2</v>
      </c>
      <c r="C651">
        <v>1</v>
      </c>
      <c r="D651">
        <v>1</v>
      </c>
      <c r="E651">
        <v>0.5</v>
      </c>
      <c r="F651">
        <v>1</v>
      </c>
      <c r="G651">
        <v>1</v>
      </c>
      <c r="H651">
        <v>2</v>
      </c>
      <c r="I651">
        <v>2</v>
      </c>
      <c r="J651">
        <v>1</v>
      </c>
      <c r="K651">
        <v>0.5</v>
      </c>
      <c r="L651">
        <v>0.5</v>
      </c>
      <c r="M651">
        <v>2</v>
      </c>
      <c r="N651">
        <v>1</v>
      </c>
      <c r="O651">
        <v>2</v>
      </c>
      <c r="P651">
        <v>1</v>
      </c>
      <c r="Q651">
        <v>1</v>
      </c>
      <c r="R651">
        <v>1</v>
      </c>
      <c r="S651">
        <v>0.5</v>
      </c>
      <c r="T651">
        <v>61</v>
      </c>
      <c r="U651">
        <v>5120</v>
      </c>
      <c r="V651">
        <v>70</v>
      </c>
      <c r="W651">
        <v>313</v>
      </c>
      <c r="X651">
        <v>45</v>
      </c>
      <c r="Y651" t="s">
        <v>2221</v>
      </c>
      <c r="Z651">
        <v>65</v>
      </c>
      <c r="AA651">
        <v>1059860</v>
      </c>
      <c r="AB651">
        <v>0.4</v>
      </c>
      <c r="AC651">
        <v>56</v>
      </c>
      <c r="AD651" t="s">
        <v>2222</v>
      </c>
      <c r="AE651" t="s">
        <v>2223</v>
      </c>
      <c r="AF651">
        <v>88.1</v>
      </c>
      <c r="AG651">
        <v>650</v>
      </c>
      <c r="AH651">
        <v>48</v>
      </c>
      <c r="AI651">
        <v>45</v>
      </c>
      <c r="AJ651">
        <v>38</v>
      </c>
      <c r="AK651" t="s">
        <v>45</v>
      </c>
      <c r="AM651">
        <v>9</v>
      </c>
      <c r="AN651">
        <v>6</v>
      </c>
      <c r="AO651">
        <v>0</v>
      </c>
    </row>
    <row r="652" spans="1:41">
      <c r="A652" t="s">
        <v>2220</v>
      </c>
      <c r="B652">
        <v>2</v>
      </c>
      <c r="C652">
        <v>1</v>
      </c>
      <c r="D652">
        <v>1</v>
      </c>
      <c r="E652">
        <v>0.5</v>
      </c>
      <c r="F652">
        <v>1</v>
      </c>
      <c r="G652">
        <v>1</v>
      </c>
      <c r="H652">
        <v>2</v>
      </c>
      <c r="I652">
        <v>2</v>
      </c>
      <c r="J652">
        <v>1</v>
      </c>
      <c r="K652">
        <v>0.5</v>
      </c>
      <c r="L652">
        <v>0.5</v>
      </c>
      <c r="M652">
        <v>2</v>
      </c>
      <c r="N652">
        <v>1</v>
      </c>
      <c r="O652">
        <v>2</v>
      </c>
      <c r="P652">
        <v>1</v>
      </c>
      <c r="Q652">
        <v>1</v>
      </c>
      <c r="R652">
        <v>1</v>
      </c>
      <c r="S652">
        <v>0.5</v>
      </c>
      <c r="T652">
        <v>78</v>
      </c>
      <c r="U652">
        <v>5120</v>
      </c>
      <c r="V652">
        <v>70</v>
      </c>
      <c r="W652">
        <v>405</v>
      </c>
      <c r="X652">
        <v>45</v>
      </c>
      <c r="Y652" t="s">
        <v>2224</v>
      </c>
      <c r="Z652">
        <v>95</v>
      </c>
      <c r="AA652">
        <v>1059860</v>
      </c>
      <c r="AB652">
        <v>0.7</v>
      </c>
      <c r="AC652">
        <v>61</v>
      </c>
      <c r="AD652" t="s">
        <v>2225</v>
      </c>
      <c r="AE652" t="s">
        <v>2226</v>
      </c>
      <c r="AF652">
        <v>88.1</v>
      </c>
      <c r="AG652">
        <v>651</v>
      </c>
      <c r="AH652">
        <v>56</v>
      </c>
      <c r="AI652">
        <v>58</v>
      </c>
      <c r="AJ652">
        <v>57</v>
      </c>
      <c r="AK652" t="s">
        <v>45</v>
      </c>
      <c r="AM652">
        <v>29</v>
      </c>
      <c r="AN652">
        <v>6</v>
      </c>
      <c r="AO652">
        <v>0</v>
      </c>
    </row>
    <row r="653" spans="1:41">
      <c r="A653" t="s">
        <v>2220</v>
      </c>
      <c r="B653">
        <v>1</v>
      </c>
      <c r="C653">
        <v>0.5</v>
      </c>
      <c r="D653">
        <v>1</v>
      </c>
      <c r="E653">
        <v>0.5</v>
      </c>
      <c r="F653">
        <v>2</v>
      </c>
      <c r="G653">
        <v>1</v>
      </c>
      <c r="H653">
        <v>2</v>
      </c>
      <c r="I653">
        <v>4</v>
      </c>
      <c r="J653">
        <v>1</v>
      </c>
      <c r="K653">
        <v>0.5</v>
      </c>
      <c r="L653">
        <v>0.5</v>
      </c>
      <c r="M653">
        <v>2</v>
      </c>
      <c r="N653">
        <v>1</v>
      </c>
      <c r="O653">
        <v>2</v>
      </c>
      <c r="P653">
        <v>2</v>
      </c>
      <c r="Q653">
        <v>0.5</v>
      </c>
      <c r="R653">
        <v>1</v>
      </c>
      <c r="S653">
        <v>0.5</v>
      </c>
      <c r="T653">
        <v>107</v>
      </c>
      <c r="U653">
        <v>5120</v>
      </c>
      <c r="V653">
        <v>70</v>
      </c>
      <c r="W653">
        <v>530</v>
      </c>
      <c r="X653">
        <v>45</v>
      </c>
      <c r="Y653" t="s">
        <v>2224</v>
      </c>
      <c r="Z653">
        <v>122</v>
      </c>
      <c r="AA653">
        <v>1059860</v>
      </c>
      <c r="AB653">
        <v>1.6</v>
      </c>
      <c r="AC653">
        <v>88</v>
      </c>
      <c r="AD653" t="s">
        <v>2227</v>
      </c>
      <c r="AE653" t="s">
        <v>2228</v>
      </c>
      <c r="AF653">
        <v>88.1</v>
      </c>
      <c r="AG653">
        <v>652</v>
      </c>
      <c r="AH653">
        <v>74</v>
      </c>
      <c r="AI653">
        <v>75</v>
      </c>
      <c r="AJ653">
        <v>64</v>
      </c>
      <c r="AK653" t="s">
        <v>45</v>
      </c>
      <c r="AL653" t="s">
        <v>231</v>
      </c>
      <c r="AM653">
        <v>90</v>
      </c>
      <c r="AN653">
        <v>6</v>
      </c>
      <c r="AO653">
        <v>0</v>
      </c>
    </row>
    <row r="654" spans="1:41">
      <c r="A654" t="s">
        <v>2229</v>
      </c>
      <c r="B654">
        <v>0.5</v>
      </c>
      <c r="C654">
        <v>1</v>
      </c>
      <c r="D654">
        <v>1</v>
      </c>
      <c r="E654">
        <v>1</v>
      </c>
      <c r="F654">
        <v>0.5</v>
      </c>
      <c r="G654">
        <v>1</v>
      </c>
      <c r="H654">
        <v>0.5</v>
      </c>
      <c r="I654">
        <v>1</v>
      </c>
      <c r="J654">
        <v>1</v>
      </c>
      <c r="K654">
        <v>0.5</v>
      </c>
      <c r="L654">
        <v>2</v>
      </c>
      <c r="M654">
        <v>0.5</v>
      </c>
      <c r="N654">
        <v>1</v>
      </c>
      <c r="O654">
        <v>1</v>
      </c>
      <c r="P654">
        <v>1</v>
      </c>
      <c r="Q654">
        <v>2</v>
      </c>
      <c r="R654">
        <v>0.5</v>
      </c>
      <c r="S654">
        <v>2</v>
      </c>
      <c r="T654">
        <v>45</v>
      </c>
      <c r="U654">
        <v>5120</v>
      </c>
      <c r="V654">
        <v>70</v>
      </c>
      <c r="W654">
        <v>307</v>
      </c>
      <c r="X654">
        <v>45</v>
      </c>
      <c r="Y654" t="s">
        <v>164</v>
      </c>
      <c r="Z654">
        <v>40</v>
      </c>
      <c r="AA654">
        <v>1059860</v>
      </c>
      <c r="AB654">
        <v>0.4</v>
      </c>
      <c r="AC654">
        <v>40</v>
      </c>
      <c r="AD654" t="s">
        <v>2230</v>
      </c>
      <c r="AE654" t="s">
        <v>2231</v>
      </c>
      <c r="AF654">
        <v>88.1</v>
      </c>
      <c r="AG654">
        <v>653</v>
      </c>
      <c r="AH654">
        <v>62</v>
      </c>
      <c r="AI654">
        <v>60</v>
      </c>
      <c r="AJ654">
        <v>60</v>
      </c>
      <c r="AK654" t="s">
        <v>55</v>
      </c>
      <c r="AM654">
        <v>9.4</v>
      </c>
      <c r="AN654">
        <v>6</v>
      </c>
      <c r="AO654">
        <v>0</v>
      </c>
    </row>
    <row r="655" spans="1:41">
      <c r="A655" t="s">
        <v>2229</v>
      </c>
      <c r="B655">
        <v>0.5</v>
      </c>
      <c r="C655">
        <v>1</v>
      </c>
      <c r="D655">
        <v>1</v>
      </c>
      <c r="E655">
        <v>1</v>
      </c>
      <c r="F655">
        <v>0.5</v>
      </c>
      <c r="G655">
        <v>1</v>
      </c>
      <c r="H655">
        <v>0.5</v>
      </c>
      <c r="I655">
        <v>1</v>
      </c>
      <c r="J655">
        <v>1</v>
      </c>
      <c r="K655">
        <v>0.5</v>
      </c>
      <c r="L655">
        <v>2</v>
      </c>
      <c r="M655">
        <v>0.5</v>
      </c>
      <c r="N655">
        <v>1</v>
      </c>
      <c r="O655">
        <v>1</v>
      </c>
      <c r="P655">
        <v>1</v>
      </c>
      <c r="Q655">
        <v>2</v>
      </c>
      <c r="R655">
        <v>0.5</v>
      </c>
      <c r="S655">
        <v>2</v>
      </c>
      <c r="T655">
        <v>59</v>
      </c>
      <c r="U655">
        <v>5120</v>
      </c>
      <c r="V655">
        <v>70</v>
      </c>
      <c r="W655">
        <v>409</v>
      </c>
      <c r="X655">
        <v>45</v>
      </c>
      <c r="Y655" t="s">
        <v>164</v>
      </c>
      <c r="Z655">
        <v>58</v>
      </c>
      <c r="AA655">
        <v>1059860</v>
      </c>
      <c r="AB655">
        <v>1</v>
      </c>
      <c r="AC655">
        <v>59</v>
      </c>
      <c r="AD655" t="s">
        <v>2232</v>
      </c>
      <c r="AE655" t="s">
        <v>2233</v>
      </c>
      <c r="AF655">
        <v>88.1</v>
      </c>
      <c r="AG655">
        <v>654</v>
      </c>
      <c r="AH655">
        <v>90</v>
      </c>
      <c r="AI655">
        <v>70</v>
      </c>
      <c r="AJ655">
        <v>73</v>
      </c>
      <c r="AK655" t="s">
        <v>55</v>
      </c>
      <c r="AM655">
        <v>14.5</v>
      </c>
      <c r="AN655">
        <v>6</v>
      </c>
      <c r="AO655">
        <v>0</v>
      </c>
    </row>
    <row r="656" spans="1:41">
      <c r="A656" t="s">
        <v>2229</v>
      </c>
      <c r="B656">
        <v>1</v>
      </c>
      <c r="C656">
        <v>2</v>
      </c>
      <c r="D656">
        <v>1</v>
      </c>
      <c r="E656">
        <v>1</v>
      </c>
      <c r="F656">
        <v>0.5</v>
      </c>
      <c r="G656">
        <v>0.5</v>
      </c>
      <c r="H656">
        <v>0.5</v>
      </c>
      <c r="I656">
        <v>1</v>
      </c>
      <c r="J656">
        <v>2</v>
      </c>
      <c r="K656">
        <v>0.5</v>
      </c>
      <c r="L656">
        <v>2</v>
      </c>
      <c r="M656">
        <v>0.5</v>
      </c>
      <c r="N656">
        <v>1</v>
      </c>
      <c r="O656">
        <v>1</v>
      </c>
      <c r="P656">
        <v>0.5</v>
      </c>
      <c r="Q656">
        <v>2</v>
      </c>
      <c r="R656">
        <v>0.5</v>
      </c>
      <c r="S656">
        <v>2</v>
      </c>
      <c r="T656">
        <v>69</v>
      </c>
      <c r="U656">
        <v>5120</v>
      </c>
      <c r="V656">
        <v>70</v>
      </c>
      <c r="W656">
        <v>534</v>
      </c>
      <c r="X656">
        <v>45</v>
      </c>
      <c r="Y656" t="s">
        <v>164</v>
      </c>
      <c r="Z656">
        <v>72</v>
      </c>
      <c r="AA656">
        <v>1059860</v>
      </c>
      <c r="AB656">
        <v>1.5</v>
      </c>
      <c r="AC656">
        <v>75</v>
      </c>
      <c r="AD656" t="s">
        <v>2234</v>
      </c>
      <c r="AE656" t="s">
        <v>2235</v>
      </c>
      <c r="AF656">
        <v>88.1</v>
      </c>
      <c r="AG656">
        <v>655</v>
      </c>
      <c r="AH656">
        <v>114</v>
      </c>
      <c r="AI656">
        <v>100</v>
      </c>
      <c r="AJ656">
        <v>104</v>
      </c>
      <c r="AK656" t="s">
        <v>55</v>
      </c>
      <c r="AL656" t="s">
        <v>253</v>
      </c>
      <c r="AM656">
        <v>39</v>
      </c>
      <c r="AN656">
        <v>6</v>
      </c>
      <c r="AO656">
        <v>0</v>
      </c>
    </row>
    <row r="657" spans="1:41">
      <c r="A657" t="s">
        <v>2236</v>
      </c>
      <c r="B657">
        <v>1</v>
      </c>
      <c r="C657">
        <v>1</v>
      </c>
      <c r="D657">
        <v>1</v>
      </c>
      <c r="E657">
        <v>2</v>
      </c>
      <c r="F657">
        <v>1</v>
      </c>
      <c r="G657">
        <v>1</v>
      </c>
      <c r="H657">
        <v>0.5</v>
      </c>
      <c r="I657">
        <v>1</v>
      </c>
      <c r="J657">
        <v>1</v>
      </c>
      <c r="K657">
        <v>2</v>
      </c>
      <c r="L657">
        <v>1</v>
      </c>
      <c r="M657">
        <v>0.5</v>
      </c>
      <c r="N657">
        <v>1</v>
      </c>
      <c r="O657">
        <v>1</v>
      </c>
      <c r="P657">
        <v>1</v>
      </c>
      <c r="Q657">
        <v>1</v>
      </c>
      <c r="R657">
        <v>0.5</v>
      </c>
      <c r="S657">
        <v>0.5</v>
      </c>
      <c r="T657">
        <v>56</v>
      </c>
      <c r="U657">
        <v>5120</v>
      </c>
      <c r="V657">
        <v>70</v>
      </c>
      <c r="W657">
        <v>314</v>
      </c>
      <c r="X657">
        <v>45</v>
      </c>
      <c r="Y657" t="s">
        <v>2237</v>
      </c>
      <c r="Z657">
        <v>40</v>
      </c>
      <c r="AA657">
        <v>1059860</v>
      </c>
      <c r="AB657">
        <v>0.3</v>
      </c>
      <c r="AC657">
        <v>41</v>
      </c>
      <c r="AD657" t="s">
        <v>2238</v>
      </c>
      <c r="AE657" t="s">
        <v>2239</v>
      </c>
      <c r="AF657">
        <v>88.1</v>
      </c>
      <c r="AG657">
        <v>656</v>
      </c>
      <c r="AH657">
        <v>62</v>
      </c>
      <c r="AI657">
        <v>44</v>
      </c>
      <c r="AJ657">
        <v>71</v>
      </c>
      <c r="AK657" t="s">
        <v>66</v>
      </c>
      <c r="AM657">
        <v>7</v>
      </c>
      <c r="AN657">
        <v>6</v>
      </c>
      <c r="AO657">
        <v>0</v>
      </c>
    </row>
    <row r="658" spans="1:41">
      <c r="A658" t="s">
        <v>2236</v>
      </c>
      <c r="B658">
        <v>1</v>
      </c>
      <c r="C658">
        <v>1</v>
      </c>
      <c r="D658">
        <v>1</v>
      </c>
      <c r="E658">
        <v>2</v>
      </c>
      <c r="F658">
        <v>1</v>
      </c>
      <c r="G658">
        <v>1</v>
      </c>
      <c r="H658">
        <v>0.5</v>
      </c>
      <c r="I658">
        <v>1</v>
      </c>
      <c r="J658">
        <v>1</v>
      </c>
      <c r="K658">
        <v>2</v>
      </c>
      <c r="L658">
        <v>1</v>
      </c>
      <c r="M658">
        <v>0.5</v>
      </c>
      <c r="N658">
        <v>1</v>
      </c>
      <c r="O658">
        <v>1</v>
      </c>
      <c r="P658">
        <v>1</v>
      </c>
      <c r="Q658">
        <v>1</v>
      </c>
      <c r="R658">
        <v>0.5</v>
      </c>
      <c r="S658">
        <v>0.5</v>
      </c>
      <c r="T658">
        <v>63</v>
      </c>
      <c r="U658">
        <v>5120</v>
      </c>
      <c r="V658">
        <v>70</v>
      </c>
      <c r="W658">
        <v>405</v>
      </c>
      <c r="X658">
        <v>45</v>
      </c>
      <c r="Y658" t="s">
        <v>2237</v>
      </c>
      <c r="Z658">
        <v>52</v>
      </c>
      <c r="AA658">
        <v>1059860</v>
      </c>
      <c r="AB658">
        <v>0.6</v>
      </c>
      <c r="AC658">
        <v>54</v>
      </c>
      <c r="AD658" t="s">
        <v>2240</v>
      </c>
      <c r="AE658" t="s">
        <v>2241</v>
      </c>
      <c r="AF658">
        <v>88.1</v>
      </c>
      <c r="AG658">
        <v>657</v>
      </c>
      <c r="AH658">
        <v>83</v>
      </c>
      <c r="AI658">
        <v>56</v>
      </c>
      <c r="AJ658">
        <v>97</v>
      </c>
      <c r="AK658" t="s">
        <v>66</v>
      </c>
      <c r="AM658">
        <v>10.9</v>
      </c>
      <c r="AN658">
        <v>6</v>
      </c>
      <c r="AO658">
        <v>0</v>
      </c>
    </row>
    <row r="659" spans="1:41">
      <c r="A659" t="s">
        <v>2242</v>
      </c>
      <c r="B659">
        <v>2</v>
      </c>
      <c r="C659">
        <v>0.5</v>
      </c>
      <c r="D659">
        <v>1</v>
      </c>
      <c r="E659">
        <v>2</v>
      </c>
      <c r="F659">
        <v>2</v>
      </c>
      <c r="G659">
        <v>2</v>
      </c>
      <c r="H659">
        <v>0.5</v>
      </c>
      <c r="I659">
        <v>1</v>
      </c>
      <c r="J659">
        <v>0.5</v>
      </c>
      <c r="K659">
        <v>2</v>
      </c>
      <c r="L659">
        <v>1</v>
      </c>
      <c r="M659">
        <v>0.5</v>
      </c>
      <c r="N659">
        <v>1</v>
      </c>
      <c r="O659">
        <v>1</v>
      </c>
      <c r="P659">
        <v>0</v>
      </c>
      <c r="Q659">
        <v>1</v>
      </c>
      <c r="R659">
        <v>0.5</v>
      </c>
      <c r="S659">
        <v>0.5</v>
      </c>
      <c r="T659">
        <v>145</v>
      </c>
      <c r="U659">
        <v>5120</v>
      </c>
      <c r="V659">
        <v>70</v>
      </c>
      <c r="W659">
        <v>640</v>
      </c>
      <c r="X659">
        <v>45</v>
      </c>
      <c r="Y659" t="s">
        <v>1012</v>
      </c>
      <c r="Z659">
        <v>67</v>
      </c>
      <c r="AA659">
        <v>1059860</v>
      </c>
      <c r="AB659">
        <v>1.5</v>
      </c>
      <c r="AC659">
        <v>72</v>
      </c>
      <c r="AD659" t="s">
        <v>2243</v>
      </c>
      <c r="AE659" t="s">
        <v>2244</v>
      </c>
      <c r="AF659">
        <v>88.1</v>
      </c>
      <c r="AG659">
        <v>658</v>
      </c>
      <c r="AH659">
        <v>153</v>
      </c>
      <c r="AI659">
        <v>71</v>
      </c>
      <c r="AJ659">
        <v>132</v>
      </c>
      <c r="AK659" t="s">
        <v>66</v>
      </c>
      <c r="AL659" t="s">
        <v>109</v>
      </c>
      <c r="AM659">
        <v>40</v>
      </c>
      <c r="AN659">
        <v>6</v>
      </c>
      <c r="AO659">
        <v>0</v>
      </c>
    </row>
    <row r="660" spans="1:41">
      <c r="A660" t="s">
        <v>2245</v>
      </c>
      <c r="B660">
        <v>1</v>
      </c>
      <c r="C660">
        <v>1</v>
      </c>
      <c r="D660">
        <v>1</v>
      </c>
      <c r="E660">
        <v>1</v>
      </c>
      <c r="F660">
        <v>1</v>
      </c>
      <c r="G660">
        <v>2</v>
      </c>
      <c r="H660">
        <v>1</v>
      </c>
      <c r="I660">
        <v>1</v>
      </c>
      <c r="J660">
        <v>0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36</v>
      </c>
      <c r="U660">
        <v>3840</v>
      </c>
      <c r="V660">
        <v>70</v>
      </c>
      <c r="W660">
        <v>237</v>
      </c>
      <c r="X660">
        <v>255</v>
      </c>
      <c r="Y660" t="s">
        <v>2246</v>
      </c>
      <c r="Z660">
        <v>38</v>
      </c>
      <c r="AA660">
        <v>1000000</v>
      </c>
      <c r="AB660">
        <v>0.4</v>
      </c>
      <c r="AC660">
        <v>38</v>
      </c>
      <c r="AD660" t="s">
        <v>2247</v>
      </c>
      <c r="AE660" t="s">
        <v>2248</v>
      </c>
      <c r="AF660">
        <v>50</v>
      </c>
      <c r="AG660">
        <v>659</v>
      </c>
      <c r="AH660">
        <v>32</v>
      </c>
      <c r="AI660">
        <v>36</v>
      </c>
      <c r="AJ660">
        <v>57</v>
      </c>
      <c r="AK660" t="s">
        <v>99</v>
      </c>
      <c r="AM660">
        <v>5</v>
      </c>
      <c r="AN660">
        <v>6</v>
      </c>
      <c r="AO660">
        <v>0</v>
      </c>
    </row>
    <row r="661" spans="1:41">
      <c r="A661" t="s">
        <v>2245</v>
      </c>
      <c r="B661">
        <v>1</v>
      </c>
      <c r="C661">
        <v>1</v>
      </c>
      <c r="D661">
        <v>1</v>
      </c>
      <c r="E661">
        <v>0</v>
      </c>
      <c r="F661">
        <v>1</v>
      </c>
      <c r="G661">
        <v>2</v>
      </c>
      <c r="H661">
        <v>1</v>
      </c>
      <c r="I661">
        <v>1</v>
      </c>
      <c r="J661">
        <v>0</v>
      </c>
      <c r="K661">
        <v>2</v>
      </c>
      <c r="L661">
        <v>1</v>
      </c>
      <c r="M661">
        <v>2</v>
      </c>
      <c r="N661">
        <v>1</v>
      </c>
      <c r="O661">
        <v>0.5</v>
      </c>
      <c r="P661">
        <v>1</v>
      </c>
      <c r="Q661">
        <v>0.5</v>
      </c>
      <c r="R661">
        <v>1</v>
      </c>
      <c r="S661">
        <v>2</v>
      </c>
      <c r="T661">
        <v>56</v>
      </c>
      <c r="U661">
        <v>3840</v>
      </c>
      <c r="V661">
        <v>70</v>
      </c>
      <c r="W661">
        <v>423</v>
      </c>
      <c r="X661">
        <v>127</v>
      </c>
      <c r="Y661" t="s">
        <v>2246</v>
      </c>
      <c r="Z661">
        <v>77</v>
      </c>
      <c r="AA661">
        <v>1000000</v>
      </c>
      <c r="AB661">
        <v>1</v>
      </c>
      <c r="AC661">
        <v>85</v>
      </c>
      <c r="AD661" t="s">
        <v>2249</v>
      </c>
      <c r="AE661" t="s">
        <v>2250</v>
      </c>
      <c r="AF661">
        <v>50</v>
      </c>
      <c r="AG661">
        <v>660</v>
      </c>
      <c r="AH661">
        <v>50</v>
      </c>
      <c r="AI661">
        <v>77</v>
      </c>
      <c r="AJ661">
        <v>78</v>
      </c>
      <c r="AK661" t="s">
        <v>99</v>
      </c>
      <c r="AL661" t="s">
        <v>135</v>
      </c>
      <c r="AM661">
        <v>42.4</v>
      </c>
      <c r="AN661">
        <v>6</v>
      </c>
      <c r="AO661">
        <v>0</v>
      </c>
    </row>
    <row r="662" spans="1:41">
      <c r="A662" t="s">
        <v>2251</v>
      </c>
      <c r="B662">
        <v>0.5</v>
      </c>
      <c r="C662">
        <v>1</v>
      </c>
      <c r="D662">
        <v>1</v>
      </c>
      <c r="E662">
        <v>2</v>
      </c>
      <c r="F662">
        <v>1</v>
      </c>
      <c r="G662">
        <v>1</v>
      </c>
      <c r="H662">
        <v>1</v>
      </c>
      <c r="I662">
        <v>1</v>
      </c>
      <c r="J662">
        <v>0</v>
      </c>
      <c r="K662">
        <v>0.5</v>
      </c>
      <c r="L662">
        <v>0</v>
      </c>
      <c r="M662">
        <v>2</v>
      </c>
      <c r="N662">
        <v>1</v>
      </c>
      <c r="O662">
        <v>1</v>
      </c>
      <c r="P662">
        <v>1</v>
      </c>
      <c r="Q662">
        <v>2</v>
      </c>
      <c r="R662">
        <v>1</v>
      </c>
      <c r="S662">
        <v>1</v>
      </c>
      <c r="T662">
        <v>50</v>
      </c>
      <c r="U662">
        <v>3840</v>
      </c>
      <c r="V662">
        <v>70</v>
      </c>
      <c r="W662">
        <v>278</v>
      </c>
      <c r="X662">
        <v>255</v>
      </c>
      <c r="Y662" t="s">
        <v>2252</v>
      </c>
      <c r="Z662">
        <v>43</v>
      </c>
      <c r="AA662">
        <v>1059860</v>
      </c>
      <c r="AB662">
        <v>0.3</v>
      </c>
      <c r="AC662">
        <v>45</v>
      </c>
      <c r="AD662" t="s">
        <v>2253</v>
      </c>
      <c r="AE662" t="s">
        <v>2254</v>
      </c>
      <c r="AF662">
        <v>50</v>
      </c>
      <c r="AG662">
        <v>661</v>
      </c>
      <c r="AH662">
        <v>40</v>
      </c>
      <c r="AI662">
        <v>38</v>
      </c>
      <c r="AJ662">
        <v>62</v>
      </c>
      <c r="AK662" t="s">
        <v>99</v>
      </c>
      <c r="AL662" t="s">
        <v>61</v>
      </c>
      <c r="AM662">
        <v>1.7</v>
      </c>
      <c r="AN662">
        <v>6</v>
      </c>
      <c r="AO662">
        <v>0</v>
      </c>
    </row>
    <row r="663" spans="1:41">
      <c r="A663" t="s">
        <v>2255</v>
      </c>
      <c r="B663">
        <v>0.25</v>
      </c>
      <c r="C663">
        <v>1</v>
      </c>
      <c r="D663">
        <v>1</v>
      </c>
      <c r="E663">
        <v>2</v>
      </c>
      <c r="F663">
        <v>0.5</v>
      </c>
      <c r="G663">
        <v>0.5</v>
      </c>
      <c r="H663">
        <v>0.5</v>
      </c>
      <c r="I663">
        <v>1</v>
      </c>
      <c r="J663">
        <v>1</v>
      </c>
      <c r="K663">
        <v>0.25</v>
      </c>
      <c r="L663">
        <v>0</v>
      </c>
      <c r="M663">
        <v>1</v>
      </c>
      <c r="N663">
        <v>1</v>
      </c>
      <c r="O663">
        <v>1</v>
      </c>
      <c r="P663">
        <v>1</v>
      </c>
      <c r="Q663">
        <v>4</v>
      </c>
      <c r="R663">
        <v>0.5</v>
      </c>
      <c r="S663">
        <v>2</v>
      </c>
      <c r="T663">
        <v>73</v>
      </c>
      <c r="U663">
        <v>3840</v>
      </c>
      <c r="V663">
        <v>70</v>
      </c>
      <c r="W663">
        <v>382</v>
      </c>
      <c r="X663">
        <v>120</v>
      </c>
      <c r="Y663" t="s">
        <v>1765</v>
      </c>
      <c r="Z663">
        <v>55</v>
      </c>
      <c r="AA663">
        <v>1059860</v>
      </c>
      <c r="AB663">
        <v>0.7</v>
      </c>
      <c r="AC663">
        <v>62</v>
      </c>
      <c r="AD663" t="s">
        <v>2256</v>
      </c>
      <c r="AE663" t="s">
        <v>2257</v>
      </c>
      <c r="AF663">
        <v>50</v>
      </c>
      <c r="AG663">
        <v>662</v>
      </c>
      <c r="AH663">
        <v>56</v>
      </c>
      <c r="AI663">
        <v>52</v>
      </c>
      <c r="AJ663">
        <v>84</v>
      </c>
      <c r="AK663" t="s">
        <v>55</v>
      </c>
      <c r="AL663" t="s">
        <v>61</v>
      </c>
      <c r="AM663">
        <v>16</v>
      </c>
      <c r="AN663">
        <v>6</v>
      </c>
      <c r="AO663">
        <v>0</v>
      </c>
    </row>
    <row r="664" spans="1:41">
      <c r="A664" t="s">
        <v>2255</v>
      </c>
      <c r="B664">
        <v>0.25</v>
      </c>
      <c r="C664">
        <v>1</v>
      </c>
      <c r="D664">
        <v>1</v>
      </c>
      <c r="E664">
        <v>2</v>
      </c>
      <c r="F664">
        <v>0.5</v>
      </c>
      <c r="G664">
        <v>0.5</v>
      </c>
      <c r="H664">
        <v>0.5</v>
      </c>
      <c r="I664">
        <v>1</v>
      </c>
      <c r="J664">
        <v>1</v>
      </c>
      <c r="K664">
        <v>0.25</v>
      </c>
      <c r="L664">
        <v>0</v>
      </c>
      <c r="M664">
        <v>1</v>
      </c>
      <c r="N664">
        <v>1</v>
      </c>
      <c r="O664">
        <v>1</v>
      </c>
      <c r="P664">
        <v>1</v>
      </c>
      <c r="Q664">
        <v>4</v>
      </c>
      <c r="R664">
        <v>0.5</v>
      </c>
      <c r="S664">
        <v>2</v>
      </c>
      <c r="T664">
        <v>81</v>
      </c>
      <c r="U664">
        <v>3840</v>
      </c>
      <c r="V664">
        <v>70</v>
      </c>
      <c r="W664">
        <v>499</v>
      </c>
      <c r="X664">
        <v>45</v>
      </c>
      <c r="Y664" t="s">
        <v>2258</v>
      </c>
      <c r="Z664">
        <v>71</v>
      </c>
      <c r="AA664">
        <v>1059860</v>
      </c>
      <c r="AB664">
        <v>1.2</v>
      </c>
      <c r="AC664">
        <v>78</v>
      </c>
      <c r="AD664" t="s">
        <v>2259</v>
      </c>
      <c r="AE664" t="s">
        <v>2260</v>
      </c>
      <c r="AF664">
        <v>50</v>
      </c>
      <c r="AG664">
        <v>663</v>
      </c>
      <c r="AH664">
        <v>74</v>
      </c>
      <c r="AI664">
        <v>69</v>
      </c>
      <c r="AJ664">
        <v>126</v>
      </c>
      <c r="AK664" t="s">
        <v>55</v>
      </c>
      <c r="AL664" t="s">
        <v>61</v>
      </c>
      <c r="AM664">
        <v>24.5</v>
      </c>
      <c r="AN664">
        <v>6</v>
      </c>
      <c r="AO664">
        <v>0</v>
      </c>
    </row>
    <row r="665" spans="1:41">
      <c r="A665" t="s">
        <v>2261</v>
      </c>
      <c r="B665">
        <v>1</v>
      </c>
      <c r="C665">
        <v>1</v>
      </c>
      <c r="D665">
        <v>1</v>
      </c>
      <c r="E665">
        <v>1</v>
      </c>
      <c r="F665">
        <v>1</v>
      </c>
      <c r="G665">
        <v>0.5</v>
      </c>
      <c r="H665">
        <v>2</v>
      </c>
      <c r="I665">
        <v>2</v>
      </c>
      <c r="J665">
        <v>1</v>
      </c>
      <c r="K665">
        <v>0.5</v>
      </c>
      <c r="L665">
        <v>0.5</v>
      </c>
      <c r="M665">
        <v>1</v>
      </c>
      <c r="N665">
        <v>1</v>
      </c>
      <c r="O665">
        <v>1</v>
      </c>
      <c r="P665">
        <v>1</v>
      </c>
      <c r="Q665">
        <v>2</v>
      </c>
      <c r="R665">
        <v>1</v>
      </c>
      <c r="S665">
        <v>1</v>
      </c>
      <c r="T665">
        <v>35</v>
      </c>
      <c r="U665">
        <v>3840</v>
      </c>
      <c r="V665">
        <v>70</v>
      </c>
      <c r="W665">
        <v>200</v>
      </c>
      <c r="X665">
        <v>255</v>
      </c>
      <c r="Y665" t="s">
        <v>2262</v>
      </c>
      <c r="Z665">
        <v>40</v>
      </c>
      <c r="AA665">
        <v>1000000</v>
      </c>
      <c r="AB665">
        <v>0.3</v>
      </c>
      <c r="AC665">
        <v>38</v>
      </c>
      <c r="AD665" t="s">
        <v>2263</v>
      </c>
      <c r="AE665" t="s">
        <v>2264</v>
      </c>
      <c r="AF665">
        <v>50</v>
      </c>
      <c r="AG665">
        <v>664</v>
      </c>
      <c r="AH665">
        <v>27</v>
      </c>
      <c r="AI665">
        <v>25</v>
      </c>
      <c r="AJ665">
        <v>35</v>
      </c>
      <c r="AK665" t="s">
        <v>77</v>
      </c>
      <c r="AM665">
        <v>2.5</v>
      </c>
      <c r="AN665">
        <v>6</v>
      </c>
      <c r="AO665">
        <v>0</v>
      </c>
    </row>
    <row r="666" spans="1:41">
      <c r="A666" t="s">
        <v>2265</v>
      </c>
      <c r="B666">
        <v>1</v>
      </c>
      <c r="C666">
        <v>1</v>
      </c>
      <c r="D666">
        <v>1</v>
      </c>
      <c r="E666">
        <v>1</v>
      </c>
      <c r="F666">
        <v>1</v>
      </c>
      <c r="G666">
        <v>0.5</v>
      </c>
      <c r="H666">
        <v>2</v>
      </c>
      <c r="I666">
        <v>2</v>
      </c>
      <c r="J666">
        <v>1</v>
      </c>
      <c r="K666">
        <v>0.5</v>
      </c>
      <c r="L666">
        <v>0.5</v>
      </c>
      <c r="M666">
        <v>1</v>
      </c>
      <c r="N666">
        <v>1</v>
      </c>
      <c r="O666">
        <v>1</v>
      </c>
      <c r="P666">
        <v>1</v>
      </c>
      <c r="Q666">
        <v>2</v>
      </c>
      <c r="R666">
        <v>1</v>
      </c>
      <c r="S666">
        <v>1</v>
      </c>
      <c r="T666">
        <v>22</v>
      </c>
      <c r="U666">
        <v>3840</v>
      </c>
      <c r="V666">
        <v>70</v>
      </c>
      <c r="W666">
        <v>213</v>
      </c>
      <c r="X666">
        <v>120</v>
      </c>
      <c r="Y666" t="s">
        <v>2262</v>
      </c>
      <c r="Z666">
        <v>60</v>
      </c>
      <c r="AA666">
        <v>1000000</v>
      </c>
      <c r="AB666">
        <v>0.3</v>
      </c>
      <c r="AC666">
        <v>45</v>
      </c>
      <c r="AD666" t="s">
        <v>2266</v>
      </c>
      <c r="AE666" t="s">
        <v>2267</v>
      </c>
      <c r="AF666">
        <v>50</v>
      </c>
      <c r="AG666">
        <v>665</v>
      </c>
      <c r="AH666">
        <v>27</v>
      </c>
      <c r="AI666">
        <v>30</v>
      </c>
      <c r="AJ666">
        <v>29</v>
      </c>
      <c r="AK666" t="s">
        <v>77</v>
      </c>
      <c r="AM666">
        <v>8.4</v>
      </c>
      <c r="AN666">
        <v>6</v>
      </c>
      <c r="AO666">
        <v>0</v>
      </c>
    </row>
    <row r="667" spans="1:41">
      <c r="A667" t="s">
        <v>2261</v>
      </c>
      <c r="B667">
        <v>0.5</v>
      </c>
      <c r="C667">
        <v>1</v>
      </c>
      <c r="D667">
        <v>1</v>
      </c>
      <c r="E667">
        <v>2</v>
      </c>
      <c r="F667">
        <v>1</v>
      </c>
      <c r="G667">
        <v>0.25</v>
      </c>
      <c r="H667">
        <v>2</v>
      </c>
      <c r="I667">
        <v>2</v>
      </c>
      <c r="J667">
        <v>1</v>
      </c>
      <c r="K667">
        <v>0.25</v>
      </c>
      <c r="L667">
        <v>0</v>
      </c>
      <c r="M667">
        <v>2</v>
      </c>
      <c r="N667">
        <v>1</v>
      </c>
      <c r="O667">
        <v>1</v>
      </c>
      <c r="P667">
        <v>1</v>
      </c>
      <c r="Q667">
        <v>4</v>
      </c>
      <c r="R667">
        <v>1</v>
      </c>
      <c r="S667">
        <v>1</v>
      </c>
      <c r="T667">
        <v>52</v>
      </c>
      <c r="U667">
        <v>3840</v>
      </c>
      <c r="V667">
        <v>70</v>
      </c>
      <c r="W667">
        <v>411</v>
      </c>
      <c r="X667">
        <v>45</v>
      </c>
      <c r="Y667" t="s">
        <v>2268</v>
      </c>
      <c r="Z667">
        <v>50</v>
      </c>
      <c r="AA667">
        <v>1000000</v>
      </c>
      <c r="AB667">
        <v>1.2</v>
      </c>
      <c r="AC667">
        <v>80</v>
      </c>
      <c r="AD667" t="s">
        <v>2269</v>
      </c>
      <c r="AE667" t="s">
        <v>2270</v>
      </c>
      <c r="AF667">
        <v>50</v>
      </c>
      <c r="AG667">
        <v>666</v>
      </c>
      <c r="AH667">
        <v>90</v>
      </c>
      <c r="AI667">
        <v>50</v>
      </c>
      <c r="AJ667">
        <v>89</v>
      </c>
      <c r="AK667" t="s">
        <v>77</v>
      </c>
      <c r="AL667" t="s">
        <v>61</v>
      </c>
      <c r="AM667">
        <v>17</v>
      </c>
      <c r="AN667">
        <v>6</v>
      </c>
      <c r="AO667">
        <v>0</v>
      </c>
    </row>
    <row r="668" spans="1:41">
      <c r="A668" t="s">
        <v>2271</v>
      </c>
      <c r="B668">
        <v>0.5</v>
      </c>
      <c r="C668">
        <v>1</v>
      </c>
      <c r="D668">
        <v>1</v>
      </c>
      <c r="E668">
        <v>1</v>
      </c>
      <c r="F668">
        <v>0.5</v>
      </c>
      <c r="G668">
        <v>2</v>
      </c>
      <c r="H668">
        <v>0.5</v>
      </c>
      <c r="I668">
        <v>1</v>
      </c>
      <c r="J668">
        <v>0</v>
      </c>
      <c r="K668">
        <v>0.5</v>
      </c>
      <c r="L668">
        <v>2</v>
      </c>
      <c r="M668">
        <v>0.5</v>
      </c>
      <c r="N668">
        <v>1</v>
      </c>
      <c r="O668">
        <v>1</v>
      </c>
      <c r="P668">
        <v>1</v>
      </c>
      <c r="Q668">
        <v>2</v>
      </c>
      <c r="R668">
        <v>0.5</v>
      </c>
      <c r="S668">
        <v>2</v>
      </c>
      <c r="T668">
        <v>50</v>
      </c>
      <c r="U668">
        <v>5120</v>
      </c>
      <c r="V668">
        <v>70</v>
      </c>
      <c r="W668">
        <v>369</v>
      </c>
      <c r="X668">
        <v>220</v>
      </c>
      <c r="Y668" t="s">
        <v>2272</v>
      </c>
      <c r="Z668">
        <v>58</v>
      </c>
      <c r="AA668">
        <v>1059860</v>
      </c>
      <c r="AB668">
        <v>0.6</v>
      </c>
      <c r="AC668">
        <v>62</v>
      </c>
      <c r="AD668" t="s">
        <v>2273</v>
      </c>
      <c r="AE668" t="s">
        <v>2274</v>
      </c>
      <c r="AF668">
        <v>11.2</v>
      </c>
      <c r="AG668">
        <v>667</v>
      </c>
      <c r="AH668">
        <v>73</v>
      </c>
      <c r="AI668">
        <v>54</v>
      </c>
      <c r="AJ668">
        <v>72</v>
      </c>
      <c r="AK668" t="s">
        <v>55</v>
      </c>
      <c r="AL668" t="s">
        <v>99</v>
      </c>
      <c r="AM668">
        <v>13.5</v>
      </c>
      <c r="AN668">
        <v>6</v>
      </c>
      <c r="AO668">
        <v>0</v>
      </c>
    </row>
    <row r="669" spans="1:41">
      <c r="A669" t="s">
        <v>2271</v>
      </c>
      <c r="B669">
        <v>0.5</v>
      </c>
      <c r="C669">
        <v>1</v>
      </c>
      <c r="D669">
        <v>1</v>
      </c>
      <c r="E669">
        <v>1</v>
      </c>
      <c r="F669">
        <v>0.5</v>
      </c>
      <c r="G669">
        <v>2</v>
      </c>
      <c r="H669">
        <v>0.5</v>
      </c>
      <c r="I669">
        <v>1</v>
      </c>
      <c r="J669">
        <v>0</v>
      </c>
      <c r="K669">
        <v>0.5</v>
      </c>
      <c r="L669">
        <v>2</v>
      </c>
      <c r="M669">
        <v>0.5</v>
      </c>
      <c r="N669">
        <v>1</v>
      </c>
      <c r="O669">
        <v>1</v>
      </c>
      <c r="P669">
        <v>1</v>
      </c>
      <c r="Q669">
        <v>2</v>
      </c>
      <c r="R669">
        <v>0.5</v>
      </c>
      <c r="S669">
        <v>2</v>
      </c>
      <c r="T669">
        <v>68</v>
      </c>
      <c r="U669">
        <v>5120</v>
      </c>
      <c r="V669">
        <v>70</v>
      </c>
      <c r="W669">
        <v>507</v>
      </c>
      <c r="X669">
        <v>65</v>
      </c>
      <c r="Y669" t="s">
        <v>701</v>
      </c>
      <c r="Z669">
        <v>72</v>
      </c>
      <c r="AA669">
        <v>1059860</v>
      </c>
      <c r="AB669">
        <v>1.5</v>
      </c>
      <c r="AC669">
        <v>86</v>
      </c>
      <c r="AD669" t="s">
        <v>2275</v>
      </c>
      <c r="AE669" t="s">
        <v>2276</v>
      </c>
      <c r="AF669">
        <v>11.2</v>
      </c>
      <c r="AG669">
        <v>668</v>
      </c>
      <c r="AH669">
        <v>109</v>
      </c>
      <c r="AI669">
        <v>66</v>
      </c>
      <c r="AJ669">
        <v>106</v>
      </c>
      <c r="AK669" t="s">
        <v>55</v>
      </c>
      <c r="AL669" t="s">
        <v>99</v>
      </c>
      <c r="AM669">
        <v>81.5</v>
      </c>
      <c r="AN669">
        <v>6</v>
      </c>
      <c r="AO669">
        <v>0</v>
      </c>
    </row>
    <row r="670" spans="1:41">
      <c r="A670" t="s">
        <v>2277</v>
      </c>
      <c r="B670">
        <v>0.5</v>
      </c>
      <c r="C670">
        <v>0.5</v>
      </c>
      <c r="D670">
        <v>0</v>
      </c>
      <c r="E670">
        <v>1</v>
      </c>
      <c r="F670">
        <v>1</v>
      </c>
      <c r="G670">
        <v>0.5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2</v>
      </c>
      <c r="P670">
        <v>1</v>
      </c>
      <c r="Q670">
        <v>1</v>
      </c>
      <c r="R670">
        <v>2</v>
      </c>
      <c r="S670">
        <v>1</v>
      </c>
      <c r="T670">
        <v>38</v>
      </c>
      <c r="U670">
        <v>5120</v>
      </c>
      <c r="V670">
        <v>70</v>
      </c>
      <c r="W670">
        <v>303</v>
      </c>
      <c r="X670">
        <v>225</v>
      </c>
      <c r="Y670" t="s">
        <v>2278</v>
      </c>
      <c r="Z670">
        <v>39</v>
      </c>
      <c r="AA670">
        <v>1000000</v>
      </c>
      <c r="AB670">
        <v>0.1</v>
      </c>
      <c r="AC670">
        <v>44</v>
      </c>
      <c r="AD670" t="s">
        <v>2279</v>
      </c>
      <c r="AE670" t="s">
        <v>2280</v>
      </c>
      <c r="AF670">
        <v>0</v>
      </c>
      <c r="AG670">
        <v>669</v>
      </c>
      <c r="AH670">
        <v>61</v>
      </c>
      <c r="AI670">
        <v>79</v>
      </c>
      <c r="AJ670">
        <v>42</v>
      </c>
      <c r="AK670" t="s">
        <v>159</v>
      </c>
      <c r="AM670">
        <v>0.1</v>
      </c>
      <c r="AN670">
        <v>6</v>
      </c>
      <c r="AO670">
        <v>0</v>
      </c>
    </row>
    <row r="671" spans="1:41">
      <c r="A671" t="s">
        <v>2277</v>
      </c>
      <c r="B671">
        <v>0.5</v>
      </c>
      <c r="C671">
        <v>0.5</v>
      </c>
      <c r="D671">
        <v>0</v>
      </c>
      <c r="E671">
        <v>1</v>
      </c>
      <c r="F671">
        <v>1</v>
      </c>
      <c r="G671">
        <v>0.5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2</v>
      </c>
      <c r="P671">
        <v>1</v>
      </c>
      <c r="Q671">
        <v>1</v>
      </c>
      <c r="R671">
        <v>2</v>
      </c>
      <c r="S671">
        <v>1</v>
      </c>
      <c r="T671">
        <v>65</v>
      </c>
      <c r="U671">
        <v>5120</v>
      </c>
      <c r="V671">
        <v>70</v>
      </c>
      <c r="W671">
        <v>551</v>
      </c>
      <c r="X671">
        <v>120</v>
      </c>
      <c r="Y671" t="s">
        <v>156</v>
      </c>
      <c r="Z671">
        <v>67</v>
      </c>
      <c r="AA671">
        <v>1000000</v>
      </c>
      <c r="AB671">
        <v>0.2</v>
      </c>
      <c r="AC671">
        <v>74</v>
      </c>
      <c r="AD671" t="s">
        <v>2281</v>
      </c>
      <c r="AE671" t="s">
        <v>2282</v>
      </c>
      <c r="AF671">
        <v>0</v>
      </c>
      <c r="AG671">
        <v>670</v>
      </c>
      <c r="AH671">
        <v>125</v>
      </c>
      <c r="AI671">
        <v>128</v>
      </c>
      <c r="AJ671">
        <v>92</v>
      </c>
      <c r="AK671" t="s">
        <v>159</v>
      </c>
      <c r="AM671">
        <v>0.9</v>
      </c>
      <c r="AN671">
        <v>6</v>
      </c>
      <c r="AO671">
        <v>0</v>
      </c>
    </row>
    <row r="672" spans="1:41">
      <c r="A672" t="s">
        <v>2277</v>
      </c>
      <c r="B672">
        <v>0.5</v>
      </c>
      <c r="C672">
        <v>0.5</v>
      </c>
      <c r="D672">
        <v>0</v>
      </c>
      <c r="E672">
        <v>1</v>
      </c>
      <c r="F672">
        <v>1</v>
      </c>
      <c r="G672">
        <v>0.5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2</v>
      </c>
      <c r="P672">
        <v>1</v>
      </c>
      <c r="Q672">
        <v>1</v>
      </c>
      <c r="R672">
        <v>2</v>
      </c>
      <c r="S672">
        <v>1</v>
      </c>
      <c r="T672">
        <v>65</v>
      </c>
      <c r="U672">
        <v>5120</v>
      </c>
      <c r="V672">
        <v>70</v>
      </c>
      <c r="W672">
        <v>552</v>
      </c>
      <c r="X672">
        <v>45</v>
      </c>
      <c r="Y672" t="s">
        <v>2283</v>
      </c>
      <c r="Z672">
        <v>68</v>
      </c>
      <c r="AA672">
        <v>1000000</v>
      </c>
      <c r="AB672">
        <v>1.1000000000000001</v>
      </c>
      <c r="AC672">
        <v>78</v>
      </c>
      <c r="AD672" t="s">
        <v>2284</v>
      </c>
      <c r="AE672" t="s">
        <v>2285</v>
      </c>
      <c r="AF672">
        <v>0</v>
      </c>
      <c r="AG672">
        <v>671</v>
      </c>
      <c r="AH672">
        <v>112</v>
      </c>
      <c r="AI672">
        <v>154</v>
      </c>
      <c r="AJ672">
        <v>75</v>
      </c>
      <c r="AK672" t="s">
        <v>159</v>
      </c>
      <c r="AM672">
        <v>10</v>
      </c>
      <c r="AN672">
        <v>6</v>
      </c>
      <c r="AO672">
        <v>0</v>
      </c>
    </row>
    <row r="673" spans="1:41">
      <c r="A673" t="s">
        <v>2286</v>
      </c>
      <c r="B673">
        <v>2</v>
      </c>
      <c r="C673">
        <v>1</v>
      </c>
      <c r="D673">
        <v>1</v>
      </c>
      <c r="E673">
        <v>0.5</v>
      </c>
      <c r="F673">
        <v>1</v>
      </c>
      <c r="G673">
        <v>1</v>
      </c>
      <c r="H673">
        <v>2</v>
      </c>
      <c r="I673">
        <v>2</v>
      </c>
      <c r="J673">
        <v>1</v>
      </c>
      <c r="K673">
        <v>0.5</v>
      </c>
      <c r="L673">
        <v>0.5</v>
      </c>
      <c r="M673">
        <v>2</v>
      </c>
      <c r="N673">
        <v>1</v>
      </c>
      <c r="O673">
        <v>2</v>
      </c>
      <c r="P673">
        <v>1</v>
      </c>
      <c r="Q673">
        <v>1</v>
      </c>
      <c r="R673">
        <v>1</v>
      </c>
      <c r="S673">
        <v>0.5</v>
      </c>
      <c r="T673">
        <v>65</v>
      </c>
      <c r="U673">
        <v>5120</v>
      </c>
      <c r="V673">
        <v>70</v>
      </c>
      <c r="W673">
        <v>350</v>
      </c>
      <c r="X673">
        <v>200</v>
      </c>
      <c r="Y673" t="s">
        <v>2287</v>
      </c>
      <c r="Z673">
        <v>48</v>
      </c>
      <c r="AA673">
        <v>1000000</v>
      </c>
      <c r="AB673">
        <v>0.9</v>
      </c>
      <c r="AC673">
        <v>66</v>
      </c>
      <c r="AD673" t="s">
        <v>2288</v>
      </c>
      <c r="AE673" t="s">
        <v>2289</v>
      </c>
      <c r="AF673">
        <v>50</v>
      </c>
      <c r="AG673">
        <v>672</v>
      </c>
      <c r="AH673">
        <v>62</v>
      </c>
      <c r="AI673">
        <v>57</v>
      </c>
      <c r="AJ673">
        <v>52</v>
      </c>
      <c r="AK673" t="s">
        <v>45</v>
      </c>
      <c r="AM673">
        <v>31</v>
      </c>
      <c r="AN673">
        <v>6</v>
      </c>
      <c r="AO673">
        <v>0</v>
      </c>
    </row>
    <row r="674" spans="1:41">
      <c r="A674" t="s">
        <v>2286</v>
      </c>
      <c r="B674">
        <v>2</v>
      </c>
      <c r="C674">
        <v>1</v>
      </c>
      <c r="D674">
        <v>1</v>
      </c>
      <c r="E674">
        <v>0.5</v>
      </c>
      <c r="F674">
        <v>1</v>
      </c>
      <c r="G674">
        <v>1</v>
      </c>
      <c r="H674">
        <v>2</v>
      </c>
      <c r="I674">
        <v>2</v>
      </c>
      <c r="J674">
        <v>1</v>
      </c>
      <c r="K674">
        <v>0.5</v>
      </c>
      <c r="L674">
        <v>0.5</v>
      </c>
      <c r="M674">
        <v>2</v>
      </c>
      <c r="N674">
        <v>1</v>
      </c>
      <c r="O674">
        <v>2</v>
      </c>
      <c r="P674">
        <v>1</v>
      </c>
      <c r="Q674">
        <v>1</v>
      </c>
      <c r="R674">
        <v>1</v>
      </c>
      <c r="S674">
        <v>0.5</v>
      </c>
      <c r="T674">
        <v>100</v>
      </c>
      <c r="U674">
        <v>5120</v>
      </c>
      <c r="V674">
        <v>70</v>
      </c>
      <c r="W674">
        <v>531</v>
      </c>
      <c r="X674">
        <v>45</v>
      </c>
      <c r="Y674" t="s">
        <v>2287</v>
      </c>
      <c r="Z674">
        <v>62</v>
      </c>
      <c r="AA674">
        <v>1000000</v>
      </c>
      <c r="AB674">
        <v>1.7</v>
      </c>
      <c r="AC674">
        <v>123</v>
      </c>
      <c r="AD674" t="s">
        <v>2290</v>
      </c>
      <c r="AE674" t="s">
        <v>2291</v>
      </c>
      <c r="AF674">
        <v>50</v>
      </c>
      <c r="AG674">
        <v>673</v>
      </c>
      <c r="AH674">
        <v>97</v>
      </c>
      <c r="AI674">
        <v>81</v>
      </c>
      <c r="AJ674">
        <v>68</v>
      </c>
      <c r="AK674" t="s">
        <v>45</v>
      </c>
      <c r="AM674">
        <v>91</v>
      </c>
      <c r="AN674">
        <v>6</v>
      </c>
      <c r="AO674">
        <v>0</v>
      </c>
    </row>
    <row r="675" spans="1:41">
      <c r="A675" t="s">
        <v>2292</v>
      </c>
      <c r="B675">
        <v>0.5</v>
      </c>
      <c r="C675">
        <v>0.5</v>
      </c>
      <c r="D675">
        <v>1</v>
      </c>
      <c r="E675">
        <v>1</v>
      </c>
      <c r="F675">
        <v>2</v>
      </c>
      <c r="G675">
        <v>1</v>
      </c>
      <c r="H675">
        <v>1</v>
      </c>
      <c r="I675">
        <v>2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2</v>
      </c>
      <c r="Q675">
        <v>0.5</v>
      </c>
      <c r="R675">
        <v>1</v>
      </c>
      <c r="S675">
        <v>1</v>
      </c>
      <c r="T675">
        <v>82</v>
      </c>
      <c r="U675">
        <v>6400</v>
      </c>
      <c r="V675">
        <v>70</v>
      </c>
      <c r="W675">
        <v>348</v>
      </c>
      <c r="X675">
        <v>220</v>
      </c>
      <c r="Y675" t="s">
        <v>1356</v>
      </c>
      <c r="Z675">
        <v>62</v>
      </c>
      <c r="AA675">
        <v>1000000</v>
      </c>
      <c r="AB675">
        <v>0.6</v>
      </c>
      <c r="AC675">
        <v>67</v>
      </c>
      <c r="AD675" t="s">
        <v>2293</v>
      </c>
      <c r="AE675" t="s">
        <v>2294</v>
      </c>
      <c r="AF675">
        <v>50</v>
      </c>
      <c r="AG675">
        <v>674</v>
      </c>
      <c r="AH675">
        <v>46</v>
      </c>
      <c r="AI675">
        <v>48</v>
      </c>
      <c r="AJ675">
        <v>43</v>
      </c>
      <c r="AK675" t="s">
        <v>231</v>
      </c>
      <c r="AM675">
        <v>8</v>
      </c>
      <c r="AN675">
        <v>6</v>
      </c>
      <c r="AO675">
        <v>0</v>
      </c>
    </row>
    <row r="676" spans="1:41">
      <c r="A676" t="s">
        <v>2292</v>
      </c>
      <c r="B676">
        <v>1</v>
      </c>
      <c r="C676">
        <v>0.25</v>
      </c>
      <c r="D676">
        <v>1</v>
      </c>
      <c r="E676">
        <v>1</v>
      </c>
      <c r="F676">
        <v>4</v>
      </c>
      <c r="G676">
        <v>2</v>
      </c>
      <c r="H676">
        <v>1</v>
      </c>
      <c r="I676">
        <v>2</v>
      </c>
      <c r="J676">
        <v>0.5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0</v>
      </c>
      <c r="Q676">
        <v>0.5</v>
      </c>
      <c r="R676">
        <v>1</v>
      </c>
      <c r="S676">
        <v>1</v>
      </c>
      <c r="T676">
        <v>124</v>
      </c>
      <c r="U676">
        <v>6400</v>
      </c>
      <c r="V676">
        <v>70</v>
      </c>
      <c r="W676">
        <v>495</v>
      </c>
      <c r="X676">
        <v>65</v>
      </c>
      <c r="Y676" t="s">
        <v>2295</v>
      </c>
      <c r="Z676">
        <v>78</v>
      </c>
      <c r="AA676">
        <v>1000000</v>
      </c>
      <c r="AB676">
        <v>2.1</v>
      </c>
      <c r="AC676">
        <v>95</v>
      </c>
      <c r="AD676" t="s">
        <v>2296</v>
      </c>
      <c r="AE676" t="s">
        <v>2297</v>
      </c>
      <c r="AF676">
        <v>50</v>
      </c>
      <c r="AG676">
        <v>675</v>
      </c>
      <c r="AH676">
        <v>69</v>
      </c>
      <c r="AI676">
        <v>71</v>
      </c>
      <c r="AJ676">
        <v>58</v>
      </c>
      <c r="AK676" t="s">
        <v>231</v>
      </c>
      <c r="AL676" t="s">
        <v>109</v>
      </c>
      <c r="AM676">
        <v>136</v>
      </c>
      <c r="AN676">
        <v>6</v>
      </c>
      <c r="AO676">
        <v>0</v>
      </c>
    </row>
    <row r="677" spans="1:41">
      <c r="A677" t="s">
        <v>2298</v>
      </c>
      <c r="B677">
        <v>1</v>
      </c>
      <c r="C677">
        <v>1</v>
      </c>
      <c r="D677">
        <v>1</v>
      </c>
      <c r="E677">
        <v>1</v>
      </c>
      <c r="F677">
        <v>1</v>
      </c>
      <c r="G677">
        <v>2</v>
      </c>
      <c r="H677">
        <v>1</v>
      </c>
      <c r="I677">
        <v>1</v>
      </c>
      <c r="J677">
        <v>0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80</v>
      </c>
      <c r="U677">
        <v>5120</v>
      </c>
      <c r="V677">
        <v>70</v>
      </c>
      <c r="W677">
        <v>472</v>
      </c>
      <c r="X677">
        <v>160</v>
      </c>
      <c r="Y677" t="s">
        <v>2299</v>
      </c>
      <c r="Z677">
        <v>60</v>
      </c>
      <c r="AA677">
        <v>1000000</v>
      </c>
      <c r="AB677">
        <v>1.2</v>
      </c>
      <c r="AC677">
        <v>75</v>
      </c>
      <c r="AD677" t="s">
        <v>2300</v>
      </c>
      <c r="AE677" t="s">
        <v>2301</v>
      </c>
      <c r="AF677">
        <v>50</v>
      </c>
      <c r="AG677">
        <v>676</v>
      </c>
      <c r="AH677">
        <v>65</v>
      </c>
      <c r="AI677">
        <v>90</v>
      </c>
      <c r="AJ677">
        <v>102</v>
      </c>
      <c r="AK677" t="s">
        <v>99</v>
      </c>
      <c r="AM677">
        <v>28</v>
      </c>
      <c r="AN677">
        <v>6</v>
      </c>
      <c r="AO677">
        <v>0</v>
      </c>
    </row>
    <row r="678" spans="1:41">
      <c r="A678" t="s">
        <v>2302</v>
      </c>
      <c r="B678">
        <v>2</v>
      </c>
      <c r="C678">
        <v>2</v>
      </c>
      <c r="D678">
        <v>1</v>
      </c>
      <c r="E678">
        <v>1</v>
      </c>
      <c r="F678">
        <v>1</v>
      </c>
      <c r="G678">
        <v>0.5</v>
      </c>
      <c r="H678">
        <v>1</v>
      </c>
      <c r="I678">
        <v>1</v>
      </c>
      <c r="J678">
        <v>2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0.5</v>
      </c>
      <c r="Q678">
        <v>1</v>
      </c>
      <c r="R678">
        <v>1</v>
      </c>
      <c r="S678">
        <v>1</v>
      </c>
      <c r="T678">
        <v>48</v>
      </c>
      <c r="U678">
        <v>5120</v>
      </c>
      <c r="V678">
        <v>70</v>
      </c>
      <c r="W678">
        <v>355</v>
      </c>
      <c r="X678">
        <v>190</v>
      </c>
      <c r="Y678" t="s">
        <v>2303</v>
      </c>
      <c r="Z678">
        <v>54</v>
      </c>
      <c r="AA678">
        <v>1000000</v>
      </c>
      <c r="AB678">
        <v>0.3</v>
      </c>
      <c r="AC678">
        <v>62</v>
      </c>
      <c r="AD678" t="s">
        <v>2304</v>
      </c>
      <c r="AE678" t="s">
        <v>2305</v>
      </c>
      <c r="AF678">
        <v>50</v>
      </c>
      <c r="AG678">
        <v>677</v>
      </c>
      <c r="AH678">
        <v>63</v>
      </c>
      <c r="AI678">
        <v>60</v>
      </c>
      <c r="AJ678">
        <v>68</v>
      </c>
      <c r="AK678" t="s">
        <v>253</v>
      </c>
      <c r="AM678">
        <v>3.5</v>
      </c>
      <c r="AN678">
        <v>6</v>
      </c>
      <c r="AO678">
        <v>0</v>
      </c>
    </row>
    <row r="679" spans="1:41">
      <c r="A679" t="s">
        <v>2306</v>
      </c>
      <c r="B679">
        <v>2</v>
      </c>
      <c r="C679">
        <v>2</v>
      </c>
      <c r="D679">
        <v>1</v>
      </c>
      <c r="E679">
        <v>1</v>
      </c>
      <c r="F679">
        <v>1</v>
      </c>
      <c r="G679">
        <v>0.5</v>
      </c>
      <c r="H679">
        <v>1</v>
      </c>
      <c r="I679">
        <v>1</v>
      </c>
      <c r="J679">
        <v>2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0.5</v>
      </c>
      <c r="Q679">
        <v>1</v>
      </c>
      <c r="R679">
        <v>1</v>
      </c>
      <c r="S679">
        <v>1</v>
      </c>
      <c r="T679">
        <v>48</v>
      </c>
      <c r="U679">
        <v>5120</v>
      </c>
      <c r="V679">
        <v>70</v>
      </c>
      <c r="W679">
        <v>466</v>
      </c>
      <c r="X679">
        <v>75</v>
      </c>
      <c r="Y679" t="s">
        <v>2307</v>
      </c>
      <c r="Z679">
        <v>76</v>
      </c>
      <c r="AA679">
        <v>1000000</v>
      </c>
      <c r="AB679">
        <v>0.6</v>
      </c>
      <c r="AC679">
        <v>74</v>
      </c>
      <c r="AD679" t="s">
        <v>2308</v>
      </c>
      <c r="AE679" t="s">
        <v>2309</v>
      </c>
      <c r="AF679">
        <v>50</v>
      </c>
      <c r="AG679">
        <v>678</v>
      </c>
      <c r="AH679">
        <v>83</v>
      </c>
      <c r="AI679">
        <v>81</v>
      </c>
      <c r="AJ679">
        <v>104</v>
      </c>
      <c r="AK679" t="s">
        <v>253</v>
      </c>
      <c r="AM679">
        <v>8.5</v>
      </c>
      <c r="AN679">
        <v>6</v>
      </c>
      <c r="AO679">
        <v>0</v>
      </c>
    </row>
    <row r="680" spans="1:41">
      <c r="A680" t="s">
        <v>2310</v>
      </c>
      <c r="B680">
        <v>0.25</v>
      </c>
      <c r="C680">
        <v>2</v>
      </c>
      <c r="D680">
        <v>0.5</v>
      </c>
      <c r="E680">
        <v>1</v>
      </c>
      <c r="F680">
        <v>0.5</v>
      </c>
      <c r="G680">
        <v>0</v>
      </c>
      <c r="H680">
        <v>2</v>
      </c>
      <c r="I680">
        <v>0.5</v>
      </c>
      <c r="J680">
        <v>2</v>
      </c>
      <c r="K680">
        <v>0.5</v>
      </c>
      <c r="L680">
        <v>2</v>
      </c>
      <c r="M680">
        <v>0.5</v>
      </c>
      <c r="N680">
        <v>0</v>
      </c>
      <c r="O680">
        <v>0</v>
      </c>
      <c r="P680">
        <v>0.5</v>
      </c>
      <c r="Q680">
        <v>0.5</v>
      </c>
      <c r="R680">
        <v>0.5</v>
      </c>
      <c r="S680">
        <v>1</v>
      </c>
      <c r="T680">
        <v>80</v>
      </c>
      <c r="U680">
        <v>5120</v>
      </c>
      <c r="V680">
        <v>70</v>
      </c>
      <c r="W680">
        <v>325</v>
      </c>
      <c r="X680">
        <v>180</v>
      </c>
      <c r="Y680" t="s">
        <v>2311</v>
      </c>
      <c r="Z680">
        <v>100</v>
      </c>
      <c r="AA680">
        <v>1000000</v>
      </c>
      <c r="AB680">
        <v>0.8</v>
      </c>
      <c r="AC680">
        <v>45</v>
      </c>
      <c r="AD680" t="s">
        <v>2312</v>
      </c>
      <c r="AE680" t="s">
        <v>2313</v>
      </c>
      <c r="AF680">
        <v>50</v>
      </c>
      <c r="AG680">
        <v>679</v>
      </c>
      <c r="AH680">
        <v>35</v>
      </c>
      <c r="AI680">
        <v>37</v>
      </c>
      <c r="AJ680">
        <v>28</v>
      </c>
      <c r="AK680" t="s">
        <v>307</v>
      </c>
      <c r="AL680" t="s">
        <v>343</v>
      </c>
      <c r="AM680">
        <v>2</v>
      </c>
      <c r="AN680">
        <v>6</v>
      </c>
      <c r="AO680">
        <v>0</v>
      </c>
    </row>
    <row r="681" spans="1:41">
      <c r="A681" t="s">
        <v>2310</v>
      </c>
      <c r="B681">
        <v>0.25</v>
      </c>
      <c r="C681">
        <v>2</v>
      </c>
      <c r="D681">
        <v>0.5</v>
      </c>
      <c r="E681">
        <v>1</v>
      </c>
      <c r="F681">
        <v>0.5</v>
      </c>
      <c r="G681">
        <v>0</v>
      </c>
      <c r="H681">
        <v>2</v>
      </c>
      <c r="I681">
        <v>0.5</v>
      </c>
      <c r="J681">
        <v>2</v>
      </c>
      <c r="K681">
        <v>0.5</v>
      </c>
      <c r="L681">
        <v>2</v>
      </c>
      <c r="M681">
        <v>0.5</v>
      </c>
      <c r="N681">
        <v>0</v>
      </c>
      <c r="O681">
        <v>0</v>
      </c>
      <c r="P681">
        <v>0.5</v>
      </c>
      <c r="Q681">
        <v>0.5</v>
      </c>
      <c r="R681">
        <v>0.5</v>
      </c>
      <c r="S681">
        <v>1</v>
      </c>
      <c r="T681">
        <v>110</v>
      </c>
      <c r="U681">
        <v>5120</v>
      </c>
      <c r="V681">
        <v>70</v>
      </c>
      <c r="W681">
        <v>448</v>
      </c>
      <c r="X681">
        <v>90</v>
      </c>
      <c r="Y681" t="s">
        <v>2311</v>
      </c>
      <c r="Z681">
        <v>150</v>
      </c>
      <c r="AA681">
        <v>1000000</v>
      </c>
      <c r="AB681">
        <v>0.8</v>
      </c>
      <c r="AC681">
        <v>59</v>
      </c>
      <c r="AD681" t="s">
        <v>2314</v>
      </c>
      <c r="AE681" t="s">
        <v>2315</v>
      </c>
      <c r="AF681">
        <v>50</v>
      </c>
      <c r="AG681">
        <v>680</v>
      </c>
      <c r="AH681">
        <v>45</v>
      </c>
      <c r="AI681">
        <v>49</v>
      </c>
      <c r="AJ681">
        <v>35</v>
      </c>
      <c r="AK681" t="s">
        <v>307</v>
      </c>
      <c r="AL681" t="s">
        <v>343</v>
      </c>
      <c r="AM681">
        <v>4.5</v>
      </c>
      <c r="AN681">
        <v>6</v>
      </c>
      <c r="AO681">
        <v>0</v>
      </c>
    </row>
    <row r="682" spans="1:41">
      <c r="A682" t="s">
        <v>2316</v>
      </c>
      <c r="B682">
        <v>0.25</v>
      </c>
      <c r="C682">
        <v>2</v>
      </c>
      <c r="D682">
        <v>0.5</v>
      </c>
      <c r="E682">
        <v>1</v>
      </c>
      <c r="F682">
        <v>0.5</v>
      </c>
      <c r="G682">
        <v>0</v>
      </c>
      <c r="H682">
        <v>2</v>
      </c>
      <c r="I682">
        <v>0.5</v>
      </c>
      <c r="J682">
        <v>2</v>
      </c>
      <c r="K682">
        <v>0.5</v>
      </c>
      <c r="L682">
        <v>2</v>
      </c>
      <c r="M682">
        <v>0.5</v>
      </c>
      <c r="N682">
        <v>0</v>
      </c>
      <c r="O682">
        <v>0</v>
      </c>
      <c r="P682">
        <v>0.5</v>
      </c>
      <c r="Q682">
        <v>0.5</v>
      </c>
      <c r="R682">
        <v>0.5</v>
      </c>
      <c r="S682">
        <v>1</v>
      </c>
      <c r="T682">
        <v>150</v>
      </c>
      <c r="U682">
        <v>5120</v>
      </c>
      <c r="V682">
        <v>70</v>
      </c>
      <c r="W682">
        <v>520</v>
      </c>
      <c r="X682">
        <v>45</v>
      </c>
      <c r="Y682" t="s">
        <v>2317</v>
      </c>
      <c r="Z682">
        <v>50</v>
      </c>
      <c r="AA682">
        <v>1000000</v>
      </c>
      <c r="AB682">
        <v>1.7</v>
      </c>
      <c r="AC682">
        <v>60</v>
      </c>
      <c r="AD682" t="s">
        <v>2318</v>
      </c>
      <c r="AE682" t="s">
        <v>2319</v>
      </c>
      <c r="AF682">
        <v>50</v>
      </c>
      <c r="AG682">
        <v>681</v>
      </c>
      <c r="AH682">
        <v>150</v>
      </c>
      <c r="AI682">
        <v>50</v>
      </c>
      <c r="AJ682">
        <v>60</v>
      </c>
      <c r="AK682" t="s">
        <v>307</v>
      </c>
      <c r="AL682" t="s">
        <v>343</v>
      </c>
      <c r="AM682">
        <v>53</v>
      </c>
      <c r="AN682">
        <v>6</v>
      </c>
      <c r="AO682">
        <v>0</v>
      </c>
    </row>
    <row r="683" spans="1:41">
      <c r="A683" t="s">
        <v>2320</v>
      </c>
      <c r="B683">
        <v>0.5</v>
      </c>
      <c r="C683">
        <v>0.5</v>
      </c>
      <c r="D683">
        <v>0</v>
      </c>
      <c r="E683">
        <v>1</v>
      </c>
      <c r="F683">
        <v>1</v>
      </c>
      <c r="G683">
        <v>0.5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2</v>
      </c>
      <c r="P683">
        <v>1</v>
      </c>
      <c r="Q683">
        <v>1</v>
      </c>
      <c r="R683">
        <v>2</v>
      </c>
      <c r="S683">
        <v>1</v>
      </c>
      <c r="T683">
        <v>52</v>
      </c>
      <c r="U683">
        <v>5120</v>
      </c>
      <c r="V683">
        <v>70</v>
      </c>
      <c r="W683">
        <v>341</v>
      </c>
      <c r="X683">
        <v>200</v>
      </c>
      <c r="Y683" t="s">
        <v>2321</v>
      </c>
      <c r="Z683">
        <v>60</v>
      </c>
      <c r="AA683">
        <v>1000000</v>
      </c>
      <c r="AB683">
        <v>0.2</v>
      </c>
      <c r="AC683">
        <v>78</v>
      </c>
      <c r="AD683" t="s">
        <v>2322</v>
      </c>
      <c r="AE683" t="s">
        <v>2323</v>
      </c>
      <c r="AF683">
        <v>50</v>
      </c>
      <c r="AG683">
        <v>682</v>
      </c>
      <c r="AH683">
        <v>63</v>
      </c>
      <c r="AI683">
        <v>65</v>
      </c>
      <c r="AJ683">
        <v>23</v>
      </c>
      <c r="AK683" t="s">
        <v>159</v>
      </c>
      <c r="AM683">
        <v>0.5</v>
      </c>
      <c r="AN683">
        <v>6</v>
      </c>
      <c r="AO683">
        <v>0</v>
      </c>
    </row>
    <row r="684" spans="1:41">
      <c r="A684" t="s">
        <v>2320</v>
      </c>
      <c r="B684">
        <v>0.5</v>
      </c>
      <c r="C684">
        <v>0.5</v>
      </c>
      <c r="D684">
        <v>0</v>
      </c>
      <c r="E684">
        <v>1</v>
      </c>
      <c r="F684">
        <v>1</v>
      </c>
      <c r="G684">
        <v>0.5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2</v>
      </c>
      <c r="P684">
        <v>1</v>
      </c>
      <c r="Q684">
        <v>1</v>
      </c>
      <c r="R684">
        <v>2</v>
      </c>
      <c r="S684">
        <v>1</v>
      </c>
      <c r="T684">
        <v>72</v>
      </c>
      <c r="U684">
        <v>5120</v>
      </c>
      <c r="V684">
        <v>70</v>
      </c>
      <c r="W684">
        <v>462</v>
      </c>
      <c r="X684">
        <v>140</v>
      </c>
      <c r="Y684" t="s">
        <v>2324</v>
      </c>
      <c r="Z684">
        <v>72</v>
      </c>
      <c r="AA684">
        <v>1000000</v>
      </c>
      <c r="AB684">
        <v>0.8</v>
      </c>
      <c r="AC684">
        <v>101</v>
      </c>
      <c r="AD684" t="s">
        <v>2325</v>
      </c>
      <c r="AE684" t="s">
        <v>2326</v>
      </c>
      <c r="AF684">
        <v>50</v>
      </c>
      <c r="AG684">
        <v>683</v>
      </c>
      <c r="AH684">
        <v>99</v>
      </c>
      <c r="AI684">
        <v>89</v>
      </c>
      <c r="AJ684">
        <v>29</v>
      </c>
      <c r="AK684" t="s">
        <v>159</v>
      </c>
      <c r="AM684">
        <v>15.5</v>
      </c>
      <c r="AN684">
        <v>6</v>
      </c>
      <c r="AO684">
        <v>0</v>
      </c>
    </row>
    <row r="685" spans="1:41">
      <c r="A685" t="s">
        <v>2327</v>
      </c>
      <c r="B685">
        <v>0.5</v>
      </c>
      <c r="C685">
        <v>0.5</v>
      </c>
      <c r="D685">
        <v>0</v>
      </c>
      <c r="E685">
        <v>1</v>
      </c>
      <c r="F685">
        <v>1</v>
      </c>
      <c r="G685">
        <v>0.5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2</v>
      </c>
      <c r="P685">
        <v>1</v>
      </c>
      <c r="Q685">
        <v>1</v>
      </c>
      <c r="R685">
        <v>2</v>
      </c>
      <c r="S685">
        <v>1</v>
      </c>
      <c r="T685">
        <v>48</v>
      </c>
      <c r="U685">
        <v>5120</v>
      </c>
      <c r="V685">
        <v>70</v>
      </c>
      <c r="W685">
        <v>341</v>
      </c>
      <c r="X685">
        <v>200</v>
      </c>
      <c r="Y685" t="s">
        <v>2328</v>
      </c>
      <c r="Z685">
        <v>66</v>
      </c>
      <c r="AA685">
        <v>1000000</v>
      </c>
      <c r="AB685">
        <v>0.4</v>
      </c>
      <c r="AC685">
        <v>62</v>
      </c>
      <c r="AD685" t="s">
        <v>2329</v>
      </c>
      <c r="AE685" t="s">
        <v>2330</v>
      </c>
      <c r="AF685">
        <v>50</v>
      </c>
      <c r="AG685">
        <v>684</v>
      </c>
      <c r="AH685">
        <v>59</v>
      </c>
      <c r="AI685">
        <v>57</v>
      </c>
      <c r="AJ685">
        <v>49</v>
      </c>
      <c r="AK685" t="s">
        <v>159</v>
      </c>
      <c r="AM685">
        <v>3.5</v>
      </c>
      <c r="AN685">
        <v>6</v>
      </c>
      <c r="AO685">
        <v>0</v>
      </c>
    </row>
    <row r="686" spans="1:41">
      <c r="A686" t="s">
        <v>2327</v>
      </c>
      <c r="B686">
        <v>0.5</v>
      </c>
      <c r="C686">
        <v>0.5</v>
      </c>
      <c r="D686">
        <v>0</v>
      </c>
      <c r="E686">
        <v>1</v>
      </c>
      <c r="F686">
        <v>1</v>
      </c>
      <c r="G686">
        <v>0.5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2</v>
      </c>
      <c r="P686">
        <v>1</v>
      </c>
      <c r="Q686">
        <v>1</v>
      </c>
      <c r="R686">
        <v>2</v>
      </c>
      <c r="S686">
        <v>1</v>
      </c>
      <c r="T686">
        <v>80</v>
      </c>
      <c r="U686">
        <v>5120</v>
      </c>
      <c r="V686">
        <v>70</v>
      </c>
      <c r="W686">
        <v>480</v>
      </c>
      <c r="X686">
        <v>140</v>
      </c>
      <c r="Y686" t="s">
        <v>2331</v>
      </c>
      <c r="Z686">
        <v>86</v>
      </c>
      <c r="AA686">
        <v>1000000</v>
      </c>
      <c r="AB686">
        <v>0.8</v>
      </c>
      <c r="AC686">
        <v>82</v>
      </c>
      <c r="AD686" t="s">
        <v>2332</v>
      </c>
      <c r="AE686" t="s">
        <v>2333</v>
      </c>
      <c r="AF686">
        <v>50</v>
      </c>
      <c r="AG686">
        <v>685</v>
      </c>
      <c r="AH686">
        <v>85</v>
      </c>
      <c r="AI686">
        <v>75</v>
      </c>
      <c r="AJ686">
        <v>72</v>
      </c>
      <c r="AK686" t="s">
        <v>159</v>
      </c>
      <c r="AM686">
        <v>5</v>
      </c>
      <c r="AN686">
        <v>6</v>
      </c>
      <c r="AO686">
        <v>0</v>
      </c>
    </row>
    <row r="687" spans="1:41">
      <c r="A687" t="s">
        <v>2334</v>
      </c>
      <c r="B687">
        <v>4</v>
      </c>
      <c r="C687">
        <v>1</v>
      </c>
      <c r="D687">
        <v>1</v>
      </c>
      <c r="E687">
        <v>1</v>
      </c>
      <c r="F687">
        <v>2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0</v>
      </c>
      <c r="Q687">
        <v>1</v>
      </c>
      <c r="R687">
        <v>1</v>
      </c>
      <c r="S687">
        <v>1</v>
      </c>
      <c r="T687">
        <v>54</v>
      </c>
      <c r="U687">
        <v>5120</v>
      </c>
      <c r="V687">
        <v>70</v>
      </c>
      <c r="W687">
        <v>288</v>
      </c>
      <c r="X687">
        <v>190</v>
      </c>
      <c r="Y687" t="s">
        <v>2335</v>
      </c>
      <c r="Z687">
        <v>53</v>
      </c>
      <c r="AA687">
        <v>1000000</v>
      </c>
      <c r="AB687">
        <v>0.4</v>
      </c>
      <c r="AC687">
        <v>53</v>
      </c>
      <c r="AD687" t="s">
        <v>2336</v>
      </c>
      <c r="AE687" t="s">
        <v>2337</v>
      </c>
      <c r="AF687">
        <v>50</v>
      </c>
      <c r="AG687">
        <v>686</v>
      </c>
      <c r="AH687">
        <v>37</v>
      </c>
      <c r="AI687">
        <v>46</v>
      </c>
      <c r="AJ687">
        <v>45</v>
      </c>
      <c r="AK687" t="s">
        <v>109</v>
      </c>
      <c r="AL687" t="s">
        <v>253</v>
      </c>
      <c r="AM687">
        <v>3.5</v>
      </c>
      <c r="AN687">
        <v>6</v>
      </c>
      <c r="AO687">
        <v>0</v>
      </c>
    </row>
    <row r="688" spans="1:41">
      <c r="A688" t="s">
        <v>2334</v>
      </c>
      <c r="B688">
        <v>4</v>
      </c>
      <c r="C688">
        <v>1</v>
      </c>
      <c r="D688">
        <v>1</v>
      </c>
      <c r="E688">
        <v>1</v>
      </c>
      <c r="F688">
        <v>2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0</v>
      </c>
      <c r="Q688">
        <v>1</v>
      </c>
      <c r="R688">
        <v>1</v>
      </c>
      <c r="S688">
        <v>1</v>
      </c>
      <c r="T688">
        <v>92</v>
      </c>
      <c r="U688">
        <v>5120</v>
      </c>
      <c r="V688">
        <v>70</v>
      </c>
      <c r="W688">
        <v>482</v>
      </c>
      <c r="X688">
        <v>80</v>
      </c>
      <c r="Y688" t="s">
        <v>2338</v>
      </c>
      <c r="Z688">
        <v>88</v>
      </c>
      <c r="AA688">
        <v>1000000</v>
      </c>
      <c r="AB688">
        <v>1.5</v>
      </c>
      <c r="AC688">
        <v>86</v>
      </c>
      <c r="AD688" t="s">
        <v>2339</v>
      </c>
      <c r="AE688" t="s">
        <v>2340</v>
      </c>
      <c r="AF688">
        <v>50</v>
      </c>
      <c r="AG688">
        <v>687</v>
      </c>
      <c r="AH688">
        <v>68</v>
      </c>
      <c r="AI688">
        <v>75</v>
      </c>
      <c r="AJ688">
        <v>73</v>
      </c>
      <c r="AK688" t="s">
        <v>109</v>
      </c>
      <c r="AL688" t="s">
        <v>253</v>
      </c>
      <c r="AM688">
        <v>47</v>
      </c>
      <c r="AN688">
        <v>6</v>
      </c>
      <c r="AO688">
        <v>0</v>
      </c>
    </row>
    <row r="689" spans="1:41">
      <c r="A689" t="s">
        <v>2341</v>
      </c>
      <c r="B689">
        <v>1</v>
      </c>
      <c r="C689">
        <v>1</v>
      </c>
      <c r="D689">
        <v>1</v>
      </c>
      <c r="E689">
        <v>2</v>
      </c>
      <c r="F689">
        <v>1</v>
      </c>
      <c r="G689">
        <v>2</v>
      </c>
      <c r="H689">
        <v>0.25</v>
      </c>
      <c r="I689">
        <v>0.5</v>
      </c>
      <c r="J689">
        <v>1</v>
      </c>
      <c r="K689">
        <v>4</v>
      </c>
      <c r="L689">
        <v>2</v>
      </c>
      <c r="M689">
        <v>0.5</v>
      </c>
      <c r="N689">
        <v>0.5</v>
      </c>
      <c r="O689">
        <v>0.5</v>
      </c>
      <c r="P689">
        <v>1</v>
      </c>
      <c r="Q689">
        <v>1</v>
      </c>
      <c r="R689">
        <v>1</v>
      </c>
      <c r="S689">
        <v>1</v>
      </c>
      <c r="T689">
        <v>52</v>
      </c>
      <c r="U689">
        <v>5120</v>
      </c>
      <c r="V689">
        <v>70</v>
      </c>
      <c r="W689">
        <v>306</v>
      </c>
      <c r="X689">
        <v>120</v>
      </c>
      <c r="Y689" t="s">
        <v>2342</v>
      </c>
      <c r="Z689">
        <v>67</v>
      </c>
      <c r="AA689">
        <v>1000000</v>
      </c>
      <c r="AB689">
        <v>0.5</v>
      </c>
      <c r="AC689">
        <v>42</v>
      </c>
      <c r="AD689" t="s">
        <v>2343</v>
      </c>
      <c r="AE689" t="s">
        <v>2344</v>
      </c>
      <c r="AF689">
        <v>50</v>
      </c>
      <c r="AG689">
        <v>688</v>
      </c>
      <c r="AH689">
        <v>39</v>
      </c>
      <c r="AI689">
        <v>56</v>
      </c>
      <c r="AJ689">
        <v>50</v>
      </c>
      <c r="AK689" t="s">
        <v>284</v>
      </c>
      <c r="AL689" t="s">
        <v>66</v>
      </c>
      <c r="AM689">
        <v>31</v>
      </c>
      <c r="AN689">
        <v>6</v>
      </c>
      <c r="AO689">
        <v>0</v>
      </c>
    </row>
    <row r="690" spans="1:41">
      <c r="A690" t="s">
        <v>2341</v>
      </c>
      <c r="B690">
        <v>1</v>
      </c>
      <c r="C690">
        <v>1</v>
      </c>
      <c r="D690">
        <v>1</v>
      </c>
      <c r="E690">
        <v>2</v>
      </c>
      <c r="F690">
        <v>1</v>
      </c>
      <c r="G690">
        <v>2</v>
      </c>
      <c r="H690">
        <v>0.25</v>
      </c>
      <c r="I690">
        <v>0.5</v>
      </c>
      <c r="J690">
        <v>1</v>
      </c>
      <c r="K690">
        <v>4</v>
      </c>
      <c r="L690">
        <v>2</v>
      </c>
      <c r="M690">
        <v>0.5</v>
      </c>
      <c r="N690">
        <v>0.5</v>
      </c>
      <c r="O690">
        <v>0.5</v>
      </c>
      <c r="P690">
        <v>1</v>
      </c>
      <c r="Q690">
        <v>1</v>
      </c>
      <c r="R690">
        <v>1</v>
      </c>
      <c r="S690">
        <v>1</v>
      </c>
      <c r="T690">
        <v>105</v>
      </c>
      <c r="U690">
        <v>5120</v>
      </c>
      <c r="V690">
        <v>70</v>
      </c>
      <c r="W690">
        <v>500</v>
      </c>
      <c r="X690">
        <v>45</v>
      </c>
      <c r="Y690" t="s">
        <v>2345</v>
      </c>
      <c r="Z690">
        <v>115</v>
      </c>
      <c r="AA690">
        <v>1000000</v>
      </c>
      <c r="AB690">
        <v>1.3</v>
      </c>
      <c r="AC690">
        <v>72</v>
      </c>
      <c r="AD690" t="s">
        <v>2346</v>
      </c>
      <c r="AE690" t="s">
        <v>2347</v>
      </c>
      <c r="AF690">
        <v>50</v>
      </c>
      <c r="AG690">
        <v>689</v>
      </c>
      <c r="AH690">
        <v>54</v>
      </c>
      <c r="AI690">
        <v>86</v>
      </c>
      <c r="AJ690">
        <v>68</v>
      </c>
      <c r="AK690" t="s">
        <v>284</v>
      </c>
      <c r="AL690" t="s">
        <v>66</v>
      </c>
      <c r="AM690">
        <v>96</v>
      </c>
      <c r="AN690">
        <v>6</v>
      </c>
      <c r="AO690">
        <v>0</v>
      </c>
    </row>
    <row r="691" spans="1:41">
      <c r="A691" t="s">
        <v>2348</v>
      </c>
      <c r="B691">
        <v>0.5</v>
      </c>
      <c r="C691">
        <v>1</v>
      </c>
      <c r="D691">
        <v>1</v>
      </c>
      <c r="E691">
        <v>2</v>
      </c>
      <c r="F691">
        <v>0.5</v>
      </c>
      <c r="G691">
        <v>0.5</v>
      </c>
      <c r="H691">
        <v>0.5</v>
      </c>
      <c r="I691">
        <v>1</v>
      </c>
      <c r="J691">
        <v>1</v>
      </c>
      <c r="K691">
        <v>1</v>
      </c>
      <c r="L691">
        <v>2</v>
      </c>
      <c r="M691">
        <v>0.5</v>
      </c>
      <c r="N691">
        <v>1</v>
      </c>
      <c r="O691">
        <v>0.5</v>
      </c>
      <c r="P691">
        <v>2</v>
      </c>
      <c r="Q691">
        <v>1</v>
      </c>
      <c r="R691">
        <v>0.5</v>
      </c>
      <c r="S691">
        <v>0.5</v>
      </c>
      <c r="T691">
        <v>60</v>
      </c>
      <c r="U691">
        <v>5120</v>
      </c>
      <c r="V691">
        <v>70</v>
      </c>
      <c r="W691">
        <v>320</v>
      </c>
      <c r="X691">
        <v>225</v>
      </c>
      <c r="Y691" t="s">
        <v>2349</v>
      </c>
      <c r="Z691">
        <v>60</v>
      </c>
      <c r="AA691">
        <v>1000000</v>
      </c>
      <c r="AB691">
        <v>0.5</v>
      </c>
      <c r="AC691">
        <v>50</v>
      </c>
      <c r="AD691" t="s">
        <v>2350</v>
      </c>
      <c r="AE691" t="s">
        <v>2351</v>
      </c>
      <c r="AF691">
        <v>50</v>
      </c>
      <c r="AG691">
        <v>690</v>
      </c>
      <c r="AH691">
        <v>60</v>
      </c>
      <c r="AI691">
        <v>60</v>
      </c>
      <c r="AJ691">
        <v>30</v>
      </c>
      <c r="AK691" t="s">
        <v>46</v>
      </c>
      <c r="AL691" t="s">
        <v>66</v>
      </c>
      <c r="AM691">
        <v>7.3</v>
      </c>
      <c r="AN691">
        <v>6</v>
      </c>
      <c r="AO691">
        <v>0</v>
      </c>
    </row>
    <row r="692" spans="1:41">
      <c r="A692" t="s">
        <v>2348</v>
      </c>
      <c r="B692">
        <v>0.5</v>
      </c>
      <c r="C692">
        <v>1</v>
      </c>
      <c r="D692">
        <v>2</v>
      </c>
      <c r="E692">
        <v>0.5</v>
      </c>
      <c r="F692">
        <v>1</v>
      </c>
      <c r="G692">
        <v>0.5</v>
      </c>
      <c r="H692">
        <v>0.5</v>
      </c>
      <c r="I692">
        <v>1</v>
      </c>
      <c r="J692">
        <v>1</v>
      </c>
      <c r="K692">
        <v>0.25</v>
      </c>
      <c r="L692">
        <v>2</v>
      </c>
      <c r="M692">
        <v>2</v>
      </c>
      <c r="N692">
        <v>1</v>
      </c>
      <c r="O692">
        <v>0.5</v>
      </c>
      <c r="P692">
        <v>2</v>
      </c>
      <c r="Q692">
        <v>1</v>
      </c>
      <c r="R692">
        <v>1</v>
      </c>
      <c r="S692">
        <v>0.5</v>
      </c>
      <c r="T692">
        <v>75</v>
      </c>
      <c r="U692">
        <v>5120</v>
      </c>
      <c r="V692">
        <v>70</v>
      </c>
      <c r="W692">
        <v>494</v>
      </c>
      <c r="X692">
        <v>55</v>
      </c>
      <c r="Y692" t="s">
        <v>2349</v>
      </c>
      <c r="Z692">
        <v>90</v>
      </c>
      <c r="AA692">
        <v>1000000</v>
      </c>
      <c r="AB692">
        <v>1.8</v>
      </c>
      <c r="AC692">
        <v>65</v>
      </c>
      <c r="AD692" t="s">
        <v>2352</v>
      </c>
      <c r="AE692" t="s">
        <v>2353</v>
      </c>
      <c r="AF692">
        <v>50</v>
      </c>
      <c r="AG692">
        <v>691</v>
      </c>
      <c r="AH692">
        <v>97</v>
      </c>
      <c r="AI692">
        <v>123</v>
      </c>
      <c r="AJ692">
        <v>44</v>
      </c>
      <c r="AK692" t="s">
        <v>46</v>
      </c>
      <c r="AL692" t="s">
        <v>538</v>
      </c>
      <c r="AM692">
        <v>81.5</v>
      </c>
      <c r="AN692">
        <v>6</v>
      </c>
      <c r="AO692">
        <v>0</v>
      </c>
    </row>
    <row r="693" spans="1:41">
      <c r="A693" t="s">
        <v>2354</v>
      </c>
      <c r="B693">
        <v>1</v>
      </c>
      <c r="C693">
        <v>1</v>
      </c>
      <c r="D693">
        <v>1</v>
      </c>
      <c r="E693">
        <v>2</v>
      </c>
      <c r="F693">
        <v>1</v>
      </c>
      <c r="G693">
        <v>1</v>
      </c>
      <c r="H693">
        <v>0.5</v>
      </c>
      <c r="I693">
        <v>1</v>
      </c>
      <c r="J693">
        <v>1</v>
      </c>
      <c r="K693">
        <v>2</v>
      </c>
      <c r="L693">
        <v>1</v>
      </c>
      <c r="M693">
        <v>0.5</v>
      </c>
      <c r="N693">
        <v>1</v>
      </c>
      <c r="O693">
        <v>1</v>
      </c>
      <c r="P693">
        <v>1</v>
      </c>
      <c r="Q693">
        <v>1</v>
      </c>
      <c r="R693">
        <v>0.5</v>
      </c>
      <c r="S693">
        <v>0.5</v>
      </c>
      <c r="T693">
        <v>53</v>
      </c>
      <c r="U693">
        <v>3840</v>
      </c>
      <c r="V693">
        <v>70</v>
      </c>
      <c r="W693">
        <v>330</v>
      </c>
      <c r="X693">
        <v>225</v>
      </c>
      <c r="Y693" t="s">
        <v>2355</v>
      </c>
      <c r="Z693">
        <v>62</v>
      </c>
      <c r="AA693">
        <v>1250000</v>
      </c>
      <c r="AB693">
        <v>0.5</v>
      </c>
      <c r="AC693">
        <v>50</v>
      </c>
      <c r="AD693" t="s">
        <v>2356</v>
      </c>
      <c r="AE693" t="s">
        <v>2357</v>
      </c>
      <c r="AF693">
        <v>50</v>
      </c>
      <c r="AG693">
        <v>692</v>
      </c>
      <c r="AH693">
        <v>58</v>
      </c>
      <c r="AI693">
        <v>63</v>
      </c>
      <c r="AJ693">
        <v>44</v>
      </c>
      <c r="AK693" t="s">
        <v>66</v>
      </c>
      <c r="AM693">
        <v>8.3000000000000007</v>
      </c>
      <c r="AN693">
        <v>6</v>
      </c>
      <c r="AO693">
        <v>0</v>
      </c>
    </row>
    <row r="694" spans="1:41">
      <c r="A694" t="s">
        <v>2354</v>
      </c>
      <c r="B694">
        <v>1</v>
      </c>
      <c r="C694">
        <v>1</v>
      </c>
      <c r="D694">
        <v>1</v>
      </c>
      <c r="E694">
        <v>2</v>
      </c>
      <c r="F694">
        <v>1</v>
      </c>
      <c r="G694">
        <v>1</v>
      </c>
      <c r="H694">
        <v>0.5</v>
      </c>
      <c r="I694">
        <v>1</v>
      </c>
      <c r="J694">
        <v>1</v>
      </c>
      <c r="K694">
        <v>2</v>
      </c>
      <c r="L694">
        <v>1</v>
      </c>
      <c r="M694">
        <v>0.5</v>
      </c>
      <c r="N694">
        <v>1</v>
      </c>
      <c r="O694">
        <v>1</v>
      </c>
      <c r="P694">
        <v>1</v>
      </c>
      <c r="Q694">
        <v>1</v>
      </c>
      <c r="R694">
        <v>0.5</v>
      </c>
      <c r="S694">
        <v>0.5</v>
      </c>
      <c r="T694">
        <v>73</v>
      </c>
      <c r="U694">
        <v>3840</v>
      </c>
      <c r="V694">
        <v>70</v>
      </c>
      <c r="W694">
        <v>500</v>
      </c>
      <c r="X694">
        <v>55</v>
      </c>
      <c r="Y694" t="s">
        <v>2358</v>
      </c>
      <c r="Z694">
        <v>88</v>
      </c>
      <c r="AA694">
        <v>1250000</v>
      </c>
      <c r="AB694">
        <v>1.3</v>
      </c>
      <c r="AC694">
        <v>71</v>
      </c>
      <c r="AD694" t="s">
        <v>2359</v>
      </c>
      <c r="AE694" t="s">
        <v>2360</v>
      </c>
      <c r="AF694">
        <v>50</v>
      </c>
      <c r="AG694">
        <v>693</v>
      </c>
      <c r="AH694">
        <v>120</v>
      </c>
      <c r="AI694">
        <v>89</v>
      </c>
      <c r="AJ694">
        <v>59</v>
      </c>
      <c r="AK694" t="s">
        <v>66</v>
      </c>
      <c r="AM694">
        <v>35.299999999999997</v>
      </c>
      <c r="AN694">
        <v>6</v>
      </c>
      <c r="AO694">
        <v>0</v>
      </c>
    </row>
    <row r="695" spans="1:41">
      <c r="A695" t="s">
        <v>2361</v>
      </c>
      <c r="B695">
        <v>1</v>
      </c>
      <c r="C695">
        <v>1</v>
      </c>
      <c r="D695">
        <v>1</v>
      </c>
      <c r="E695">
        <v>0.5</v>
      </c>
      <c r="F695">
        <v>1</v>
      </c>
      <c r="G695">
        <v>2</v>
      </c>
      <c r="H695">
        <v>1</v>
      </c>
      <c r="I695">
        <v>0.5</v>
      </c>
      <c r="J695">
        <v>0</v>
      </c>
      <c r="K695">
        <v>1</v>
      </c>
      <c r="L695">
        <v>2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0.5</v>
      </c>
      <c r="S695">
        <v>1</v>
      </c>
      <c r="T695">
        <v>38</v>
      </c>
      <c r="U695">
        <v>5120</v>
      </c>
      <c r="V695">
        <v>70</v>
      </c>
      <c r="W695">
        <v>289</v>
      </c>
      <c r="X695">
        <v>190</v>
      </c>
      <c r="Y695" t="s">
        <v>2362</v>
      </c>
      <c r="Z695">
        <v>33</v>
      </c>
      <c r="AA695">
        <v>1000000</v>
      </c>
      <c r="AB695">
        <v>0.5</v>
      </c>
      <c r="AC695">
        <v>44</v>
      </c>
      <c r="AD695" t="s">
        <v>2363</v>
      </c>
      <c r="AE695" t="s">
        <v>2364</v>
      </c>
      <c r="AF695">
        <v>50</v>
      </c>
      <c r="AG695">
        <v>694</v>
      </c>
      <c r="AH695">
        <v>61</v>
      </c>
      <c r="AI695">
        <v>43</v>
      </c>
      <c r="AJ695">
        <v>70</v>
      </c>
      <c r="AK695" t="s">
        <v>128</v>
      </c>
      <c r="AL695" t="s">
        <v>99</v>
      </c>
      <c r="AM695">
        <v>6</v>
      </c>
      <c r="AN695">
        <v>6</v>
      </c>
      <c r="AO695">
        <v>0</v>
      </c>
    </row>
    <row r="696" spans="1:41">
      <c r="A696" t="s">
        <v>2361</v>
      </c>
      <c r="B696">
        <v>1</v>
      </c>
      <c r="C696">
        <v>1</v>
      </c>
      <c r="D696">
        <v>1</v>
      </c>
      <c r="E696">
        <v>0.5</v>
      </c>
      <c r="F696">
        <v>1</v>
      </c>
      <c r="G696">
        <v>2</v>
      </c>
      <c r="H696">
        <v>1</v>
      </c>
      <c r="I696">
        <v>0.5</v>
      </c>
      <c r="J696">
        <v>0</v>
      </c>
      <c r="K696">
        <v>1</v>
      </c>
      <c r="L696">
        <v>2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0.5</v>
      </c>
      <c r="S696">
        <v>1</v>
      </c>
      <c r="T696">
        <v>55</v>
      </c>
      <c r="U696">
        <v>5120</v>
      </c>
      <c r="V696">
        <v>70</v>
      </c>
      <c r="W696">
        <v>481</v>
      </c>
      <c r="X696">
        <v>75</v>
      </c>
      <c r="Y696" t="s">
        <v>2362</v>
      </c>
      <c r="Z696">
        <v>52</v>
      </c>
      <c r="AA696">
        <v>1000000</v>
      </c>
      <c r="AB696">
        <v>1</v>
      </c>
      <c r="AC696">
        <v>62</v>
      </c>
      <c r="AD696" t="s">
        <v>2365</v>
      </c>
      <c r="AE696" t="s">
        <v>2366</v>
      </c>
      <c r="AF696">
        <v>50</v>
      </c>
      <c r="AG696">
        <v>695</v>
      </c>
      <c r="AH696">
        <v>109</v>
      </c>
      <c r="AI696">
        <v>94</v>
      </c>
      <c r="AJ696">
        <v>109</v>
      </c>
      <c r="AK696" t="s">
        <v>128</v>
      </c>
      <c r="AL696" t="s">
        <v>99</v>
      </c>
      <c r="AM696">
        <v>21</v>
      </c>
      <c r="AN696">
        <v>6</v>
      </c>
      <c r="AO696">
        <v>0</v>
      </c>
    </row>
    <row r="697" spans="1:41">
      <c r="A697" t="s">
        <v>2367</v>
      </c>
      <c r="B697">
        <v>1</v>
      </c>
      <c r="C697">
        <v>1</v>
      </c>
      <c r="D697">
        <v>2</v>
      </c>
      <c r="E697">
        <v>0.5</v>
      </c>
      <c r="F697">
        <v>2</v>
      </c>
      <c r="G697">
        <v>2</v>
      </c>
      <c r="H697">
        <v>0.25</v>
      </c>
      <c r="I697">
        <v>0.5</v>
      </c>
      <c r="J697">
        <v>1</v>
      </c>
      <c r="K697">
        <v>1</v>
      </c>
      <c r="L697">
        <v>2</v>
      </c>
      <c r="M697">
        <v>2</v>
      </c>
      <c r="N697">
        <v>0.5</v>
      </c>
      <c r="O697">
        <v>0.5</v>
      </c>
      <c r="P697">
        <v>1</v>
      </c>
      <c r="Q697">
        <v>1</v>
      </c>
      <c r="R697">
        <v>2</v>
      </c>
      <c r="S697">
        <v>1</v>
      </c>
      <c r="T697">
        <v>89</v>
      </c>
      <c r="U697">
        <v>7680</v>
      </c>
      <c r="V697">
        <v>70</v>
      </c>
      <c r="W697">
        <v>362</v>
      </c>
      <c r="X697">
        <v>45</v>
      </c>
      <c r="Y697" t="s">
        <v>2368</v>
      </c>
      <c r="Z697">
        <v>77</v>
      </c>
      <c r="AA697">
        <v>1000000</v>
      </c>
      <c r="AB697">
        <v>0.8</v>
      </c>
      <c r="AC697">
        <v>58</v>
      </c>
      <c r="AD697" t="s">
        <v>2369</v>
      </c>
      <c r="AE697" t="s">
        <v>2370</v>
      </c>
      <c r="AF697">
        <v>88.1</v>
      </c>
      <c r="AG697">
        <v>696</v>
      </c>
      <c r="AH697">
        <v>45</v>
      </c>
      <c r="AI697">
        <v>45</v>
      </c>
      <c r="AJ697">
        <v>48</v>
      </c>
      <c r="AK697" t="s">
        <v>284</v>
      </c>
      <c r="AL697" t="s">
        <v>538</v>
      </c>
      <c r="AM697">
        <v>26</v>
      </c>
      <c r="AN697">
        <v>6</v>
      </c>
      <c r="AO697">
        <v>0</v>
      </c>
    </row>
    <row r="698" spans="1:41">
      <c r="A698" t="s">
        <v>2371</v>
      </c>
      <c r="B698">
        <v>1</v>
      </c>
      <c r="C698">
        <v>1</v>
      </c>
      <c r="D698">
        <v>2</v>
      </c>
      <c r="E698">
        <v>0.5</v>
      </c>
      <c r="F698">
        <v>2</v>
      </c>
      <c r="G698">
        <v>2</v>
      </c>
      <c r="H698">
        <v>0.25</v>
      </c>
      <c r="I698">
        <v>0.5</v>
      </c>
      <c r="J698">
        <v>1</v>
      </c>
      <c r="K698">
        <v>1</v>
      </c>
      <c r="L698">
        <v>2</v>
      </c>
      <c r="M698">
        <v>2</v>
      </c>
      <c r="N698">
        <v>0.5</v>
      </c>
      <c r="O698">
        <v>0.5</v>
      </c>
      <c r="P698">
        <v>1</v>
      </c>
      <c r="Q698">
        <v>1</v>
      </c>
      <c r="R698">
        <v>2</v>
      </c>
      <c r="S698">
        <v>1</v>
      </c>
      <c r="T698">
        <v>121</v>
      </c>
      <c r="U698">
        <v>7680</v>
      </c>
      <c r="V698">
        <v>70</v>
      </c>
      <c r="W698">
        <v>521</v>
      </c>
      <c r="X698">
        <v>45</v>
      </c>
      <c r="Y698" t="s">
        <v>2372</v>
      </c>
      <c r="Z698">
        <v>119</v>
      </c>
      <c r="AA698">
        <v>1000000</v>
      </c>
      <c r="AB698">
        <v>2.5</v>
      </c>
      <c r="AC698">
        <v>82</v>
      </c>
      <c r="AD698" t="s">
        <v>2373</v>
      </c>
      <c r="AE698" t="s">
        <v>2374</v>
      </c>
      <c r="AF698">
        <v>88.1</v>
      </c>
      <c r="AG698">
        <v>697</v>
      </c>
      <c r="AH698">
        <v>69</v>
      </c>
      <c r="AI698">
        <v>59</v>
      </c>
      <c r="AJ698">
        <v>71</v>
      </c>
      <c r="AK698" t="s">
        <v>284</v>
      </c>
      <c r="AL698" t="s">
        <v>538</v>
      </c>
      <c r="AM698">
        <v>270</v>
      </c>
      <c r="AN698">
        <v>6</v>
      </c>
      <c r="AO698">
        <v>0</v>
      </c>
    </row>
    <row r="699" spans="1:41">
      <c r="A699" t="s">
        <v>2375</v>
      </c>
      <c r="B699">
        <v>1</v>
      </c>
      <c r="C699">
        <v>1</v>
      </c>
      <c r="D699">
        <v>1</v>
      </c>
      <c r="E699">
        <v>1</v>
      </c>
      <c r="F699">
        <v>1</v>
      </c>
      <c r="G699">
        <v>4</v>
      </c>
      <c r="H699">
        <v>1</v>
      </c>
      <c r="I699">
        <v>0.5</v>
      </c>
      <c r="J699">
        <v>1</v>
      </c>
      <c r="K699">
        <v>2</v>
      </c>
      <c r="L699">
        <v>2</v>
      </c>
      <c r="M699">
        <v>0.5</v>
      </c>
      <c r="N699">
        <v>0.5</v>
      </c>
      <c r="O699">
        <v>0.5</v>
      </c>
      <c r="P699">
        <v>1</v>
      </c>
      <c r="Q699">
        <v>2</v>
      </c>
      <c r="R699">
        <v>4</v>
      </c>
      <c r="S699">
        <v>2</v>
      </c>
      <c r="T699">
        <v>59</v>
      </c>
      <c r="U699">
        <v>7680</v>
      </c>
      <c r="V699">
        <v>70</v>
      </c>
      <c r="W699">
        <v>362</v>
      </c>
      <c r="X699">
        <v>45</v>
      </c>
      <c r="Y699" t="s">
        <v>2376</v>
      </c>
      <c r="Z699">
        <v>50</v>
      </c>
      <c r="AA699">
        <v>1000000</v>
      </c>
      <c r="AB699">
        <v>1.3</v>
      </c>
      <c r="AC699">
        <v>77</v>
      </c>
      <c r="AD699" t="s">
        <v>2377</v>
      </c>
      <c r="AE699" t="s">
        <v>2378</v>
      </c>
      <c r="AF699">
        <v>88.1</v>
      </c>
      <c r="AG699">
        <v>698</v>
      </c>
      <c r="AH699">
        <v>67</v>
      </c>
      <c r="AI699">
        <v>63</v>
      </c>
      <c r="AJ699">
        <v>46</v>
      </c>
      <c r="AK699" t="s">
        <v>284</v>
      </c>
      <c r="AL699" t="s">
        <v>136</v>
      </c>
      <c r="AM699">
        <v>25.2</v>
      </c>
      <c r="AN699">
        <v>6</v>
      </c>
      <c r="AO699">
        <v>0</v>
      </c>
    </row>
    <row r="700" spans="1:41">
      <c r="A700" t="s">
        <v>2375</v>
      </c>
      <c r="B700">
        <v>1</v>
      </c>
      <c r="C700">
        <v>1</v>
      </c>
      <c r="D700">
        <v>1</v>
      </c>
      <c r="E700">
        <v>1</v>
      </c>
      <c r="F700">
        <v>1</v>
      </c>
      <c r="G700">
        <v>4</v>
      </c>
      <c r="H700">
        <v>1</v>
      </c>
      <c r="I700">
        <v>0.5</v>
      </c>
      <c r="J700">
        <v>1</v>
      </c>
      <c r="K700">
        <v>2</v>
      </c>
      <c r="L700">
        <v>2</v>
      </c>
      <c r="M700">
        <v>0.5</v>
      </c>
      <c r="N700">
        <v>0.5</v>
      </c>
      <c r="O700">
        <v>0.5</v>
      </c>
      <c r="P700">
        <v>1</v>
      </c>
      <c r="Q700">
        <v>2</v>
      </c>
      <c r="R700">
        <v>4</v>
      </c>
      <c r="S700">
        <v>2</v>
      </c>
      <c r="T700">
        <v>77</v>
      </c>
      <c r="U700">
        <v>7680</v>
      </c>
      <c r="V700">
        <v>70</v>
      </c>
      <c r="W700">
        <v>521</v>
      </c>
      <c r="X700">
        <v>45</v>
      </c>
      <c r="Y700" t="s">
        <v>2376</v>
      </c>
      <c r="Z700">
        <v>72</v>
      </c>
      <c r="AA700">
        <v>1000000</v>
      </c>
      <c r="AB700">
        <v>2.7</v>
      </c>
      <c r="AC700">
        <v>123</v>
      </c>
      <c r="AD700" t="s">
        <v>2379</v>
      </c>
      <c r="AE700" t="s">
        <v>2380</v>
      </c>
      <c r="AF700">
        <v>88.1</v>
      </c>
      <c r="AG700">
        <v>699</v>
      </c>
      <c r="AH700">
        <v>99</v>
      </c>
      <c r="AI700">
        <v>92</v>
      </c>
      <c r="AJ700">
        <v>58</v>
      </c>
      <c r="AK700" t="s">
        <v>284</v>
      </c>
      <c r="AL700" t="s">
        <v>136</v>
      </c>
      <c r="AM700">
        <v>225</v>
      </c>
      <c r="AN700">
        <v>6</v>
      </c>
      <c r="AO700">
        <v>0</v>
      </c>
    </row>
    <row r="701" spans="1:41">
      <c r="A701" t="s">
        <v>2381</v>
      </c>
      <c r="B701">
        <v>0.5</v>
      </c>
      <c r="C701">
        <v>0.5</v>
      </c>
      <c r="D701">
        <v>0</v>
      </c>
      <c r="E701">
        <v>1</v>
      </c>
      <c r="F701">
        <v>1</v>
      </c>
      <c r="G701">
        <v>0.5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2</v>
      </c>
      <c r="P701">
        <v>1</v>
      </c>
      <c r="Q701">
        <v>1</v>
      </c>
      <c r="R701">
        <v>2</v>
      </c>
      <c r="S701">
        <v>1</v>
      </c>
      <c r="T701">
        <v>65</v>
      </c>
      <c r="U701">
        <v>8960</v>
      </c>
      <c r="V701">
        <v>70</v>
      </c>
      <c r="W701">
        <v>525</v>
      </c>
      <c r="X701">
        <v>45</v>
      </c>
      <c r="Y701" t="s">
        <v>2382</v>
      </c>
      <c r="Z701">
        <v>65</v>
      </c>
      <c r="AA701">
        <v>1000000</v>
      </c>
      <c r="AB701">
        <v>1</v>
      </c>
      <c r="AC701">
        <v>95</v>
      </c>
      <c r="AD701" t="s">
        <v>2383</v>
      </c>
      <c r="AE701" t="s">
        <v>2384</v>
      </c>
      <c r="AF701">
        <v>88.1</v>
      </c>
      <c r="AG701">
        <v>700</v>
      </c>
      <c r="AH701">
        <v>110</v>
      </c>
      <c r="AI701">
        <v>130</v>
      </c>
      <c r="AJ701">
        <v>60</v>
      </c>
      <c r="AK701" t="s">
        <v>159</v>
      </c>
      <c r="AM701">
        <v>23.5</v>
      </c>
      <c r="AN701">
        <v>6</v>
      </c>
      <c r="AO701">
        <v>0</v>
      </c>
    </row>
    <row r="702" spans="1:41">
      <c r="A702" t="s">
        <v>2385</v>
      </c>
      <c r="B702">
        <v>0.25</v>
      </c>
      <c r="C702">
        <v>0.5</v>
      </c>
      <c r="D702">
        <v>1</v>
      </c>
      <c r="E702">
        <v>2</v>
      </c>
      <c r="F702">
        <v>2</v>
      </c>
      <c r="G702">
        <v>0.5</v>
      </c>
      <c r="H702">
        <v>1</v>
      </c>
      <c r="I702">
        <v>2</v>
      </c>
      <c r="J702">
        <v>1</v>
      </c>
      <c r="K702">
        <v>0.5</v>
      </c>
      <c r="L702">
        <v>0</v>
      </c>
      <c r="M702">
        <v>2</v>
      </c>
      <c r="N702">
        <v>1</v>
      </c>
      <c r="O702">
        <v>1</v>
      </c>
      <c r="P702">
        <v>2</v>
      </c>
      <c r="Q702">
        <v>1</v>
      </c>
      <c r="R702">
        <v>1</v>
      </c>
      <c r="S702">
        <v>1</v>
      </c>
      <c r="T702">
        <v>92</v>
      </c>
      <c r="U702">
        <v>5120</v>
      </c>
      <c r="V702">
        <v>70</v>
      </c>
      <c r="W702">
        <v>500</v>
      </c>
      <c r="X702">
        <v>100</v>
      </c>
      <c r="Y702" t="s">
        <v>2386</v>
      </c>
      <c r="Z702">
        <v>75</v>
      </c>
      <c r="AA702">
        <v>1000000</v>
      </c>
      <c r="AB702">
        <v>0.8</v>
      </c>
      <c r="AC702">
        <v>78</v>
      </c>
      <c r="AD702" t="s">
        <v>2387</v>
      </c>
      <c r="AE702" t="s">
        <v>2388</v>
      </c>
      <c r="AF702">
        <v>50</v>
      </c>
      <c r="AG702">
        <v>701</v>
      </c>
      <c r="AH702">
        <v>74</v>
      </c>
      <c r="AI702">
        <v>63</v>
      </c>
      <c r="AJ702">
        <v>118</v>
      </c>
      <c r="AK702" t="s">
        <v>231</v>
      </c>
      <c r="AL702" t="s">
        <v>61</v>
      </c>
      <c r="AM702">
        <v>21.5</v>
      </c>
      <c r="AN702">
        <v>6</v>
      </c>
      <c r="AO702">
        <v>0</v>
      </c>
    </row>
    <row r="703" spans="1:41">
      <c r="A703" t="s">
        <v>2389</v>
      </c>
      <c r="B703">
        <v>0.5</v>
      </c>
      <c r="C703">
        <v>0.5</v>
      </c>
      <c r="D703">
        <v>0</v>
      </c>
      <c r="E703">
        <v>0.5</v>
      </c>
      <c r="F703">
        <v>1</v>
      </c>
      <c r="G703">
        <v>0.5</v>
      </c>
      <c r="H703">
        <v>1</v>
      </c>
      <c r="I703">
        <v>0.5</v>
      </c>
      <c r="J703">
        <v>1</v>
      </c>
      <c r="K703">
        <v>1</v>
      </c>
      <c r="L703">
        <v>2</v>
      </c>
      <c r="M703">
        <v>1</v>
      </c>
      <c r="N703">
        <v>1</v>
      </c>
      <c r="O703">
        <v>2</v>
      </c>
      <c r="P703">
        <v>1</v>
      </c>
      <c r="Q703">
        <v>1</v>
      </c>
      <c r="R703">
        <v>1</v>
      </c>
      <c r="S703">
        <v>1</v>
      </c>
      <c r="T703">
        <v>58</v>
      </c>
      <c r="U703">
        <v>5120</v>
      </c>
      <c r="V703">
        <v>70</v>
      </c>
      <c r="W703">
        <v>431</v>
      </c>
      <c r="X703">
        <v>180</v>
      </c>
      <c r="Y703" t="s">
        <v>2390</v>
      </c>
      <c r="Z703">
        <v>57</v>
      </c>
      <c r="AA703">
        <v>1000000</v>
      </c>
      <c r="AB703">
        <v>0.2</v>
      </c>
      <c r="AC703">
        <v>67</v>
      </c>
      <c r="AD703" t="s">
        <v>2391</v>
      </c>
      <c r="AE703" t="s">
        <v>2392</v>
      </c>
      <c r="AF703">
        <v>50</v>
      </c>
      <c r="AG703">
        <v>702</v>
      </c>
      <c r="AH703">
        <v>81</v>
      </c>
      <c r="AI703">
        <v>67</v>
      </c>
      <c r="AJ703">
        <v>101</v>
      </c>
      <c r="AK703" t="s">
        <v>128</v>
      </c>
      <c r="AL703" t="s">
        <v>159</v>
      </c>
      <c r="AM703">
        <v>2.2000000000000002</v>
      </c>
      <c r="AN703">
        <v>6</v>
      </c>
      <c r="AO703">
        <v>0</v>
      </c>
    </row>
    <row r="704" spans="1:41">
      <c r="A704" t="s">
        <v>1307</v>
      </c>
      <c r="B704">
        <v>0.5</v>
      </c>
      <c r="C704">
        <v>0.5</v>
      </c>
      <c r="D704">
        <v>0</v>
      </c>
      <c r="E704">
        <v>1</v>
      </c>
      <c r="F704">
        <v>1</v>
      </c>
      <c r="G704">
        <v>1</v>
      </c>
      <c r="H704">
        <v>0.5</v>
      </c>
      <c r="I704">
        <v>0.5</v>
      </c>
      <c r="J704">
        <v>1</v>
      </c>
      <c r="K704">
        <v>2</v>
      </c>
      <c r="L704">
        <v>2</v>
      </c>
      <c r="M704">
        <v>1</v>
      </c>
      <c r="N704">
        <v>0.5</v>
      </c>
      <c r="O704">
        <v>1</v>
      </c>
      <c r="P704">
        <v>1</v>
      </c>
      <c r="Q704">
        <v>1</v>
      </c>
      <c r="R704">
        <v>4</v>
      </c>
      <c r="S704">
        <v>2</v>
      </c>
      <c r="T704">
        <v>50</v>
      </c>
      <c r="U704">
        <v>6400</v>
      </c>
      <c r="V704">
        <v>70</v>
      </c>
      <c r="W704">
        <v>500</v>
      </c>
      <c r="X704">
        <v>60</v>
      </c>
      <c r="Y704" t="s">
        <v>2393</v>
      </c>
      <c r="Z704">
        <v>150</v>
      </c>
      <c r="AA704">
        <v>1250000</v>
      </c>
      <c r="AB704">
        <v>0.3</v>
      </c>
      <c r="AC704">
        <v>50</v>
      </c>
      <c r="AD704" t="s">
        <v>2394</v>
      </c>
      <c r="AE704" t="s">
        <v>2395</v>
      </c>
      <c r="AG704">
        <v>703</v>
      </c>
      <c r="AH704">
        <v>50</v>
      </c>
      <c r="AI704">
        <v>150</v>
      </c>
      <c r="AJ704">
        <v>50</v>
      </c>
      <c r="AK704" t="s">
        <v>284</v>
      </c>
      <c r="AL704" t="s">
        <v>159</v>
      </c>
      <c r="AM704">
        <v>5.7</v>
      </c>
      <c r="AN704">
        <v>6</v>
      </c>
      <c r="AO704">
        <v>0</v>
      </c>
    </row>
    <row r="705" spans="1:41">
      <c r="A705" t="s">
        <v>2396</v>
      </c>
      <c r="B705">
        <v>1</v>
      </c>
      <c r="C705">
        <v>1</v>
      </c>
      <c r="D705">
        <v>2</v>
      </c>
      <c r="E705">
        <v>0.5</v>
      </c>
      <c r="F705">
        <v>2</v>
      </c>
      <c r="G705">
        <v>1</v>
      </c>
      <c r="H705">
        <v>0.5</v>
      </c>
      <c r="I705">
        <v>1</v>
      </c>
      <c r="J705">
        <v>1</v>
      </c>
      <c r="K705">
        <v>0.5</v>
      </c>
      <c r="L705">
        <v>1</v>
      </c>
      <c r="M705">
        <v>2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0.5</v>
      </c>
      <c r="T705">
        <v>50</v>
      </c>
      <c r="U705">
        <v>10240</v>
      </c>
      <c r="V705">
        <v>35</v>
      </c>
      <c r="W705">
        <v>300</v>
      </c>
      <c r="X705">
        <v>45</v>
      </c>
      <c r="Y705" t="s">
        <v>2397</v>
      </c>
      <c r="Z705">
        <v>35</v>
      </c>
      <c r="AA705">
        <v>1250000</v>
      </c>
      <c r="AB705">
        <v>0.3</v>
      </c>
      <c r="AC705">
        <v>45</v>
      </c>
      <c r="AD705" t="s">
        <v>2398</v>
      </c>
      <c r="AE705" t="s">
        <v>2399</v>
      </c>
      <c r="AF705">
        <v>50</v>
      </c>
      <c r="AG705">
        <v>704</v>
      </c>
      <c r="AH705">
        <v>55</v>
      </c>
      <c r="AI705">
        <v>75</v>
      </c>
      <c r="AJ705">
        <v>40</v>
      </c>
      <c r="AK705" t="s">
        <v>538</v>
      </c>
      <c r="AM705">
        <v>2.8</v>
      </c>
      <c r="AN705">
        <v>6</v>
      </c>
      <c r="AO705">
        <v>0</v>
      </c>
    </row>
    <row r="706" spans="1:41">
      <c r="A706" t="s">
        <v>2396</v>
      </c>
      <c r="B706">
        <v>1</v>
      </c>
      <c r="C706">
        <v>1</v>
      </c>
      <c r="D706">
        <v>2</v>
      </c>
      <c r="E706">
        <v>0.5</v>
      </c>
      <c r="F706">
        <v>2</v>
      </c>
      <c r="G706">
        <v>1</v>
      </c>
      <c r="H706">
        <v>0.5</v>
      </c>
      <c r="I706">
        <v>1</v>
      </c>
      <c r="J706">
        <v>1</v>
      </c>
      <c r="K706">
        <v>0.5</v>
      </c>
      <c r="L706">
        <v>1</v>
      </c>
      <c r="M706">
        <v>2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0.5</v>
      </c>
      <c r="T706">
        <v>75</v>
      </c>
      <c r="U706">
        <v>10240</v>
      </c>
      <c r="V706">
        <v>35</v>
      </c>
      <c r="W706">
        <v>452</v>
      </c>
      <c r="X706">
        <v>45</v>
      </c>
      <c r="Y706" t="s">
        <v>2397</v>
      </c>
      <c r="Z706">
        <v>53</v>
      </c>
      <c r="AA706">
        <v>1250000</v>
      </c>
      <c r="AB706">
        <v>0.8</v>
      </c>
      <c r="AC706">
        <v>68</v>
      </c>
      <c r="AD706" t="s">
        <v>2400</v>
      </c>
      <c r="AE706" t="s">
        <v>2401</v>
      </c>
      <c r="AF706">
        <v>50</v>
      </c>
      <c r="AG706">
        <v>705</v>
      </c>
      <c r="AH706">
        <v>83</v>
      </c>
      <c r="AI706">
        <v>113</v>
      </c>
      <c r="AJ706">
        <v>60</v>
      </c>
      <c r="AK706" t="s">
        <v>538</v>
      </c>
      <c r="AM706">
        <v>17.5</v>
      </c>
      <c r="AN706">
        <v>6</v>
      </c>
      <c r="AO706">
        <v>0</v>
      </c>
    </row>
    <row r="707" spans="1:41">
      <c r="A707" t="s">
        <v>2396</v>
      </c>
      <c r="B707">
        <v>1</v>
      </c>
      <c r="C707">
        <v>1</v>
      </c>
      <c r="D707">
        <v>2</v>
      </c>
      <c r="E707">
        <v>0.5</v>
      </c>
      <c r="F707">
        <v>2</v>
      </c>
      <c r="G707">
        <v>1</v>
      </c>
      <c r="H707">
        <v>0.5</v>
      </c>
      <c r="I707">
        <v>1</v>
      </c>
      <c r="J707">
        <v>1</v>
      </c>
      <c r="K707">
        <v>0.5</v>
      </c>
      <c r="L707">
        <v>1</v>
      </c>
      <c r="M707">
        <v>2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0.5</v>
      </c>
      <c r="T707">
        <v>100</v>
      </c>
      <c r="U707">
        <v>10240</v>
      </c>
      <c r="V707">
        <v>35</v>
      </c>
      <c r="W707">
        <v>600</v>
      </c>
      <c r="X707">
        <v>45</v>
      </c>
      <c r="Y707" t="s">
        <v>424</v>
      </c>
      <c r="Z707">
        <v>70</v>
      </c>
      <c r="AA707">
        <v>1250000</v>
      </c>
      <c r="AB707">
        <v>2</v>
      </c>
      <c r="AC707">
        <v>90</v>
      </c>
      <c r="AD707" t="s">
        <v>2402</v>
      </c>
      <c r="AE707" t="s">
        <v>2403</v>
      </c>
      <c r="AF707">
        <v>50</v>
      </c>
      <c r="AG707">
        <v>706</v>
      </c>
      <c r="AH707">
        <v>110</v>
      </c>
      <c r="AI707">
        <v>150</v>
      </c>
      <c r="AJ707">
        <v>80</v>
      </c>
      <c r="AK707" t="s">
        <v>538</v>
      </c>
      <c r="AM707">
        <v>150.5</v>
      </c>
      <c r="AN707">
        <v>6</v>
      </c>
      <c r="AO707">
        <v>0</v>
      </c>
    </row>
    <row r="708" spans="1:41">
      <c r="A708" t="s">
        <v>2404</v>
      </c>
      <c r="B708">
        <v>0.25</v>
      </c>
      <c r="C708">
        <v>0.5</v>
      </c>
      <c r="D708">
        <v>0</v>
      </c>
      <c r="E708">
        <v>1</v>
      </c>
      <c r="F708">
        <v>0.5</v>
      </c>
      <c r="G708">
        <v>1</v>
      </c>
      <c r="H708">
        <v>2</v>
      </c>
      <c r="I708">
        <v>0.5</v>
      </c>
      <c r="J708">
        <v>1</v>
      </c>
      <c r="K708">
        <v>0.5</v>
      </c>
      <c r="L708">
        <v>2</v>
      </c>
      <c r="M708">
        <v>0.5</v>
      </c>
      <c r="N708">
        <v>0.5</v>
      </c>
      <c r="O708">
        <v>0</v>
      </c>
      <c r="P708">
        <v>0.5</v>
      </c>
      <c r="Q708">
        <v>0.5</v>
      </c>
      <c r="R708">
        <v>1</v>
      </c>
      <c r="S708">
        <v>1</v>
      </c>
      <c r="T708">
        <v>80</v>
      </c>
      <c r="U708">
        <v>5120</v>
      </c>
      <c r="V708">
        <v>70</v>
      </c>
      <c r="W708">
        <v>470</v>
      </c>
      <c r="X708">
        <v>75</v>
      </c>
      <c r="Y708" t="s">
        <v>2405</v>
      </c>
      <c r="Z708">
        <v>91</v>
      </c>
      <c r="AA708">
        <v>800000</v>
      </c>
      <c r="AB708">
        <v>0.2</v>
      </c>
      <c r="AC708">
        <v>57</v>
      </c>
      <c r="AD708" t="s">
        <v>2406</v>
      </c>
      <c r="AE708" t="s">
        <v>2407</v>
      </c>
      <c r="AF708">
        <v>50</v>
      </c>
      <c r="AG708">
        <v>707</v>
      </c>
      <c r="AH708">
        <v>80</v>
      </c>
      <c r="AI708">
        <v>87</v>
      </c>
      <c r="AJ708">
        <v>75</v>
      </c>
      <c r="AK708" t="s">
        <v>307</v>
      </c>
      <c r="AL708" t="s">
        <v>159</v>
      </c>
      <c r="AM708">
        <v>3</v>
      </c>
      <c r="AN708">
        <v>6</v>
      </c>
      <c r="AO708">
        <v>0</v>
      </c>
    </row>
    <row r="709" spans="1:41">
      <c r="A709" t="s">
        <v>2408</v>
      </c>
      <c r="B709">
        <v>1</v>
      </c>
      <c r="C709">
        <v>2</v>
      </c>
      <c r="D709">
        <v>1</v>
      </c>
      <c r="E709">
        <v>0.5</v>
      </c>
      <c r="F709">
        <v>1</v>
      </c>
      <c r="G709">
        <v>0</v>
      </c>
      <c r="H709">
        <v>2</v>
      </c>
      <c r="I709">
        <v>2</v>
      </c>
      <c r="J709">
        <v>2</v>
      </c>
      <c r="K709">
        <v>0.5</v>
      </c>
      <c r="L709">
        <v>0.5</v>
      </c>
      <c r="M709">
        <v>2</v>
      </c>
      <c r="N709">
        <v>0</v>
      </c>
      <c r="O709">
        <v>1</v>
      </c>
      <c r="P709">
        <v>1</v>
      </c>
      <c r="Q709">
        <v>1</v>
      </c>
      <c r="R709">
        <v>1</v>
      </c>
      <c r="S709">
        <v>0.5</v>
      </c>
      <c r="T709">
        <v>70</v>
      </c>
      <c r="U709">
        <v>5120</v>
      </c>
      <c r="V709">
        <v>70</v>
      </c>
      <c r="W709">
        <v>309</v>
      </c>
      <c r="X709">
        <v>120</v>
      </c>
      <c r="Y709" t="s">
        <v>2409</v>
      </c>
      <c r="Z709">
        <v>48</v>
      </c>
      <c r="AA709">
        <v>1000000</v>
      </c>
      <c r="AB709">
        <v>0.4</v>
      </c>
      <c r="AC709">
        <v>43</v>
      </c>
      <c r="AD709" t="s">
        <v>2410</v>
      </c>
      <c r="AE709" t="s">
        <v>2411</v>
      </c>
      <c r="AF709">
        <v>50</v>
      </c>
      <c r="AG709">
        <v>708</v>
      </c>
      <c r="AH709">
        <v>50</v>
      </c>
      <c r="AI709">
        <v>60</v>
      </c>
      <c r="AJ709">
        <v>38</v>
      </c>
      <c r="AK709" t="s">
        <v>343</v>
      </c>
      <c r="AL709" t="s">
        <v>45</v>
      </c>
      <c r="AM709">
        <v>7</v>
      </c>
      <c r="AN709">
        <v>6</v>
      </c>
      <c r="AO709">
        <v>0</v>
      </c>
    </row>
    <row r="710" spans="1:41">
      <c r="A710" t="s">
        <v>2408</v>
      </c>
      <c r="B710">
        <v>1</v>
      </c>
      <c r="C710">
        <v>2</v>
      </c>
      <c r="D710">
        <v>1</v>
      </c>
      <c r="E710">
        <v>0.5</v>
      </c>
      <c r="F710">
        <v>1</v>
      </c>
      <c r="G710">
        <v>0</v>
      </c>
      <c r="H710">
        <v>2</v>
      </c>
      <c r="I710">
        <v>2</v>
      </c>
      <c r="J710">
        <v>2</v>
      </c>
      <c r="K710">
        <v>0.5</v>
      </c>
      <c r="L710">
        <v>0.5</v>
      </c>
      <c r="M710">
        <v>2</v>
      </c>
      <c r="N710">
        <v>0</v>
      </c>
      <c r="O710">
        <v>1</v>
      </c>
      <c r="P710">
        <v>1</v>
      </c>
      <c r="Q710">
        <v>1</v>
      </c>
      <c r="R710">
        <v>1</v>
      </c>
      <c r="S710">
        <v>0.5</v>
      </c>
      <c r="T710">
        <v>110</v>
      </c>
      <c r="U710">
        <v>5120</v>
      </c>
      <c r="V710">
        <v>70</v>
      </c>
      <c r="W710">
        <v>474</v>
      </c>
      <c r="X710">
        <v>60</v>
      </c>
      <c r="Y710" t="s">
        <v>2412</v>
      </c>
      <c r="Z710">
        <v>76</v>
      </c>
      <c r="AA710">
        <v>1000000</v>
      </c>
      <c r="AB710">
        <v>1.5</v>
      </c>
      <c r="AC710">
        <v>85</v>
      </c>
      <c r="AD710" t="s">
        <v>2413</v>
      </c>
      <c r="AE710" t="s">
        <v>2414</v>
      </c>
      <c r="AF710">
        <v>50</v>
      </c>
      <c r="AG710">
        <v>709</v>
      </c>
      <c r="AH710">
        <v>65</v>
      </c>
      <c r="AI710">
        <v>82</v>
      </c>
      <c r="AJ710">
        <v>56</v>
      </c>
      <c r="AK710" t="s">
        <v>343</v>
      </c>
      <c r="AL710" t="s">
        <v>45</v>
      </c>
      <c r="AM710">
        <v>71</v>
      </c>
      <c r="AN710">
        <v>6</v>
      </c>
      <c r="AO710">
        <v>0</v>
      </c>
    </row>
    <row r="711" spans="1:41">
      <c r="A711" t="s">
        <v>2415</v>
      </c>
      <c r="B711">
        <v>1</v>
      </c>
      <c r="C711">
        <v>2</v>
      </c>
      <c r="D711">
        <v>1</v>
      </c>
      <c r="E711">
        <v>0.5</v>
      </c>
      <c r="F711">
        <v>1</v>
      </c>
      <c r="G711">
        <v>0</v>
      </c>
      <c r="H711">
        <v>2</v>
      </c>
      <c r="I711">
        <v>2</v>
      </c>
      <c r="J711">
        <v>2</v>
      </c>
      <c r="K711">
        <v>0.5</v>
      </c>
      <c r="L711">
        <v>0.5</v>
      </c>
      <c r="M711">
        <v>2</v>
      </c>
      <c r="N711">
        <v>0</v>
      </c>
      <c r="O711">
        <v>1</v>
      </c>
      <c r="P711">
        <v>1</v>
      </c>
      <c r="Q711">
        <v>1</v>
      </c>
      <c r="R711">
        <v>1</v>
      </c>
      <c r="S711">
        <v>0.5</v>
      </c>
      <c r="T711">
        <v>66</v>
      </c>
      <c r="U711">
        <v>5120</v>
      </c>
      <c r="V711">
        <v>70</v>
      </c>
      <c r="W711">
        <v>335</v>
      </c>
      <c r="X711">
        <v>120</v>
      </c>
      <c r="Y711" t="s">
        <v>2416</v>
      </c>
      <c r="Z711">
        <v>70</v>
      </c>
      <c r="AA711">
        <v>1000000</v>
      </c>
      <c r="AB711">
        <v>0.8</v>
      </c>
      <c r="AC711">
        <v>59</v>
      </c>
      <c r="AD711" t="s">
        <v>2417</v>
      </c>
      <c r="AE711" t="s">
        <v>2418</v>
      </c>
      <c r="AF711">
        <v>50</v>
      </c>
      <c r="AG711">
        <v>710</v>
      </c>
      <c r="AH711">
        <v>44</v>
      </c>
      <c r="AI711">
        <v>55</v>
      </c>
      <c r="AJ711">
        <v>41</v>
      </c>
      <c r="AK711" t="s">
        <v>343</v>
      </c>
      <c r="AL711" t="s">
        <v>45</v>
      </c>
      <c r="AM711">
        <v>15</v>
      </c>
      <c r="AN711">
        <v>6</v>
      </c>
      <c r="AO711">
        <v>0</v>
      </c>
    </row>
    <row r="712" spans="1:41">
      <c r="A712" t="s">
        <v>2415</v>
      </c>
      <c r="B712">
        <v>1</v>
      </c>
      <c r="C712">
        <v>2</v>
      </c>
      <c r="D712">
        <v>1</v>
      </c>
      <c r="E712">
        <v>0.5</v>
      </c>
      <c r="F712">
        <v>1</v>
      </c>
      <c r="G712">
        <v>0</v>
      </c>
      <c r="H712">
        <v>2</v>
      </c>
      <c r="I712">
        <v>2</v>
      </c>
      <c r="J712">
        <v>2</v>
      </c>
      <c r="K712">
        <v>0.5</v>
      </c>
      <c r="L712">
        <v>0.5</v>
      </c>
      <c r="M712">
        <v>2</v>
      </c>
      <c r="N712">
        <v>0</v>
      </c>
      <c r="O712">
        <v>1</v>
      </c>
      <c r="P712">
        <v>1</v>
      </c>
      <c r="Q712">
        <v>1</v>
      </c>
      <c r="R712">
        <v>1</v>
      </c>
      <c r="S712">
        <v>0.5</v>
      </c>
      <c r="T712">
        <v>100</v>
      </c>
      <c r="U712">
        <v>5120</v>
      </c>
      <c r="V712">
        <v>70</v>
      </c>
      <c r="W712">
        <v>494</v>
      </c>
      <c r="X712">
        <v>60</v>
      </c>
      <c r="Y712" t="s">
        <v>2416</v>
      </c>
      <c r="Z712">
        <v>122</v>
      </c>
      <c r="AA712">
        <v>1000000</v>
      </c>
      <c r="AB712">
        <v>1.7</v>
      </c>
      <c r="AC712">
        <v>85</v>
      </c>
      <c r="AD712" t="s">
        <v>2419</v>
      </c>
      <c r="AE712" t="s">
        <v>2420</v>
      </c>
      <c r="AF712">
        <v>50</v>
      </c>
      <c r="AG712">
        <v>711</v>
      </c>
      <c r="AH712">
        <v>58</v>
      </c>
      <c r="AI712">
        <v>75</v>
      </c>
      <c r="AJ712">
        <v>54</v>
      </c>
      <c r="AK712" t="s">
        <v>343</v>
      </c>
      <c r="AL712" t="s">
        <v>45</v>
      </c>
      <c r="AM712">
        <v>39</v>
      </c>
      <c r="AN712">
        <v>6</v>
      </c>
      <c r="AO712">
        <v>0</v>
      </c>
    </row>
    <row r="713" spans="1:41">
      <c r="A713" t="s">
        <v>2421</v>
      </c>
      <c r="B713">
        <v>1</v>
      </c>
      <c r="C713">
        <v>1</v>
      </c>
      <c r="D713">
        <v>1</v>
      </c>
      <c r="E713">
        <v>1</v>
      </c>
      <c r="F713">
        <v>1</v>
      </c>
      <c r="G713">
        <v>2</v>
      </c>
      <c r="H713">
        <v>2</v>
      </c>
      <c r="I713">
        <v>1</v>
      </c>
      <c r="J713">
        <v>1</v>
      </c>
      <c r="K713">
        <v>1</v>
      </c>
      <c r="L713">
        <v>1</v>
      </c>
      <c r="M713">
        <v>0.5</v>
      </c>
      <c r="N713">
        <v>1</v>
      </c>
      <c r="O713">
        <v>1</v>
      </c>
      <c r="P713">
        <v>1</v>
      </c>
      <c r="Q713">
        <v>2</v>
      </c>
      <c r="R713">
        <v>2</v>
      </c>
      <c r="S713">
        <v>1</v>
      </c>
      <c r="T713">
        <v>69</v>
      </c>
      <c r="U713">
        <v>5120</v>
      </c>
      <c r="V713">
        <v>70</v>
      </c>
      <c r="W713">
        <v>304</v>
      </c>
      <c r="X713">
        <v>190</v>
      </c>
      <c r="Y713" t="s">
        <v>2422</v>
      </c>
      <c r="Z713">
        <v>85</v>
      </c>
      <c r="AA713">
        <v>1000000</v>
      </c>
      <c r="AB713">
        <v>1</v>
      </c>
      <c r="AC713">
        <v>55</v>
      </c>
      <c r="AD713" t="s">
        <v>2423</v>
      </c>
      <c r="AE713" t="s">
        <v>2424</v>
      </c>
      <c r="AF713">
        <v>50</v>
      </c>
      <c r="AG713">
        <v>712</v>
      </c>
      <c r="AH713">
        <v>32</v>
      </c>
      <c r="AI713">
        <v>35</v>
      </c>
      <c r="AJ713">
        <v>28</v>
      </c>
      <c r="AK713" t="s">
        <v>136</v>
      </c>
      <c r="AM713">
        <v>99.5</v>
      </c>
      <c r="AN713">
        <v>6</v>
      </c>
      <c r="AO713">
        <v>0</v>
      </c>
    </row>
    <row r="714" spans="1:41">
      <c r="A714" t="s">
        <v>2421</v>
      </c>
      <c r="B714">
        <v>1</v>
      </c>
      <c r="C714">
        <v>1</v>
      </c>
      <c r="D714">
        <v>1</v>
      </c>
      <c r="E714">
        <v>1</v>
      </c>
      <c r="F714">
        <v>1</v>
      </c>
      <c r="G714">
        <v>2</v>
      </c>
      <c r="H714">
        <v>2</v>
      </c>
      <c r="I714">
        <v>1</v>
      </c>
      <c r="J714">
        <v>1</v>
      </c>
      <c r="K714">
        <v>1</v>
      </c>
      <c r="L714">
        <v>1</v>
      </c>
      <c r="M714">
        <v>0.5</v>
      </c>
      <c r="N714">
        <v>1</v>
      </c>
      <c r="O714">
        <v>1</v>
      </c>
      <c r="P714">
        <v>1</v>
      </c>
      <c r="Q714">
        <v>2</v>
      </c>
      <c r="R714">
        <v>2</v>
      </c>
      <c r="S714">
        <v>1</v>
      </c>
      <c r="T714">
        <v>117</v>
      </c>
      <c r="U714">
        <v>5120</v>
      </c>
      <c r="V714">
        <v>70</v>
      </c>
      <c r="W714">
        <v>514</v>
      </c>
      <c r="X714">
        <v>55</v>
      </c>
      <c r="Y714" t="s">
        <v>1312</v>
      </c>
      <c r="Z714">
        <v>184</v>
      </c>
      <c r="AA714">
        <v>1000000</v>
      </c>
      <c r="AB714">
        <v>2</v>
      </c>
      <c r="AC714">
        <v>95</v>
      </c>
      <c r="AD714" t="s">
        <v>2425</v>
      </c>
      <c r="AE714" t="s">
        <v>2426</v>
      </c>
      <c r="AF714">
        <v>50</v>
      </c>
      <c r="AG714">
        <v>713</v>
      </c>
      <c r="AH714">
        <v>44</v>
      </c>
      <c r="AI714">
        <v>46</v>
      </c>
      <c r="AJ714">
        <v>28</v>
      </c>
      <c r="AK714" t="s">
        <v>136</v>
      </c>
      <c r="AM714">
        <v>505</v>
      </c>
      <c r="AN714">
        <v>6</v>
      </c>
      <c r="AO714">
        <v>0</v>
      </c>
    </row>
    <row r="715" spans="1:41">
      <c r="A715" t="s">
        <v>2427</v>
      </c>
      <c r="B715">
        <v>0.5</v>
      </c>
      <c r="C715">
        <v>1</v>
      </c>
      <c r="D715">
        <v>2</v>
      </c>
      <c r="E715">
        <v>1</v>
      </c>
      <c r="F715">
        <v>2</v>
      </c>
      <c r="G715">
        <v>0.5</v>
      </c>
      <c r="H715">
        <v>0.5</v>
      </c>
      <c r="I715">
        <v>1</v>
      </c>
      <c r="J715">
        <v>1</v>
      </c>
      <c r="K715">
        <v>0.25</v>
      </c>
      <c r="L715">
        <v>0</v>
      </c>
      <c r="M715">
        <v>4</v>
      </c>
      <c r="N715">
        <v>1</v>
      </c>
      <c r="O715">
        <v>1</v>
      </c>
      <c r="P715">
        <v>1</v>
      </c>
      <c r="Q715">
        <v>2</v>
      </c>
      <c r="R715">
        <v>1</v>
      </c>
      <c r="S715">
        <v>0.5</v>
      </c>
      <c r="T715">
        <v>30</v>
      </c>
      <c r="U715">
        <v>5120</v>
      </c>
      <c r="V715">
        <v>70</v>
      </c>
      <c r="W715">
        <v>245</v>
      </c>
      <c r="X715">
        <v>190</v>
      </c>
      <c r="Y715" t="s">
        <v>2428</v>
      </c>
      <c r="Z715">
        <v>35</v>
      </c>
      <c r="AA715">
        <v>1000000</v>
      </c>
      <c r="AB715">
        <v>0.5</v>
      </c>
      <c r="AC715">
        <v>40</v>
      </c>
      <c r="AD715" t="s">
        <v>2429</v>
      </c>
      <c r="AE715" t="s">
        <v>2430</v>
      </c>
      <c r="AF715">
        <v>50</v>
      </c>
      <c r="AG715">
        <v>714</v>
      </c>
      <c r="AH715">
        <v>45</v>
      </c>
      <c r="AI715">
        <v>40</v>
      </c>
      <c r="AJ715">
        <v>55</v>
      </c>
      <c r="AK715" t="s">
        <v>61</v>
      </c>
      <c r="AL715" t="s">
        <v>538</v>
      </c>
      <c r="AM715">
        <v>8</v>
      </c>
      <c r="AN715">
        <v>6</v>
      </c>
      <c r="AO715">
        <v>0</v>
      </c>
    </row>
    <row r="716" spans="1:41">
      <c r="A716" t="s">
        <v>2427</v>
      </c>
      <c r="B716">
        <v>0.5</v>
      </c>
      <c r="C716">
        <v>1</v>
      </c>
      <c r="D716">
        <v>2</v>
      </c>
      <c r="E716">
        <v>1</v>
      </c>
      <c r="F716">
        <v>2</v>
      </c>
      <c r="G716">
        <v>0.5</v>
      </c>
      <c r="H716">
        <v>0.5</v>
      </c>
      <c r="I716">
        <v>1</v>
      </c>
      <c r="J716">
        <v>1</v>
      </c>
      <c r="K716">
        <v>0.25</v>
      </c>
      <c r="L716">
        <v>0</v>
      </c>
      <c r="M716">
        <v>4</v>
      </c>
      <c r="N716">
        <v>1</v>
      </c>
      <c r="O716">
        <v>1</v>
      </c>
      <c r="P716">
        <v>1</v>
      </c>
      <c r="Q716">
        <v>2</v>
      </c>
      <c r="R716">
        <v>1</v>
      </c>
      <c r="S716">
        <v>0.5</v>
      </c>
      <c r="T716">
        <v>70</v>
      </c>
      <c r="U716">
        <v>5120</v>
      </c>
      <c r="V716">
        <v>70</v>
      </c>
      <c r="W716">
        <v>535</v>
      </c>
      <c r="X716">
        <v>45</v>
      </c>
      <c r="Y716" t="s">
        <v>2428</v>
      </c>
      <c r="Z716">
        <v>80</v>
      </c>
      <c r="AA716">
        <v>1000000</v>
      </c>
      <c r="AB716">
        <v>1.5</v>
      </c>
      <c r="AC716">
        <v>85</v>
      </c>
      <c r="AD716" t="s">
        <v>2431</v>
      </c>
      <c r="AE716" t="s">
        <v>2432</v>
      </c>
      <c r="AF716">
        <v>50</v>
      </c>
      <c r="AG716">
        <v>715</v>
      </c>
      <c r="AH716">
        <v>97</v>
      </c>
      <c r="AI716">
        <v>80</v>
      </c>
      <c r="AJ716">
        <v>123</v>
      </c>
      <c r="AK716" t="s">
        <v>61</v>
      </c>
      <c r="AL716" t="s">
        <v>538</v>
      </c>
      <c r="AM716">
        <v>85</v>
      </c>
      <c r="AN716">
        <v>6</v>
      </c>
      <c r="AO716">
        <v>0</v>
      </c>
    </row>
    <row r="717" spans="1:41">
      <c r="A717" t="s">
        <v>2433</v>
      </c>
      <c r="B717">
        <v>0.5</v>
      </c>
      <c r="C717">
        <v>0.5</v>
      </c>
      <c r="D717">
        <v>0</v>
      </c>
      <c r="E717">
        <v>1</v>
      </c>
      <c r="F717">
        <v>1</v>
      </c>
      <c r="G717">
        <v>0.5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2</v>
      </c>
      <c r="P717">
        <v>1</v>
      </c>
      <c r="Q717">
        <v>1</v>
      </c>
      <c r="R717">
        <v>2</v>
      </c>
      <c r="S717">
        <v>1</v>
      </c>
      <c r="T717">
        <v>131</v>
      </c>
      <c r="U717">
        <v>30720</v>
      </c>
      <c r="V717">
        <v>0</v>
      </c>
      <c r="W717">
        <v>680</v>
      </c>
      <c r="X717">
        <v>45</v>
      </c>
      <c r="Y717" t="s">
        <v>2434</v>
      </c>
      <c r="Z717">
        <v>95</v>
      </c>
      <c r="AA717">
        <v>1250000</v>
      </c>
      <c r="AB717">
        <v>3</v>
      </c>
      <c r="AC717">
        <v>126</v>
      </c>
      <c r="AD717" t="s">
        <v>2435</v>
      </c>
      <c r="AE717" t="s">
        <v>2436</v>
      </c>
      <c r="AG717">
        <v>716</v>
      </c>
      <c r="AH717">
        <v>131</v>
      </c>
      <c r="AI717">
        <v>98</v>
      </c>
      <c r="AJ717">
        <v>99</v>
      </c>
      <c r="AK717" t="s">
        <v>159</v>
      </c>
      <c r="AM717">
        <v>215</v>
      </c>
      <c r="AN717">
        <v>6</v>
      </c>
      <c r="AO717">
        <v>1</v>
      </c>
    </row>
    <row r="718" spans="1:41">
      <c r="A718" t="s">
        <v>2437</v>
      </c>
      <c r="B718">
        <v>1</v>
      </c>
      <c r="C718">
        <v>0.5</v>
      </c>
      <c r="D718">
        <v>1</v>
      </c>
      <c r="E718">
        <v>2</v>
      </c>
      <c r="F718">
        <v>2</v>
      </c>
      <c r="G718">
        <v>1</v>
      </c>
      <c r="H718">
        <v>1</v>
      </c>
      <c r="I718">
        <v>1</v>
      </c>
      <c r="J718">
        <v>0.5</v>
      </c>
      <c r="K718">
        <v>0.5</v>
      </c>
      <c r="L718">
        <v>0</v>
      </c>
      <c r="M718">
        <v>2</v>
      </c>
      <c r="N718">
        <v>1</v>
      </c>
      <c r="O718">
        <v>1</v>
      </c>
      <c r="P718">
        <v>0</v>
      </c>
      <c r="Q718">
        <v>2</v>
      </c>
      <c r="R718">
        <v>1</v>
      </c>
      <c r="S718">
        <v>1</v>
      </c>
      <c r="T718">
        <v>131</v>
      </c>
      <c r="U718">
        <v>30720</v>
      </c>
      <c r="V718">
        <v>0</v>
      </c>
      <c r="W718">
        <v>680</v>
      </c>
      <c r="X718">
        <v>45</v>
      </c>
      <c r="Y718" t="s">
        <v>2438</v>
      </c>
      <c r="Z718">
        <v>95</v>
      </c>
      <c r="AA718">
        <v>1250000</v>
      </c>
      <c r="AB718">
        <v>5.8</v>
      </c>
      <c r="AC718">
        <v>126</v>
      </c>
      <c r="AD718" t="s">
        <v>2439</v>
      </c>
      <c r="AE718" t="s">
        <v>2440</v>
      </c>
      <c r="AG718">
        <v>717</v>
      </c>
      <c r="AH718">
        <v>131</v>
      </c>
      <c r="AI718">
        <v>98</v>
      </c>
      <c r="AJ718">
        <v>99</v>
      </c>
      <c r="AK718" t="s">
        <v>109</v>
      </c>
      <c r="AL718" t="s">
        <v>61</v>
      </c>
      <c r="AM718">
        <v>203</v>
      </c>
      <c r="AN718">
        <v>6</v>
      </c>
      <c r="AO718">
        <v>1</v>
      </c>
    </row>
    <row r="719" spans="1:41">
      <c r="A719" t="s">
        <v>2441</v>
      </c>
      <c r="B719">
        <v>1</v>
      </c>
      <c r="C719">
        <v>1</v>
      </c>
      <c r="D719">
        <v>2</v>
      </c>
      <c r="E719">
        <v>0</v>
      </c>
      <c r="F719">
        <v>2</v>
      </c>
      <c r="G719">
        <v>1</v>
      </c>
      <c r="H719">
        <v>0.5</v>
      </c>
      <c r="I719">
        <v>1</v>
      </c>
      <c r="J719">
        <v>1</v>
      </c>
      <c r="K719">
        <v>1</v>
      </c>
      <c r="L719">
        <v>1</v>
      </c>
      <c r="M719">
        <v>4</v>
      </c>
      <c r="N719">
        <v>1</v>
      </c>
      <c r="O719">
        <v>0.5</v>
      </c>
      <c r="P719">
        <v>1</v>
      </c>
      <c r="Q719">
        <v>0.5</v>
      </c>
      <c r="R719">
        <v>1</v>
      </c>
      <c r="S719">
        <v>1</v>
      </c>
      <c r="T719">
        <v>100</v>
      </c>
      <c r="U719">
        <v>30720</v>
      </c>
      <c r="V719">
        <v>0</v>
      </c>
      <c r="W719">
        <v>708</v>
      </c>
      <c r="X719">
        <v>3</v>
      </c>
      <c r="Y719" t="s">
        <v>2442</v>
      </c>
      <c r="Z719">
        <v>121</v>
      </c>
      <c r="AA719">
        <v>1250000</v>
      </c>
      <c r="AB719">
        <v>5</v>
      </c>
      <c r="AC719">
        <v>216</v>
      </c>
      <c r="AD719" t="s">
        <v>2443</v>
      </c>
      <c r="AE719" t="s">
        <v>2444</v>
      </c>
      <c r="AG719">
        <v>718</v>
      </c>
      <c r="AH719">
        <v>91</v>
      </c>
      <c r="AI719">
        <v>95</v>
      </c>
      <c r="AJ719">
        <v>85</v>
      </c>
      <c r="AK719" t="s">
        <v>538</v>
      </c>
      <c r="AL719" t="s">
        <v>135</v>
      </c>
      <c r="AM719">
        <v>284.60000000000002</v>
      </c>
      <c r="AN719">
        <v>6</v>
      </c>
      <c r="AO719">
        <v>1</v>
      </c>
    </row>
    <row r="720" spans="1:41">
      <c r="A720" t="s">
        <v>2445</v>
      </c>
      <c r="B720">
        <v>0.5</v>
      </c>
      <c r="C720">
        <v>0.5</v>
      </c>
      <c r="D720">
        <v>0</v>
      </c>
      <c r="E720">
        <v>1</v>
      </c>
      <c r="F720">
        <v>1</v>
      </c>
      <c r="G720">
        <v>1</v>
      </c>
      <c r="H720">
        <v>0.5</v>
      </c>
      <c r="I720">
        <v>0.5</v>
      </c>
      <c r="J720">
        <v>1</v>
      </c>
      <c r="K720">
        <v>2</v>
      </c>
      <c r="L720">
        <v>2</v>
      </c>
      <c r="M720">
        <v>1</v>
      </c>
      <c r="N720">
        <v>0.5</v>
      </c>
      <c r="O720">
        <v>1</v>
      </c>
      <c r="P720">
        <v>1</v>
      </c>
      <c r="Q720">
        <v>1</v>
      </c>
      <c r="R720">
        <v>4</v>
      </c>
      <c r="S720">
        <v>2</v>
      </c>
      <c r="T720">
        <v>160</v>
      </c>
      <c r="U720">
        <v>6400</v>
      </c>
      <c r="V720">
        <v>70</v>
      </c>
      <c r="W720">
        <v>700</v>
      </c>
      <c r="X720">
        <v>3</v>
      </c>
      <c r="Y720" t="s">
        <v>2393</v>
      </c>
      <c r="Z720">
        <v>110</v>
      </c>
      <c r="AA720">
        <v>1250000</v>
      </c>
      <c r="AB720">
        <v>0.7</v>
      </c>
      <c r="AC720">
        <v>50</v>
      </c>
      <c r="AD720" t="s">
        <v>2446</v>
      </c>
      <c r="AE720" t="s">
        <v>2447</v>
      </c>
      <c r="AG720">
        <v>719</v>
      </c>
      <c r="AH720">
        <v>160</v>
      </c>
      <c r="AI720">
        <v>110</v>
      </c>
      <c r="AJ720">
        <v>110</v>
      </c>
      <c r="AK720" t="s">
        <v>284</v>
      </c>
      <c r="AL720" t="s">
        <v>159</v>
      </c>
      <c r="AM720">
        <v>8.8000000000000007</v>
      </c>
      <c r="AN720">
        <v>6</v>
      </c>
      <c r="AO720">
        <v>1</v>
      </c>
    </row>
    <row r="721" spans="1:41">
      <c r="A721" t="s">
        <v>2448</v>
      </c>
      <c r="B721">
        <v>1</v>
      </c>
      <c r="C721">
        <v>4</v>
      </c>
      <c r="D721">
        <v>1</v>
      </c>
      <c r="E721">
        <v>1</v>
      </c>
      <c r="F721">
        <v>1</v>
      </c>
      <c r="G721">
        <v>0</v>
      </c>
      <c r="H721">
        <v>1</v>
      </c>
      <c r="I721">
        <v>1</v>
      </c>
      <c r="J721">
        <v>4</v>
      </c>
      <c r="K721">
        <v>1</v>
      </c>
      <c r="L721">
        <v>1</v>
      </c>
      <c r="M721">
        <v>1</v>
      </c>
      <c r="N721">
        <v>0</v>
      </c>
      <c r="O721">
        <v>0.5</v>
      </c>
      <c r="P721">
        <v>0.5</v>
      </c>
      <c r="Q721">
        <v>1</v>
      </c>
      <c r="R721">
        <v>1</v>
      </c>
      <c r="S721">
        <v>1</v>
      </c>
      <c r="T721">
        <v>160</v>
      </c>
      <c r="U721">
        <v>30720</v>
      </c>
      <c r="V721">
        <v>100</v>
      </c>
      <c r="W721">
        <v>680</v>
      </c>
      <c r="X721">
        <v>3</v>
      </c>
      <c r="Y721" t="s">
        <v>2449</v>
      </c>
      <c r="Z721">
        <v>60</v>
      </c>
      <c r="AA721">
        <v>1250000</v>
      </c>
      <c r="AC721">
        <v>80</v>
      </c>
      <c r="AD721" t="s">
        <v>2450</v>
      </c>
      <c r="AE721" t="s">
        <v>2451</v>
      </c>
      <c r="AG721">
        <v>720</v>
      </c>
      <c r="AH721">
        <v>170</v>
      </c>
      <c r="AI721">
        <v>130</v>
      </c>
      <c r="AJ721">
        <v>80</v>
      </c>
      <c r="AK721" t="s">
        <v>253</v>
      </c>
      <c r="AL721" t="s">
        <v>343</v>
      </c>
      <c r="AN721">
        <v>6</v>
      </c>
      <c r="AO721">
        <v>1</v>
      </c>
    </row>
    <row r="722" spans="1:41">
      <c r="A722" t="s">
        <v>2452</v>
      </c>
      <c r="B722">
        <v>0.5</v>
      </c>
      <c r="C722">
        <v>1</v>
      </c>
      <c r="D722">
        <v>1</v>
      </c>
      <c r="E722">
        <v>2</v>
      </c>
      <c r="F722">
        <v>0.5</v>
      </c>
      <c r="G722">
        <v>1</v>
      </c>
      <c r="H722">
        <v>0.25</v>
      </c>
      <c r="I722">
        <v>1</v>
      </c>
      <c r="J722">
        <v>1</v>
      </c>
      <c r="K722">
        <v>1</v>
      </c>
      <c r="L722">
        <v>2</v>
      </c>
      <c r="M722">
        <v>0.25</v>
      </c>
      <c r="N722">
        <v>1</v>
      </c>
      <c r="O722">
        <v>1</v>
      </c>
      <c r="P722">
        <v>1</v>
      </c>
      <c r="Q722">
        <v>2</v>
      </c>
      <c r="R722">
        <v>0.25</v>
      </c>
      <c r="S722">
        <v>1</v>
      </c>
      <c r="T722">
        <v>110</v>
      </c>
      <c r="U722">
        <v>30720</v>
      </c>
      <c r="V722">
        <v>100</v>
      </c>
      <c r="W722">
        <v>600</v>
      </c>
      <c r="X722">
        <v>3</v>
      </c>
      <c r="Y722" t="s">
        <v>2453</v>
      </c>
      <c r="Z722">
        <v>120</v>
      </c>
      <c r="AA722">
        <v>1250000</v>
      </c>
      <c r="AB722">
        <v>1.7</v>
      </c>
      <c r="AC722">
        <v>80</v>
      </c>
      <c r="AD722" t="s">
        <v>2454</v>
      </c>
      <c r="AE722" t="s">
        <v>2455</v>
      </c>
      <c r="AG722">
        <v>721</v>
      </c>
      <c r="AH722">
        <v>130</v>
      </c>
      <c r="AI722">
        <v>90</v>
      </c>
      <c r="AJ722">
        <v>70</v>
      </c>
      <c r="AK722" t="s">
        <v>55</v>
      </c>
      <c r="AL722" t="s">
        <v>66</v>
      </c>
      <c r="AM722">
        <v>195</v>
      </c>
      <c r="AN722">
        <v>6</v>
      </c>
      <c r="AO722">
        <v>1</v>
      </c>
    </row>
    <row r="723" spans="1:41">
      <c r="A723" t="s">
        <v>2456</v>
      </c>
      <c r="B723">
        <v>1</v>
      </c>
      <c r="C723">
        <v>1</v>
      </c>
      <c r="D723">
        <v>1</v>
      </c>
      <c r="E723">
        <v>1</v>
      </c>
      <c r="F723">
        <v>1</v>
      </c>
      <c r="G723">
        <v>0.5</v>
      </c>
      <c r="H723">
        <v>2</v>
      </c>
      <c r="I723">
        <v>2</v>
      </c>
      <c r="J723">
        <v>1</v>
      </c>
      <c r="K723">
        <v>0.25</v>
      </c>
      <c r="L723">
        <v>0</v>
      </c>
      <c r="M723">
        <v>4</v>
      </c>
      <c r="N723">
        <v>1</v>
      </c>
      <c r="O723">
        <v>2</v>
      </c>
      <c r="P723">
        <v>1</v>
      </c>
      <c r="Q723">
        <v>2</v>
      </c>
      <c r="R723">
        <v>1</v>
      </c>
      <c r="S723">
        <v>0.5</v>
      </c>
      <c r="T723">
        <v>55</v>
      </c>
      <c r="U723">
        <v>3840</v>
      </c>
      <c r="V723">
        <v>70</v>
      </c>
      <c r="W723">
        <v>320</v>
      </c>
      <c r="X723">
        <v>45</v>
      </c>
      <c r="Y723" t="s">
        <v>2457</v>
      </c>
      <c r="Z723">
        <v>55</v>
      </c>
      <c r="AA723">
        <v>1059860</v>
      </c>
      <c r="AB723">
        <v>0.3</v>
      </c>
      <c r="AC723">
        <v>68</v>
      </c>
      <c r="AD723" t="s">
        <v>2458</v>
      </c>
      <c r="AE723" t="s">
        <v>2459</v>
      </c>
      <c r="AF723">
        <v>88.1</v>
      </c>
      <c r="AG723">
        <v>722</v>
      </c>
      <c r="AH723">
        <v>50</v>
      </c>
      <c r="AI723">
        <v>50</v>
      </c>
      <c r="AJ723">
        <v>42</v>
      </c>
      <c r="AK723" t="s">
        <v>45</v>
      </c>
      <c r="AL723" t="s">
        <v>61</v>
      </c>
      <c r="AM723">
        <v>1.5</v>
      </c>
      <c r="AN723">
        <v>7</v>
      </c>
      <c r="AO723">
        <v>0</v>
      </c>
    </row>
    <row r="724" spans="1:41">
      <c r="A724" t="s">
        <v>2456</v>
      </c>
      <c r="B724">
        <v>1</v>
      </c>
      <c r="C724">
        <v>1</v>
      </c>
      <c r="D724">
        <v>1</v>
      </c>
      <c r="E724">
        <v>1</v>
      </c>
      <c r="F724">
        <v>1</v>
      </c>
      <c r="G724">
        <v>0.5</v>
      </c>
      <c r="H724">
        <v>2</v>
      </c>
      <c r="I724">
        <v>2</v>
      </c>
      <c r="J724">
        <v>1</v>
      </c>
      <c r="K724">
        <v>0.25</v>
      </c>
      <c r="L724">
        <v>0</v>
      </c>
      <c r="M724">
        <v>4</v>
      </c>
      <c r="N724">
        <v>1</v>
      </c>
      <c r="O724">
        <v>2</v>
      </c>
      <c r="P724">
        <v>1</v>
      </c>
      <c r="Q724">
        <v>2</v>
      </c>
      <c r="R724">
        <v>1</v>
      </c>
      <c r="S724">
        <v>0.5</v>
      </c>
      <c r="T724">
        <v>75</v>
      </c>
      <c r="U724">
        <v>3840</v>
      </c>
      <c r="V724">
        <v>70</v>
      </c>
      <c r="W724">
        <v>420</v>
      </c>
      <c r="X724">
        <v>45</v>
      </c>
      <c r="Y724" t="s">
        <v>2460</v>
      </c>
      <c r="Z724">
        <v>75</v>
      </c>
      <c r="AA724">
        <v>1059860</v>
      </c>
      <c r="AB724">
        <v>0.7</v>
      </c>
      <c r="AC724">
        <v>78</v>
      </c>
      <c r="AD724" t="s">
        <v>2461</v>
      </c>
      <c r="AE724" t="s">
        <v>2462</v>
      </c>
      <c r="AF724">
        <v>88.1</v>
      </c>
      <c r="AG724">
        <v>723</v>
      </c>
      <c r="AH724">
        <v>70</v>
      </c>
      <c r="AI724">
        <v>70</v>
      </c>
      <c r="AJ724">
        <v>52</v>
      </c>
      <c r="AK724" t="s">
        <v>45</v>
      </c>
      <c r="AL724" t="s">
        <v>61</v>
      </c>
      <c r="AM724">
        <v>16</v>
      </c>
      <c r="AN724">
        <v>7</v>
      </c>
      <c r="AO724">
        <v>0</v>
      </c>
    </row>
    <row r="725" spans="1:41">
      <c r="A725" t="s">
        <v>2456</v>
      </c>
      <c r="B725">
        <v>1</v>
      </c>
      <c r="C725">
        <v>2</v>
      </c>
      <c r="D725">
        <v>1</v>
      </c>
      <c r="E725">
        <v>0.5</v>
      </c>
      <c r="F725">
        <v>1</v>
      </c>
      <c r="G725">
        <v>0</v>
      </c>
      <c r="H725">
        <v>2</v>
      </c>
      <c r="I725">
        <v>2</v>
      </c>
      <c r="J725">
        <v>2</v>
      </c>
      <c r="K725">
        <v>0.5</v>
      </c>
      <c r="L725">
        <v>0.5</v>
      </c>
      <c r="M725">
        <v>2</v>
      </c>
      <c r="N725">
        <v>0</v>
      </c>
      <c r="O725">
        <v>1</v>
      </c>
      <c r="P725">
        <v>1</v>
      </c>
      <c r="Q725">
        <v>1</v>
      </c>
      <c r="R725">
        <v>1</v>
      </c>
      <c r="S725">
        <v>0.5</v>
      </c>
      <c r="T725">
        <v>107</v>
      </c>
      <c r="U725">
        <v>3840</v>
      </c>
      <c r="V725">
        <v>70</v>
      </c>
      <c r="W725">
        <v>530</v>
      </c>
      <c r="X725">
        <v>45</v>
      </c>
      <c r="Y725" t="s">
        <v>2463</v>
      </c>
      <c r="Z725">
        <v>75</v>
      </c>
      <c r="AA725">
        <v>1059860</v>
      </c>
      <c r="AB725">
        <v>1.6</v>
      </c>
      <c r="AC725">
        <v>78</v>
      </c>
      <c r="AD725" t="s">
        <v>2464</v>
      </c>
      <c r="AE725" t="s">
        <v>2465</v>
      </c>
      <c r="AF725">
        <v>88.1</v>
      </c>
      <c r="AG725">
        <v>724</v>
      </c>
      <c r="AH725">
        <v>100</v>
      </c>
      <c r="AI725">
        <v>100</v>
      </c>
      <c r="AJ725">
        <v>70</v>
      </c>
      <c r="AK725" t="s">
        <v>45</v>
      </c>
      <c r="AL725" t="s">
        <v>343</v>
      </c>
      <c r="AM725">
        <v>36.6</v>
      </c>
      <c r="AN725">
        <v>7</v>
      </c>
      <c r="AO725">
        <v>0</v>
      </c>
    </row>
    <row r="726" spans="1:41">
      <c r="A726" t="s">
        <v>2466</v>
      </c>
      <c r="B726">
        <v>0.5</v>
      </c>
      <c r="C726">
        <v>1</v>
      </c>
      <c r="D726">
        <v>1</v>
      </c>
      <c r="E726">
        <v>1</v>
      </c>
      <c r="F726">
        <v>0.5</v>
      </c>
      <c r="G726">
        <v>1</v>
      </c>
      <c r="H726">
        <v>0.5</v>
      </c>
      <c r="I726">
        <v>1</v>
      </c>
      <c r="J726">
        <v>1</v>
      </c>
      <c r="K726">
        <v>0.5</v>
      </c>
      <c r="L726">
        <v>2</v>
      </c>
      <c r="M726">
        <v>0.5</v>
      </c>
      <c r="N726">
        <v>1</v>
      </c>
      <c r="O726">
        <v>1</v>
      </c>
      <c r="P726">
        <v>1</v>
      </c>
      <c r="Q726">
        <v>2</v>
      </c>
      <c r="R726">
        <v>0.5</v>
      </c>
      <c r="S726">
        <v>2</v>
      </c>
      <c r="T726">
        <v>65</v>
      </c>
      <c r="U726">
        <v>3840</v>
      </c>
      <c r="V726">
        <v>70</v>
      </c>
      <c r="W726">
        <v>320</v>
      </c>
      <c r="X726">
        <v>45</v>
      </c>
      <c r="Y726" t="s">
        <v>2467</v>
      </c>
      <c r="Z726">
        <v>40</v>
      </c>
      <c r="AA726">
        <v>1059860</v>
      </c>
      <c r="AB726">
        <v>0.4</v>
      </c>
      <c r="AC726">
        <v>45</v>
      </c>
      <c r="AD726" t="s">
        <v>2468</v>
      </c>
      <c r="AE726" t="s">
        <v>2469</v>
      </c>
      <c r="AF726">
        <v>88.1</v>
      </c>
      <c r="AG726">
        <v>725</v>
      </c>
      <c r="AH726">
        <v>60</v>
      </c>
      <c r="AI726">
        <v>40</v>
      </c>
      <c r="AJ726">
        <v>70</v>
      </c>
      <c r="AK726" t="s">
        <v>55</v>
      </c>
      <c r="AM726">
        <v>4.3</v>
      </c>
      <c r="AN726">
        <v>7</v>
      </c>
      <c r="AO726">
        <v>0</v>
      </c>
    </row>
    <row r="727" spans="1:41">
      <c r="A727" t="s">
        <v>2466</v>
      </c>
      <c r="B727">
        <v>0.5</v>
      </c>
      <c r="C727">
        <v>1</v>
      </c>
      <c r="D727">
        <v>1</v>
      </c>
      <c r="E727">
        <v>1</v>
      </c>
      <c r="F727">
        <v>0.5</v>
      </c>
      <c r="G727">
        <v>1</v>
      </c>
      <c r="H727">
        <v>0.5</v>
      </c>
      <c r="I727">
        <v>1</v>
      </c>
      <c r="J727">
        <v>1</v>
      </c>
      <c r="K727">
        <v>0.5</v>
      </c>
      <c r="L727">
        <v>2</v>
      </c>
      <c r="M727">
        <v>0.5</v>
      </c>
      <c r="N727">
        <v>1</v>
      </c>
      <c r="O727">
        <v>1</v>
      </c>
      <c r="P727">
        <v>1</v>
      </c>
      <c r="Q727">
        <v>2</v>
      </c>
      <c r="R727">
        <v>0.5</v>
      </c>
      <c r="S727">
        <v>2</v>
      </c>
      <c r="T727">
        <v>85</v>
      </c>
      <c r="U727">
        <v>3840</v>
      </c>
      <c r="V727">
        <v>70</v>
      </c>
      <c r="W727">
        <v>420</v>
      </c>
      <c r="X727">
        <v>45</v>
      </c>
      <c r="Y727" t="s">
        <v>2467</v>
      </c>
      <c r="Z727">
        <v>50</v>
      </c>
      <c r="AA727">
        <v>1059860</v>
      </c>
      <c r="AB727">
        <v>0.7</v>
      </c>
      <c r="AC727">
        <v>65</v>
      </c>
      <c r="AD727" t="s">
        <v>2470</v>
      </c>
      <c r="AE727" t="s">
        <v>2471</v>
      </c>
      <c r="AF727">
        <v>88.1</v>
      </c>
      <c r="AG727">
        <v>726</v>
      </c>
      <c r="AH727">
        <v>80</v>
      </c>
      <c r="AI727">
        <v>50</v>
      </c>
      <c r="AJ727">
        <v>90</v>
      </c>
      <c r="AK727" t="s">
        <v>55</v>
      </c>
      <c r="AM727">
        <v>25</v>
      </c>
      <c r="AN727">
        <v>7</v>
      </c>
      <c r="AO727">
        <v>0</v>
      </c>
    </row>
    <row r="728" spans="1:41">
      <c r="A728" t="s">
        <v>2466</v>
      </c>
      <c r="B728">
        <v>1</v>
      </c>
      <c r="C728">
        <v>0.5</v>
      </c>
      <c r="D728">
        <v>1</v>
      </c>
      <c r="E728">
        <v>1</v>
      </c>
      <c r="F728">
        <v>1</v>
      </c>
      <c r="G728">
        <v>2</v>
      </c>
      <c r="H728">
        <v>0.5</v>
      </c>
      <c r="I728">
        <v>1</v>
      </c>
      <c r="J728">
        <v>0.5</v>
      </c>
      <c r="K728">
        <v>0.5</v>
      </c>
      <c r="L728">
        <v>2</v>
      </c>
      <c r="M728">
        <v>0.5</v>
      </c>
      <c r="N728">
        <v>1</v>
      </c>
      <c r="O728">
        <v>1</v>
      </c>
      <c r="P728">
        <v>0</v>
      </c>
      <c r="Q728">
        <v>2</v>
      </c>
      <c r="R728">
        <v>0.5</v>
      </c>
      <c r="S728">
        <v>2</v>
      </c>
      <c r="T728">
        <v>115</v>
      </c>
      <c r="U728">
        <v>3840</v>
      </c>
      <c r="V728">
        <v>70</v>
      </c>
      <c r="W728">
        <v>530</v>
      </c>
      <c r="X728">
        <v>45</v>
      </c>
      <c r="Y728" t="s">
        <v>2472</v>
      </c>
      <c r="Z728">
        <v>90</v>
      </c>
      <c r="AA728">
        <v>1059860</v>
      </c>
      <c r="AB728">
        <v>1.8</v>
      </c>
      <c r="AC728">
        <v>95</v>
      </c>
      <c r="AD728" t="s">
        <v>2473</v>
      </c>
      <c r="AE728" t="s">
        <v>2474</v>
      </c>
      <c r="AF728">
        <v>88.1</v>
      </c>
      <c r="AG728">
        <v>727</v>
      </c>
      <c r="AH728">
        <v>80</v>
      </c>
      <c r="AI728">
        <v>90</v>
      </c>
      <c r="AJ728">
        <v>60</v>
      </c>
      <c r="AK728" t="s">
        <v>55</v>
      </c>
      <c r="AL728" t="s">
        <v>109</v>
      </c>
      <c r="AM728">
        <v>83</v>
      </c>
      <c r="AN728">
        <v>7</v>
      </c>
      <c r="AO728">
        <v>0</v>
      </c>
    </row>
    <row r="729" spans="1:41">
      <c r="A729" t="s">
        <v>2475</v>
      </c>
      <c r="B729">
        <v>1</v>
      </c>
      <c r="C729">
        <v>1</v>
      </c>
      <c r="D729">
        <v>1</v>
      </c>
      <c r="E729">
        <v>2</v>
      </c>
      <c r="F729">
        <v>1</v>
      </c>
      <c r="G729">
        <v>1</v>
      </c>
      <c r="H729">
        <v>0.5</v>
      </c>
      <c r="I729">
        <v>1</v>
      </c>
      <c r="J729">
        <v>1</v>
      </c>
      <c r="K729">
        <v>2</v>
      </c>
      <c r="L729">
        <v>1</v>
      </c>
      <c r="M729">
        <v>0.5</v>
      </c>
      <c r="N729">
        <v>1</v>
      </c>
      <c r="O729">
        <v>1</v>
      </c>
      <c r="P729">
        <v>1</v>
      </c>
      <c r="Q729">
        <v>1</v>
      </c>
      <c r="R729">
        <v>0.5</v>
      </c>
      <c r="S729">
        <v>0.5</v>
      </c>
      <c r="T729">
        <v>54</v>
      </c>
      <c r="U729">
        <v>3840</v>
      </c>
      <c r="V729">
        <v>70</v>
      </c>
      <c r="W729">
        <v>320</v>
      </c>
      <c r="X729">
        <v>45</v>
      </c>
      <c r="Y729" t="s">
        <v>322</v>
      </c>
      <c r="Z729">
        <v>54</v>
      </c>
      <c r="AA729">
        <v>1059860</v>
      </c>
      <c r="AB729">
        <v>0.4</v>
      </c>
      <c r="AC729">
        <v>50</v>
      </c>
      <c r="AD729" t="s">
        <v>2476</v>
      </c>
      <c r="AE729" t="s">
        <v>2477</v>
      </c>
      <c r="AF729">
        <v>88.1</v>
      </c>
      <c r="AG729">
        <v>728</v>
      </c>
      <c r="AH729">
        <v>66</v>
      </c>
      <c r="AI729">
        <v>56</v>
      </c>
      <c r="AJ729">
        <v>40</v>
      </c>
      <c r="AK729" t="s">
        <v>66</v>
      </c>
      <c r="AM729">
        <v>7.5</v>
      </c>
      <c r="AN729">
        <v>7</v>
      </c>
      <c r="AO729">
        <v>0</v>
      </c>
    </row>
    <row r="730" spans="1:41">
      <c r="A730" t="s">
        <v>2475</v>
      </c>
      <c r="B730">
        <v>1</v>
      </c>
      <c r="C730">
        <v>1</v>
      </c>
      <c r="D730">
        <v>1</v>
      </c>
      <c r="E730">
        <v>2</v>
      </c>
      <c r="F730">
        <v>1</v>
      </c>
      <c r="G730">
        <v>1</v>
      </c>
      <c r="H730">
        <v>0.5</v>
      </c>
      <c r="I730">
        <v>1</v>
      </c>
      <c r="J730">
        <v>1</v>
      </c>
      <c r="K730">
        <v>2</v>
      </c>
      <c r="L730">
        <v>1</v>
      </c>
      <c r="M730">
        <v>0.5</v>
      </c>
      <c r="N730">
        <v>1</v>
      </c>
      <c r="O730">
        <v>1</v>
      </c>
      <c r="P730">
        <v>1</v>
      </c>
      <c r="Q730">
        <v>1</v>
      </c>
      <c r="R730">
        <v>0.5</v>
      </c>
      <c r="S730">
        <v>0.5</v>
      </c>
      <c r="T730">
        <v>69</v>
      </c>
      <c r="U730">
        <v>3840</v>
      </c>
      <c r="V730">
        <v>70</v>
      </c>
      <c r="W730">
        <v>420</v>
      </c>
      <c r="X730">
        <v>45</v>
      </c>
      <c r="Y730" t="s">
        <v>2478</v>
      </c>
      <c r="Z730">
        <v>69</v>
      </c>
      <c r="AA730">
        <v>1059860</v>
      </c>
      <c r="AB730">
        <v>0.6</v>
      </c>
      <c r="AC730">
        <v>60</v>
      </c>
      <c r="AD730" t="s">
        <v>2479</v>
      </c>
      <c r="AE730" t="s">
        <v>2480</v>
      </c>
      <c r="AF730">
        <v>88.1</v>
      </c>
      <c r="AG730">
        <v>729</v>
      </c>
      <c r="AH730">
        <v>91</v>
      </c>
      <c r="AI730">
        <v>81</v>
      </c>
      <c r="AJ730">
        <v>50</v>
      </c>
      <c r="AK730" t="s">
        <v>66</v>
      </c>
      <c r="AM730">
        <v>17.5</v>
      </c>
      <c r="AN730">
        <v>7</v>
      </c>
      <c r="AO730">
        <v>0</v>
      </c>
    </row>
    <row r="731" spans="1:41">
      <c r="A731" t="s">
        <v>2475</v>
      </c>
      <c r="B731">
        <v>0.5</v>
      </c>
      <c r="C731">
        <v>0.5</v>
      </c>
      <c r="D731">
        <v>0</v>
      </c>
      <c r="E731">
        <v>2</v>
      </c>
      <c r="F731">
        <v>1</v>
      </c>
      <c r="G731">
        <v>0.5</v>
      </c>
      <c r="H731">
        <v>0.5</v>
      </c>
      <c r="I731">
        <v>1</v>
      </c>
      <c r="J731">
        <v>1</v>
      </c>
      <c r="K731">
        <v>2</v>
      </c>
      <c r="L731">
        <v>1</v>
      </c>
      <c r="M731">
        <v>0.5</v>
      </c>
      <c r="N731">
        <v>1</v>
      </c>
      <c r="O731">
        <v>2</v>
      </c>
      <c r="P731">
        <v>1</v>
      </c>
      <c r="Q731">
        <v>1</v>
      </c>
      <c r="R731">
        <v>1</v>
      </c>
      <c r="S731">
        <v>0.5</v>
      </c>
      <c r="T731">
        <v>74</v>
      </c>
      <c r="U731">
        <v>3840</v>
      </c>
      <c r="V731">
        <v>70</v>
      </c>
      <c r="W731">
        <v>530</v>
      </c>
      <c r="X731">
        <v>45</v>
      </c>
      <c r="Y731" t="s">
        <v>2481</v>
      </c>
      <c r="Z731">
        <v>74</v>
      </c>
      <c r="AA731">
        <v>1059860</v>
      </c>
      <c r="AB731">
        <v>1.8</v>
      </c>
      <c r="AC731">
        <v>80</v>
      </c>
      <c r="AD731" t="s">
        <v>2482</v>
      </c>
      <c r="AE731" t="s">
        <v>2483</v>
      </c>
      <c r="AF731">
        <v>88.1</v>
      </c>
      <c r="AG731">
        <v>730</v>
      </c>
      <c r="AH731">
        <v>126</v>
      </c>
      <c r="AI731">
        <v>116</v>
      </c>
      <c r="AJ731">
        <v>60</v>
      </c>
      <c r="AK731" t="s">
        <v>66</v>
      </c>
      <c r="AL731" t="s">
        <v>159</v>
      </c>
      <c r="AM731">
        <v>44</v>
      </c>
      <c r="AN731">
        <v>7</v>
      </c>
      <c r="AO731">
        <v>0</v>
      </c>
    </row>
    <row r="732" spans="1:41">
      <c r="A732" t="s">
        <v>2484</v>
      </c>
      <c r="B732">
        <v>0.5</v>
      </c>
      <c r="C732">
        <v>1</v>
      </c>
      <c r="D732">
        <v>1</v>
      </c>
      <c r="E732">
        <v>2</v>
      </c>
      <c r="F732">
        <v>1</v>
      </c>
      <c r="G732">
        <v>1</v>
      </c>
      <c r="H732">
        <v>1</v>
      </c>
      <c r="I732">
        <v>1</v>
      </c>
      <c r="J732">
        <v>0</v>
      </c>
      <c r="K732">
        <v>0.5</v>
      </c>
      <c r="L732">
        <v>0</v>
      </c>
      <c r="M732">
        <v>2</v>
      </c>
      <c r="N732">
        <v>1</v>
      </c>
      <c r="O732">
        <v>1</v>
      </c>
      <c r="P732">
        <v>1</v>
      </c>
      <c r="Q732">
        <v>2</v>
      </c>
      <c r="R732">
        <v>1</v>
      </c>
      <c r="S732">
        <v>1</v>
      </c>
      <c r="T732">
        <v>75</v>
      </c>
      <c r="U732">
        <v>3840</v>
      </c>
      <c r="V732">
        <v>70</v>
      </c>
      <c r="W732">
        <v>265</v>
      </c>
      <c r="X732">
        <v>255</v>
      </c>
      <c r="Y732" t="s">
        <v>2485</v>
      </c>
      <c r="Z732">
        <v>30</v>
      </c>
      <c r="AA732">
        <v>1000000</v>
      </c>
      <c r="AB732">
        <v>0.3</v>
      </c>
      <c r="AC732">
        <v>35</v>
      </c>
      <c r="AD732" t="s">
        <v>2486</v>
      </c>
      <c r="AE732" t="s">
        <v>2487</v>
      </c>
      <c r="AF732">
        <v>50</v>
      </c>
      <c r="AG732">
        <v>731</v>
      </c>
      <c r="AH732">
        <v>30</v>
      </c>
      <c r="AI732">
        <v>30</v>
      </c>
      <c r="AJ732">
        <v>65</v>
      </c>
      <c r="AK732" t="s">
        <v>99</v>
      </c>
      <c r="AL732" t="s">
        <v>61</v>
      </c>
      <c r="AM732">
        <v>1.2</v>
      </c>
      <c r="AN732">
        <v>7</v>
      </c>
      <c r="AO732">
        <v>0</v>
      </c>
    </row>
    <row r="733" spans="1:41">
      <c r="A733" t="s">
        <v>2484</v>
      </c>
      <c r="B733">
        <v>0.5</v>
      </c>
      <c r="C733">
        <v>1</v>
      </c>
      <c r="D733">
        <v>1</v>
      </c>
      <c r="E733">
        <v>2</v>
      </c>
      <c r="F733">
        <v>1</v>
      </c>
      <c r="G733">
        <v>1</v>
      </c>
      <c r="H733">
        <v>1</v>
      </c>
      <c r="I733">
        <v>1</v>
      </c>
      <c r="J733">
        <v>0</v>
      </c>
      <c r="K733">
        <v>0.5</v>
      </c>
      <c r="L733">
        <v>0</v>
      </c>
      <c r="M733">
        <v>2</v>
      </c>
      <c r="N733">
        <v>1</v>
      </c>
      <c r="O733">
        <v>1</v>
      </c>
      <c r="P733">
        <v>1</v>
      </c>
      <c r="Q733">
        <v>2</v>
      </c>
      <c r="R733">
        <v>1</v>
      </c>
      <c r="S733">
        <v>1</v>
      </c>
      <c r="T733">
        <v>85</v>
      </c>
      <c r="U733">
        <v>3840</v>
      </c>
      <c r="V733">
        <v>70</v>
      </c>
      <c r="W733">
        <v>355</v>
      </c>
      <c r="X733">
        <v>120</v>
      </c>
      <c r="Y733" t="s">
        <v>2488</v>
      </c>
      <c r="Z733">
        <v>50</v>
      </c>
      <c r="AA733">
        <v>1000000</v>
      </c>
      <c r="AB733">
        <v>0.6</v>
      </c>
      <c r="AC733">
        <v>55</v>
      </c>
      <c r="AD733" t="s">
        <v>2489</v>
      </c>
      <c r="AE733" t="s">
        <v>2490</v>
      </c>
      <c r="AF733">
        <v>50</v>
      </c>
      <c r="AG733">
        <v>732</v>
      </c>
      <c r="AH733">
        <v>40</v>
      </c>
      <c r="AI733">
        <v>50</v>
      </c>
      <c r="AJ733">
        <v>75</v>
      </c>
      <c r="AK733" t="s">
        <v>99</v>
      </c>
      <c r="AL733" t="s">
        <v>61</v>
      </c>
      <c r="AM733">
        <v>14.8</v>
      </c>
      <c r="AN733">
        <v>7</v>
      </c>
      <c r="AO733">
        <v>0</v>
      </c>
    </row>
    <row r="734" spans="1:41">
      <c r="A734" t="s">
        <v>2491</v>
      </c>
      <c r="B734">
        <v>0.5</v>
      </c>
      <c r="C734">
        <v>1</v>
      </c>
      <c r="D734">
        <v>1</v>
      </c>
      <c r="E734">
        <v>2</v>
      </c>
      <c r="F734">
        <v>1</v>
      </c>
      <c r="G734">
        <v>1</v>
      </c>
      <c r="H734">
        <v>1</v>
      </c>
      <c r="I734">
        <v>1</v>
      </c>
      <c r="J734">
        <v>0</v>
      </c>
      <c r="K734">
        <v>0.5</v>
      </c>
      <c r="L734">
        <v>0</v>
      </c>
      <c r="M734">
        <v>2</v>
      </c>
      <c r="N734">
        <v>1</v>
      </c>
      <c r="O734">
        <v>1</v>
      </c>
      <c r="P734">
        <v>1</v>
      </c>
      <c r="Q734">
        <v>2</v>
      </c>
      <c r="R734">
        <v>1</v>
      </c>
      <c r="S734">
        <v>1</v>
      </c>
      <c r="T734">
        <v>120</v>
      </c>
      <c r="U734">
        <v>3840</v>
      </c>
      <c r="V734">
        <v>70</v>
      </c>
      <c r="W734">
        <v>485</v>
      </c>
      <c r="X734">
        <v>45</v>
      </c>
      <c r="Y734" t="s">
        <v>2492</v>
      </c>
      <c r="Z734">
        <v>75</v>
      </c>
      <c r="AA734">
        <v>1000000</v>
      </c>
      <c r="AB734">
        <v>1.1000000000000001</v>
      </c>
      <c r="AC734">
        <v>80</v>
      </c>
      <c r="AD734" t="s">
        <v>2493</v>
      </c>
      <c r="AE734" t="s">
        <v>2494</v>
      </c>
      <c r="AF734">
        <v>50</v>
      </c>
      <c r="AG734">
        <v>733</v>
      </c>
      <c r="AH734">
        <v>75</v>
      </c>
      <c r="AI734">
        <v>75</v>
      </c>
      <c r="AJ734">
        <v>60</v>
      </c>
      <c r="AK734" t="s">
        <v>99</v>
      </c>
      <c r="AL734" t="s">
        <v>61</v>
      </c>
      <c r="AM734">
        <v>26</v>
      </c>
      <c r="AN734">
        <v>7</v>
      </c>
      <c r="AO734">
        <v>0</v>
      </c>
    </row>
    <row r="735" spans="1:41">
      <c r="A735" t="s">
        <v>2495</v>
      </c>
      <c r="B735">
        <v>1</v>
      </c>
      <c r="C735">
        <v>1</v>
      </c>
      <c r="D735">
        <v>1</v>
      </c>
      <c r="E735">
        <v>1</v>
      </c>
      <c r="F735">
        <v>1</v>
      </c>
      <c r="G735">
        <v>2</v>
      </c>
      <c r="H735">
        <v>1</v>
      </c>
      <c r="I735">
        <v>1</v>
      </c>
      <c r="J735">
        <v>0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70</v>
      </c>
      <c r="U735">
        <v>3840</v>
      </c>
      <c r="V735">
        <v>70</v>
      </c>
      <c r="W735">
        <v>253</v>
      </c>
      <c r="X735">
        <v>255</v>
      </c>
      <c r="Y735" t="s">
        <v>2496</v>
      </c>
      <c r="Z735">
        <v>30</v>
      </c>
      <c r="AA735">
        <v>1000000</v>
      </c>
      <c r="AB735">
        <v>0.4</v>
      </c>
      <c r="AC735">
        <v>48</v>
      </c>
      <c r="AD735" t="s">
        <v>2497</v>
      </c>
      <c r="AE735" t="s">
        <v>2498</v>
      </c>
      <c r="AF735">
        <v>50</v>
      </c>
      <c r="AG735">
        <v>734</v>
      </c>
      <c r="AH735">
        <v>30</v>
      </c>
      <c r="AI735">
        <v>30</v>
      </c>
      <c r="AJ735">
        <v>45</v>
      </c>
      <c r="AK735" t="s">
        <v>99</v>
      </c>
      <c r="AM735">
        <v>6</v>
      </c>
      <c r="AN735">
        <v>7</v>
      </c>
      <c r="AO735">
        <v>0</v>
      </c>
    </row>
    <row r="736" spans="1:41">
      <c r="A736" t="s">
        <v>2495</v>
      </c>
      <c r="B736">
        <v>1</v>
      </c>
      <c r="C736">
        <v>1</v>
      </c>
      <c r="D736">
        <v>1</v>
      </c>
      <c r="E736">
        <v>1</v>
      </c>
      <c r="F736">
        <v>1</v>
      </c>
      <c r="G736">
        <v>2</v>
      </c>
      <c r="H736">
        <v>1</v>
      </c>
      <c r="I736">
        <v>1</v>
      </c>
      <c r="J736">
        <v>0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110</v>
      </c>
      <c r="U736">
        <v>3840</v>
      </c>
      <c r="V736">
        <v>70</v>
      </c>
      <c r="W736">
        <v>418</v>
      </c>
      <c r="X736">
        <v>127</v>
      </c>
      <c r="Y736" t="s">
        <v>2499</v>
      </c>
      <c r="Z736">
        <v>60</v>
      </c>
      <c r="AA736">
        <v>1000000</v>
      </c>
      <c r="AB736">
        <v>0.7</v>
      </c>
      <c r="AC736">
        <v>88</v>
      </c>
      <c r="AD736" t="s">
        <v>2500</v>
      </c>
      <c r="AE736" t="s">
        <v>2501</v>
      </c>
      <c r="AF736">
        <v>50</v>
      </c>
      <c r="AG736">
        <v>735</v>
      </c>
      <c r="AH736">
        <v>55</v>
      </c>
      <c r="AI736">
        <v>60</v>
      </c>
      <c r="AJ736">
        <v>45</v>
      </c>
      <c r="AK736" t="s">
        <v>99</v>
      </c>
      <c r="AM736">
        <v>14.2</v>
      </c>
      <c r="AN736">
        <v>7</v>
      </c>
      <c r="AO736">
        <v>0</v>
      </c>
    </row>
    <row r="737" spans="1:41">
      <c r="A737" t="s">
        <v>2502</v>
      </c>
      <c r="B737">
        <v>1</v>
      </c>
      <c r="C737">
        <v>1</v>
      </c>
      <c r="D737">
        <v>1</v>
      </c>
      <c r="E737">
        <v>1</v>
      </c>
      <c r="F737">
        <v>1</v>
      </c>
      <c r="G737">
        <v>0.5</v>
      </c>
      <c r="H737">
        <v>2</v>
      </c>
      <c r="I737">
        <v>2</v>
      </c>
      <c r="J737">
        <v>1</v>
      </c>
      <c r="K737">
        <v>0.5</v>
      </c>
      <c r="L737">
        <v>0.5</v>
      </c>
      <c r="M737">
        <v>1</v>
      </c>
      <c r="N737">
        <v>1</v>
      </c>
      <c r="O737">
        <v>1</v>
      </c>
      <c r="P737">
        <v>1</v>
      </c>
      <c r="Q737">
        <v>2</v>
      </c>
      <c r="R737">
        <v>1</v>
      </c>
      <c r="S737">
        <v>1</v>
      </c>
      <c r="T737">
        <v>62</v>
      </c>
      <c r="U737">
        <v>3840</v>
      </c>
      <c r="V737">
        <v>70</v>
      </c>
      <c r="W737">
        <v>300</v>
      </c>
      <c r="X737">
        <v>255</v>
      </c>
      <c r="Y737" t="s">
        <v>2503</v>
      </c>
      <c r="Z737">
        <v>45</v>
      </c>
      <c r="AA737">
        <v>1000000</v>
      </c>
      <c r="AB737">
        <v>0.4</v>
      </c>
      <c r="AC737">
        <v>47</v>
      </c>
      <c r="AD737" t="s">
        <v>2504</v>
      </c>
      <c r="AE737" t="s">
        <v>2505</v>
      </c>
      <c r="AF737">
        <v>50</v>
      </c>
      <c r="AG737">
        <v>736</v>
      </c>
      <c r="AH737">
        <v>55</v>
      </c>
      <c r="AI737">
        <v>45</v>
      </c>
      <c r="AJ737">
        <v>46</v>
      </c>
      <c r="AK737" t="s">
        <v>77</v>
      </c>
      <c r="AM737">
        <v>4.4000000000000004</v>
      </c>
      <c r="AN737">
        <v>7</v>
      </c>
      <c r="AO737">
        <v>0</v>
      </c>
    </row>
    <row r="738" spans="1:41">
      <c r="A738" t="s">
        <v>2506</v>
      </c>
      <c r="B738">
        <v>1</v>
      </c>
      <c r="C738">
        <v>1</v>
      </c>
      <c r="D738">
        <v>1</v>
      </c>
      <c r="E738">
        <v>0.5</v>
      </c>
      <c r="F738">
        <v>1</v>
      </c>
      <c r="G738">
        <v>0.5</v>
      </c>
      <c r="H738">
        <v>2</v>
      </c>
      <c r="I738">
        <v>1</v>
      </c>
      <c r="J738">
        <v>1</v>
      </c>
      <c r="K738">
        <v>0.5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2</v>
      </c>
      <c r="R738">
        <v>0.5</v>
      </c>
      <c r="S738">
        <v>1</v>
      </c>
      <c r="T738">
        <v>82</v>
      </c>
      <c r="U738">
        <v>3840</v>
      </c>
      <c r="V738">
        <v>70</v>
      </c>
      <c r="W738">
        <v>400</v>
      </c>
      <c r="X738">
        <v>120</v>
      </c>
      <c r="Y738" t="s">
        <v>2507</v>
      </c>
      <c r="Z738">
        <v>95</v>
      </c>
      <c r="AA738">
        <v>1000000</v>
      </c>
      <c r="AB738">
        <v>0.5</v>
      </c>
      <c r="AC738">
        <v>57</v>
      </c>
      <c r="AD738" t="s">
        <v>2508</v>
      </c>
      <c r="AE738" t="s">
        <v>2509</v>
      </c>
      <c r="AF738">
        <v>50</v>
      </c>
      <c r="AG738">
        <v>737</v>
      </c>
      <c r="AH738">
        <v>55</v>
      </c>
      <c r="AI738">
        <v>75</v>
      </c>
      <c r="AJ738">
        <v>36</v>
      </c>
      <c r="AK738" t="s">
        <v>77</v>
      </c>
      <c r="AL738" t="s">
        <v>128</v>
      </c>
      <c r="AM738">
        <v>10.5</v>
      </c>
      <c r="AN738">
        <v>7</v>
      </c>
      <c r="AO738">
        <v>0</v>
      </c>
    </row>
    <row r="739" spans="1:41">
      <c r="A739" t="s">
        <v>339</v>
      </c>
      <c r="B739">
        <v>1</v>
      </c>
      <c r="C739">
        <v>1</v>
      </c>
      <c r="D739">
        <v>1</v>
      </c>
      <c r="E739">
        <v>0.5</v>
      </c>
      <c r="F739">
        <v>1</v>
      </c>
      <c r="G739">
        <v>0.5</v>
      </c>
      <c r="H739">
        <v>2</v>
      </c>
      <c r="I739">
        <v>1</v>
      </c>
      <c r="J739">
        <v>1</v>
      </c>
      <c r="K739">
        <v>0.5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2</v>
      </c>
      <c r="R739">
        <v>0.5</v>
      </c>
      <c r="S739">
        <v>1</v>
      </c>
      <c r="T739">
        <v>70</v>
      </c>
      <c r="U739">
        <v>3840</v>
      </c>
      <c r="V739">
        <v>70</v>
      </c>
      <c r="W739">
        <v>500</v>
      </c>
      <c r="X739">
        <v>45</v>
      </c>
      <c r="Y739" t="s">
        <v>2510</v>
      </c>
      <c r="Z739">
        <v>90</v>
      </c>
      <c r="AA739">
        <v>1000000</v>
      </c>
      <c r="AB739">
        <v>1.5</v>
      </c>
      <c r="AC739">
        <v>77</v>
      </c>
      <c r="AD739" t="s">
        <v>2511</v>
      </c>
      <c r="AE739" t="s">
        <v>2512</v>
      </c>
      <c r="AF739">
        <v>50</v>
      </c>
      <c r="AG739">
        <v>738</v>
      </c>
      <c r="AH739">
        <v>145</v>
      </c>
      <c r="AI739">
        <v>75</v>
      </c>
      <c r="AJ739">
        <v>43</v>
      </c>
      <c r="AK739" t="s">
        <v>77</v>
      </c>
      <c r="AL739" t="s">
        <v>128</v>
      </c>
      <c r="AM739">
        <v>45</v>
      </c>
      <c r="AN739">
        <v>7</v>
      </c>
      <c r="AO739">
        <v>0</v>
      </c>
    </row>
    <row r="740" spans="1:41">
      <c r="A740" t="s">
        <v>2513</v>
      </c>
      <c r="B740">
        <v>0.5</v>
      </c>
      <c r="C740">
        <v>0.5</v>
      </c>
      <c r="D740">
        <v>1</v>
      </c>
      <c r="E740">
        <v>1</v>
      </c>
      <c r="F740">
        <v>2</v>
      </c>
      <c r="G740">
        <v>1</v>
      </c>
      <c r="H740">
        <v>1</v>
      </c>
      <c r="I740">
        <v>2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2</v>
      </c>
      <c r="Q740">
        <v>0.5</v>
      </c>
      <c r="R740">
        <v>1</v>
      </c>
      <c r="S740">
        <v>1</v>
      </c>
      <c r="T740">
        <v>82</v>
      </c>
      <c r="U740">
        <v>5120</v>
      </c>
      <c r="V740">
        <v>70</v>
      </c>
      <c r="W740">
        <v>338</v>
      </c>
      <c r="X740">
        <v>225</v>
      </c>
      <c r="Y740" t="s">
        <v>2514</v>
      </c>
      <c r="Z740">
        <v>57</v>
      </c>
      <c r="AA740">
        <v>1000000</v>
      </c>
      <c r="AB740">
        <v>0.6</v>
      </c>
      <c r="AC740">
        <v>47</v>
      </c>
      <c r="AD740" t="s">
        <v>2515</v>
      </c>
      <c r="AE740" t="s">
        <v>2516</v>
      </c>
      <c r="AF740">
        <v>50</v>
      </c>
      <c r="AG740">
        <v>739</v>
      </c>
      <c r="AH740">
        <v>42</v>
      </c>
      <c r="AI740">
        <v>47</v>
      </c>
      <c r="AJ740">
        <v>63</v>
      </c>
      <c r="AK740" t="s">
        <v>231</v>
      </c>
      <c r="AM740">
        <v>7</v>
      </c>
      <c r="AN740">
        <v>7</v>
      </c>
      <c r="AO740">
        <v>0</v>
      </c>
    </row>
    <row r="741" spans="1:41">
      <c r="A741" t="s">
        <v>2513</v>
      </c>
      <c r="B741">
        <v>0.5</v>
      </c>
      <c r="C741">
        <v>0.5</v>
      </c>
      <c r="D741">
        <v>1</v>
      </c>
      <c r="E741">
        <v>1</v>
      </c>
      <c r="F741">
        <v>2</v>
      </c>
      <c r="G741">
        <v>2</v>
      </c>
      <c r="H741">
        <v>2</v>
      </c>
      <c r="I741">
        <v>2</v>
      </c>
      <c r="J741">
        <v>1</v>
      </c>
      <c r="K741">
        <v>1</v>
      </c>
      <c r="L741">
        <v>1</v>
      </c>
      <c r="M741">
        <v>0.5</v>
      </c>
      <c r="N741">
        <v>1</v>
      </c>
      <c r="O741">
        <v>1</v>
      </c>
      <c r="P741">
        <v>2</v>
      </c>
      <c r="Q741">
        <v>1</v>
      </c>
      <c r="R741">
        <v>2</v>
      </c>
      <c r="S741">
        <v>1</v>
      </c>
      <c r="T741">
        <v>132</v>
      </c>
      <c r="U741">
        <v>5120</v>
      </c>
      <c r="V741">
        <v>70</v>
      </c>
      <c r="W741">
        <v>478</v>
      </c>
      <c r="X741">
        <v>60</v>
      </c>
      <c r="Y741" t="s">
        <v>2517</v>
      </c>
      <c r="Z741">
        <v>77</v>
      </c>
      <c r="AA741">
        <v>1000000</v>
      </c>
      <c r="AB741">
        <v>1.7</v>
      </c>
      <c r="AC741">
        <v>97</v>
      </c>
      <c r="AD741" t="s">
        <v>2518</v>
      </c>
      <c r="AE741" t="s">
        <v>2519</v>
      </c>
      <c r="AF741">
        <v>50</v>
      </c>
      <c r="AG741">
        <v>740</v>
      </c>
      <c r="AH741">
        <v>62</v>
      </c>
      <c r="AI741">
        <v>67</v>
      </c>
      <c r="AJ741">
        <v>43</v>
      </c>
      <c r="AK741" t="s">
        <v>231</v>
      </c>
      <c r="AL741" t="s">
        <v>136</v>
      </c>
      <c r="AM741">
        <v>180</v>
      </c>
      <c r="AN741">
        <v>7</v>
      </c>
      <c r="AO741">
        <v>0</v>
      </c>
    </row>
    <row r="742" spans="1:41">
      <c r="A742" t="s">
        <v>2520</v>
      </c>
      <c r="B742">
        <v>0.25</v>
      </c>
      <c r="C742">
        <v>1</v>
      </c>
      <c r="D742">
        <v>1</v>
      </c>
      <c r="E742">
        <v>2</v>
      </c>
      <c r="F742">
        <v>0.5</v>
      </c>
      <c r="G742">
        <v>0.5</v>
      </c>
      <c r="H742">
        <v>0.5</v>
      </c>
      <c r="I742">
        <v>1</v>
      </c>
      <c r="J742">
        <v>1</v>
      </c>
      <c r="K742">
        <v>0.25</v>
      </c>
      <c r="L742">
        <v>0</v>
      </c>
      <c r="M742">
        <v>1</v>
      </c>
      <c r="N742">
        <v>1</v>
      </c>
      <c r="O742">
        <v>1</v>
      </c>
      <c r="P742">
        <v>1</v>
      </c>
      <c r="Q742">
        <v>4</v>
      </c>
      <c r="R742">
        <v>0.5</v>
      </c>
      <c r="S742">
        <v>2</v>
      </c>
      <c r="T742">
        <v>70</v>
      </c>
      <c r="U742">
        <v>5120</v>
      </c>
      <c r="V742">
        <v>70</v>
      </c>
      <c r="W742">
        <v>476</v>
      </c>
      <c r="X742">
        <v>45</v>
      </c>
      <c r="Y742" t="s">
        <v>2521</v>
      </c>
      <c r="Z742">
        <v>70</v>
      </c>
      <c r="AA742">
        <v>1000000</v>
      </c>
      <c r="AB742">
        <v>0.6</v>
      </c>
      <c r="AC742">
        <v>75</v>
      </c>
      <c r="AD742" t="s">
        <v>2522</v>
      </c>
      <c r="AE742" t="s">
        <v>2523</v>
      </c>
      <c r="AF742">
        <v>24.6</v>
      </c>
      <c r="AG742">
        <v>741</v>
      </c>
      <c r="AH742">
        <v>98</v>
      </c>
      <c r="AI742">
        <v>70</v>
      </c>
      <c r="AJ742">
        <v>93</v>
      </c>
      <c r="AK742" t="s">
        <v>55</v>
      </c>
      <c r="AL742" t="s">
        <v>61</v>
      </c>
      <c r="AM742">
        <v>3.4</v>
      </c>
      <c r="AN742">
        <v>7</v>
      </c>
      <c r="AO742">
        <v>0</v>
      </c>
    </row>
    <row r="743" spans="1:41">
      <c r="A743" t="s">
        <v>2524</v>
      </c>
      <c r="B743">
        <v>0.5</v>
      </c>
      <c r="C743">
        <v>0.5</v>
      </c>
      <c r="D743">
        <v>0</v>
      </c>
      <c r="E743">
        <v>1</v>
      </c>
      <c r="F743">
        <v>1</v>
      </c>
      <c r="G743">
        <v>0.25</v>
      </c>
      <c r="H743">
        <v>2</v>
      </c>
      <c r="I743">
        <v>2</v>
      </c>
      <c r="J743">
        <v>1</v>
      </c>
      <c r="K743">
        <v>0.5</v>
      </c>
      <c r="L743">
        <v>0.5</v>
      </c>
      <c r="M743">
        <v>1</v>
      </c>
      <c r="N743">
        <v>1</v>
      </c>
      <c r="O743">
        <v>2</v>
      </c>
      <c r="P743">
        <v>1</v>
      </c>
      <c r="Q743">
        <v>2</v>
      </c>
      <c r="R743">
        <v>2</v>
      </c>
      <c r="S743">
        <v>1</v>
      </c>
      <c r="T743">
        <v>45</v>
      </c>
      <c r="U743">
        <v>5120</v>
      </c>
      <c r="V743">
        <v>70</v>
      </c>
      <c r="W743">
        <v>304</v>
      </c>
      <c r="X743">
        <v>190</v>
      </c>
      <c r="Y743" t="s">
        <v>2525</v>
      </c>
      <c r="Z743">
        <v>40</v>
      </c>
      <c r="AA743">
        <v>1000000</v>
      </c>
      <c r="AB743">
        <v>0.1</v>
      </c>
      <c r="AC743">
        <v>40</v>
      </c>
      <c r="AD743" t="s">
        <v>2526</v>
      </c>
      <c r="AE743" t="s">
        <v>2527</v>
      </c>
      <c r="AF743">
        <v>50</v>
      </c>
      <c r="AG743">
        <v>742</v>
      </c>
      <c r="AH743">
        <v>55</v>
      </c>
      <c r="AI743">
        <v>40</v>
      </c>
      <c r="AJ743">
        <v>84</v>
      </c>
      <c r="AK743" t="s">
        <v>77</v>
      </c>
      <c r="AL743" t="s">
        <v>159</v>
      </c>
      <c r="AM743">
        <v>0.2</v>
      </c>
      <c r="AN743">
        <v>7</v>
      </c>
      <c r="AO743">
        <v>0</v>
      </c>
    </row>
    <row r="744" spans="1:41">
      <c r="A744" t="s">
        <v>2524</v>
      </c>
      <c r="B744">
        <v>0.5</v>
      </c>
      <c r="C744">
        <v>0.5</v>
      </c>
      <c r="D744">
        <v>0</v>
      </c>
      <c r="E744">
        <v>1</v>
      </c>
      <c r="F744">
        <v>1</v>
      </c>
      <c r="G744">
        <v>0.25</v>
      </c>
      <c r="H744">
        <v>2</v>
      </c>
      <c r="I744">
        <v>2</v>
      </c>
      <c r="J744">
        <v>1</v>
      </c>
      <c r="K744">
        <v>0.5</v>
      </c>
      <c r="L744">
        <v>0.5</v>
      </c>
      <c r="M744">
        <v>1</v>
      </c>
      <c r="N744">
        <v>1</v>
      </c>
      <c r="O744">
        <v>2</v>
      </c>
      <c r="P744">
        <v>1</v>
      </c>
      <c r="Q744">
        <v>2</v>
      </c>
      <c r="R744">
        <v>2</v>
      </c>
      <c r="S744">
        <v>1</v>
      </c>
      <c r="T744">
        <v>55</v>
      </c>
      <c r="U744">
        <v>5120</v>
      </c>
      <c r="V744">
        <v>70</v>
      </c>
      <c r="W744">
        <v>464</v>
      </c>
      <c r="X744">
        <v>75</v>
      </c>
      <c r="Y744" t="s">
        <v>2525</v>
      </c>
      <c r="Z744">
        <v>60</v>
      </c>
      <c r="AA744">
        <v>1000000</v>
      </c>
      <c r="AB744">
        <v>0.2</v>
      </c>
      <c r="AC744">
        <v>60</v>
      </c>
      <c r="AD744" t="s">
        <v>2528</v>
      </c>
      <c r="AE744" t="s">
        <v>2529</v>
      </c>
      <c r="AF744">
        <v>50</v>
      </c>
      <c r="AG744">
        <v>743</v>
      </c>
      <c r="AH744">
        <v>95</v>
      </c>
      <c r="AI744">
        <v>70</v>
      </c>
      <c r="AJ744">
        <v>124</v>
      </c>
      <c r="AK744" t="s">
        <v>77</v>
      </c>
      <c r="AL744" t="s">
        <v>159</v>
      </c>
      <c r="AM744">
        <v>0.5</v>
      </c>
      <c r="AN744">
        <v>7</v>
      </c>
      <c r="AO744">
        <v>0</v>
      </c>
    </row>
    <row r="745" spans="1:41">
      <c r="A745" t="s">
        <v>2530</v>
      </c>
      <c r="B745">
        <v>1</v>
      </c>
      <c r="C745">
        <v>1</v>
      </c>
      <c r="D745">
        <v>1</v>
      </c>
      <c r="E745">
        <v>1</v>
      </c>
      <c r="F745">
        <v>1</v>
      </c>
      <c r="G745">
        <v>2</v>
      </c>
      <c r="H745">
        <v>0.5</v>
      </c>
      <c r="I745">
        <v>0.5</v>
      </c>
      <c r="J745">
        <v>1</v>
      </c>
      <c r="K745">
        <v>2</v>
      </c>
      <c r="L745">
        <v>2</v>
      </c>
      <c r="M745">
        <v>1</v>
      </c>
      <c r="N745">
        <v>0.5</v>
      </c>
      <c r="O745">
        <v>0.5</v>
      </c>
      <c r="P745">
        <v>1</v>
      </c>
      <c r="Q745">
        <v>1</v>
      </c>
      <c r="R745">
        <v>2</v>
      </c>
      <c r="S745">
        <v>2</v>
      </c>
      <c r="T745">
        <v>65</v>
      </c>
      <c r="U745">
        <v>3840</v>
      </c>
      <c r="V745">
        <v>70</v>
      </c>
      <c r="W745">
        <v>280</v>
      </c>
      <c r="X745">
        <v>190</v>
      </c>
      <c r="Y745" t="s">
        <v>235</v>
      </c>
      <c r="Z745">
        <v>40</v>
      </c>
      <c r="AA745">
        <v>1000000</v>
      </c>
      <c r="AB745">
        <v>0.5</v>
      </c>
      <c r="AC745">
        <v>45</v>
      </c>
      <c r="AD745" t="s">
        <v>2531</v>
      </c>
      <c r="AE745" t="s">
        <v>2532</v>
      </c>
      <c r="AF745">
        <v>50</v>
      </c>
      <c r="AG745">
        <v>744</v>
      </c>
      <c r="AH745">
        <v>30</v>
      </c>
      <c r="AI745">
        <v>40</v>
      </c>
      <c r="AJ745">
        <v>60</v>
      </c>
      <c r="AK745" t="s">
        <v>284</v>
      </c>
      <c r="AM745">
        <v>9.1999999999999993</v>
      </c>
      <c r="AN745">
        <v>7</v>
      </c>
      <c r="AO745">
        <v>0</v>
      </c>
    </row>
    <row r="746" spans="1:41">
      <c r="A746" t="s">
        <v>2533</v>
      </c>
      <c r="B746">
        <v>1</v>
      </c>
      <c r="C746">
        <v>1</v>
      </c>
      <c r="D746">
        <v>1</v>
      </c>
      <c r="E746">
        <v>1</v>
      </c>
      <c r="F746">
        <v>1</v>
      </c>
      <c r="G746">
        <v>2</v>
      </c>
      <c r="H746">
        <v>0.5</v>
      </c>
      <c r="I746">
        <v>0.5</v>
      </c>
      <c r="J746">
        <v>1</v>
      </c>
      <c r="K746">
        <v>2</v>
      </c>
      <c r="L746">
        <v>2</v>
      </c>
      <c r="M746">
        <v>1</v>
      </c>
      <c r="N746">
        <v>0.5</v>
      </c>
      <c r="O746">
        <v>0.5</v>
      </c>
      <c r="P746">
        <v>1</v>
      </c>
      <c r="Q746">
        <v>1</v>
      </c>
      <c r="R746">
        <v>2</v>
      </c>
      <c r="S746">
        <v>2</v>
      </c>
      <c r="T746">
        <v>115</v>
      </c>
      <c r="U746">
        <v>3840</v>
      </c>
      <c r="V746">
        <v>70</v>
      </c>
      <c r="W746">
        <v>487</v>
      </c>
      <c r="X746">
        <v>90</v>
      </c>
      <c r="Y746" t="s">
        <v>2534</v>
      </c>
      <c r="Z746">
        <v>75</v>
      </c>
      <c r="AA746">
        <v>1000000</v>
      </c>
      <c r="AC746">
        <v>85</v>
      </c>
      <c r="AD746" t="s">
        <v>2535</v>
      </c>
      <c r="AE746" t="s">
        <v>2536</v>
      </c>
      <c r="AF746">
        <v>50</v>
      </c>
      <c r="AG746">
        <v>745</v>
      </c>
      <c r="AH746">
        <v>55</v>
      </c>
      <c r="AI746">
        <v>75</v>
      </c>
      <c r="AJ746">
        <v>82</v>
      </c>
      <c r="AK746" t="s">
        <v>284</v>
      </c>
      <c r="AN746">
        <v>7</v>
      </c>
      <c r="AO746">
        <v>0</v>
      </c>
    </row>
    <row r="747" spans="1:41">
      <c r="A747" t="s">
        <v>2537</v>
      </c>
      <c r="B747">
        <v>1</v>
      </c>
      <c r="C747">
        <v>1</v>
      </c>
      <c r="D747">
        <v>1</v>
      </c>
      <c r="E747">
        <v>2</v>
      </c>
      <c r="F747">
        <v>1</v>
      </c>
      <c r="G747">
        <v>1</v>
      </c>
      <c r="H747">
        <v>0.5</v>
      </c>
      <c r="I747">
        <v>1</v>
      </c>
      <c r="J747">
        <v>1</v>
      </c>
      <c r="K747">
        <v>2</v>
      </c>
      <c r="L747">
        <v>1</v>
      </c>
      <c r="M747">
        <v>0.5</v>
      </c>
      <c r="N747">
        <v>1</v>
      </c>
      <c r="O747">
        <v>1</v>
      </c>
      <c r="P747">
        <v>1</v>
      </c>
      <c r="Q747">
        <v>1</v>
      </c>
      <c r="R747">
        <v>0.5</v>
      </c>
      <c r="S747">
        <v>0.5</v>
      </c>
      <c r="T747">
        <v>140</v>
      </c>
      <c r="U747">
        <v>3840</v>
      </c>
      <c r="V747">
        <v>70</v>
      </c>
      <c r="W747">
        <v>620</v>
      </c>
      <c r="X747">
        <v>60</v>
      </c>
      <c r="Y747" t="s">
        <v>2538</v>
      </c>
      <c r="Z747">
        <v>130</v>
      </c>
      <c r="AA747">
        <v>800000</v>
      </c>
      <c r="AB747">
        <v>0.2</v>
      </c>
      <c r="AC747">
        <v>45</v>
      </c>
      <c r="AD747" t="s">
        <v>2539</v>
      </c>
      <c r="AE747" t="s">
        <v>2540</v>
      </c>
      <c r="AF747">
        <v>50</v>
      </c>
      <c r="AG747">
        <v>746</v>
      </c>
      <c r="AH747">
        <v>140</v>
      </c>
      <c r="AI747">
        <v>135</v>
      </c>
      <c r="AJ747">
        <v>30</v>
      </c>
      <c r="AK747" t="s">
        <v>66</v>
      </c>
      <c r="AM747">
        <v>0.3</v>
      </c>
      <c r="AN747">
        <v>7</v>
      </c>
      <c r="AO747">
        <v>0</v>
      </c>
    </row>
    <row r="748" spans="1:41">
      <c r="A748" t="s">
        <v>2541</v>
      </c>
      <c r="B748">
        <v>0.5</v>
      </c>
      <c r="C748">
        <v>1</v>
      </c>
      <c r="D748">
        <v>1</v>
      </c>
      <c r="E748">
        <v>2</v>
      </c>
      <c r="F748">
        <v>0.5</v>
      </c>
      <c r="G748">
        <v>0.5</v>
      </c>
      <c r="H748">
        <v>0.5</v>
      </c>
      <c r="I748">
        <v>1</v>
      </c>
      <c r="J748">
        <v>1</v>
      </c>
      <c r="K748">
        <v>1</v>
      </c>
      <c r="L748">
        <v>2</v>
      </c>
      <c r="M748">
        <v>0.5</v>
      </c>
      <c r="N748">
        <v>1</v>
      </c>
      <c r="O748">
        <v>0.5</v>
      </c>
      <c r="P748">
        <v>2</v>
      </c>
      <c r="Q748">
        <v>1</v>
      </c>
      <c r="R748">
        <v>0.5</v>
      </c>
      <c r="S748">
        <v>0.5</v>
      </c>
      <c r="T748">
        <v>53</v>
      </c>
      <c r="U748">
        <v>5120</v>
      </c>
      <c r="V748">
        <v>70</v>
      </c>
      <c r="W748">
        <v>305</v>
      </c>
      <c r="X748">
        <v>190</v>
      </c>
      <c r="Y748" t="s">
        <v>2542</v>
      </c>
      <c r="Z748">
        <v>62</v>
      </c>
      <c r="AA748">
        <v>1000000</v>
      </c>
      <c r="AB748">
        <v>0.4</v>
      </c>
      <c r="AC748">
        <v>50</v>
      </c>
      <c r="AD748" t="s">
        <v>2543</v>
      </c>
      <c r="AE748" t="s">
        <v>2544</v>
      </c>
      <c r="AF748">
        <v>50</v>
      </c>
      <c r="AG748">
        <v>747</v>
      </c>
      <c r="AH748">
        <v>43</v>
      </c>
      <c r="AI748">
        <v>52</v>
      </c>
      <c r="AJ748">
        <v>45</v>
      </c>
      <c r="AK748" t="s">
        <v>46</v>
      </c>
      <c r="AL748" t="s">
        <v>66</v>
      </c>
      <c r="AM748">
        <v>8</v>
      </c>
      <c r="AN748">
        <v>7</v>
      </c>
      <c r="AO748">
        <v>0</v>
      </c>
    </row>
    <row r="749" spans="1:41">
      <c r="A749" t="s">
        <v>2541</v>
      </c>
      <c r="B749">
        <v>0.5</v>
      </c>
      <c r="C749">
        <v>1</v>
      </c>
      <c r="D749">
        <v>1</v>
      </c>
      <c r="E749">
        <v>2</v>
      </c>
      <c r="F749">
        <v>0.5</v>
      </c>
      <c r="G749">
        <v>0.5</v>
      </c>
      <c r="H749">
        <v>0.5</v>
      </c>
      <c r="I749">
        <v>1</v>
      </c>
      <c r="J749">
        <v>1</v>
      </c>
      <c r="K749">
        <v>1</v>
      </c>
      <c r="L749">
        <v>2</v>
      </c>
      <c r="M749">
        <v>0.5</v>
      </c>
      <c r="N749">
        <v>1</v>
      </c>
      <c r="O749">
        <v>0.5</v>
      </c>
      <c r="P749">
        <v>2</v>
      </c>
      <c r="Q749">
        <v>1</v>
      </c>
      <c r="R749">
        <v>0.5</v>
      </c>
      <c r="S749">
        <v>0.5</v>
      </c>
      <c r="T749">
        <v>63</v>
      </c>
      <c r="U749">
        <v>5120</v>
      </c>
      <c r="V749">
        <v>70</v>
      </c>
      <c r="W749">
        <v>495</v>
      </c>
      <c r="X749">
        <v>75</v>
      </c>
      <c r="Y749" t="s">
        <v>2542</v>
      </c>
      <c r="Z749">
        <v>152</v>
      </c>
      <c r="AA749">
        <v>1000000</v>
      </c>
      <c r="AB749">
        <v>0.7</v>
      </c>
      <c r="AC749">
        <v>50</v>
      </c>
      <c r="AD749" t="s">
        <v>2545</v>
      </c>
      <c r="AE749" t="s">
        <v>2546</v>
      </c>
      <c r="AF749">
        <v>50</v>
      </c>
      <c r="AG749">
        <v>748</v>
      </c>
      <c r="AH749">
        <v>53</v>
      </c>
      <c r="AI749">
        <v>142</v>
      </c>
      <c r="AJ749">
        <v>35</v>
      </c>
      <c r="AK749" t="s">
        <v>46</v>
      </c>
      <c r="AL749" t="s">
        <v>66</v>
      </c>
      <c r="AM749">
        <v>14.5</v>
      </c>
      <c r="AN749">
        <v>7</v>
      </c>
      <c r="AO749">
        <v>0</v>
      </c>
    </row>
    <row r="750" spans="1:41">
      <c r="A750" t="s">
        <v>2547</v>
      </c>
      <c r="B750">
        <v>1</v>
      </c>
      <c r="C750">
        <v>1</v>
      </c>
      <c r="D750">
        <v>1</v>
      </c>
      <c r="E750">
        <v>0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2</v>
      </c>
      <c r="L750">
        <v>1</v>
      </c>
      <c r="M750">
        <v>2</v>
      </c>
      <c r="N750">
        <v>1</v>
      </c>
      <c r="O750">
        <v>0.5</v>
      </c>
      <c r="P750">
        <v>1</v>
      </c>
      <c r="Q750">
        <v>0.5</v>
      </c>
      <c r="R750">
        <v>1</v>
      </c>
      <c r="S750">
        <v>2</v>
      </c>
      <c r="T750">
        <v>100</v>
      </c>
      <c r="U750">
        <v>5120</v>
      </c>
      <c r="V750">
        <v>70</v>
      </c>
      <c r="W750">
        <v>385</v>
      </c>
      <c r="X750">
        <v>190</v>
      </c>
      <c r="Y750" t="s">
        <v>2548</v>
      </c>
      <c r="Z750">
        <v>70</v>
      </c>
      <c r="AA750">
        <v>1000000</v>
      </c>
      <c r="AB750">
        <v>1</v>
      </c>
      <c r="AC750">
        <v>70</v>
      </c>
      <c r="AD750" t="s">
        <v>2549</v>
      </c>
      <c r="AE750" t="s">
        <v>2550</v>
      </c>
      <c r="AF750">
        <v>50</v>
      </c>
      <c r="AG750">
        <v>749</v>
      </c>
      <c r="AH750">
        <v>45</v>
      </c>
      <c r="AI750">
        <v>55</v>
      </c>
      <c r="AJ750">
        <v>45</v>
      </c>
      <c r="AK750" t="s">
        <v>135</v>
      </c>
      <c r="AM750">
        <v>110</v>
      </c>
      <c r="AN750">
        <v>7</v>
      </c>
      <c r="AO750">
        <v>0</v>
      </c>
    </row>
    <row r="751" spans="1:41">
      <c r="A751" t="s">
        <v>2547</v>
      </c>
      <c r="B751">
        <v>1</v>
      </c>
      <c r="C751">
        <v>1</v>
      </c>
      <c r="D751">
        <v>1</v>
      </c>
      <c r="E751">
        <v>0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2</v>
      </c>
      <c r="L751">
        <v>1</v>
      </c>
      <c r="M751">
        <v>2</v>
      </c>
      <c r="N751">
        <v>1</v>
      </c>
      <c r="O751">
        <v>0.5</v>
      </c>
      <c r="P751">
        <v>1</v>
      </c>
      <c r="Q751">
        <v>0.5</v>
      </c>
      <c r="R751">
        <v>1</v>
      </c>
      <c r="S751">
        <v>2</v>
      </c>
      <c r="T751">
        <v>125</v>
      </c>
      <c r="U751">
        <v>5120</v>
      </c>
      <c r="V751">
        <v>70</v>
      </c>
      <c r="W751">
        <v>500</v>
      </c>
      <c r="X751">
        <v>60</v>
      </c>
      <c r="Y751" t="s">
        <v>2551</v>
      </c>
      <c r="Z751">
        <v>100</v>
      </c>
      <c r="AA751">
        <v>1000000</v>
      </c>
      <c r="AB751">
        <v>2.5</v>
      </c>
      <c r="AC751">
        <v>100</v>
      </c>
      <c r="AD751" t="s">
        <v>2552</v>
      </c>
      <c r="AE751" t="s">
        <v>2553</v>
      </c>
      <c r="AF751">
        <v>50</v>
      </c>
      <c r="AG751">
        <v>750</v>
      </c>
      <c r="AH751">
        <v>55</v>
      </c>
      <c r="AI751">
        <v>85</v>
      </c>
      <c r="AJ751">
        <v>35</v>
      </c>
      <c r="AK751" t="s">
        <v>135</v>
      </c>
      <c r="AM751">
        <v>920</v>
      </c>
      <c r="AN751">
        <v>7</v>
      </c>
      <c r="AO751">
        <v>0</v>
      </c>
    </row>
    <row r="752" spans="1:41">
      <c r="A752" t="s">
        <v>2554</v>
      </c>
      <c r="B752">
        <v>1</v>
      </c>
      <c r="C752">
        <v>1</v>
      </c>
      <c r="D752">
        <v>1</v>
      </c>
      <c r="E752">
        <v>2</v>
      </c>
      <c r="F752">
        <v>1</v>
      </c>
      <c r="G752">
        <v>0.5</v>
      </c>
      <c r="H752">
        <v>1</v>
      </c>
      <c r="I752">
        <v>2</v>
      </c>
      <c r="J752">
        <v>1</v>
      </c>
      <c r="K752">
        <v>1</v>
      </c>
      <c r="L752">
        <v>0.5</v>
      </c>
      <c r="M752">
        <v>0.5</v>
      </c>
      <c r="N752">
        <v>1</v>
      </c>
      <c r="O752">
        <v>1</v>
      </c>
      <c r="P752">
        <v>1</v>
      </c>
      <c r="Q752">
        <v>2</v>
      </c>
      <c r="R752">
        <v>0.5</v>
      </c>
      <c r="S752">
        <v>0.5</v>
      </c>
      <c r="T752">
        <v>40</v>
      </c>
      <c r="U752">
        <v>3840</v>
      </c>
      <c r="V752">
        <v>70</v>
      </c>
      <c r="W752">
        <v>269</v>
      </c>
      <c r="X752">
        <v>200</v>
      </c>
      <c r="Y752" t="s">
        <v>2555</v>
      </c>
      <c r="Z752">
        <v>52</v>
      </c>
      <c r="AA752">
        <v>1000000</v>
      </c>
      <c r="AB752">
        <v>0.3</v>
      </c>
      <c r="AC752">
        <v>38</v>
      </c>
      <c r="AD752" t="s">
        <v>2556</v>
      </c>
      <c r="AE752" t="s">
        <v>2557</v>
      </c>
      <c r="AF752">
        <v>50</v>
      </c>
      <c r="AG752">
        <v>751</v>
      </c>
      <c r="AH752">
        <v>40</v>
      </c>
      <c r="AI752">
        <v>72</v>
      </c>
      <c r="AJ752">
        <v>27</v>
      </c>
      <c r="AK752" t="s">
        <v>66</v>
      </c>
      <c r="AL752" t="s">
        <v>77</v>
      </c>
      <c r="AM752">
        <v>4</v>
      </c>
      <c r="AN752">
        <v>7</v>
      </c>
      <c r="AO752">
        <v>0</v>
      </c>
    </row>
    <row r="753" spans="1:41">
      <c r="A753" t="s">
        <v>2554</v>
      </c>
      <c r="B753">
        <v>1</v>
      </c>
      <c r="C753">
        <v>1</v>
      </c>
      <c r="D753">
        <v>1</v>
      </c>
      <c r="E753">
        <v>2</v>
      </c>
      <c r="F753">
        <v>1</v>
      </c>
      <c r="G753">
        <v>0.5</v>
      </c>
      <c r="H753">
        <v>1</v>
      </c>
      <c r="I753">
        <v>2</v>
      </c>
      <c r="J753">
        <v>1</v>
      </c>
      <c r="K753">
        <v>1</v>
      </c>
      <c r="L753">
        <v>0.5</v>
      </c>
      <c r="M753">
        <v>0.5</v>
      </c>
      <c r="N753">
        <v>1</v>
      </c>
      <c r="O753">
        <v>1</v>
      </c>
      <c r="P753">
        <v>1</v>
      </c>
      <c r="Q753">
        <v>2</v>
      </c>
      <c r="R753">
        <v>0.5</v>
      </c>
      <c r="S753">
        <v>0.5</v>
      </c>
      <c r="T753">
        <v>70</v>
      </c>
      <c r="U753">
        <v>3840</v>
      </c>
      <c r="V753">
        <v>70</v>
      </c>
      <c r="W753">
        <v>454</v>
      </c>
      <c r="X753">
        <v>100</v>
      </c>
      <c r="Y753" t="s">
        <v>2555</v>
      </c>
      <c r="Z753">
        <v>92</v>
      </c>
      <c r="AA753">
        <v>1000000</v>
      </c>
      <c r="AB753">
        <v>1.8</v>
      </c>
      <c r="AC753">
        <v>68</v>
      </c>
      <c r="AD753" t="s">
        <v>2558</v>
      </c>
      <c r="AE753" t="s">
        <v>2559</v>
      </c>
      <c r="AF753">
        <v>50</v>
      </c>
      <c r="AG753">
        <v>752</v>
      </c>
      <c r="AH753">
        <v>50</v>
      </c>
      <c r="AI753">
        <v>132</v>
      </c>
      <c r="AJ753">
        <v>42</v>
      </c>
      <c r="AK753" t="s">
        <v>66</v>
      </c>
      <c r="AL753" t="s">
        <v>77</v>
      </c>
      <c r="AM753">
        <v>82</v>
      </c>
      <c r="AN753">
        <v>7</v>
      </c>
      <c r="AO753">
        <v>0</v>
      </c>
    </row>
    <row r="754" spans="1:41">
      <c r="A754" t="s">
        <v>2560</v>
      </c>
      <c r="B754">
        <v>2</v>
      </c>
      <c r="C754">
        <v>1</v>
      </c>
      <c r="D754">
        <v>1</v>
      </c>
      <c r="E754">
        <v>0.5</v>
      </c>
      <c r="F754">
        <v>1</v>
      </c>
      <c r="G754">
        <v>1</v>
      </c>
      <c r="H754">
        <v>2</v>
      </c>
      <c r="I754">
        <v>2</v>
      </c>
      <c r="J754">
        <v>1</v>
      </c>
      <c r="K754">
        <v>0.5</v>
      </c>
      <c r="L754">
        <v>0.5</v>
      </c>
      <c r="M754">
        <v>2</v>
      </c>
      <c r="N754">
        <v>1</v>
      </c>
      <c r="O754">
        <v>2</v>
      </c>
      <c r="P754">
        <v>1</v>
      </c>
      <c r="Q754">
        <v>1</v>
      </c>
      <c r="R754">
        <v>1</v>
      </c>
      <c r="S754">
        <v>0.5</v>
      </c>
      <c r="T754">
        <v>55</v>
      </c>
      <c r="U754">
        <v>5120</v>
      </c>
      <c r="V754">
        <v>70</v>
      </c>
      <c r="W754">
        <v>250</v>
      </c>
      <c r="X754">
        <v>190</v>
      </c>
      <c r="Y754" t="s">
        <v>2561</v>
      </c>
      <c r="Z754">
        <v>35</v>
      </c>
      <c r="AA754">
        <v>1000000</v>
      </c>
      <c r="AB754">
        <v>0.3</v>
      </c>
      <c r="AC754">
        <v>40</v>
      </c>
      <c r="AD754" t="s">
        <v>2562</v>
      </c>
      <c r="AE754" t="s">
        <v>2563</v>
      </c>
      <c r="AF754">
        <v>50</v>
      </c>
      <c r="AG754">
        <v>753</v>
      </c>
      <c r="AH754">
        <v>50</v>
      </c>
      <c r="AI754">
        <v>35</v>
      </c>
      <c r="AJ754">
        <v>35</v>
      </c>
      <c r="AK754" t="s">
        <v>45</v>
      </c>
      <c r="AM754">
        <v>1.5</v>
      </c>
      <c r="AN754">
        <v>7</v>
      </c>
      <c r="AO754">
        <v>0</v>
      </c>
    </row>
    <row r="755" spans="1:41">
      <c r="A755" t="s">
        <v>2560</v>
      </c>
      <c r="B755">
        <v>2</v>
      </c>
      <c r="C755">
        <v>1</v>
      </c>
      <c r="D755">
        <v>1</v>
      </c>
      <c r="E755">
        <v>0.5</v>
      </c>
      <c r="F755">
        <v>1</v>
      </c>
      <c r="G755">
        <v>1</v>
      </c>
      <c r="H755">
        <v>2</v>
      </c>
      <c r="I755">
        <v>2</v>
      </c>
      <c r="J755">
        <v>1</v>
      </c>
      <c r="K755">
        <v>0.5</v>
      </c>
      <c r="L755">
        <v>0.5</v>
      </c>
      <c r="M755">
        <v>2</v>
      </c>
      <c r="N755">
        <v>1</v>
      </c>
      <c r="O755">
        <v>2</v>
      </c>
      <c r="P755">
        <v>1</v>
      </c>
      <c r="Q755">
        <v>1</v>
      </c>
      <c r="R755">
        <v>1</v>
      </c>
      <c r="S755">
        <v>0.5</v>
      </c>
      <c r="T755">
        <v>105</v>
      </c>
      <c r="U755">
        <v>5120</v>
      </c>
      <c r="V755">
        <v>70</v>
      </c>
      <c r="W755">
        <v>480</v>
      </c>
      <c r="X755">
        <v>75</v>
      </c>
      <c r="Y755" t="s">
        <v>2564</v>
      </c>
      <c r="Z755">
        <v>90</v>
      </c>
      <c r="AA755">
        <v>1000000</v>
      </c>
      <c r="AB755">
        <v>0.9</v>
      </c>
      <c r="AC755">
        <v>70</v>
      </c>
      <c r="AD755" t="s">
        <v>2565</v>
      </c>
      <c r="AE755" t="s">
        <v>2566</v>
      </c>
      <c r="AF755">
        <v>50</v>
      </c>
      <c r="AG755">
        <v>754</v>
      </c>
      <c r="AH755">
        <v>80</v>
      </c>
      <c r="AI755">
        <v>90</v>
      </c>
      <c r="AJ755">
        <v>45</v>
      </c>
      <c r="AK755" t="s">
        <v>45</v>
      </c>
      <c r="AM755">
        <v>18.5</v>
      </c>
      <c r="AN755">
        <v>7</v>
      </c>
      <c r="AO755">
        <v>0</v>
      </c>
    </row>
    <row r="756" spans="1:41">
      <c r="A756" t="s">
        <v>2567</v>
      </c>
      <c r="B756">
        <v>1</v>
      </c>
      <c r="C756">
        <v>0.5</v>
      </c>
      <c r="D756">
        <v>0</v>
      </c>
      <c r="E756">
        <v>0.5</v>
      </c>
      <c r="F756">
        <v>1</v>
      </c>
      <c r="G756">
        <v>0.5</v>
      </c>
      <c r="H756">
        <v>2</v>
      </c>
      <c r="I756">
        <v>2</v>
      </c>
      <c r="J756">
        <v>1</v>
      </c>
      <c r="K756">
        <v>0.5</v>
      </c>
      <c r="L756">
        <v>0.5</v>
      </c>
      <c r="M756">
        <v>2</v>
      </c>
      <c r="N756">
        <v>1</v>
      </c>
      <c r="O756">
        <v>4</v>
      </c>
      <c r="P756">
        <v>1</v>
      </c>
      <c r="Q756">
        <v>1</v>
      </c>
      <c r="R756">
        <v>2</v>
      </c>
      <c r="S756">
        <v>0.5</v>
      </c>
      <c r="T756">
        <v>35</v>
      </c>
      <c r="U756">
        <v>5120</v>
      </c>
      <c r="V756">
        <v>70</v>
      </c>
      <c r="W756">
        <v>285</v>
      </c>
      <c r="X756">
        <v>190</v>
      </c>
      <c r="Y756" t="s">
        <v>2568</v>
      </c>
      <c r="Z756">
        <v>55</v>
      </c>
      <c r="AA756">
        <v>1000000</v>
      </c>
      <c r="AB756">
        <v>0.2</v>
      </c>
      <c r="AC756">
        <v>40</v>
      </c>
      <c r="AD756" t="s">
        <v>2569</v>
      </c>
      <c r="AE756" t="s">
        <v>2570</v>
      </c>
      <c r="AF756">
        <v>50</v>
      </c>
      <c r="AG756">
        <v>755</v>
      </c>
      <c r="AH756">
        <v>65</v>
      </c>
      <c r="AI756">
        <v>75</v>
      </c>
      <c r="AJ756">
        <v>15</v>
      </c>
      <c r="AK756" t="s">
        <v>45</v>
      </c>
      <c r="AL756" t="s">
        <v>159</v>
      </c>
      <c r="AM756">
        <v>1.5</v>
      </c>
      <c r="AN756">
        <v>7</v>
      </c>
      <c r="AO756">
        <v>0</v>
      </c>
    </row>
    <row r="757" spans="1:41">
      <c r="A757" t="s">
        <v>2567</v>
      </c>
      <c r="B757">
        <v>1</v>
      </c>
      <c r="C757">
        <v>0.5</v>
      </c>
      <c r="D757">
        <v>0</v>
      </c>
      <c r="E757">
        <v>0.5</v>
      </c>
      <c r="F757">
        <v>1</v>
      </c>
      <c r="G757">
        <v>0.5</v>
      </c>
      <c r="H757">
        <v>2</v>
      </c>
      <c r="I757">
        <v>2</v>
      </c>
      <c r="J757">
        <v>1</v>
      </c>
      <c r="K757">
        <v>0.5</v>
      </c>
      <c r="L757">
        <v>0.5</v>
      </c>
      <c r="M757">
        <v>2</v>
      </c>
      <c r="N757">
        <v>1</v>
      </c>
      <c r="O757">
        <v>4</v>
      </c>
      <c r="P757">
        <v>1</v>
      </c>
      <c r="Q757">
        <v>1</v>
      </c>
      <c r="R757">
        <v>2</v>
      </c>
      <c r="S757">
        <v>0.5</v>
      </c>
      <c r="T757">
        <v>45</v>
      </c>
      <c r="U757">
        <v>5120</v>
      </c>
      <c r="V757">
        <v>70</v>
      </c>
      <c r="W757">
        <v>405</v>
      </c>
      <c r="X757">
        <v>75</v>
      </c>
      <c r="Y757" t="s">
        <v>2568</v>
      </c>
      <c r="Z757">
        <v>80</v>
      </c>
      <c r="AA757">
        <v>1000000</v>
      </c>
      <c r="AB757">
        <v>1</v>
      </c>
      <c r="AC757">
        <v>60</v>
      </c>
      <c r="AD757" t="s">
        <v>2571</v>
      </c>
      <c r="AE757" t="s">
        <v>2572</v>
      </c>
      <c r="AF757">
        <v>50</v>
      </c>
      <c r="AG757">
        <v>756</v>
      </c>
      <c r="AH757">
        <v>90</v>
      </c>
      <c r="AI757">
        <v>100</v>
      </c>
      <c r="AJ757">
        <v>30</v>
      </c>
      <c r="AK757" t="s">
        <v>45</v>
      </c>
      <c r="AL757" t="s">
        <v>159</v>
      </c>
      <c r="AM757">
        <v>11.5</v>
      </c>
      <c r="AN757">
        <v>7</v>
      </c>
      <c r="AO757">
        <v>0</v>
      </c>
    </row>
    <row r="758" spans="1:41">
      <c r="A758" t="s">
        <v>2573</v>
      </c>
      <c r="B758">
        <v>0.25</v>
      </c>
      <c r="C758">
        <v>1</v>
      </c>
      <c r="D758">
        <v>1</v>
      </c>
      <c r="E758">
        <v>1</v>
      </c>
      <c r="F758">
        <v>0.25</v>
      </c>
      <c r="G758">
        <v>0.5</v>
      </c>
      <c r="H758">
        <v>0.5</v>
      </c>
      <c r="I758">
        <v>1</v>
      </c>
      <c r="J758">
        <v>1</v>
      </c>
      <c r="K758">
        <v>0.25</v>
      </c>
      <c r="L758">
        <v>4</v>
      </c>
      <c r="M758">
        <v>0.5</v>
      </c>
      <c r="N758">
        <v>1</v>
      </c>
      <c r="O758">
        <v>0.5</v>
      </c>
      <c r="P758">
        <v>2</v>
      </c>
      <c r="Q758">
        <v>2</v>
      </c>
      <c r="R758">
        <v>0.5</v>
      </c>
      <c r="S758">
        <v>2</v>
      </c>
      <c r="T758">
        <v>44</v>
      </c>
      <c r="U758">
        <v>5120</v>
      </c>
      <c r="V758">
        <v>70</v>
      </c>
      <c r="W758">
        <v>320</v>
      </c>
      <c r="X758">
        <v>120</v>
      </c>
      <c r="Y758" t="s">
        <v>2574</v>
      </c>
      <c r="Z758">
        <v>40</v>
      </c>
      <c r="AA758">
        <v>1000000</v>
      </c>
      <c r="AB758">
        <v>0.6</v>
      </c>
      <c r="AC758">
        <v>48</v>
      </c>
      <c r="AD758" t="s">
        <v>2575</v>
      </c>
      <c r="AE758" t="s">
        <v>2576</v>
      </c>
      <c r="AF758">
        <v>88.1</v>
      </c>
      <c r="AG758">
        <v>757</v>
      </c>
      <c r="AH758">
        <v>71</v>
      </c>
      <c r="AI758">
        <v>40</v>
      </c>
      <c r="AJ758">
        <v>77</v>
      </c>
      <c r="AK758" t="s">
        <v>46</v>
      </c>
      <c r="AL758" t="s">
        <v>55</v>
      </c>
      <c r="AM758">
        <v>4.8</v>
      </c>
      <c r="AN758">
        <v>7</v>
      </c>
      <c r="AO758">
        <v>0</v>
      </c>
    </row>
    <row r="759" spans="1:41">
      <c r="A759" t="s">
        <v>2573</v>
      </c>
      <c r="B759">
        <v>0.25</v>
      </c>
      <c r="C759">
        <v>1</v>
      </c>
      <c r="D759">
        <v>1</v>
      </c>
      <c r="E759">
        <v>1</v>
      </c>
      <c r="F759">
        <v>0.25</v>
      </c>
      <c r="G759">
        <v>0.5</v>
      </c>
      <c r="H759">
        <v>0.5</v>
      </c>
      <c r="I759">
        <v>1</v>
      </c>
      <c r="J759">
        <v>1</v>
      </c>
      <c r="K759">
        <v>0.25</v>
      </c>
      <c r="L759">
        <v>4</v>
      </c>
      <c r="M759">
        <v>0.5</v>
      </c>
      <c r="N759">
        <v>1</v>
      </c>
      <c r="O759">
        <v>0.5</v>
      </c>
      <c r="P759">
        <v>2</v>
      </c>
      <c r="Q759">
        <v>2</v>
      </c>
      <c r="R759">
        <v>0.5</v>
      </c>
      <c r="S759">
        <v>2</v>
      </c>
      <c r="T759">
        <v>64</v>
      </c>
      <c r="U759">
        <v>5120</v>
      </c>
      <c r="V759">
        <v>70</v>
      </c>
      <c r="W759">
        <v>480</v>
      </c>
      <c r="X759">
        <v>45</v>
      </c>
      <c r="Y759" t="s">
        <v>2574</v>
      </c>
      <c r="Z759">
        <v>60</v>
      </c>
      <c r="AA759">
        <v>1000000</v>
      </c>
      <c r="AB759">
        <v>1.2</v>
      </c>
      <c r="AC759">
        <v>68</v>
      </c>
      <c r="AD759" t="s">
        <v>2577</v>
      </c>
      <c r="AE759" t="s">
        <v>2578</v>
      </c>
      <c r="AF759">
        <v>0</v>
      </c>
      <c r="AG759">
        <v>758</v>
      </c>
      <c r="AH759">
        <v>111</v>
      </c>
      <c r="AI759">
        <v>60</v>
      </c>
      <c r="AJ759">
        <v>117</v>
      </c>
      <c r="AK759" t="s">
        <v>46</v>
      </c>
      <c r="AL759" t="s">
        <v>55</v>
      </c>
      <c r="AM759">
        <v>22.2</v>
      </c>
      <c r="AN759">
        <v>7</v>
      </c>
      <c r="AO759">
        <v>0</v>
      </c>
    </row>
    <row r="760" spans="1:41">
      <c r="A760" t="s">
        <v>2579</v>
      </c>
      <c r="B760">
        <v>0.5</v>
      </c>
      <c r="C760">
        <v>0.5</v>
      </c>
      <c r="D760">
        <v>1</v>
      </c>
      <c r="E760">
        <v>1</v>
      </c>
      <c r="F760">
        <v>2</v>
      </c>
      <c r="G760">
        <v>2</v>
      </c>
      <c r="H760">
        <v>1</v>
      </c>
      <c r="I760">
        <v>2</v>
      </c>
      <c r="J760">
        <v>0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2</v>
      </c>
      <c r="Q760">
        <v>0.5</v>
      </c>
      <c r="R760">
        <v>1</v>
      </c>
      <c r="S760">
        <v>1</v>
      </c>
      <c r="T760">
        <v>75</v>
      </c>
      <c r="U760">
        <v>3840</v>
      </c>
      <c r="V760">
        <v>70</v>
      </c>
      <c r="W760">
        <v>340</v>
      </c>
      <c r="X760">
        <v>140</v>
      </c>
      <c r="Y760" t="s">
        <v>2580</v>
      </c>
      <c r="Z760">
        <v>50</v>
      </c>
      <c r="AA760">
        <v>1000000</v>
      </c>
      <c r="AB760">
        <v>0.5</v>
      </c>
      <c r="AC760">
        <v>70</v>
      </c>
      <c r="AD760" t="s">
        <v>2581</v>
      </c>
      <c r="AE760" t="s">
        <v>2582</v>
      </c>
      <c r="AF760">
        <v>50</v>
      </c>
      <c r="AG760">
        <v>759</v>
      </c>
      <c r="AH760">
        <v>45</v>
      </c>
      <c r="AI760">
        <v>50</v>
      </c>
      <c r="AJ760">
        <v>50</v>
      </c>
      <c r="AK760" t="s">
        <v>99</v>
      </c>
      <c r="AL760" t="s">
        <v>231</v>
      </c>
      <c r="AM760">
        <v>6.8</v>
      </c>
      <c r="AN760">
        <v>7</v>
      </c>
      <c r="AO760">
        <v>0</v>
      </c>
    </row>
    <row r="761" spans="1:41">
      <c r="A761" t="s">
        <v>2583</v>
      </c>
      <c r="B761">
        <v>0.5</v>
      </c>
      <c r="C761">
        <v>0.5</v>
      </c>
      <c r="D761">
        <v>1</v>
      </c>
      <c r="E761">
        <v>1</v>
      </c>
      <c r="F761">
        <v>2</v>
      </c>
      <c r="G761">
        <v>2</v>
      </c>
      <c r="H761">
        <v>1</v>
      </c>
      <c r="I761">
        <v>2</v>
      </c>
      <c r="J761">
        <v>0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2</v>
      </c>
      <c r="Q761">
        <v>0.5</v>
      </c>
      <c r="R761">
        <v>1</v>
      </c>
      <c r="S761">
        <v>1</v>
      </c>
      <c r="T761">
        <v>125</v>
      </c>
      <c r="U761">
        <v>3840</v>
      </c>
      <c r="V761">
        <v>70</v>
      </c>
      <c r="W761">
        <v>500</v>
      </c>
      <c r="X761">
        <v>70</v>
      </c>
      <c r="Y761" t="s">
        <v>2584</v>
      </c>
      <c r="Z761">
        <v>80</v>
      </c>
      <c r="AA761">
        <v>1000000</v>
      </c>
      <c r="AB761">
        <v>2.1</v>
      </c>
      <c r="AC761">
        <v>120</v>
      </c>
      <c r="AD761" t="s">
        <v>2585</v>
      </c>
      <c r="AE761" t="s">
        <v>2586</v>
      </c>
      <c r="AF761">
        <v>50</v>
      </c>
      <c r="AG761">
        <v>760</v>
      </c>
      <c r="AH761">
        <v>55</v>
      </c>
      <c r="AI761">
        <v>60</v>
      </c>
      <c r="AJ761">
        <v>60</v>
      </c>
      <c r="AK761" t="s">
        <v>99</v>
      </c>
      <c r="AL761" t="s">
        <v>231</v>
      </c>
      <c r="AM761">
        <v>135</v>
      </c>
      <c r="AN761">
        <v>7</v>
      </c>
      <c r="AO761">
        <v>0</v>
      </c>
    </row>
    <row r="762" spans="1:41">
      <c r="A762" t="s">
        <v>2587</v>
      </c>
      <c r="B762">
        <v>2</v>
      </c>
      <c r="C762">
        <v>1</v>
      </c>
      <c r="D762">
        <v>1</v>
      </c>
      <c r="E762">
        <v>0.5</v>
      </c>
      <c r="F762">
        <v>1</v>
      </c>
      <c r="G762">
        <v>1</v>
      </c>
      <c r="H762">
        <v>2</v>
      </c>
      <c r="I762">
        <v>2</v>
      </c>
      <c r="J762">
        <v>1</v>
      </c>
      <c r="K762">
        <v>0.5</v>
      </c>
      <c r="L762">
        <v>0.5</v>
      </c>
      <c r="M762">
        <v>2</v>
      </c>
      <c r="N762">
        <v>1</v>
      </c>
      <c r="O762">
        <v>2</v>
      </c>
      <c r="P762">
        <v>1</v>
      </c>
      <c r="Q762">
        <v>1</v>
      </c>
      <c r="R762">
        <v>1</v>
      </c>
      <c r="S762">
        <v>0.5</v>
      </c>
      <c r="T762">
        <v>30</v>
      </c>
      <c r="U762">
        <v>5120</v>
      </c>
      <c r="V762">
        <v>70</v>
      </c>
      <c r="W762">
        <v>210</v>
      </c>
      <c r="X762">
        <v>235</v>
      </c>
      <c r="Y762" t="s">
        <v>1239</v>
      </c>
      <c r="Z762">
        <v>38</v>
      </c>
      <c r="AA762">
        <v>1059860</v>
      </c>
      <c r="AB762">
        <v>0.3</v>
      </c>
      <c r="AC762">
        <v>42</v>
      </c>
      <c r="AD762" t="s">
        <v>2588</v>
      </c>
      <c r="AE762" t="s">
        <v>2589</v>
      </c>
      <c r="AF762">
        <v>0</v>
      </c>
      <c r="AG762">
        <v>761</v>
      </c>
      <c r="AH762">
        <v>30</v>
      </c>
      <c r="AI762">
        <v>38</v>
      </c>
      <c r="AJ762">
        <v>32</v>
      </c>
      <c r="AK762" t="s">
        <v>45</v>
      </c>
      <c r="AM762">
        <v>3.2</v>
      </c>
      <c r="AN762">
        <v>7</v>
      </c>
      <c r="AO762">
        <v>0</v>
      </c>
    </row>
    <row r="763" spans="1:41">
      <c r="A763" t="s">
        <v>2587</v>
      </c>
      <c r="B763">
        <v>2</v>
      </c>
      <c r="C763">
        <v>1</v>
      </c>
      <c r="D763">
        <v>1</v>
      </c>
      <c r="E763">
        <v>0.5</v>
      </c>
      <c r="F763">
        <v>1</v>
      </c>
      <c r="G763">
        <v>1</v>
      </c>
      <c r="H763">
        <v>2</v>
      </c>
      <c r="I763">
        <v>2</v>
      </c>
      <c r="J763">
        <v>1</v>
      </c>
      <c r="K763">
        <v>0.5</v>
      </c>
      <c r="L763">
        <v>0.5</v>
      </c>
      <c r="M763">
        <v>2</v>
      </c>
      <c r="N763">
        <v>1</v>
      </c>
      <c r="O763">
        <v>2</v>
      </c>
      <c r="P763">
        <v>1</v>
      </c>
      <c r="Q763">
        <v>1</v>
      </c>
      <c r="R763">
        <v>1</v>
      </c>
      <c r="S763">
        <v>0.5</v>
      </c>
      <c r="T763">
        <v>40</v>
      </c>
      <c r="U763">
        <v>5120</v>
      </c>
      <c r="V763">
        <v>70</v>
      </c>
      <c r="W763">
        <v>290</v>
      </c>
      <c r="X763">
        <v>120</v>
      </c>
      <c r="Y763" t="s">
        <v>1239</v>
      </c>
      <c r="Z763">
        <v>48</v>
      </c>
      <c r="AA763">
        <v>1059860</v>
      </c>
      <c r="AB763">
        <v>0.7</v>
      </c>
      <c r="AC763">
        <v>52</v>
      </c>
      <c r="AD763" t="s">
        <v>2590</v>
      </c>
      <c r="AE763" t="s">
        <v>2591</v>
      </c>
      <c r="AF763">
        <v>0</v>
      </c>
      <c r="AG763">
        <v>762</v>
      </c>
      <c r="AH763">
        <v>40</v>
      </c>
      <c r="AI763">
        <v>48</v>
      </c>
      <c r="AJ763">
        <v>62</v>
      </c>
      <c r="AK763" t="s">
        <v>45</v>
      </c>
      <c r="AM763">
        <v>8.1999999999999993</v>
      </c>
      <c r="AN763">
        <v>7</v>
      </c>
      <c r="AO763">
        <v>0</v>
      </c>
    </row>
    <row r="764" spans="1:41">
      <c r="A764" t="s">
        <v>2592</v>
      </c>
      <c r="B764">
        <v>2</v>
      </c>
      <c r="C764">
        <v>1</v>
      </c>
      <c r="D764">
        <v>1</v>
      </c>
      <c r="E764">
        <v>0.5</v>
      </c>
      <c r="F764">
        <v>1</v>
      </c>
      <c r="G764">
        <v>1</v>
      </c>
      <c r="H764">
        <v>2</v>
      </c>
      <c r="I764">
        <v>2</v>
      </c>
      <c r="J764">
        <v>1</v>
      </c>
      <c r="K764">
        <v>0.5</v>
      </c>
      <c r="L764">
        <v>0.5</v>
      </c>
      <c r="M764">
        <v>2</v>
      </c>
      <c r="N764">
        <v>1</v>
      </c>
      <c r="O764">
        <v>2</v>
      </c>
      <c r="P764">
        <v>1</v>
      </c>
      <c r="Q764">
        <v>1</v>
      </c>
      <c r="R764">
        <v>1</v>
      </c>
      <c r="S764">
        <v>0.5</v>
      </c>
      <c r="T764">
        <v>120</v>
      </c>
      <c r="U764">
        <v>5120</v>
      </c>
      <c r="V764">
        <v>70</v>
      </c>
      <c r="W764">
        <v>510</v>
      </c>
      <c r="X764">
        <v>45</v>
      </c>
      <c r="Y764" t="s">
        <v>1239</v>
      </c>
      <c r="Z764">
        <v>98</v>
      </c>
      <c r="AA764">
        <v>1059860</v>
      </c>
      <c r="AB764">
        <v>1.2</v>
      </c>
      <c r="AC764">
        <v>72</v>
      </c>
      <c r="AD764" t="s">
        <v>2593</v>
      </c>
      <c r="AE764" t="s">
        <v>2594</v>
      </c>
      <c r="AF764">
        <v>0</v>
      </c>
      <c r="AG764">
        <v>763</v>
      </c>
      <c r="AH764">
        <v>50</v>
      </c>
      <c r="AI764">
        <v>98</v>
      </c>
      <c r="AJ764">
        <v>72</v>
      </c>
      <c r="AK764" t="s">
        <v>45</v>
      </c>
      <c r="AM764">
        <v>21.4</v>
      </c>
      <c r="AN764">
        <v>7</v>
      </c>
      <c r="AO764">
        <v>0</v>
      </c>
    </row>
    <row r="765" spans="1:41">
      <c r="A765" t="s">
        <v>2595</v>
      </c>
      <c r="B765">
        <v>0.5</v>
      </c>
      <c r="C765">
        <v>0.5</v>
      </c>
      <c r="D765">
        <v>0</v>
      </c>
      <c r="E765">
        <v>1</v>
      </c>
      <c r="F765">
        <v>1</v>
      </c>
      <c r="G765">
        <v>0.5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2</v>
      </c>
      <c r="P765">
        <v>1</v>
      </c>
      <c r="Q765">
        <v>1</v>
      </c>
      <c r="R765">
        <v>2</v>
      </c>
      <c r="S765">
        <v>1</v>
      </c>
      <c r="T765">
        <v>52</v>
      </c>
      <c r="U765">
        <v>5120</v>
      </c>
      <c r="V765">
        <v>70</v>
      </c>
      <c r="W765">
        <v>485</v>
      </c>
      <c r="X765">
        <v>60</v>
      </c>
      <c r="Y765" t="s">
        <v>2596</v>
      </c>
      <c r="Z765">
        <v>90</v>
      </c>
      <c r="AA765">
        <v>800000</v>
      </c>
      <c r="AB765">
        <v>0.1</v>
      </c>
      <c r="AC765">
        <v>51</v>
      </c>
      <c r="AD765" t="s">
        <v>2597</v>
      </c>
      <c r="AE765" t="s">
        <v>2598</v>
      </c>
      <c r="AF765">
        <v>24.6</v>
      </c>
      <c r="AG765">
        <v>764</v>
      </c>
      <c r="AH765">
        <v>82</v>
      </c>
      <c r="AI765">
        <v>110</v>
      </c>
      <c r="AJ765">
        <v>100</v>
      </c>
      <c r="AK765" t="s">
        <v>159</v>
      </c>
      <c r="AM765">
        <v>0.3</v>
      </c>
      <c r="AN765">
        <v>7</v>
      </c>
      <c r="AO765">
        <v>0</v>
      </c>
    </row>
    <row r="766" spans="1:41">
      <c r="A766" t="s">
        <v>2599</v>
      </c>
      <c r="B766">
        <v>2</v>
      </c>
      <c r="C766">
        <v>2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0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0.5</v>
      </c>
      <c r="Q766">
        <v>1</v>
      </c>
      <c r="R766">
        <v>1</v>
      </c>
      <c r="S766">
        <v>1</v>
      </c>
      <c r="T766">
        <v>60</v>
      </c>
      <c r="U766">
        <v>5120</v>
      </c>
      <c r="V766">
        <v>70</v>
      </c>
      <c r="W766">
        <v>490</v>
      </c>
      <c r="X766">
        <v>45</v>
      </c>
      <c r="Y766" t="s">
        <v>2600</v>
      </c>
      <c r="Z766">
        <v>80</v>
      </c>
      <c r="AA766">
        <v>1250000</v>
      </c>
      <c r="AB766">
        <v>1.5</v>
      </c>
      <c r="AC766">
        <v>90</v>
      </c>
      <c r="AD766" t="s">
        <v>2601</v>
      </c>
      <c r="AE766" t="s">
        <v>2602</v>
      </c>
      <c r="AF766">
        <v>50</v>
      </c>
      <c r="AG766">
        <v>765</v>
      </c>
      <c r="AH766">
        <v>90</v>
      </c>
      <c r="AI766">
        <v>110</v>
      </c>
      <c r="AJ766">
        <v>60</v>
      </c>
      <c r="AK766" t="s">
        <v>99</v>
      </c>
      <c r="AL766" t="s">
        <v>253</v>
      </c>
      <c r="AM766">
        <v>76</v>
      </c>
      <c r="AN766">
        <v>7</v>
      </c>
      <c r="AO766">
        <v>0</v>
      </c>
    </row>
    <row r="767" spans="1:41">
      <c r="A767" t="s">
        <v>2603</v>
      </c>
      <c r="B767">
        <v>0.5</v>
      </c>
      <c r="C767">
        <v>0.5</v>
      </c>
      <c r="D767">
        <v>1</v>
      </c>
      <c r="E767">
        <v>1</v>
      </c>
      <c r="F767">
        <v>2</v>
      </c>
      <c r="G767">
        <v>1</v>
      </c>
      <c r="H767">
        <v>1</v>
      </c>
      <c r="I767">
        <v>2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2</v>
      </c>
      <c r="Q767">
        <v>0.5</v>
      </c>
      <c r="R767">
        <v>1</v>
      </c>
      <c r="S767">
        <v>1</v>
      </c>
      <c r="T767">
        <v>120</v>
      </c>
      <c r="U767">
        <v>5120</v>
      </c>
      <c r="V767">
        <v>70</v>
      </c>
      <c r="W767">
        <v>490</v>
      </c>
      <c r="X767">
        <v>45</v>
      </c>
      <c r="Y767" t="s">
        <v>2604</v>
      </c>
      <c r="Z767">
        <v>90</v>
      </c>
      <c r="AA767">
        <v>1250000</v>
      </c>
      <c r="AB767">
        <v>2</v>
      </c>
      <c r="AC767">
        <v>100</v>
      </c>
      <c r="AD767" t="s">
        <v>2605</v>
      </c>
      <c r="AE767" t="s">
        <v>2606</v>
      </c>
      <c r="AF767">
        <v>50</v>
      </c>
      <c r="AG767">
        <v>766</v>
      </c>
      <c r="AH767">
        <v>40</v>
      </c>
      <c r="AI767">
        <v>60</v>
      </c>
      <c r="AJ767">
        <v>80</v>
      </c>
      <c r="AK767" t="s">
        <v>231</v>
      </c>
      <c r="AM767">
        <v>82.8</v>
      </c>
      <c r="AN767">
        <v>7</v>
      </c>
      <c r="AO767">
        <v>0</v>
      </c>
    </row>
    <row r="768" spans="1:41">
      <c r="A768" t="s">
        <v>2607</v>
      </c>
      <c r="B768">
        <v>1</v>
      </c>
      <c r="C768">
        <v>1</v>
      </c>
      <c r="D768">
        <v>1</v>
      </c>
      <c r="E768">
        <v>2</v>
      </c>
      <c r="F768">
        <v>1</v>
      </c>
      <c r="G768">
        <v>0.5</v>
      </c>
      <c r="H768">
        <v>1</v>
      </c>
      <c r="I768">
        <v>2</v>
      </c>
      <c r="J768">
        <v>1</v>
      </c>
      <c r="K768">
        <v>1</v>
      </c>
      <c r="L768">
        <v>0.5</v>
      </c>
      <c r="M768">
        <v>0.5</v>
      </c>
      <c r="N768">
        <v>1</v>
      </c>
      <c r="O768">
        <v>1</v>
      </c>
      <c r="P768">
        <v>1</v>
      </c>
      <c r="Q768">
        <v>2</v>
      </c>
      <c r="R768">
        <v>0.5</v>
      </c>
      <c r="S768">
        <v>0.5</v>
      </c>
      <c r="T768">
        <v>35</v>
      </c>
      <c r="U768">
        <v>5120</v>
      </c>
      <c r="V768">
        <v>70</v>
      </c>
      <c r="W768">
        <v>230</v>
      </c>
      <c r="X768">
        <v>90</v>
      </c>
      <c r="Y768" t="s">
        <v>2608</v>
      </c>
      <c r="Z768">
        <v>40</v>
      </c>
      <c r="AA768">
        <v>1000000</v>
      </c>
      <c r="AB768">
        <v>0.5</v>
      </c>
      <c r="AC768">
        <v>25</v>
      </c>
      <c r="AD768" t="s">
        <v>2609</v>
      </c>
      <c r="AE768" t="s">
        <v>2610</v>
      </c>
      <c r="AF768">
        <v>50</v>
      </c>
      <c r="AG768">
        <v>767</v>
      </c>
      <c r="AH768">
        <v>20</v>
      </c>
      <c r="AI768">
        <v>30</v>
      </c>
      <c r="AJ768">
        <v>80</v>
      </c>
      <c r="AK768" t="s">
        <v>77</v>
      </c>
      <c r="AL768" t="s">
        <v>66</v>
      </c>
      <c r="AM768">
        <v>12</v>
      </c>
      <c r="AN768">
        <v>7</v>
      </c>
      <c r="AO768">
        <v>0</v>
      </c>
    </row>
    <row r="769" spans="1:41">
      <c r="A769" t="s">
        <v>2611</v>
      </c>
      <c r="B769">
        <v>1</v>
      </c>
      <c r="C769">
        <v>1</v>
      </c>
      <c r="D769">
        <v>1</v>
      </c>
      <c r="E769">
        <v>2</v>
      </c>
      <c r="F769">
        <v>1</v>
      </c>
      <c r="G769">
        <v>0.5</v>
      </c>
      <c r="H769">
        <v>1</v>
      </c>
      <c r="I769">
        <v>2</v>
      </c>
      <c r="J769">
        <v>1</v>
      </c>
      <c r="K769">
        <v>1</v>
      </c>
      <c r="L769">
        <v>0.5</v>
      </c>
      <c r="M769">
        <v>0.5</v>
      </c>
      <c r="N769">
        <v>1</v>
      </c>
      <c r="O769">
        <v>1</v>
      </c>
      <c r="P769">
        <v>1</v>
      </c>
      <c r="Q769">
        <v>2</v>
      </c>
      <c r="R769">
        <v>0.5</v>
      </c>
      <c r="S769">
        <v>0.5</v>
      </c>
      <c r="T769">
        <v>125</v>
      </c>
      <c r="U769">
        <v>5120</v>
      </c>
      <c r="V769">
        <v>70</v>
      </c>
      <c r="W769">
        <v>530</v>
      </c>
      <c r="X769">
        <v>45</v>
      </c>
      <c r="Y769" t="s">
        <v>2612</v>
      </c>
      <c r="Z769">
        <v>140</v>
      </c>
      <c r="AA769">
        <v>1000000</v>
      </c>
      <c r="AB769">
        <v>2</v>
      </c>
      <c r="AC769">
        <v>75</v>
      </c>
      <c r="AD769" t="s">
        <v>2613</v>
      </c>
      <c r="AE769" t="s">
        <v>2614</v>
      </c>
      <c r="AF769">
        <v>50</v>
      </c>
      <c r="AG769">
        <v>768</v>
      </c>
      <c r="AH769">
        <v>60</v>
      </c>
      <c r="AI769">
        <v>90</v>
      </c>
      <c r="AJ769">
        <v>40</v>
      </c>
      <c r="AK769" t="s">
        <v>77</v>
      </c>
      <c r="AL769" t="s">
        <v>66</v>
      </c>
      <c r="AM769">
        <v>108</v>
      </c>
      <c r="AN769">
        <v>7</v>
      </c>
      <c r="AO769">
        <v>0</v>
      </c>
    </row>
    <row r="770" spans="1:41">
      <c r="A770" t="s">
        <v>2615</v>
      </c>
      <c r="B770">
        <v>0.5</v>
      </c>
      <c r="C770">
        <v>2</v>
      </c>
      <c r="D770">
        <v>1</v>
      </c>
      <c r="E770">
        <v>0</v>
      </c>
      <c r="F770">
        <v>1</v>
      </c>
      <c r="G770">
        <v>0</v>
      </c>
      <c r="H770">
        <v>1</v>
      </c>
      <c r="I770">
        <v>1</v>
      </c>
      <c r="J770">
        <v>2</v>
      </c>
      <c r="K770">
        <v>2</v>
      </c>
      <c r="L770">
        <v>1</v>
      </c>
      <c r="M770">
        <v>2</v>
      </c>
      <c r="N770">
        <v>0</v>
      </c>
      <c r="O770">
        <v>0.25</v>
      </c>
      <c r="P770">
        <v>1</v>
      </c>
      <c r="Q770">
        <v>0.5</v>
      </c>
      <c r="R770">
        <v>1</v>
      </c>
      <c r="S770">
        <v>2</v>
      </c>
      <c r="T770">
        <v>55</v>
      </c>
      <c r="U770">
        <v>3840</v>
      </c>
      <c r="V770">
        <v>70</v>
      </c>
      <c r="W770">
        <v>320</v>
      </c>
      <c r="X770">
        <v>140</v>
      </c>
      <c r="Y770" t="s">
        <v>2616</v>
      </c>
      <c r="Z770">
        <v>80</v>
      </c>
      <c r="AA770">
        <v>1000000</v>
      </c>
      <c r="AB770">
        <v>0.5</v>
      </c>
      <c r="AC770">
        <v>55</v>
      </c>
      <c r="AD770" t="s">
        <v>2617</v>
      </c>
      <c r="AE770" t="s">
        <v>2618</v>
      </c>
      <c r="AF770">
        <v>50</v>
      </c>
      <c r="AG770">
        <v>769</v>
      </c>
      <c r="AH770">
        <v>70</v>
      </c>
      <c r="AI770">
        <v>45</v>
      </c>
      <c r="AJ770">
        <v>15</v>
      </c>
      <c r="AK770" t="s">
        <v>343</v>
      </c>
      <c r="AL770" t="s">
        <v>135</v>
      </c>
      <c r="AM770">
        <v>70</v>
      </c>
      <c r="AN770">
        <v>7</v>
      </c>
      <c r="AO770">
        <v>0</v>
      </c>
    </row>
    <row r="771" spans="1:41">
      <c r="A771" t="s">
        <v>2615</v>
      </c>
      <c r="B771">
        <v>0.5</v>
      </c>
      <c r="C771">
        <v>2</v>
      </c>
      <c r="D771">
        <v>1</v>
      </c>
      <c r="E771">
        <v>0</v>
      </c>
      <c r="F771">
        <v>1</v>
      </c>
      <c r="G771">
        <v>0</v>
      </c>
      <c r="H771">
        <v>1</v>
      </c>
      <c r="I771">
        <v>1</v>
      </c>
      <c r="J771">
        <v>2</v>
      </c>
      <c r="K771">
        <v>2</v>
      </c>
      <c r="L771">
        <v>1</v>
      </c>
      <c r="M771">
        <v>2</v>
      </c>
      <c r="N771">
        <v>0</v>
      </c>
      <c r="O771">
        <v>0.25</v>
      </c>
      <c r="P771">
        <v>1</v>
      </c>
      <c r="Q771">
        <v>0.5</v>
      </c>
      <c r="R771">
        <v>1</v>
      </c>
      <c r="S771">
        <v>2</v>
      </c>
      <c r="T771">
        <v>75</v>
      </c>
      <c r="U771">
        <v>3840</v>
      </c>
      <c r="V771">
        <v>70</v>
      </c>
      <c r="W771">
        <v>480</v>
      </c>
      <c r="X771">
        <v>60</v>
      </c>
      <c r="Y771" t="s">
        <v>2619</v>
      </c>
      <c r="Z771">
        <v>110</v>
      </c>
      <c r="AA771">
        <v>1000000</v>
      </c>
      <c r="AB771">
        <v>1.3</v>
      </c>
      <c r="AC771">
        <v>85</v>
      </c>
      <c r="AD771" t="s">
        <v>2620</v>
      </c>
      <c r="AE771" t="s">
        <v>2621</v>
      </c>
      <c r="AF771">
        <v>50</v>
      </c>
      <c r="AG771">
        <v>770</v>
      </c>
      <c r="AH771">
        <v>100</v>
      </c>
      <c r="AI771">
        <v>75</v>
      </c>
      <c r="AJ771">
        <v>35</v>
      </c>
      <c r="AK771" t="s">
        <v>343</v>
      </c>
      <c r="AL771" t="s">
        <v>135</v>
      </c>
      <c r="AM771">
        <v>250</v>
      </c>
      <c r="AN771">
        <v>7</v>
      </c>
      <c r="AO771">
        <v>0</v>
      </c>
    </row>
    <row r="772" spans="1:41">
      <c r="A772" t="s">
        <v>2622</v>
      </c>
      <c r="B772">
        <v>1</v>
      </c>
      <c r="C772">
        <v>1</v>
      </c>
      <c r="D772">
        <v>1</v>
      </c>
      <c r="E772">
        <v>2</v>
      </c>
      <c r="F772">
        <v>1</v>
      </c>
      <c r="G772">
        <v>1</v>
      </c>
      <c r="H772">
        <v>0.5</v>
      </c>
      <c r="I772">
        <v>1</v>
      </c>
      <c r="J772">
        <v>1</v>
      </c>
      <c r="K772">
        <v>2</v>
      </c>
      <c r="L772">
        <v>1</v>
      </c>
      <c r="M772">
        <v>0.5</v>
      </c>
      <c r="N772">
        <v>1</v>
      </c>
      <c r="O772">
        <v>1</v>
      </c>
      <c r="P772">
        <v>1</v>
      </c>
      <c r="Q772">
        <v>1</v>
      </c>
      <c r="R772">
        <v>0.5</v>
      </c>
      <c r="S772">
        <v>0.5</v>
      </c>
      <c r="T772">
        <v>60</v>
      </c>
      <c r="U772">
        <v>3840</v>
      </c>
      <c r="V772">
        <v>70</v>
      </c>
      <c r="W772">
        <v>410</v>
      </c>
      <c r="X772">
        <v>60</v>
      </c>
      <c r="Y772" t="s">
        <v>2623</v>
      </c>
      <c r="Z772">
        <v>130</v>
      </c>
      <c r="AA772">
        <v>800000</v>
      </c>
      <c r="AB772">
        <v>0.3</v>
      </c>
      <c r="AC772">
        <v>55</v>
      </c>
      <c r="AD772" t="s">
        <v>2624</v>
      </c>
      <c r="AE772" t="s">
        <v>2625</v>
      </c>
      <c r="AF772">
        <v>50</v>
      </c>
      <c r="AG772">
        <v>771</v>
      </c>
      <c r="AH772">
        <v>30</v>
      </c>
      <c r="AI772">
        <v>130</v>
      </c>
      <c r="AJ772">
        <v>5</v>
      </c>
      <c r="AK772" t="s">
        <v>66</v>
      </c>
      <c r="AM772">
        <v>1.2</v>
      </c>
      <c r="AN772">
        <v>7</v>
      </c>
      <c r="AO772">
        <v>0</v>
      </c>
    </row>
    <row r="773" spans="1:41">
      <c r="A773" t="s">
        <v>2626</v>
      </c>
      <c r="B773">
        <v>1</v>
      </c>
      <c r="C773">
        <v>1</v>
      </c>
      <c r="D773">
        <v>1</v>
      </c>
      <c r="E773">
        <v>1</v>
      </c>
      <c r="F773">
        <v>1</v>
      </c>
      <c r="G773">
        <v>2</v>
      </c>
      <c r="H773">
        <v>1</v>
      </c>
      <c r="I773">
        <v>1</v>
      </c>
      <c r="J773">
        <v>0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95</v>
      </c>
      <c r="U773">
        <v>30720</v>
      </c>
      <c r="V773">
        <v>0</v>
      </c>
      <c r="W773">
        <v>534</v>
      </c>
      <c r="X773">
        <v>3</v>
      </c>
      <c r="Y773" t="s">
        <v>2627</v>
      </c>
      <c r="Z773">
        <v>95</v>
      </c>
      <c r="AA773">
        <v>1250000</v>
      </c>
      <c r="AB773">
        <v>1.9</v>
      </c>
      <c r="AC773">
        <v>95</v>
      </c>
      <c r="AD773" t="s">
        <v>2628</v>
      </c>
      <c r="AE773" t="s">
        <v>2629</v>
      </c>
      <c r="AG773">
        <v>772</v>
      </c>
      <c r="AH773">
        <v>95</v>
      </c>
      <c r="AI773">
        <v>95</v>
      </c>
      <c r="AJ773">
        <v>59</v>
      </c>
      <c r="AK773" t="s">
        <v>99</v>
      </c>
      <c r="AM773">
        <v>120.5</v>
      </c>
      <c r="AN773">
        <v>7</v>
      </c>
      <c r="AO773">
        <v>0</v>
      </c>
    </row>
    <row r="774" spans="1:41">
      <c r="A774" t="s">
        <v>2630</v>
      </c>
      <c r="B774">
        <v>1</v>
      </c>
      <c r="C774">
        <v>1</v>
      </c>
      <c r="D774">
        <v>1</v>
      </c>
      <c r="E774">
        <v>1</v>
      </c>
      <c r="F774">
        <v>1</v>
      </c>
      <c r="G774">
        <v>2</v>
      </c>
      <c r="H774">
        <v>1</v>
      </c>
      <c r="I774">
        <v>1</v>
      </c>
      <c r="J774">
        <v>0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95</v>
      </c>
      <c r="U774">
        <v>30720</v>
      </c>
      <c r="V774">
        <v>0</v>
      </c>
      <c r="W774">
        <v>570</v>
      </c>
      <c r="X774">
        <v>3</v>
      </c>
      <c r="Y774" t="s">
        <v>2627</v>
      </c>
      <c r="Z774">
        <v>95</v>
      </c>
      <c r="AA774">
        <v>1250000</v>
      </c>
      <c r="AB774">
        <v>2.2999999999999998</v>
      </c>
      <c r="AC774">
        <v>95</v>
      </c>
      <c r="AD774" t="s">
        <v>2631</v>
      </c>
      <c r="AE774" t="s">
        <v>2632</v>
      </c>
      <c r="AG774">
        <v>773</v>
      </c>
      <c r="AH774">
        <v>95</v>
      </c>
      <c r="AI774">
        <v>95</v>
      </c>
      <c r="AJ774">
        <v>95</v>
      </c>
      <c r="AK774" t="s">
        <v>99</v>
      </c>
      <c r="AM774">
        <v>100.5</v>
      </c>
      <c r="AN774">
        <v>7</v>
      </c>
      <c r="AO774">
        <v>0</v>
      </c>
    </row>
    <row r="775" spans="1:41">
      <c r="A775" t="s">
        <v>2633</v>
      </c>
      <c r="B775">
        <v>0.5</v>
      </c>
      <c r="C775">
        <v>1</v>
      </c>
      <c r="D775">
        <v>1</v>
      </c>
      <c r="E775">
        <v>2</v>
      </c>
      <c r="F775">
        <v>1</v>
      </c>
      <c r="G775">
        <v>1</v>
      </c>
      <c r="H775">
        <v>0.5</v>
      </c>
      <c r="I775">
        <v>0.5</v>
      </c>
      <c r="J775">
        <v>1</v>
      </c>
      <c r="K775">
        <v>1</v>
      </c>
      <c r="L775">
        <v>0</v>
      </c>
      <c r="M775">
        <v>2</v>
      </c>
      <c r="N775">
        <v>0.5</v>
      </c>
      <c r="O775">
        <v>0.5</v>
      </c>
      <c r="P775">
        <v>1</v>
      </c>
      <c r="Q775">
        <v>2</v>
      </c>
      <c r="R775">
        <v>2</v>
      </c>
      <c r="S775">
        <v>2</v>
      </c>
      <c r="T775">
        <v>100</v>
      </c>
      <c r="U775">
        <v>6400</v>
      </c>
      <c r="V775">
        <v>70</v>
      </c>
      <c r="W775">
        <v>500</v>
      </c>
      <c r="X775" t="s">
        <v>2634</v>
      </c>
      <c r="Y775" t="s">
        <v>2635</v>
      </c>
      <c r="Z775">
        <v>60</v>
      </c>
      <c r="AA775">
        <v>1059860</v>
      </c>
      <c r="AB775">
        <v>0.3</v>
      </c>
      <c r="AC775">
        <v>60</v>
      </c>
      <c r="AD775" t="s">
        <v>2636</v>
      </c>
      <c r="AE775" t="s">
        <v>2637</v>
      </c>
      <c r="AG775">
        <v>774</v>
      </c>
      <c r="AH775">
        <v>100</v>
      </c>
      <c r="AI775">
        <v>60</v>
      </c>
      <c r="AJ775">
        <v>120</v>
      </c>
      <c r="AK775" t="s">
        <v>284</v>
      </c>
      <c r="AL775" t="s">
        <v>61</v>
      </c>
      <c r="AM775">
        <v>40</v>
      </c>
      <c r="AN775">
        <v>7</v>
      </c>
      <c r="AO775">
        <v>0</v>
      </c>
    </row>
    <row r="776" spans="1:41">
      <c r="A776" t="s">
        <v>2638</v>
      </c>
      <c r="B776">
        <v>1</v>
      </c>
      <c r="C776">
        <v>1</v>
      </c>
      <c r="D776">
        <v>1</v>
      </c>
      <c r="E776">
        <v>1</v>
      </c>
      <c r="F776">
        <v>1</v>
      </c>
      <c r="G776">
        <v>2</v>
      </c>
      <c r="H776">
        <v>1</v>
      </c>
      <c r="I776">
        <v>1</v>
      </c>
      <c r="J776">
        <v>0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115</v>
      </c>
      <c r="U776">
        <v>5120</v>
      </c>
      <c r="V776">
        <v>70</v>
      </c>
      <c r="W776">
        <v>480</v>
      </c>
      <c r="X776">
        <v>45</v>
      </c>
      <c r="Y776" t="s">
        <v>1779</v>
      </c>
      <c r="Z776">
        <v>65</v>
      </c>
      <c r="AA776">
        <v>1250000</v>
      </c>
      <c r="AB776">
        <v>0.4</v>
      </c>
      <c r="AC776">
        <v>65</v>
      </c>
      <c r="AD776" t="s">
        <v>2639</v>
      </c>
      <c r="AE776" t="s">
        <v>2640</v>
      </c>
      <c r="AF776">
        <v>50</v>
      </c>
      <c r="AG776">
        <v>775</v>
      </c>
      <c r="AH776">
        <v>75</v>
      </c>
      <c r="AI776">
        <v>95</v>
      </c>
      <c r="AJ776">
        <v>65</v>
      </c>
      <c r="AK776" t="s">
        <v>99</v>
      </c>
      <c r="AM776">
        <v>19.899999999999999</v>
      </c>
      <c r="AN776">
        <v>7</v>
      </c>
      <c r="AO776">
        <v>0</v>
      </c>
    </row>
    <row r="777" spans="1:41">
      <c r="A777" t="s">
        <v>2641</v>
      </c>
      <c r="B777">
        <v>0.5</v>
      </c>
      <c r="C777">
        <v>1</v>
      </c>
      <c r="D777">
        <v>2</v>
      </c>
      <c r="E777">
        <v>0.5</v>
      </c>
      <c r="F777">
        <v>1</v>
      </c>
      <c r="G777">
        <v>1</v>
      </c>
      <c r="H777">
        <v>0.25</v>
      </c>
      <c r="I777">
        <v>1</v>
      </c>
      <c r="J777">
        <v>1</v>
      </c>
      <c r="K777">
        <v>0.25</v>
      </c>
      <c r="L777">
        <v>2</v>
      </c>
      <c r="M777">
        <v>1</v>
      </c>
      <c r="N777">
        <v>1</v>
      </c>
      <c r="O777">
        <v>1</v>
      </c>
      <c r="P777">
        <v>1</v>
      </c>
      <c r="Q777">
        <v>2</v>
      </c>
      <c r="R777">
        <v>0.5</v>
      </c>
      <c r="S777">
        <v>1</v>
      </c>
      <c r="T777">
        <v>78</v>
      </c>
      <c r="U777">
        <v>5120</v>
      </c>
      <c r="V777">
        <v>70</v>
      </c>
      <c r="W777">
        <v>485</v>
      </c>
      <c r="X777">
        <v>70</v>
      </c>
      <c r="Y777" t="s">
        <v>2642</v>
      </c>
      <c r="Z777">
        <v>135</v>
      </c>
      <c r="AA777">
        <v>1000000</v>
      </c>
      <c r="AB777">
        <v>2</v>
      </c>
      <c r="AC777">
        <v>60</v>
      </c>
      <c r="AD777" t="s">
        <v>2643</v>
      </c>
      <c r="AE777" t="s">
        <v>2644</v>
      </c>
      <c r="AF777">
        <v>50</v>
      </c>
      <c r="AG777">
        <v>776</v>
      </c>
      <c r="AH777">
        <v>91</v>
      </c>
      <c r="AI777">
        <v>85</v>
      </c>
      <c r="AJ777">
        <v>36</v>
      </c>
      <c r="AK777" t="s">
        <v>55</v>
      </c>
      <c r="AL777" t="s">
        <v>538</v>
      </c>
      <c r="AM777">
        <v>212</v>
      </c>
      <c r="AN777">
        <v>7</v>
      </c>
      <c r="AO777">
        <v>0</v>
      </c>
    </row>
    <row r="778" spans="1:41">
      <c r="A778" t="s">
        <v>2645</v>
      </c>
      <c r="B778">
        <v>0.5</v>
      </c>
      <c r="C778">
        <v>1</v>
      </c>
      <c r="D778">
        <v>0.5</v>
      </c>
      <c r="E778">
        <v>0.5</v>
      </c>
      <c r="F778">
        <v>0.5</v>
      </c>
      <c r="G778">
        <v>2</v>
      </c>
      <c r="H778">
        <v>2</v>
      </c>
      <c r="I778">
        <v>0.25</v>
      </c>
      <c r="J778">
        <v>1</v>
      </c>
      <c r="K778">
        <v>0.5</v>
      </c>
      <c r="L778">
        <v>4</v>
      </c>
      <c r="M778">
        <v>0.5</v>
      </c>
      <c r="N778">
        <v>0.5</v>
      </c>
      <c r="O778">
        <v>0</v>
      </c>
      <c r="P778">
        <v>0.5</v>
      </c>
      <c r="Q778">
        <v>0.5</v>
      </c>
      <c r="R778">
        <v>0.25</v>
      </c>
      <c r="S778">
        <v>1</v>
      </c>
      <c r="T778">
        <v>98</v>
      </c>
      <c r="U778">
        <v>2560</v>
      </c>
      <c r="V778">
        <v>70</v>
      </c>
      <c r="W778">
        <v>435</v>
      </c>
      <c r="X778">
        <v>180</v>
      </c>
      <c r="Y778" t="s">
        <v>2646</v>
      </c>
      <c r="Z778">
        <v>63</v>
      </c>
      <c r="AA778">
        <v>1000000</v>
      </c>
      <c r="AB778">
        <v>0.3</v>
      </c>
      <c r="AC778">
        <v>65</v>
      </c>
      <c r="AD778" t="s">
        <v>2647</v>
      </c>
      <c r="AE778" t="s">
        <v>2648</v>
      </c>
      <c r="AF778">
        <v>50</v>
      </c>
      <c r="AG778">
        <v>777</v>
      </c>
      <c r="AH778">
        <v>40</v>
      </c>
      <c r="AI778">
        <v>73</v>
      </c>
      <c r="AJ778">
        <v>96</v>
      </c>
      <c r="AK778" t="s">
        <v>128</v>
      </c>
      <c r="AL778" t="s">
        <v>307</v>
      </c>
      <c r="AM778">
        <v>3.3</v>
      </c>
      <c r="AN778">
        <v>7</v>
      </c>
      <c r="AO778">
        <v>0</v>
      </c>
    </row>
    <row r="779" spans="1:41">
      <c r="A779" t="s">
        <v>2649</v>
      </c>
      <c r="B779">
        <v>0.25</v>
      </c>
      <c r="C779">
        <v>1</v>
      </c>
      <c r="D779">
        <v>0</v>
      </c>
      <c r="E779">
        <v>1</v>
      </c>
      <c r="F779">
        <v>1</v>
      </c>
      <c r="G779">
        <v>0</v>
      </c>
      <c r="H779">
        <v>1</v>
      </c>
      <c r="I779">
        <v>1</v>
      </c>
      <c r="J779">
        <v>2</v>
      </c>
      <c r="K779">
        <v>1</v>
      </c>
      <c r="L779">
        <v>1</v>
      </c>
      <c r="M779">
        <v>1</v>
      </c>
      <c r="N779">
        <v>0</v>
      </c>
      <c r="O779">
        <v>1</v>
      </c>
      <c r="P779">
        <v>1</v>
      </c>
      <c r="Q779">
        <v>1</v>
      </c>
      <c r="R779">
        <v>2</v>
      </c>
      <c r="S779">
        <v>1</v>
      </c>
      <c r="T779">
        <v>90</v>
      </c>
      <c r="U779">
        <v>5120</v>
      </c>
      <c r="V779">
        <v>70</v>
      </c>
      <c r="W779">
        <v>476</v>
      </c>
      <c r="X779">
        <v>45</v>
      </c>
      <c r="Y779" t="s">
        <v>2650</v>
      </c>
      <c r="Z779">
        <v>80</v>
      </c>
      <c r="AA779">
        <v>1000000</v>
      </c>
      <c r="AB779">
        <v>0.2</v>
      </c>
      <c r="AC779">
        <v>55</v>
      </c>
      <c r="AD779" t="s">
        <v>2651</v>
      </c>
      <c r="AE779" t="s">
        <v>2652</v>
      </c>
      <c r="AF779">
        <v>50</v>
      </c>
      <c r="AG779">
        <v>778</v>
      </c>
      <c r="AH779">
        <v>50</v>
      </c>
      <c r="AI779">
        <v>105</v>
      </c>
      <c r="AJ779">
        <v>96</v>
      </c>
      <c r="AK779" t="s">
        <v>343</v>
      </c>
      <c r="AL779" t="s">
        <v>159</v>
      </c>
      <c r="AM779">
        <v>0.7</v>
      </c>
      <c r="AN779">
        <v>7</v>
      </c>
      <c r="AO779">
        <v>0</v>
      </c>
    </row>
    <row r="780" spans="1:41">
      <c r="A780" t="s">
        <v>2653</v>
      </c>
      <c r="B780">
        <v>2</v>
      </c>
      <c r="C780">
        <v>2</v>
      </c>
      <c r="D780">
        <v>1</v>
      </c>
      <c r="E780">
        <v>2</v>
      </c>
      <c r="F780">
        <v>1</v>
      </c>
      <c r="G780">
        <v>0.5</v>
      </c>
      <c r="H780">
        <v>0.5</v>
      </c>
      <c r="I780">
        <v>1</v>
      </c>
      <c r="J780">
        <v>2</v>
      </c>
      <c r="K780">
        <v>2</v>
      </c>
      <c r="L780">
        <v>1</v>
      </c>
      <c r="M780">
        <v>0.5</v>
      </c>
      <c r="N780">
        <v>1</v>
      </c>
      <c r="O780">
        <v>1</v>
      </c>
      <c r="P780">
        <v>0.5</v>
      </c>
      <c r="Q780">
        <v>1</v>
      </c>
      <c r="R780">
        <v>0.5</v>
      </c>
      <c r="S780">
        <v>0.5</v>
      </c>
      <c r="T780">
        <v>105</v>
      </c>
      <c r="U780">
        <v>3840</v>
      </c>
      <c r="V780">
        <v>70</v>
      </c>
      <c r="W780">
        <v>475</v>
      </c>
      <c r="X780">
        <v>80</v>
      </c>
      <c r="Y780" t="s">
        <v>2654</v>
      </c>
      <c r="Z780">
        <v>70</v>
      </c>
      <c r="AA780">
        <v>1000000</v>
      </c>
      <c r="AB780">
        <v>0.9</v>
      </c>
      <c r="AC780">
        <v>68</v>
      </c>
      <c r="AD780" t="s">
        <v>2655</v>
      </c>
      <c r="AE780" t="s">
        <v>2656</v>
      </c>
      <c r="AF780">
        <v>50</v>
      </c>
      <c r="AG780">
        <v>779</v>
      </c>
      <c r="AH780">
        <v>70</v>
      </c>
      <c r="AI780">
        <v>70</v>
      </c>
      <c r="AJ780">
        <v>92</v>
      </c>
      <c r="AK780" t="s">
        <v>66</v>
      </c>
      <c r="AL780" t="s">
        <v>253</v>
      </c>
      <c r="AM780">
        <v>19</v>
      </c>
      <c r="AN780">
        <v>7</v>
      </c>
      <c r="AO780">
        <v>0</v>
      </c>
    </row>
    <row r="781" spans="1:41">
      <c r="A781" t="s">
        <v>2657</v>
      </c>
      <c r="B781">
        <v>1</v>
      </c>
      <c r="C781">
        <v>1</v>
      </c>
      <c r="D781">
        <v>2</v>
      </c>
      <c r="E781">
        <v>0.5</v>
      </c>
      <c r="F781">
        <v>2</v>
      </c>
      <c r="G781">
        <v>2</v>
      </c>
      <c r="H781">
        <v>0.5</v>
      </c>
      <c r="I781">
        <v>1</v>
      </c>
      <c r="J781">
        <v>0</v>
      </c>
      <c r="K781">
        <v>0.5</v>
      </c>
      <c r="L781">
        <v>1</v>
      </c>
      <c r="M781">
        <v>2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0.5</v>
      </c>
      <c r="T781">
        <v>60</v>
      </c>
      <c r="U781">
        <v>5120</v>
      </c>
      <c r="V781">
        <v>70</v>
      </c>
      <c r="W781">
        <v>485</v>
      </c>
      <c r="X781">
        <v>70</v>
      </c>
      <c r="Y781" t="s">
        <v>2658</v>
      </c>
      <c r="Z781">
        <v>85</v>
      </c>
      <c r="AA781">
        <v>1000000</v>
      </c>
      <c r="AB781">
        <v>3</v>
      </c>
      <c r="AC781">
        <v>78</v>
      </c>
      <c r="AD781" t="s">
        <v>2659</v>
      </c>
      <c r="AE781" t="s">
        <v>2660</v>
      </c>
      <c r="AF781">
        <v>50</v>
      </c>
      <c r="AG781">
        <v>780</v>
      </c>
      <c r="AH781">
        <v>135</v>
      </c>
      <c r="AI781">
        <v>91</v>
      </c>
      <c r="AJ781">
        <v>36</v>
      </c>
      <c r="AK781" t="s">
        <v>99</v>
      </c>
      <c r="AL781" t="s">
        <v>538</v>
      </c>
      <c r="AM781">
        <v>185</v>
      </c>
      <c r="AN781">
        <v>7</v>
      </c>
      <c r="AO781">
        <v>0</v>
      </c>
    </row>
    <row r="782" spans="1:41">
      <c r="A782" t="s">
        <v>2661</v>
      </c>
      <c r="B782">
        <v>1</v>
      </c>
      <c r="C782">
        <v>2</v>
      </c>
      <c r="D782">
        <v>1</v>
      </c>
      <c r="E782">
        <v>0.5</v>
      </c>
      <c r="F782">
        <v>1</v>
      </c>
      <c r="G782">
        <v>0</v>
      </c>
      <c r="H782">
        <v>2</v>
      </c>
      <c r="I782">
        <v>2</v>
      </c>
      <c r="J782">
        <v>2</v>
      </c>
      <c r="K782">
        <v>0.5</v>
      </c>
      <c r="L782">
        <v>0.5</v>
      </c>
      <c r="M782">
        <v>2</v>
      </c>
      <c r="N782">
        <v>0</v>
      </c>
      <c r="O782">
        <v>1</v>
      </c>
      <c r="P782">
        <v>1</v>
      </c>
      <c r="Q782">
        <v>1</v>
      </c>
      <c r="R782">
        <v>1</v>
      </c>
      <c r="S782">
        <v>0.5</v>
      </c>
      <c r="T782">
        <v>131</v>
      </c>
      <c r="U782">
        <v>6400</v>
      </c>
      <c r="V782">
        <v>70</v>
      </c>
      <c r="W782">
        <v>517</v>
      </c>
      <c r="X782">
        <v>25</v>
      </c>
      <c r="Y782" t="s">
        <v>2662</v>
      </c>
      <c r="Z782">
        <v>100</v>
      </c>
      <c r="AA782">
        <v>1000000</v>
      </c>
      <c r="AB782">
        <v>3.9</v>
      </c>
      <c r="AC782">
        <v>70</v>
      </c>
      <c r="AD782" t="s">
        <v>2663</v>
      </c>
      <c r="AE782" t="s">
        <v>2664</v>
      </c>
      <c r="AG782">
        <v>781</v>
      </c>
      <c r="AH782">
        <v>86</v>
      </c>
      <c r="AI782">
        <v>90</v>
      </c>
      <c r="AJ782">
        <v>40</v>
      </c>
      <c r="AK782" t="s">
        <v>343</v>
      </c>
      <c r="AL782" t="s">
        <v>45</v>
      </c>
      <c r="AM782">
        <v>210</v>
      </c>
      <c r="AN782">
        <v>7</v>
      </c>
      <c r="AO782">
        <v>0</v>
      </c>
    </row>
    <row r="783" spans="1:41">
      <c r="A783" t="s">
        <v>2665</v>
      </c>
      <c r="B783">
        <v>1</v>
      </c>
      <c r="C783">
        <v>1</v>
      </c>
      <c r="D783">
        <v>2</v>
      </c>
      <c r="E783">
        <v>0.5</v>
      </c>
      <c r="F783">
        <v>2</v>
      </c>
      <c r="G783">
        <v>1</v>
      </c>
      <c r="H783">
        <v>0.5</v>
      </c>
      <c r="I783">
        <v>1</v>
      </c>
      <c r="J783">
        <v>1</v>
      </c>
      <c r="K783">
        <v>0.5</v>
      </c>
      <c r="L783">
        <v>1</v>
      </c>
      <c r="M783">
        <v>2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0.5</v>
      </c>
      <c r="T783">
        <v>55</v>
      </c>
      <c r="U783">
        <v>10240</v>
      </c>
      <c r="V783">
        <v>70</v>
      </c>
      <c r="W783">
        <v>300</v>
      </c>
      <c r="X783">
        <v>45</v>
      </c>
      <c r="Y783" t="s">
        <v>2666</v>
      </c>
      <c r="Z783">
        <v>65</v>
      </c>
      <c r="AA783">
        <v>1250000</v>
      </c>
      <c r="AB783">
        <v>0.6</v>
      </c>
      <c r="AC783">
        <v>45</v>
      </c>
      <c r="AD783" t="s">
        <v>2667</v>
      </c>
      <c r="AE783" t="s">
        <v>2668</v>
      </c>
      <c r="AF783">
        <v>50</v>
      </c>
      <c r="AG783">
        <v>782</v>
      </c>
      <c r="AH783">
        <v>45</v>
      </c>
      <c r="AI783">
        <v>45</v>
      </c>
      <c r="AJ783">
        <v>45</v>
      </c>
      <c r="AK783" t="s">
        <v>538</v>
      </c>
      <c r="AM783">
        <v>29.7</v>
      </c>
      <c r="AN783">
        <v>7</v>
      </c>
      <c r="AO783">
        <v>0</v>
      </c>
    </row>
    <row r="784" spans="1:41">
      <c r="A784" t="s">
        <v>2665</v>
      </c>
      <c r="B784">
        <v>0.5</v>
      </c>
      <c r="C784">
        <v>0.5</v>
      </c>
      <c r="D784">
        <v>2</v>
      </c>
      <c r="E784">
        <v>0.5</v>
      </c>
      <c r="F784">
        <v>4</v>
      </c>
      <c r="G784">
        <v>1</v>
      </c>
      <c r="H784">
        <v>0.5</v>
      </c>
      <c r="I784">
        <v>2</v>
      </c>
      <c r="J784">
        <v>1</v>
      </c>
      <c r="K784">
        <v>0.5</v>
      </c>
      <c r="L784">
        <v>1</v>
      </c>
      <c r="M784">
        <v>2</v>
      </c>
      <c r="N784">
        <v>1</v>
      </c>
      <c r="O784">
        <v>1</v>
      </c>
      <c r="P784">
        <v>2</v>
      </c>
      <c r="Q784">
        <v>0.5</v>
      </c>
      <c r="R784">
        <v>1</v>
      </c>
      <c r="S784">
        <v>0.5</v>
      </c>
      <c r="T784">
        <v>75</v>
      </c>
      <c r="U784">
        <v>10240</v>
      </c>
      <c r="V784">
        <v>70</v>
      </c>
      <c r="W784">
        <v>420</v>
      </c>
      <c r="X784">
        <v>45</v>
      </c>
      <c r="Y784" t="s">
        <v>2666</v>
      </c>
      <c r="Z784">
        <v>90</v>
      </c>
      <c r="AA784">
        <v>1250000</v>
      </c>
      <c r="AB784">
        <v>1.2</v>
      </c>
      <c r="AC784">
        <v>55</v>
      </c>
      <c r="AD784" t="s">
        <v>2669</v>
      </c>
      <c r="AE784" t="s">
        <v>2670</v>
      </c>
      <c r="AF784">
        <v>50</v>
      </c>
      <c r="AG784">
        <v>783</v>
      </c>
      <c r="AH784">
        <v>65</v>
      </c>
      <c r="AI784">
        <v>70</v>
      </c>
      <c r="AJ784">
        <v>65</v>
      </c>
      <c r="AK784" t="s">
        <v>538</v>
      </c>
      <c r="AL784" t="s">
        <v>231</v>
      </c>
      <c r="AM784">
        <v>47</v>
      </c>
      <c r="AN784">
        <v>7</v>
      </c>
      <c r="AO784">
        <v>0</v>
      </c>
    </row>
    <row r="785" spans="1:41">
      <c r="A785" t="s">
        <v>2665</v>
      </c>
      <c r="B785">
        <v>0.5</v>
      </c>
      <c r="C785">
        <v>0.5</v>
      </c>
      <c r="D785">
        <v>2</v>
      </c>
      <c r="E785">
        <v>0.5</v>
      </c>
      <c r="F785">
        <v>4</v>
      </c>
      <c r="G785">
        <v>1</v>
      </c>
      <c r="H785">
        <v>0.5</v>
      </c>
      <c r="I785">
        <v>2</v>
      </c>
      <c r="J785">
        <v>1</v>
      </c>
      <c r="K785">
        <v>0.5</v>
      </c>
      <c r="L785">
        <v>1</v>
      </c>
      <c r="M785">
        <v>2</v>
      </c>
      <c r="N785">
        <v>1</v>
      </c>
      <c r="O785">
        <v>1</v>
      </c>
      <c r="P785">
        <v>2</v>
      </c>
      <c r="Q785">
        <v>0.5</v>
      </c>
      <c r="R785">
        <v>1</v>
      </c>
      <c r="S785">
        <v>0.5</v>
      </c>
      <c r="T785">
        <v>110</v>
      </c>
      <c r="U785">
        <v>10240</v>
      </c>
      <c r="V785">
        <v>70</v>
      </c>
      <c r="W785">
        <v>600</v>
      </c>
      <c r="X785">
        <v>45</v>
      </c>
      <c r="Y785" t="s">
        <v>2666</v>
      </c>
      <c r="Z785">
        <v>125</v>
      </c>
      <c r="AA785">
        <v>1250000</v>
      </c>
      <c r="AB785">
        <v>1.6</v>
      </c>
      <c r="AC785">
        <v>75</v>
      </c>
      <c r="AD785" t="s">
        <v>2671</v>
      </c>
      <c r="AE785" t="s">
        <v>2672</v>
      </c>
      <c r="AF785">
        <v>50</v>
      </c>
      <c r="AG785">
        <v>784</v>
      </c>
      <c r="AH785">
        <v>100</v>
      </c>
      <c r="AI785">
        <v>105</v>
      </c>
      <c r="AJ785">
        <v>85</v>
      </c>
      <c r="AK785" t="s">
        <v>538</v>
      </c>
      <c r="AL785" t="s">
        <v>231</v>
      </c>
      <c r="AM785">
        <v>78.2</v>
      </c>
      <c r="AN785">
        <v>7</v>
      </c>
      <c r="AO785">
        <v>0</v>
      </c>
    </row>
    <row r="786" spans="1:41">
      <c r="A786" t="s">
        <v>2673</v>
      </c>
      <c r="B786">
        <v>0.5</v>
      </c>
      <c r="C786">
        <v>0.5</v>
      </c>
      <c r="D786">
        <v>0</v>
      </c>
      <c r="E786">
        <v>0.5</v>
      </c>
      <c r="F786">
        <v>1</v>
      </c>
      <c r="G786">
        <v>0.5</v>
      </c>
      <c r="H786">
        <v>1</v>
      </c>
      <c r="I786">
        <v>0.5</v>
      </c>
      <c r="J786">
        <v>1</v>
      </c>
      <c r="K786">
        <v>1</v>
      </c>
      <c r="L786">
        <v>2</v>
      </c>
      <c r="M786">
        <v>1</v>
      </c>
      <c r="N786">
        <v>1</v>
      </c>
      <c r="O786">
        <v>2</v>
      </c>
      <c r="P786">
        <v>1</v>
      </c>
      <c r="Q786">
        <v>1</v>
      </c>
      <c r="R786">
        <v>1</v>
      </c>
      <c r="S786">
        <v>1</v>
      </c>
      <c r="T786">
        <v>115</v>
      </c>
      <c r="U786">
        <v>3840</v>
      </c>
      <c r="V786">
        <v>70</v>
      </c>
      <c r="W786">
        <v>570</v>
      </c>
      <c r="X786">
        <v>3</v>
      </c>
      <c r="Y786" t="s">
        <v>2674</v>
      </c>
      <c r="Z786">
        <v>85</v>
      </c>
      <c r="AA786">
        <v>1250000</v>
      </c>
      <c r="AB786">
        <v>1.8</v>
      </c>
      <c r="AC786">
        <v>70</v>
      </c>
      <c r="AD786" t="s">
        <v>2675</v>
      </c>
      <c r="AE786" t="s">
        <v>2676</v>
      </c>
      <c r="AG786">
        <v>785</v>
      </c>
      <c r="AH786">
        <v>95</v>
      </c>
      <c r="AI786">
        <v>75</v>
      </c>
      <c r="AJ786">
        <v>130</v>
      </c>
      <c r="AK786" t="s">
        <v>128</v>
      </c>
      <c r="AL786" t="s">
        <v>159</v>
      </c>
      <c r="AM786">
        <v>20.5</v>
      </c>
      <c r="AN786">
        <v>7</v>
      </c>
      <c r="AO786">
        <v>1</v>
      </c>
    </row>
    <row r="787" spans="1:41">
      <c r="A787" t="s">
        <v>2677</v>
      </c>
      <c r="B787">
        <v>1</v>
      </c>
      <c r="C787">
        <v>1</v>
      </c>
      <c r="D787">
        <v>0</v>
      </c>
      <c r="E787">
        <v>1</v>
      </c>
      <c r="F787">
        <v>1</v>
      </c>
      <c r="G787">
        <v>0.25</v>
      </c>
      <c r="H787">
        <v>1</v>
      </c>
      <c r="I787">
        <v>1</v>
      </c>
      <c r="J787">
        <v>2</v>
      </c>
      <c r="K787">
        <v>1</v>
      </c>
      <c r="L787">
        <v>1</v>
      </c>
      <c r="M787">
        <v>1</v>
      </c>
      <c r="N787">
        <v>1</v>
      </c>
      <c r="O787">
        <v>2</v>
      </c>
      <c r="P787">
        <v>0.5</v>
      </c>
      <c r="Q787">
        <v>1</v>
      </c>
      <c r="R787">
        <v>2</v>
      </c>
      <c r="S787">
        <v>1</v>
      </c>
      <c r="T787">
        <v>85</v>
      </c>
      <c r="U787">
        <v>3840</v>
      </c>
      <c r="V787">
        <v>70</v>
      </c>
      <c r="W787">
        <v>570</v>
      </c>
      <c r="X787">
        <v>3</v>
      </c>
      <c r="Y787" t="s">
        <v>2674</v>
      </c>
      <c r="Z787">
        <v>75</v>
      </c>
      <c r="AA787">
        <v>1250000</v>
      </c>
      <c r="AB787">
        <v>1.2</v>
      </c>
      <c r="AC787">
        <v>70</v>
      </c>
      <c r="AD787" t="s">
        <v>2678</v>
      </c>
      <c r="AE787" t="s">
        <v>2679</v>
      </c>
      <c r="AG787">
        <v>786</v>
      </c>
      <c r="AH787">
        <v>130</v>
      </c>
      <c r="AI787">
        <v>115</v>
      </c>
      <c r="AJ787">
        <v>95</v>
      </c>
      <c r="AK787" t="s">
        <v>253</v>
      </c>
      <c r="AL787" t="s">
        <v>159</v>
      </c>
      <c r="AM787">
        <v>18.600000000000001</v>
      </c>
      <c r="AN787">
        <v>7</v>
      </c>
      <c r="AO787">
        <v>1</v>
      </c>
    </row>
    <row r="788" spans="1:41">
      <c r="A788" t="s">
        <v>2680</v>
      </c>
      <c r="B788">
        <v>1</v>
      </c>
      <c r="C788">
        <v>0.5</v>
      </c>
      <c r="D788">
        <v>0</v>
      </c>
      <c r="E788">
        <v>0.5</v>
      </c>
      <c r="F788">
        <v>1</v>
      </c>
      <c r="G788">
        <v>0.5</v>
      </c>
      <c r="H788">
        <v>2</v>
      </c>
      <c r="I788">
        <v>2</v>
      </c>
      <c r="J788">
        <v>1</v>
      </c>
      <c r="K788">
        <v>0.5</v>
      </c>
      <c r="L788">
        <v>0.5</v>
      </c>
      <c r="M788">
        <v>2</v>
      </c>
      <c r="N788">
        <v>1</v>
      </c>
      <c r="O788">
        <v>4</v>
      </c>
      <c r="P788">
        <v>1</v>
      </c>
      <c r="Q788">
        <v>1</v>
      </c>
      <c r="R788">
        <v>2</v>
      </c>
      <c r="S788">
        <v>0.5</v>
      </c>
      <c r="T788">
        <v>130</v>
      </c>
      <c r="U788">
        <v>3840</v>
      </c>
      <c r="V788">
        <v>70</v>
      </c>
      <c r="W788">
        <v>570</v>
      </c>
      <c r="X788">
        <v>3</v>
      </c>
      <c r="Y788" t="s">
        <v>2674</v>
      </c>
      <c r="Z788">
        <v>115</v>
      </c>
      <c r="AA788">
        <v>1250000</v>
      </c>
      <c r="AB788">
        <v>1.9</v>
      </c>
      <c r="AC788">
        <v>70</v>
      </c>
      <c r="AD788" t="s">
        <v>2681</v>
      </c>
      <c r="AE788" t="s">
        <v>2682</v>
      </c>
      <c r="AG788">
        <v>787</v>
      </c>
      <c r="AH788">
        <v>85</v>
      </c>
      <c r="AI788">
        <v>95</v>
      </c>
      <c r="AJ788">
        <v>75</v>
      </c>
      <c r="AK788" t="s">
        <v>45</v>
      </c>
      <c r="AL788" t="s">
        <v>159</v>
      </c>
      <c r="AM788">
        <v>45.5</v>
      </c>
      <c r="AN788">
        <v>7</v>
      </c>
      <c r="AO788">
        <v>1</v>
      </c>
    </row>
    <row r="789" spans="1:41">
      <c r="A789" t="s">
        <v>2683</v>
      </c>
      <c r="B789">
        <v>0.5</v>
      </c>
      <c r="C789">
        <v>0.5</v>
      </c>
      <c r="D789">
        <v>0</v>
      </c>
      <c r="E789">
        <v>2</v>
      </c>
      <c r="F789">
        <v>1</v>
      </c>
      <c r="G789">
        <v>0.5</v>
      </c>
      <c r="H789">
        <v>0.5</v>
      </c>
      <c r="I789">
        <v>1</v>
      </c>
      <c r="J789">
        <v>1</v>
      </c>
      <c r="K789">
        <v>2</v>
      </c>
      <c r="L789">
        <v>1</v>
      </c>
      <c r="M789">
        <v>0.5</v>
      </c>
      <c r="N789">
        <v>1</v>
      </c>
      <c r="O789">
        <v>2</v>
      </c>
      <c r="P789">
        <v>1</v>
      </c>
      <c r="Q789">
        <v>1</v>
      </c>
      <c r="R789">
        <v>1</v>
      </c>
      <c r="S789">
        <v>0.5</v>
      </c>
      <c r="T789">
        <v>75</v>
      </c>
      <c r="U789">
        <v>3840</v>
      </c>
      <c r="V789">
        <v>70</v>
      </c>
      <c r="W789">
        <v>570</v>
      </c>
      <c r="X789">
        <v>3</v>
      </c>
      <c r="Y789" t="s">
        <v>2674</v>
      </c>
      <c r="Z789">
        <v>115</v>
      </c>
      <c r="AA789">
        <v>1250000</v>
      </c>
      <c r="AB789">
        <v>1.3</v>
      </c>
      <c r="AC789">
        <v>70</v>
      </c>
      <c r="AD789" t="s">
        <v>2684</v>
      </c>
      <c r="AE789" t="s">
        <v>2685</v>
      </c>
      <c r="AG789">
        <v>788</v>
      </c>
      <c r="AH789">
        <v>95</v>
      </c>
      <c r="AI789">
        <v>130</v>
      </c>
      <c r="AJ789">
        <v>85</v>
      </c>
      <c r="AK789" t="s">
        <v>66</v>
      </c>
      <c r="AL789" t="s">
        <v>159</v>
      </c>
      <c r="AM789">
        <v>21.2</v>
      </c>
      <c r="AN789">
        <v>7</v>
      </c>
      <c r="AO789">
        <v>1</v>
      </c>
    </row>
    <row r="790" spans="1:41">
      <c r="A790" t="s">
        <v>2686</v>
      </c>
      <c r="B790">
        <v>2</v>
      </c>
      <c r="C790">
        <v>2</v>
      </c>
      <c r="D790">
        <v>1</v>
      </c>
      <c r="E790">
        <v>1</v>
      </c>
      <c r="F790">
        <v>1</v>
      </c>
      <c r="G790">
        <v>0.5</v>
      </c>
      <c r="H790">
        <v>1</v>
      </c>
      <c r="I790">
        <v>1</v>
      </c>
      <c r="J790">
        <v>2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0.5</v>
      </c>
      <c r="Q790">
        <v>1</v>
      </c>
      <c r="R790">
        <v>1</v>
      </c>
      <c r="S790">
        <v>1</v>
      </c>
      <c r="T790">
        <v>29</v>
      </c>
      <c r="U790">
        <v>30720</v>
      </c>
      <c r="V790">
        <v>0</v>
      </c>
      <c r="W790">
        <v>200</v>
      </c>
      <c r="X790">
        <v>45</v>
      </c>
      <c r="Y790" t="s">
        <v>2687</v>
      </c>
      <c r="Z790">
        <v>31</v>
      </c>
      <c r="AA790">
        <v>1250000</v>
      </c>
      <c r="AB790">
        <v>0.2</v>
      </c>
      <c r="AC790">
        <v>43</v>
      </c>
      <c r="AD790" t="s">
        <v>2688</v>
      </c>
      <c r="AE790" t="s">
        <v>2689</v>
      </c>
      <c r="AG790">
        <v>789</v>
      </c>
      <c r="AH790">
        <v>29</v>
      </c>
      <c r="AI790">
        <v>31</v>
      </c>
      <c r="AJ790">
        <v>37</v>
      </c>
      <c r="AK790" t="s">
        <v>253</v>
      </c>
      <c r="AM790">
        <v>0.1</v>
      </c>
      <c r="AN790">
        <v>7</v>
      </c>
      <c r="AO790">
        <v>1</v>
      </c>
    </row>
    <row r="791" spans="1:41">
      <c r="A791" t="s">
        <v>2690</v>
      </c>
      <c r="B791">
        <v>2</v>
      </c>
      <c r="C791">
        <v>2</v>
      </c>
      <c r="D791">
        <v>1</v>
      </c>
      <c r="E791">
        <v>1</v>
      </c>
      <c r="F791">
        <v>1</v>
      </c>
      <c r="G791">
        <v>0.5</v>
      </c>
      <c r="H791">
        <v>1</v>
      </c>
      <c r="I791">
        <v>1</v>
      </c>
      <c r="J791">
        <v>2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0.5</v>
      </c>
      <c r="Q791">
        <v>1</v>
      </c>
      <c r="R791">
        <v>1</v>
      </c>
      <c r="S791">
        <v>1</v>
      </c>
      <c r="T791">
        <v>29</v>
      </c>
      <c r="U791">
        <v>30720</v>
      </c>
      <c r="V791">
        <v>0</v>
      </c>
      <c r="W791">
        <v>400</v>
      </c>
      <c r="X791">
        <v>45</v>
      </c>
      <c r="Y791" t="s">
        <v>2691</v>
      </c>
      <c r="Z791">
        <v>131</v>
      </c>
      <c r="AA791">
        <v>1250000</v>
      </c>
      <c r="AB791">
        <v>0.1</v>
      </c>
      <c r="AC791">
        <v>43</v>
      </c>
      <c r="AD791" t="s">
        <v>2692</v>
      </c>
      <c r="AE791" t="s">
        <v>2693</v>
      </c>
      <c r="AG791">
        <v>790</v>
      </c>
      <c r="AH791">
        <v>29</v>
      </c>
      <c r="AI791">
        <v>131</v>
      </c>
      <c r="AJ791">
        <v>37</v>
      </c>
      <c r="AK791" t="s">
        <v>253</v>
      </c>
      <c r="AM791">
        <v>999.9</v>
      </c>
      <c r="AN791">
        <v>7</v>
      </c>
      <c r="AO791">
        <v>1</v>
      </c>
    </row>
    <row r="792" spans="1:41">
      <c r="A792" t="s">
        <v>2694</v>
      </c>
      <c r="B792">
        <v>1</v>
      </c>
      <c r="C792">
        <v>2</v>
      </c>
      <c r="D792">
        <v>0.5</v>
      </c>
      <c r="E792">
        <v>1</v>
      </c>
      <c r="F792">
        <v>0.5</v>
      </c>
      <c r="G792">
        <v>1</v>
      </c>
      <c r="H792">
        <v>2</v>
      </c>
      <c r="I792">
        <v>0.5</v>
      </c>
      <c r="J792">
        <v>2</v>
      </c>
      <c r="K792">
        <v>0.5</v>
      </c>
      <c r="L792">
        <v>2</v>
      </c>
      <c r="M792">
        <v>0.5</v>
      </c>
      <c r="N792">
        <v>0.5</v>
      </c>
      <c r="O792">
        <v>0</v>
      </c>
      <c r="P792">
        <v>0.25</v>
      </c>
      <c r="Q792">
        <v>0.5</v>
      </c>
      <c r="R792">
        <v>0.5</v>
      </c>
      <c r="S792">
        <v>1</v>
      </c>
      <c r="T792">
        <v>137</v>
      </c>
      <c r="U792">
        <v>30720</v>
      </c>
      <c r="V792">
        <v>0</v>
      </c>
      <c r="W792">
        <v>680</v>
      </c>
      <c r="X792">
        <v>45</v>
      </c>
      <c r="Y792" t="s">
        <v>2695</v>
      </c>
      <c r="Z792">
        <v>107</v>
      </c>
      <c r="AA792">
        <v>1250000</v>
      </c>
      <c r="AB792">
        <v>3.4</v>
      </c>
      <c r="AC792">
        <v>137</v>
      </c>
      <c r="AD792" t="s">
        <v>2696</v>
      </c>
      <c r="AE792" t="s">
        <v>2697</v>
      </c>
      <c r="AG792">
        <v>791</v>
      </c>
      <c r="AH792">
        <v>113</v>
      </c>
      <c r="AI792">
        <v>89</v>
      </c>
      <c r="AJ792">
        <v>97</v>
      </c>
      <c r="AK792" t="s">
        <v>253</v>
      </c>
      <c r="AL792" t="s">
        <v>307</v>
      </c>
      <c r="AM792">
        <v>230</v>
      </c>
      <c r="AN792">
        <v>7</v>
      </c>
      <c r="AO792">
        <v>1</v>
      </c>
    </row>
    <row r="793" spans="1:41">
      <c r="A793" t="s">
        <v>2698</v>
      </c>
      <c r="B793">
        <v>1</v>
      </c>
      <c r="C793">
        <v>4</v>
      </c>
      <c r="D793">
        <v>1</v>
      </c>
      <c r="E793">
        <v>1</v>
      </c>
      <c r="F793">
        <v>1</v>
      </c>
      <c r="G793">
        <v>0</v>
      </c>
      <c r="H793">
        <v>1</v>
      </c>
      <c r="I793">
        <v>1</v>
      </c>
      <c r="J793">
        <v>4</v>
      </c>
      <c r="K793">
        <v>1</v>
      </c>
      <c r="L793">
        <v>1</v>
      </c>
      <c r="M793">
        <v>1</v>
      </c>
      <c r="N793">
        <v>0</v>
      </c>
      <c r="O793">
        <v>0.5</v>
      </c>
      <c r="P793">
        <v>0.5</v>
      </c>
      <c r="Q793">
        <v>1</v>
      </c>
      <c r="R793">
        <v>1</v>
      </c>
      <c r="S793">
        <v>1</v>
      </c>
      <c r="T793">
        <v>113</v>
      </c>
      <c r="U793">
        <v>30720</v>
      </c>
      <c r="V793">
        <v>0</v>
      </c>
      <c r="W793">
        <v>680</v>
      </c>
      <c r="X793">
        <v>45</v>
      </c>
      <c r="Y793" t="s">
        <v>2699</v>
      </c>
      <c r="Z793">
        <v>89</v>
      </c>
      <c r="AA793">
        <v>1250000</v>
      </c>
      <c r="AB793">
        <v>4</v>
      </c>
      <c r="AC793">
        <v>137</v>
      </c>
      <c r="AD793" t="s">
        <v>2700</v>
      </c>
      <c r="AE793" t="s">
        <v>2701</v>
      </c>
      <c r="AG793">
        <v>792</v>
      </c>
      <c r="AH793">
        <v>137</v>
      </c>
      <c r="AI793">
        <v>107</v>
      </c>
      <c r="AJ793">
        <v>97</v>
      </c>
      <c r="AK793" t="s">
        <v>253</v>
      </c>
      <c r="AL793" t="s">
        <v>343</v>
      </c>
      <c r="AM793">
        <v>120</v>
      </c>
      <c r="AN793">
        <v>7</v>
      </c>
      <c r="AO793">
        <v>1</v>
      </c>
    </row>
    <row r="794" spans="1:41">
      <c r="A794" t="s">
        <v>2702</v>
      </c>
      <c r="B794">
        <v>0.5</v>
      </c>
      <c r="C794">
        <v>1</v>
      </c>
      <c r="D794">
        <v>1</v>
      </c>
      <c r="E794">
        <v>1</v>
      </c>
      <c r="F794">
        <v>0.5</v>
      </c>
      <c r="G794">
        <v>1</v>
      </c>
      <c r="H794">
        <v>0.5</v>
      </c>
      <c r="I794">
        <v>0.5</v>
      </c>
      <c r="J794">
        <v>1</v>
      </c>
      <c r="K794">
        <v>1</v>
      </c>
      <c r="L794">
        <v>4</v>
      </c>
      <c r="M794">
        <v>1</v>
      </c>
      <c r="N794">
        <v>0.5</v>
      </c>
      <c r="O794">
        <v>0.25</v>
      </c>
      <c r="P794">
        <v>2</v>
      </c>
      <c r="Q794">
        <v>1</v>
      </c>
      <c r="R794">
        <v>2</v>
      </c>
      <c r="S794">
        <v>2</v>
      </c>
      <c r="T794">
        <v>53</v>
      </c>
      <c r="U794">
        <v>30720</v>
      </c>
      <c r="V794">
        <v>0</v>
      </c>
      <c r="W794">
        <v>570</v>
      </c>
      <c r="X794">
        <v>45</v>
      </c>
      <c r="Y794" t="s">
        <v>2703</v>
      </c>
      <c r="Z794">
        <v>47</v>
      </c>
      <c r="AA794">
        <v>1250000</v>
      </c>
      <c r="AB794">
        <v>1.2</v>
      </c>
      <c r="AC794">
        <v>109</v>
      </c>
      <c r="AD794" t="s">
        <v>2704</v>
      </c>
      <c r="AE794" t="s">
        <v>2705</v>
      </c>
      <c r="AG794">
        <v>793</v>
      </c>
      <c r="AH794">
        <v>127</v>
      </c>
      <c r="AI794">
        <v>131</v>
      </c>
      <c r="AJ794">
        <v>103</v>
      </c>
      <c r="AK794" t="s">
        <v>284</v>
      </c>
      <c r="AL794" t="s">
        <v>46</v>
      </c>
      <c r="AM794">
        <v>55.5</v>
      </c>
      <c r="AN794">
        <v>7</v>
      </c>
      <c r="AO794">
        <v>1</v>
      </c>
    </row>
    <row r="795" spans="1:41">
      <c r="A795" t="s">
        <v>2702</v>
      </c>
      <c r="B795">
        <v>0.5</v>
      </c>
      <c r="C795">
        <v>0.5</v>
      </c>
      <c r="D795">
        <v>1</v>
      </c>
      <c r="E795">
        <v>1</v>
      </c>
      <c r="F795">
        <v>2</v>
      </c>
      <c r="G795">
        <v>0.5</v>
      </c>
      <c r="H795">
        <v>2</v>
      </c>
      <c r="I795">
        <v>4</v>
      </c>
      <c r="J795">
        <v>1</v>
      </c>
      <c r="K795">
        <v>0.5</v>
      </c>
      <c r="L795">
        <v>0.5</v>
      </c>
      <c r="M795">
        <v>1</v>
      </c>
      <c r="N795">
        <v>1</v>
      </c>
      <c r="O795">
        <v>1</v>
      </c>
      <c r="P795">
        <v>2</v>
      </c>
      <c r="Q795">
        <v>1</v>
      </c>
      <c r="R795">
        <v>1</v>
      </c>
      <c r="S795">
        <v>1</v>
      </c>
      <c r="T795">
        <v>139</v>
      </c>
      <c r="U795">
        <v>30720</v>
      </c>
      <c r="V795">
        <v>0</v>
      </c>
      <c r="W795">
        <v>570</v>
      </c>
      <c r="X795">
        <v>25</v>
      </c>
      <c r="Y795" t="s">
        <v>2706</v>
      </c>
      <c r="Z795">
        <v>139</v>
      </c>
      <c r="AA795">
        <v>1250000</v>
      </c>
      <c r="AB795">
        <v>2.4</v>
      </c>
      <c r="AC795">
        <v>107</v>
      </c>
      <c r="AD795" t="s">
        <v>2707</v>
      </c>
      <c r="AE795" t="s">
        <v>2708</v>
      </c>
      <c r="AG795">
        <v>794</v>
      </c>
      <c r="AH795">
        <v>53</v>
      </c>
      <c r="AI795">
        <v>53</v>
      </c>
      <c r="AJ795">
        <v>79</v>
      </c>
      <c r="AK795" t="s">
        <v>77</v>
      </c>
      <c r="AL795" t="s">
        <v>231</v>
      </c>
      <c r="AM795">
        <v>333.6</v>
      </c>
      <c r="AN795">
        <v>7</v>
      </c>
      <c r="AO795">
        <v>1</v>
      </c>
    </row>
    <row r="796" spans="1:41">
      <c r="A796" t="s">
        <v>2702</v>
      </c>
      <c r="B796">
        <v>0.5</v>
      </c>
      <c r="C796">
        <v>0.5</v>
      </c>
      <c r="D796">
        <v>1</v>
      </c>
      <c r="E796">
        <v>1</v>
      </c>
      <c r="F796">
        <v>2</v>
      </c>
      <c r="G796">
        <v>0.5</v>
      </c>
      <c r="H796">
        <v>2</v>
      </c>
      <c r="I796">
        <v>4</v>
      </c>
      <c r="J796">
        <v>1</v>
      </c>
      <c r="K796">
        <v>0.5</v>
      </c>
      <c r="L796">
        <v>0.5</v>
      </c>
      <c r="M796">
        <v>1</v>
      </c>
      <c r="N796">
        <v>1</v>
      </c>
      <c r="O796">
        <v>1</v>
      </c>
      <c r="P796">
        <v>2</v>
      </c>
      <c r="Q796">
        <v>1</v>
      </c>
      <c r="R796">
        <v>1</v>
      </c>
      <c r="S796">
        <v>1</v>
      </c>
      <c r="T796">
        <v>137</v>
      </c>
      <c r="U796">
        <v>30720</v>
      </c>
      <c r="V796">
        <v>0</v>
      </c>
      <c r="W796">
        <v>570</v>
      </c>
      <c r="X796">
        <v>255</v>
      </c>
      <c r="Y796" t="s">
        <v>2709</v>
      </c>
      <c r="Z796">
        <v>37</v>
      </c>
      <c r="AA796">
        <v>1250000</v>
      </c>
      <c r="AB796">
        <v>1.8</v>
      </c>
      <c r="AC796">
        <v>71</v>
      </c>
      <c r="AD796" t="s">
        <v>2710</v>
      </c>
      <c r="AE796" t="s">
        <v>2711</v>
      </c>
      <c r="AG796">
        <v>795</v>
      </c>
      <c r="AH796">
        <v>137</v>
      </c>
      <c r="AI796">
        <v>37</v>
      </c>
      <c r="AJ796">
        <v>151</v>
      </c>
      <c r="AK796" t="s">
        <v>77</v>
      </c>
      <c r="AL796" t="s">
        <v>231</v>
      </c>
      <c r="AM796">
        <v>25</v>
      </c>
      <c r="AN796">
        <v>7</v>
      </c>
      <c r="AO796">
        <v>1</v>
      </c>
    </row>
    <row r="797" spans="1:41">
      <c r="A797" t="s">
        <v>2702</v>
      </c>
      <c r="B797">
        <v>1</v>
      </c>
      <c r="C797">
        <v>1</v>
      </c>
      <c r="D797">
        <v>1</v>
      </c>
      <c r="E797">
        <v>0.5</v>
      </c>
      <c r="F797">
        <v>1</v>
      </c>
      <c r="G797">
        <v>1</v>
      </c>
      <c r="H797">
        <v>1</v>
      </c>
      <c r="I797">
        <v>0.5</v>
      </c>
      <c r="J797">
        <v>1</v>
      </c>
      <c r="K797">
        <v>1</v>
      </c>
      <c r="L797">
        <v>2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0.5</v>
      </c>
      <c r="S797">
        <v>1</v>
      </c>
      <c r="T797">
        <v>89</v>
      </c>
      <c r="U797">
        <v>30720</v>
      </c>
      <c r="V797">
        <v>0</v>
      </c>
      <c r="W797">
        <v>570</v>
      </c>
      <c r="X797">
        <v>30</v>
      </c>
      <c r="Y797" t="s">
        <v>2712</v>
      </c>
      <c r="Z797">
        <v>71</v>
      </c>
      <c r="AA797">
        <v>1250000</v>
      </c>
      <c r="AB797">
        <v>3.8</v>
      </c>
      <c r="AC797">
        <v>83</v>
      </c>
      <c r="AD797" t="s">
        <v>2713</v>
      </c>
      <c r="AE797" t="s">
        <v>2714</v>
      </c>
      <c r="AG797">
        <v>796</v>
      </c>
      <c r="AH797">
        <v>173</v>
      </c>
      <c r="AI797">
        <v>71</v>
      </c>
      <c r="AJ797">
        <v>83</v>
      </c>
      <c r="AK797" t="s">
        <v>128</v>
      </c>
      <c r="AM797">
        <v>100</v>
      </c>
      <c r="AN797">
        <v>7</v>
      </c>
      <c r="AO797">
        <v>1</v>
      </c>
    </row>
    <row r="798" spans="1:41">
      <c r="A798" t="s">
        <v>2702</v>
      </c>
      <c r="B798">
        <v>0.25</v>
      </c>
      <c r="C798">
        <v>1</v>
      </c>
      <c r="D798">
        <v>0.5</v>
      </c>
      <c r="E798">
        <v>2</v>
      </c>
      <c r="F798">
        <v>0.5</v>
      </c>
      <c r="G798">
        <v>1</v>
      </c>
      <c r="H798">
        <v>2</v>
      </c>
      <c r="I798">
        <v>0.5</v>
      </c>
      <c r="J798">
        <v>1</v>
      </c>
      <c r="K798">
        <v>0.25</v>
      </c>
      <c r="L798">
        <v>0</v>
      </c>
      <c r="M798">
        <v>1</v>
      </c>
      <c r="N798">
        <v>0.5</v>
      </c>
      <c r="O798">
        <v>0</v>
      </c>
      <c r="P798">
        <v>0.5</v>
      </c>
      <c r="Q798">
        <v>1</v>
      </c>
      <c r="R798">
        <v>0.5</v>
      </c>
      <c r="S798">
        <v>1</v>
      </c>
      <c r="T798">
        <v>101</v>
      </c>
      <c r="U798">
        <v>30720</v>
      </c>
      <c r="V798">
        <v>0</v>
      </c>
      <c r="W798">
        <v>570</v>
      </c>
      <c r="X798">
        <v>25</v>
      </c>
      <c r="Y798" t="s">
        <v>2715</v>
      </c>
      <c r="Z798">
        <v>103</v>
      </c>
      <c r="AA798">
        <v>1250000</v>
      </c>
      <c r="AB798">
        <v>9.1999999999999993</v>
      </c>
      <c r="AC798">
        <v>97</v>
      </c>
      <c r="AD798" t="s">
        <v>2716</v>
      </c>
      <c r="AE798" t="s">
        <v>2717</v>
      </c>
      <c r="AG798">
        <v>797</v>
      </c>
      <c r="AH798">
        <v>107</v>
      </c>
      <c r="AI798">
        <v>101</v>
      </c>
      <c r="AJ798">
        <v>61</v>
      </c>
      <c r="AK798" t="s">
        <v>307</v>
      </c>
      <c r="AL798" t="s">
        <v>61</v>
      </c>
      <c r="AM798">
        <v>999.9</v>
      </c>
      <c r="AN798">
        <v>7</v>
      </c>
      <c r="AO798">
        <v>1</v>
      </c>
    </row>
    <row r="799" spans="1:41">
      <c r="A799" t="s">
        <v>2702</v>
      </c>
      <c r="B799">
        <v>1</v>
      </c>
      <c r="C799">
        <v>1</v>
      </c>
      <c r="D799">
        <v>0.5</v>
      </c>
      <c r="E799">
        <v>0.5</v>
      </c>
      <c r="F799">
        <v>0.5</v>
      </c>
      <c r="G799">
        <v>2</v>
      </c>
      <c r="H799">
        <v>4</v>
      </c>
      <c r="I799">
        <v>1</v>
      </c>
      <c r="J799">
        <v>1</v>
      </c>
      <c r="K799">
        <v>0.25</v>
      </c>
      <c r="L799">
        <v>1</v>
      </c>
      <c r="M799">
        <v>1</v>
      </c>
      <c r="N799">
        <v>0.5</v>
      </c>
      <c r="O799">
        <v>0</v>
      </c>
      <c r="P799">
        <v>0.5</v>
      </c>
      <c r="Q799">
        <v>0.5</v>
      </c>
      <c r="R799">
        <v>0.5</v>
      </c>
      <c r="S799">
        <v>0.5</v>
      </c>
      <c r="T799">
        <v>181</v>
      </c>
      <c r="U799">
        <v>30720</v>
      </c>
      <c r="V799">
        <v>0</v>
      </c>
      <c r="W799">
        <v>570</v>
      </c>
      <c r="X799">
        <v>255</v>
      </c>
      <c r="Y799" t="s">
        <v>2718</v>
      </c>
      <c r="Z799">
        <v>131</v>
      </c>
      <c r="AA799">
        <v>1250000</v>
      </c>
      <c r="AB799">
        <v>0.3</v>
      </c>
      <c r="AC799">
        <v>59</v>
      </c>
      <c r="AD799" t="s">
        <v>2719</v>
      </c>
      <c r="AE799" t="s">
        <v>2720</v>
      </c>
      <c r="AG799">
        <v>798</v>
      </c>
      <c r="AH799">
        <v>59</v>
      </c>
      <c r="AI799">
        <v>31</v>
      </c>
      <c r="AJ799">
        <v>109</v>
      </c>
      <c r="AK799" t="s">
        <v>45</v>
      </c>
      <c r="AL799" t="s">
        <v>307</v>
      </c>
      <c r="AM799">
        <v>0.1</v>
      </c>
      <c r="AN799">
        <v>7</v>
      </c>
      <c r="AO799">
        <v>1</v>
      </c>
    </row>
    <row r="800" spans="1:41">
      <c r="A800" t="s">
        <v>2702</v>
      </c>
      <c r="B800">
        <v>2</v>
      </c>
      <c r="C800">
        <v>0.5</v>
      </c>
      <c r="D800">
        <v>2</v>
      </c>
      <c r="E800">
        <v>0.5</v>
      </c>
      <c r="F800">
        <v>4</v>
      </c>
      <c r="G800">
        <v>2</v>
      </c>
      <c r="H800">
        <v>0.5</v>
      </c>
      <c r="I800">
        <v>1</v>
      </c>
      <c r="J800">
        <v>0.5</v>
      </c>
      <c r="K800">
        <v>0.5</v>
      </c>
      <c r="L800">
        <v>1</v>
      </c>
      <c r="M800">
        <v>2</v>
      </c>
      <c r="N800">
        <v>1</v>
      </c>
      <c r="O800">
        <v>1</v>
      </c>
      <c r="P800">
        <v>0</v>
      </c>
      <c r="Q800">
        <v>1</v>
      </c>
      <c r="R800">
        <v>1</v>
      </c>
      <c r="S800">
        <v>0.5</v>
      </c>
      <c r="T800">
        <v>101</v>
      </c>
      <c r="U800">
        <v>30720</v>
      </c>
      <c r="V800">
        <v>0</v>
      </c>
      <c r="W800">
        <v>570</v>
      </c>
      <c r="X800">
        <v>15</v>
      </c>
      <c r="Y800" t="s">
        <v>2721</v>
      </c>
      <c r="Z800">
        <v>53</v>
      </c>
      <c r="AA800">
        <v>1250000</v>
      </c>
      <c r="AB800">
        <v>5.5</v>
      </c>
      <c r="AC800">
        <v>223</v>
      </c>
      <c r="AD800" t="s">
        <v>2722</v>
      </c>
      <c r="AE800" t="s">
        <v>2723</v>
      </c>
      <c r="AG800">
        <v>799</v>
      </c>
      <c r="AH800">
        <v>97</v>
      </c>
      <c r="AI800">
        <v>53</v>
      </c>
      <c r="AJ800">
        <v>43</v>
      </c>
      <c r="AK800" t="s">
        <v>109</v>
      </c>
      <c r="AL800" t="s">
        <v>538</v>
      </c>
      <c r="AM800">
        <v>888</v>
      </c>
      <c r="AN800">
        <v>7</v>
      </c>
      <c r="AO800">
        <v>1</v>
      </c>
    </row>
    <row r="801" spans="1:41">
      <c r="A801" t="s">
        <v>2724</v>
      </c>
      <c r="B801">
        <v>2</v>
      </c>
      <c r="C801">
        <v>2</v>
      </c>
      <c r="D801">
        <v>1</v>
      </c>
      <c r="E801">
        <v>1</v>
      </c>
      <c r="F801">
        <v>1</v>
      </c>
      <c r="G801">
        <v>0.5</v>
      </c>
      <c r="H801">
        <v>1</v>
      </c>
      <c r="I801">
        <v>1</v>
      </c>
      <c r="J801">
        <v>2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0.5</v>
      </c>
      <c r="Q801">
        <v>1</v>
      </c>
      <c r="R801">
        <v>1</v>
      </c>
      <c r="S801">
        <v>1</v>
      </c>
      <c r="T801">
        <v>107</v>
      </c>
      <c r="U801">
        <v>30720</v>
      </c>
      <c r="V801">
        <v>0</v>
      </c>
      <c r="W801">
        <v>600</v>
      </c>
      <c r="X801">
        <v>3</v>
      </c>
      <c r="Y801" t="s">
        <v>2725</v>
      </c>
      <c r="Z801">
        <v>101</v>
      </c>
      <c r="AA801">
        <v>1250000</v>
      </c>
      <c r="AB801">
        <v>2.4</v>
      </c>
      <c r="AC801">
        <v>97</v>
      </c>
      <c r="AD801" t="s">
        <v>2726</v>
      </c>
      <c r="AE801" t="s">
        <v>2727</v>
      </c>
      <c r="AG801">
        <v>800</v>
      </c>
      <c r="AH801">
        <v>127</v>
      </c>
      <c r="AI801">
        <v>89</v>
      </c>
      <c r="AJ801">
        <v>79</v>
      </c>
      <c r="AK801" t="s">
        <v>253</v>
      </c>
      <c r="AM801">
        <v>230</v>
      </c>
      <c r="AN801">
        <v>7</v>
      </c>
      <c r="AO801">
        <v>1</v>
      </c>
    </row>
    <row r="802" spans="1:41">
      <c r="A802" t="s">
        <v>2728</v>
      </c>
      <c r="B802">
        <v>0.25</v>
      </c>
      <c r="C802">
        <v>0.5</v>
      </c>
      <c r="D802">
        <v>0</v>
      </c>
      <c r="E802">
        <v>1</v>
      </c>
      <c r="F802">
        <v>0.5</v>
      </c>
      <c r="G802">
        <v>1</v>
      </c>
      <c r="H802">
        <v>2</v>
      </c>
      <c r="I802">
        <v>0.5</v>
      </c>
      <c r="J802">
        <v>1</v>
      </c>
      <c r="K802">
        <v>0.5</v>
      </c>
      <c r="L802">
        <v>2</v>
      </c>
      <c r="M802">
        <v>0.5</v>
      </c>
      <c r="N802">
        <v>0.5</v>
      </c>
      <c r="O802">
        <v>0</v>
      </c>
      <c r="P802">
        <v>0.5</v>
      </c>
      <c r="Q802">
        <v>0.5</v>
      </c>
      <c r="R802">
        <v>1</v>
      </c>
      <c r="S802">
        <v>1</v>
      </c>
      <c r="T802">
        <v>95</v>
      </c>
      <c r="U802">
        <v>30720</v>
      </c>
      <c r="V802">
        <v>0</v>
      </c>
      <c r="W802">
        <v>600</v>
      </c>
      <c r="X802">
        <v>3</v>
      </c>
      <c r="Y802" t="s">
        <v>2729</v>
      </c>
      <c r="Z802">
        <v>115</v>
      </c>
      <c r="AA802">
        <v>1250000</v>
      </c>
      <c r="AB802">
        <v>1</v>
      </c>
      <c r="AC802">
        <v>80</v>
      </c>
      <c r="AD802" t="s">
        <v>2730</v>
      </c>
      <c r="AE802" t="s">
        <v>2731</v>
      </c>
      <c r="AG802">
        <v>801</v>
      </c>
      <c r="AH802">
        <v>130</v>
      </c>
      <c r="AI802">
        <v>115</v>
      </c>
      <c r="AJ802">
        <v>65</v>
      </c>
      <c r="AK802" t="s">
        <v>307</v>
      </c>
      <c r="AL802" t="s">
        <v>159</v>
      </c>
      <c r="AM802">
        <v>80.5</v>
      </c>
      <c r="AN802">
        <v>7</v>
      </c>
      <c r="AO80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C3F66-93DF-4EB6-B5BF-FC5179815DD6}">
  <dimension ref="A1:P802"/>
  <sheetViews>
    <sheetView tabSelected="1" topLeftCell="C23" workbookViewId="0">
      <selection activeCell="M37" sqref="M37"/>
    </sheetView>
  </sheetViews>
  <sheetFormatPr defaultRowHeight="15"/>
  <cols>
    <col min="1" max="1" width="52.7109375" bestFit="1" customWidth="1"/>
    <col min="2" max="2" width="13.42578125" bestFit="1" customWidth="1"/>
    <col min="3" max="4" width="8.5703125" bestFit="1" customWidth="1"/>
    <col min="5" max="5" width="21" bestFit="1" customWidth="1"/>
    <col min="6" max="6" width="8.7109375" bestFit="1" customWidth="1"/>
    <col min="7" max="7" width="12" bestFit="1" customWidth="1"/>
    <col min="8" max="8" width="13.5703125" bestFit="1" customWidth="1"/>
    <col min="9" max="9" width="13.85546875" bestFit="1" customWidth="1"/>
    <col min="10" max="12" width="13.85546875" customWidth="1"/>
    <col min="15" max="15" width="25" bestFit="1" customWidth="1"/>
  </cols>
  <sheetData>
    <row r="1" spans="1:16">
      <c r="A1" t="s">
        <v>24</v>
      </c>
      <c r="B1" t="s">
        <v>30</v>
      </c>
      <c r="C1" t="s">
        <v>36</v>
      </c>
      <c r="D1" t="s">
        <v>37</v>
      </c>
      <c r="E1" t="s">
        <v>26</v>
      </c>
      <c r="F1" t="s">
        <v>35</v>
      </c>
      <c r="G1" t="s">
        <v>33</v>
      </c>
      <c r="H1" t="s">
        <v>34</v>
      </c>
      <c r="I1" t="s">
        <v>2732</v>
      </c>
      <c r="J1" t="s">
        <v>2733</v>
      </c>
      <c r="K1" t="s">
        <v>2734</v>
      </c>
      <c r="L1" t="s">
        <v>2735</v>
      </c>
      <c r="O1" s="3" t="s">
        <v>2736</v>
      </c>
    </row>
    <row r="2" spans="1:16">
      <c r="A2" s="1" t="s">
        <v>2737</v>
      </c>
      <c r="B2" t="s">
        <v>44</v>
      </c>
      <c r="C2" t="s">
        <v>45</v>
      </c>
      <c r="D2" t="s">
        <v>46</v>
      </c>
      <c r="E2">
        <v>1059860</v>
      </c>
      <c r="F2">
        <v>45</v>
      </c>
      <c r="G2">
        <v>65</v>
      </c>
      <c r="H2">
        <v>65</v>
      </c>
      <c r="I2" s="4">
        <f>(Table1[[#This Row],[experience_growth]]-$P$3)/$P$4</f>
        <v>0.44217307692307695</v>
      </c>
      <c r="J2" s="4">
        <f>(Table1[[#This Row],[speed]]-$P$7)/$P$9</f>
        <v>0.22857142857142856</v>
      </c>
      <c r="K2" s="4">
        <f>(Table1[[#This Row],[sp_attack]]-$P$12)/$P$14</f>
        <v>0.29891304347826086</v>
      </c>
      <c r="L2" s="4">
        <f>(Table1[[#This Row],[sp_defense]]-$P$17)/$P$19</f>
        <v>0.21428571428571427</v>
      </c>
      <c r="O2" t="s">
        <v>2738</v>
      </c>
      <c r="P2">
        <f>MAX(E2:E802)</f>
        <v>1640000</v>
      </c>
    </row>
    <row r="3" spans="1:16">
      <c r="A3" t="s">
        <v>2737</v>
      </c>
      <c r="B3" t="s">
        <v>48</v>
      </c>
      <c r="C3" t="s">
        <v>45</v>
      </c>
      <c r="D3" t="s">
        <v>46</v>
      </c>
      <c r="E3">
        <v>1059860</v>
      </c>
      <c r="F3">
        <v>60</v>
      </c>
      <c r="G3">
        <v>80</v>
      </c>
      <c r="H3">
        <v>80</v>
      </c>
      <c r="I3" s="4">
        <f>(Table1[[#This Row],[experience_growth]]-$P$3)/$P$4</f>
        <v>0.44217307692307695</v>
      </c>
      <c r="J3" s="4">
        <f>(Table1[[#This Row],[speed]]-$P$7)/$P$9</f>
        <v>0.31428571428571428</v>
      </c>
      <c r="K3" s="4">
        <f>(Table1[[#This Row],[sp_attack]]-$P$12)/$P$14</f>
        <v>0.38043478260869568</v>
      </c>
      <c r="L3" s="4">
        <f>(Table1[[#This Row],[sp_defense]]-$P$17)/$P$19</f>
        <v>0.2857142857142857</v>
      </c>
      <c r="O3" t="s">
        <v>2739</v>
      </c>
      <c r="P3">
        <f>MIN(Table1[experience_growth])</f>
        <v>600000</v>
      </c>
    </row>
    <row r="4" spans="1:16">
      <c r="A4" t="s">
        <v>2737</v>
      </c>
      <c r="B4" t="s">
        <v>50</v>
      </c>
      <c r="C4" t="s">
        <v>45</v>
      </c>
      <c r="D4" t="s">
        <v>46</v>
      </c>
      <c r="E4">
        <v>1059860</v>
      </c>
      <c r="F4">
        <v>80</v>
      </c>
      <c r="G4">
        <v>122</v>
      </c>
      <c r="H4">
        <v>120</v>
      </c>
      <c r="I4" s="4">
        <f>(Table1[[#This Row],[experience_growth]]-$P$3)/$P$4</f>
        <v>0.44217307692307695</v>
      </c>
      <c r="J4" s="4">
        <f>(Table1[[#This Row],[speed]]-$P$7)/$P$9</f>
        <v>0.42857142857142855</v>
      </c>
      <c r="K4" s="4">
        <f>(Table1[[#This Row],[sp_attack]]-$P$12)/$P$14</f>
        <v>0.60869565217391308</v>
      </c>
      <c r="L4" s="4">
        <f>(Table1[[#This Row],[sp_defense]]-$P$17)/$P$19</f>
        <v>0.47619047619047616</v>
      </c>
      <c r="O4" t="s">
        <v>2740</v>
      </c>
      <c r="P4">
        <f>P2-P3</f>
        <v>1040000</v>
      </c>
    </row>
    <row r="5" spans="1:16">
      <c r="A5" t="s">
        <v>2741</v>
      </c>
      <c r="B5" t="s">
        <v>54</v>
      </c>
      <c r="C5" t="s">
        <v>55</v>
      </c>
      <c r="E5">
        <v>1059860</v>
      </c>
      <c r="F5">
        <v>65</v>
      </c>
      <c r="G5">
        <v>60</v>
      </c>
      <c r="H5">
        <v>50</v>
      </c>
      <c r="I5" s="4">
        <f>(Table1[[#This Row],[experience_growth]]-$P$3)/$P$4</f>
        <v>0.44217307692307695</v>
      </c>
      <c r="J5" s="4">
        <f>(Table1[[#This Row],[speed]]-$P$7)/$P$9</f>
        <v>0.34285714285714286</v>
      </c>
      <c r="K5" s="4">
        <f>(Table1[[#This Row],[sp_attack]]-$P$12)/$P$14</f>
        <v>0.27173913043478259</v>
      </c>
      <c r="L5" s="4">
        <f>(Table1[[#This Row],[sp_defense]]-$P$17)/$P$19</f>
        <v>0.14285714285714285</v>
      </c>
    </row>
    <row r="6" spans="1:16">
      <c r="A6" t="s">
        <v>2742</v>
      </c>
      <c r="B6" t="s">
        <v>58</v>
      </c>
      <c r="C6" t="s">
        <v>55</v>
      </c>
      <c r="E6">
        <v>1059860</v>
      </c>
      <c r="F6">
        <v>80</v>
      </c>
      <c r="G6">
        <v>80</v>
      </c>
      <c r="H6">
        <v>65</v>
      </c>
      <c r="I6" s="4">
        <f>(Table1[[#This Row],[experience_growth]]-$P$3)/$P$4</f>
        <v>0.44217307692307695</v>
      </c>
      <c r="J6" s="4">
        <f>(Table1[[#This Row],[speed]]-$P$7)/$P$9</f>
        <v>0.42857142857142855</v>
      </c>
      <c r="K6" s="4">
        <f>(Table1[[#This Row],[sp_attack]]-$P$12)/$P$14</f>
        <v>0.38043478260869568</v>
      </c>
      <c r="L6" s="4">
        <f>(Table1[[#This Row],[sp_defense]]-$P$17)/$P$19</f>
        <v>0.21428571428571427</v>
      </c>
      <c r="O6" s="5" t="s">
        <v>2743</v>
      </c>
    </row>
    <row r="7" spans="1:16">
      <c r="A7" t="s">
        <v>2742</v>
      </c>
      <c r="B7" t="s">
        <v>60</v>
      </c>
      <c r="C7" t="s">
        <v>55</v>
      </c>
      <c r="D7" t="s">
        <v>61</v>
      </c>
      <c r="E7">
        <v>1059860</v>
      </c>
      <c r="F7">
        <v>100</v>
      </c>
      <c r="G7">
        <v>159</v>
      </c>
      <c r="H7">
        <v>115</v>
      </c>
      <c r="I7" s="4">
        <f>(Table1[[#This Row],[experience_growth]]-$P$3)/$P$4</f>
        <v>0.44217307692307695</v>
      </c>
      <c r="J7" s="4">
        <f>(Table1[[#This Row],[speed]]-$P$7)/$P$9</f>
        <v>0.54285714285714282</v>
      </c>
      <c r="K7" s="4">
        <f>(Table1[[#This Row],[sp_attack]]-$P$12)/$P$14</f>
        <v>0.80978260869565222</v>
      </c>
      <c r="L7" s="4">
        <f>(Table1[[#This Row],[sp_defense]]-$P$17)/$P$19</f>
        <v>0.45238095238095238</v>
      </c>
      <c r="O7" t="s">
        <v>2744</v>
      </c>
      <c r="P7">
        <f>MIN(Table1[speed])</f>
        <v>5</v>
      </c>
    </row>
    <row r="8" spans="1:16">
      <c r="A8" t="s">
        <v>2745</v>
      </c>
      <c r="B8" t="s">
        <v>65</v>
      </c>
      <c r="C8" t="s">
        <v>66</v>
      </c>
      <c r="E8">
        <v>1059860</v>
      </c>
      <c r="F8">
        <v>43</v>
      </c>
      <c r="G8">
        <v>50</v>
      </c>
      <c r="H8">
        <v>64</v>
      </c>
      <c r="I8" s="4">
        <f>(Table1[[#This Row],[experience_growth]]-$P$3)/$P$4</f>
        <v>0.44217307692307695</v>
      </c>
      <c r="J8" s="4">
        <f>(Table1[[#This Row],[speed]]-$P$7)/$P$9</f>
        <v>0.21714285714285714</v>
      </c>
      <c r="K8" s="4">
        <f>(Table1[[#This Row],[sp_attack]]-$P$12)/$P$14</f>
        <v>0.21739130434782608</v>
      </c>
      <c r="L8" s="4">
        <f>(Table1[[#This Row],[sp_defense]]-$P$17)/$P$19</f>
        <v>0.20952380952380953</v>
      </c>
      <c r="O8" t="s">
        <v>2746</v>
      </c>
      <c r="P8">
        <f>MAX(Table1[speed])</f>
        <v>180</v>
      </c>
    </row>
    <row r="9" spans="1:16">
      <c r="A9" t="s">
        <v>2747</v>
      </c>
      <c r="B9" t="s">
        <v>69</v>
      </c>
      <c r="C9" t="s">
        <v>66</v>
      </c>
      <c r="E9">
        <v>1059860</v>
      </c>
      <c r="F9">
        <v>58</v>
      </c>
      <c r="G9">
        <v>65</v>
      </c>
      <c r="H9">
        <v>80</v>
      </c>
      <c r="I9" s="4">
        <f>(Table1[[#This Row],[experience_growth]]-$P$3)/$P$4</f>
        <v>0.44217307692307695</v>
      </c>
      <c r="J9" s="4">
        <f>(Table1[[#This Row],[speed]]-$P$7)/$P$9</f>
        <v>0.30285714285714288</v>
      </c>
      <c r="K9" s="4">
        <f>(Table1[[#This Row],[sp_attack]]-$P$12)/$P$14</f>
        <v>0.29891304347826086</v>
      </c>
      <c r="L9" s="4">
        <f>(Table1[[#This Row],[sp_defense]]-$P$17)/$P$19</f>
        <v>0.2857142857142857</v>
      </c>
      <c r="O9" t="s">
        <v>2748</v>
      </c>
      <c r="P9">
        <f>P8-P7</f>
        <v>175</v>
      </c>
    </row>
    <row r="10" spans="1:16">
      <c r="A10" t="s">
        <v>2749</v>
      </c>
      <c r="B10" t="s">
        <v>72</v>
      </c>
      <c r="C10" t="s">
        <v>66</v>
      </c>
      <c r="E10">
        <v>1059860</v>
      </c>
      <c r="F10">
        <v>78</v>
      </c>
      <c r="G10">
        <v>135</v>
      </c>
      <c r="H10">
        <v>115</v>
      </c>
      <c r="I10" s="4">
        <f>(Table1[[#This Row],[experience_growth]]-$P$3)/$P$4</f>
        <v>0.44217307692307695</v>
      </c>
      <c r="J10" s="4">
        <f>(Table1[[#This Row],[speed]]-$P$7)/$P$9</f>
        <v>0.41714285714285715</v>
      </c>
      <c r="K10" s="4">
        <f>(Table1[[#This Row],[sp_attack]]-$P$12)/$P$14</f>
        <v>0.67934782608695654</v>
      </c>
      <c r="L10" s="4">
        <f>(Table1[[#This Row],[sp_defense]]-$P$17)/$P$19</f>
        <v>0.45238095238095238</v>
      </c>
    </row>
    <row r="11" spans="1:16">
      <c r="A11" t="s">
        <v>2750</v>
      </c>
      <c r="B11" t="s">
        <v>76</v>
      </c>
      <c r="C11" t="s">
        <v>77</v>
      </c>
      <c r="E11">
        <v>1000000</v>
      </c>
      <c r="F11">
        <v>45</v>
      </c>
      <c r="G11">
        <v>20</v>
      </c>
      <c r="H11">
        <v>20</v>
      </c>
      <c r="I11" s="4">
        <f>(Table1[[#This Row],[experience_growth]]-$P$3)/$P$4</f>
        <v>0.38461538461538464</v>
      </c>
      <c r="J11" s="4">
        <f>(Table1[[#This Row],[speed]]-$P$7)/$P$9</f>
        <v>0.22857142857142856</v>
      </c>
      <c r="K11" s="4">
        <f>(Table1[[#This Row],[sp_attack]]-$P$12)/$P$14</f>
        <v>5.434782608695652E-2</v>
      </c>
      <c r="L11" s="4">
        <f>(Table1[[#This Row],[sp_defense]]-$P$17)/$P$19</f>
        <v>0</v>
      </c>
      <c r="O11" s="5" t="s">
        <v>2751</v>
      </c>
    </row>
    <row r="12" spans="1:16">
      <c r="A12" t="s">
        <v>2752</v>
      </c>
      <c r="B12" t="s">
        <v>81</v>
      </c>
      <c r="C12" t="s">
        <v>77</v>
      </c>
      <c r="E12">
        <v>1000000</v>
      </c>
      <c r="F12">
        <v>30</v>
      </c>
      <c r="G12">
        <v>25</v>
      </c>
      <c r="H12">
        <v>25</v>
      </c>
      <c r="I12" s="4">
        <f>(Table1[[#This Row],[experience_growth]]-$P$3)/$P$4</f>
        <v>0.38461538461538464</v>
      </c>
      <c r="J12" s="4">
        <f>(Table1[[#This Row],[speed]]-$P$7)/$P$9</f>
        <v>0.14285714285714285</v>
      </c>
      <c r="K12" s="4">
        <f>(Table1[[#This Row],[sp_attack]]-$P$12)/$P$14</f>
        <v>8.1521739130434784E-2</v>
      </c>
      <c r="L12" s="4">
        <f>(Table1[[#This Row],[sp_defense]]-$P$17)/$P$19</f>
        <v>2.3809523809523808E-2</v>
      </c>
      <c r="O12" t="s">
        <v>2753</v>
      </c>
      <c r="P12">
        <f>MIN(Table1[sp_attack])</f>
        <v>10</v>
      </c>
    </row>
    <row r="13" spans="1:16">
      <c r="A13" t="s">
        <v>2754</v>
      </c>
      <c r="B13" t="s">
        <v>85</v>
      </c>
      <c r="C13" t="s">
        <v>77</v>
      </c>
      <c r="D13" t="s">
        <v>61</v>
      </c>
      <c r="E13">
        <v>1000000</v>
      </c>
      <c r="F13">
        <v>70</v>
      </c>
      <c r="G13">
        <v>90</v>
      </c>
      <c r="H13">
        <v>80</v>
      </c>
      <c r="I13" s="4">
        <f>(Table1[[#This Row],[experience_growth]]-$P$3)/$P$4</f>
        <v>0.38461538461538464</v>
      </c>
      <c r="J13" s="4">
        <f>(Table1[[#This Row],[speed]]-$P$7)/$P$9</f>
        <v>0.37142857142857144</v>
      </c>
      <c r="K13" s="4">
        <f>(Table1[[#This Row],[sp_attack]]-$P$12)/$P$14</f>
        <v>0.43478260869565216</v>
      </c>
      <c r="L13" s="4">
        <f>(Table1[[#This Row],[sp_defense]]-$P$17)/$P$19</f>
        <v>0.2857142857142857</v>
      </c>
      <c r="O13" t="s">
        <v>2755</v>
      </c>
      <c r="P13">
        <f>MAX(Table1[sp_attack])</f>
        <v>194</v>
      </c>
    </row>
    <row r="14" spans="1:16">
      <c r="A14" t="s">
        <v>2756</v>
      </c>
      <c r="B14" t="s">
        <v>88</v>
      </c>
      <c r="C14" t="s">
        <v>77</v>
      </c>
      <c r="D14" t="s">
        <v>46</v>
      </c>
      <c r="E14">
        <v>1000000</v>
      </c>
      <c r="F14">
        <v>50</v>
      </c>
      <c r="G14">
        <v>20</v>
      </c>
      <c r="H14">
        <v>20</v>
      </c>
      <c r="I14" s="4">
        <f>(Table1[[#This Row],[experience_growth]]-$P$3)/$P$4</f>
        <v>0.38461538461538464</v>
      </c>
      <c r="J14" s="4">
        <f>(Table1[[#This Row],[speed]]-$P$7)/$P$9</f>
        <v>0.25714285714285712</v>
      </c>
      <c r="K14" s="4">
        <f>(Table1[[#This Row],[sp_attack]]-$P$12)/$P$14</f>
        <v>5.434782608695652E-2</v>
      </c>
      <c r="L14" s="4">
        <f>(Table1[[#This Row],[sp_defense]]-$P$17)/$P$19</f>
        <v>0</v>
      </c>
      <c r="O14" t="s">
        <v>2757</v>
      </c>
      <c r="P14">
        <f>P13-P12</f>
        <v>184</v>
      </c>
    </row>
    <row r="15" spans="1:16">
      <c r="A15" t="s">
        <v>2752</v>
      </c>
      <c r="B15" t="s">
        <v>90</v>
      </c>
      <c r="C15" t="s">
        <v>77</v>
      </c>
      <c r="D15" t="s">
        <v>46</v>
      </c>
      <c r="E15">
        <v>1000000</v>
      </c>
      <c r="F15">
        <v>35</v>
      </c>
      <c r="G15">
        <v>25</v>
      </c>
      <c r="H15">
        <v>25</v>
      </c>
      <c r="I15" s="4">
        <f>(Table1[[#This Row],[experience_growth]]-$P$3)/$P$4</f>
        <v>0.38461538461538464</v>
      </c>
      <c r="J15" s="4">
        <f>(Table1[[#This Row],[speed]]-$P$7)/$P$9</f>
        <v>0.17142857142857143</v>
      </c>
      <c r="K15" s="4">
        <f>(Table1[[#This Row],[sp_attack]]-$P$12)/$P$14</f>
        <v>8.1521739130434784E-2</v>
      </c>
      <c r="L15" s="4">
        <f>(Table1[[#This Row],[sp_defense]]-$P$17)/$P$19</f>
        <v>2.3809523809523808E-2</v>
      </c>
    </row>
    <row r="16" spans="1:16">
      <c r="A16" t="s">
        <v>2758</v>
      </c>
      <c r="B16" t="s">
        <v>94</v>
      </c>
      <c r="C16" t="s">
        <v>77</v>
      </c>
      <c r="D16" t="s">
        <v>46</v>
      </c>
      <c r="E16">
        <v>1000000</v>
      </c>
      <c r="F16">
        <v>145</v>
      </c>
      <c r="G16">
        <v>15</v>
      </c>
      <c r="H16">
        <v>80</v>
      </c>
      <c r="I16" s="4">
        <f>(Table1[[#This Row],[experience_growth]]-$P$3)/$P$4</f>
        <v>0.38461538461538464</v>
      </c>
      <c r="J16" s="4">
        <f>(Table1[[#This Row],[speed]]-$P$7)/$P$9</f>
        <v>0.8</v>
      </c>
      <c r="K16" s="4">
        <f>(Table1[[#This Row],[sp_attack]]-$P$12)/$P$14</f>
        <v>2.717391304347826E-2</v>
      </c>
      <c r="L16" s="4">
        <f>(Table1[[#This Row],[sp_defense]]-$P$17)/$P$19</f>
        <v>0.2857142857142857</v>
      </c>
      <c r="O16" s="3" t="s">
        <v>2759</v>
      </c>
    </row>
    <row r="17" spans="1:16">
      <c r="A17" t="s">
        <v>2760</v>
      </c>
      <c r="B17" t="s">
        <v>98</v>
      </c>
      <c r="C17" t="s">
        <v>99</v>
      </c>
      <c r="D17" t="s">
        <v>61</v>
      </c>
      <c r="E17">
        <v>1059860</v>
      </c>
      <c r="F17">
        <v>56</v>
      </c>
      <c r="G17">
        <v>35</v>
      </c>
      <c r="H17">
        <v>35</v>
      </c>
      <c r="I17" s="4">
        <f>(Table1[[#This Row],[experience_growth]]-$P$3)/$P$4</f>
        <v>0.44217307692307695</v>
      </c>
      <c r="J17" s="4">
        <f>(Table1[[#This Row],[speed]]-$P$7)/$P$9</f>
        <v>0.29142857142857143</v>
      </c>
      <c r="K17" s="4">
        <f>(Table1[[#This Row],[sp_attack]]-$P$12)/$P$14</f>
        <v>0.1358695652173913</v>
      </c>
      <c r="L17" s="4">
        <f>(Table1[[#This Row],[sp_defense]]-$P$17)/$P$19</f>
        <v>7.1428571428571425E-2</v>
      </c>
      <c r="O17" t="s">
        <v>2761</v>
      </c>
      <c r="P17">
        <f>MIN(Table1[sp_defense])</f>
        <v>20</v>
      </c>
    </row>
    <row r="18" spans="1:16">
      <c r="A18" t="s">
        <v>2762</v>
      </c>
      <c r="B18" t="s">
        <v>102</v>
      </c>
      <c r="C18" t="s">
        <v>99</v>
      </c>
      <c r="D18" t="s">
        <v>61</v>
      </c>
      <c r="E18">
        <v>1059860</v>
      </c>
      <c r="F18">
        <v>71</v>
      </c>
      <c r="G18">
        <v>50</v>
      </c>
      <c r="H18">
        <v>50</v>
      </c>
      <c r="I18" s="4">
        <f>(Table1[[#This Row],[experience_growth]]-$P$3)/$P$4</f>
        <v>0.44217307692307695</v>
      </c>
      <c r="J18" s="4">
        <f>(Table1[[#This Row],[speed]]-$P$7)/$P$9</f>
        <v>0.37714285714285717</v>
      </c>
      <c r="K18" s="4">
        <f>(Table1[[#This Row],[sp_attack]]-$P$12)/$P$14</f>
        <v>0.21739130434782608</v>
      </c>
      <c r="L18" s="4">
        <f>(Table1[[#This Row],[sp_defense]]-$P$17)/$P$19</f>
        <v>0.14285714285714285</v>
      </c>
      <c r="O18" t="s">
        <v>2763</v>
      </c>
      <c r="P18">
        <f>MAX(Table1[sp_defense])</f>
        <v>230</v>
      </c>
    </row>
    <row r="19" spans="1:16">
      <c r="A19" t="s">
        <v>2762</v>
      </c>
      <c r="B19" t="s">
        <v>104</v>
      </c>
      <c r="C19" t="s">
        <v>99</v>
      </c>
      <c r="D19" t="s">
        <v>61</v>
      </c>
      <c r="E19">
        <v>1059860</v>
      </c>
      <c r="F19">
        <v>121</v>
      </c>
      <c r="G19">
        <v>135</v>
      </c>
      <c r="H19">
        <v>80</v>
      </c>
      <c r="I19" s="4">
        <f>(Table1[[#This Row],[experience_growth]]-$P$3)/$P$4</f>
        <v>0.44217307692307695</v>
      </c>
      <c r="J19" s="4">
        <f>(Table1[[#This Row],[speed]]-$P$7)/$P$9</f>
        <v>0.66285714285714281</v>
      </c>
      <c r="K19" s="4">
        <f>(Table1[[#This Row],[sp_attack]]-$P$12)/$P$14</f>
        <v>0.67934782608695654</v>
      </c>
      <c r="L19" s="4">
        <f>(Table1[[#This Row],[sp_defense]]-$P$17)/$P$19</f>
        <v>0.2857142857142857</v>
      </c>
      <c r="O19" t="s">
        <v>2764</v>
      </c>
      <c r="P19">
        <f>P18-P17</f>
        <v>210</v>
      </c>
    </row>
    <row r="20" spans="1:16">
      <c r="A20" t="s">
        <v>2765</v>
      </c>
      <c r="B20" t="s">
        <v>108</v>
      </c>
      <c r="C20" t="s">
        <v>99</v>
      </c>
      <c r="D20" t="s">
        <v>109</v>
      </c>
      <c r="E20">
        <v>1000000</v>
      </c>
      <c r="F20">
        <v>72</v>
      </c>
      <c r="G20">
        <v>25</v>
      </c>
      <c r="H20">
        <v>35</v>
      </c>
      <c r="I20" s="4">
        <f>(Table1[[#This Row],[experience_growth]]-$P$3)/$P$4</f>
        <v>0.38461538461538464</v>
      </c>
      <c r="J20" s="4">
        <f>(Table1[[#This Row],[speed]]-$P$7)/$P$9</f>
        <v>0.38285714285714284</v>
      </c>
      <c r="K20" s="4">
        <f>(Table1[[#This Row],[sp_attack]]-$P$12)/$P$14</f>
        <v>8.1521739130434784E-2</v>
      </c>
      <c r="L20" s="4">
        <f>(Table1[[#This Row],[sp_defense]]-$P$17)/$P$19</f>
        <v>7.1428571428571425E-2</v>
      </c>
    </row>
    <row r="21" spans="1:16">
      <c r="A21" t="s">
        <v>2765</v>
      </c>
      <c r="B21" t="s">
        <v>111</v>
      </c>
      <c r="C21" t="s">
        <v>99</v>
      </c>
      <c r="D21" t="s">
        <v>109</v>
      </c>
      <c r="E21">
        <v>1000000</v>
      </c>
      <c r="F21">
        <v>77</v>
      </c>
      <c r="G21">
        <v>40</v>
      </c>
      <c r="H21">
        <v>80</v>
      </c>
      <c r="I21" s="4">
        <f>(Table1[[#This Row],[experience_growth]]-$P$3)/$P$4</f>
        <v>0.38461538461538464</v>
      </c>
      <c r="J21" s="4">
        <f>(Table1[[#This Row],[speed]]-$P$7)/$P$9</f>
        <v>0.41142857142857142</v>
      </c>
      <c r="K21" s="4">
        <f>(Table1[[#This Row],[sp_attack]]-$P$12)/$P$14</f>
        <v>0.16304347826086957</v>
      </c>
      <c r="L21" s="4">
        <f>(Table1[[#This Row],[sp_defense]]-$P$17)/$P$19</f>
        <v>0.2857142857142857</v>
      </c>
    </row>
    <row r="22" spans="1:16">
      <c r="A22" t="s">
        <v>2760</v>
      </c>
      <c r="B22" t="s">
        <v>114</v>
      </c>
      <c r="C22" t="s">
        <v>99</v>
      </c>
      <c r="D22" t="s">
        <v>61</v>
      </c>
      <c r="E22">
        <v>1000000</v>
      </c>
      <c r="F22">
        <v>70</v>
      </c>
      <c r="G22">
        <v>31</v>
      </c>
      <c r="H22">
        <v>31</v>
      </c>
      <c r="I22" s="4">
        <f>(Table1[[#This Row],[experience_growth]]-$P$3)/$P$4</f>
        <v>0.38461538461538464</v>
      </c>
      <c r="J22" s="4">
        <f>(Table1[[#This Row],[speed]]-$P$7)/$P$9</f>
        <v>0.37142857142857144</v>
      </c>
      <c r="K22" s="4">
        <f>(Table1[[#This Row],[sp_attack]]-$P$12)/$P$14</f>
        <v>0.11413043478260869</v>
      </c>
      <c r="L22" s="4">
        <f>(Table1[[#This Row],[sp_defense]]-$P$17)/$P$19</f>
        <v>5.2380952380952382E-2</v>
      </c>
    </row>
    <row r="23" spans="1:16">
      <c r="A23" t="s">
        <v>2766</v>
      </c>
      <c r="B23" t="s">
        <v>117</v>
      </c>
      <c r="C23" t="s">
        <v>99</v>
      </c>
      <c r="D23" t="s">
        <v>61</v>
      </c>
      <c r="E23">
        <v>1000000</v>
      </c>
      <c r="F23">
        <v>100</v>
      </c>
      <c r="G23">
        <v>61</v>
      </c>
      <c r="H23">
        <v>61</v>
      </c>
      <c r="I23" s="4">
        <f>(Table1[[#This Row],[experience_growth]]-$P$3)/$P$4</f>
        <v>0.38461538461538464</v>
      </c>
      <c r="J23" s="4">
        <f>(Table1[[#This Row],[speed]]-$P$7)/$P$9</f>
        <v>0.54285714285714282</v>
      </c>
      <c r="K23" s="4">
        <f>(Table1[[#This Row],[sp_attack]]-$P$12)/$P$14</f>
        <v>0.27717391304347827</v>
      </c>
      <c r="L23" s="4">
        <f>(Table1[[#This Row],[sp_defense]]-$P$17)/$P$19</f>
        <v>0.19523809523809524</v>
      </c>
    </row>
    <row r="24" spans="1:16">
      <c r="A24" t="s">
        <v>2767</v>
      </c>
      <c r="B24" t="s">
        <v>121</v>
      </c>
      <c r="C24" t="s">
        <v>46</v>
      </c>
      <c r="E24">
        <v>1000000</v>
      </c>
      <c r="F24">
        <v>55</v>
      </c>
      <c r="G24">
        <v>40</v>
      </c>
      <c r="H24">
        <v>54</v>
      </c>
      <c r="I24" s="4">
        <f>(Table1[[#This Row],[experience_growth]]-$P$3)/$P$4</f>
        <v>0.38461538461538464</v>
      </c>
      <c r="J24" s="4">
        <f>(Table1[[#This Row],[speed]]-$P$7)/$P$9</f>
        <v>0.2857142857142857</v>
      </c>
      <c r="K24" s="4">
        <f>(Table1[[#This Row],[sp_attack]]-$P$12)/$P$14</f>
        <v>0.16304347826086957</v>
      </c>
      <c r="L24" s="4">
        <f>(Table1[[#This Row],[sp_defense]]-$P$17)/$P$19</f>
        <v>0.16190476190476191</v>
      </c>
    </row>
    <row r="25" spans="1:16">
      <c r="A25" t="s">
        <v>2768</v>
      </c>
      <c r="B25" t="s">
        <v>124</v>
      </c>
      <c r="C25" t="s">
        <v>46</v>
      </c>
      <c r="E25">
        <v>1000000</v>
      </c>
      <c r="F25">
        <v>80</v>
      </c>
      <c r="G25">
        <v>65</v>
      </c>
      <c r="H25">
        <v>79</v>
      </c>
      <c r="I25" s="4">
        <f>(Table1[[#This Row],[experience_growth]]-$P$3)/$P$4</f>
        <v>0.38461538461538464</v>
      </c>
      <c r="J25" s="4">
        <f>(Table1[[#This Row],[speed]]-$P$7)/$P$9</f>
        <v>0.42857142857142855</v>
      </c>
      <c r="K25" s="4">
        <f>(Table1[[#This Row],[sp_attack]]-$P$12)/$P$14</f>
        <v>0.29891304347826086</v>
      </c>
      <c r="L25" s="4">
        <f>(Table1[[#This Row],[sp_defense]]-$P$17)/$P$19</f>
        <v>0.28095238095238095</v>
      </c>
    </row>
    <row r="26" spans="1:16">
      <c r="A26" t="s">
        <v>2765</v>
      </c>
      <c r="B26" t="s">
        <v>127</v>
      </c>
      <c r="C26" t="s">
        <v>128</v>
      </c>
      <c r="E26">
        <v>1000000</v>
      </c>
      <c r="F26">
        <v>90</v>
      </c>
      <c r="G26">
        <v>50</v>
      </c>
      <c r="H26">
        <v>50</v>
      </c>
      <c r="I26" s="4">
        <f>(Table1[[#This Row],[experience_growth]]-$P$3)/$P$4</f>
        <v>0.38461538461538464</v>
      </c>
      <c r="J26" s="4">
        <f>(Table1[[#This Row],[speed]]-$P$7)/$P$9</f>
        <v>0.48571428571428571</v>
      </c>
      <c r="K26" s="4">
        <f>(Table1[[#This Row],[sp_attack]]-$P$12)/$P$14</f>
        <v>0.21739130434782608</v>
      </c>
      <c r="L26" s="4">
        <f>(Table1[[#This Row],[sp_defense]]-$P$17)/$P$19</f>
        <v>0.14285714285714285</v>
      </c>
    </row>
    <row r="27" spans="1:16">
      <c r="A27" t="s">
        <v>2765</v>
      </c>
      <c r="B27" t="s">
        <v>131</v>
      </c>
      <c r="C27" t="s">
        <v>128</v>
      </c>
      <c r="D27" t="s">
        <v>128</v>
      </c>
      <c r="E27">
        <v>1000000</v>
      </c>
      <c r="F27">
        <v>110</v>
      </c>
      <c r="G27">
        <v>95</v>
      </c>
      <c r="H27">
        <v>85</v>
      </c>
      <c r="I27" s="4">
        <f>(Table1[[#This Row],[experience_growth]]-$P$3)/$P$4</f>
        <v>0.38461538461538464</v>
      </c>
      <c r="J27" s="4">
        <f>(Table1[[#This Row],[speed]]-$P$7)/$P$9</f>
        <v>0.6</v>
      </c>
      <c r="K27" s="4">
        <f>(Table1[[#This Row],[sp_attack]]-$P$12)/$P$14</f>
        <v>0.46195652173913043</v>
      </c>
      <c r="L27" s="4">
        <f>(Table1[[#This Row],[sp_defense]]-$P$17)/$P$19</f>
        <v>0.30952380952380953</v>
      </c>
    </row>
    <row r="28" spans="1:16">
      <c r="A28" t="s">
        <v>2765</v>
      </c>
      <c r="B28" t="s">
        <v>134</v>
      </c>
      <c r="C28" t="s">
        <v>135</v>
      </c>
      <c r="D28" t="s">
        <v>136</v>
      </c>
      <c r="E28">
        <v>1000000</v>
      </c>
      <c r="F28">
        <v>40</v>
      </c>
      <c r="G28">
        <v>10</v>
      </c>
      <c r="H28">
        <v>35</v>
      </c>
      <c r="I28" s="4">
        <f>(Table1[[#This Row],[experience_growth]]-$P$3)/$P$4</f>
        <v>0.38461538461538464</v>
      </c>
      <c r="J28" s="4">
        <f>(Table1[[#This Row],[speed]]-$P$7)/$P$9</f>
        <v>0.2</v>
      </c>
      <c r="K28" s="4">
        <f>(Table1[[#This Row],[sp_attack]]-$P$12)/$P$14</f>
        <v>0</v>
      </c>
      <c r="L28" s="4">
        <f>(Table1[[#This Row],[sp_defense]]-$P$17)/$P$19</f>
        <v>7.1428571428571425E-2</v>
      </c>
    </row>
    <row r="29" spans="1:16">
      <c r="A29" t="s">
        <v>2765</v>
      </c>
      <c r="B29" t="s">
        <v>138</v>
      </c>
      <c r="C29" t="s">
        <v>135</v>
      </c>
      <c r="D29" t="s">
        <v>136</v>
      </c>
      <c r="E29">
        <v>1000000</v>
      </c>
      <c r="F29">
        <v>65</v>
      </c>
      <c r="G29">
        <v>25</v>
      </c>
      <c r="H29">
        <v>65</v>
      </c>
      <c r="I29" s="4">
        <f>(Table1[[#This Row],[experience_growth]]-$P$3)/$P$4</f>
        <v>0.38461538461538464</v>
      </c>
      <c r="J29" s="4">
        <f>(Table1[[#This Row],[speed]]-$P$7)/$P$9</f>
        <v>0.34285714285714286</v>
      </c>
      <c r="K29" s="4">
        <f>(Table1[[#This Row],[sp_attack]]-$P$12)/$P$14</f>
        <v>8.1521739130434784E-2</v>
      </c>
      <c r="L29" s="4">
        <f>(Table1[[#This Row],[sp_defense]]-$P$17)/$P$19</f>
        <v>0.21428571428571427</v>
      </c>
    </row>
    <row r="30" spans="1:16">
      <c r="A30" t="s">
        <v>2769</v>
      </c>
      <c r="B30" t="s">
        <v>142</v>
      </c>
      <c r="C30" t="s">
        <v>46</v>
      </c>
      <c r="E30">
        <v>1059860</v>
      </c>
      <c r="F30">
        <v>41</v>
      </c>
      <c r="G30">
        <v>40</v>
      </c>
      <c r="H30">
        <v>40</v>
      </c>
      <c r="I30" s="4">
        <f>(Table1[[#This Row],[experience_growth]]-$P$3)/$P$4</f>
        <v>0.44217307692307695</v>
      </c>
      <c r="J30" s="4">
        <f>(Table1[[#This Row],[speed]]-$P$7)/$P$9</f>
        <v>0.20571428571428571</v>
      </c>
      <c r="K30" s="4">
        <f>(Table1[[#This Row],[sp_attack]]-$P$12)/$P$14</f>
        <v>0.16304347826086957</v>
      </c>
      <c r="L30" s="4">
        <f>(Table1[[#This Row],[sp_defense]]-$P$17)/$P$19</f>
        <v>9.5238095238095233E-2</v>
      </c>
    </row>
    <row r="31" spans="1:16">
      <c r="A31" t="s">
        <v>2769</v>
      </c>
      <c r="B31" t="s">
        <v>144</v>
      </c>
      <c r="C31" t="s">
        <v>46</v>
      </c>
      <c r="E31">
        <v>1059860</v>
      </c>
      <c r="F31">
        <v>56</v>
      </c>
      <c r="G31">
        <v>55</v>
      </c>
      <c r="H31">
        <v>55</v>
      </c>
      <c r="I31" s="4">
        <f>(Table1[[#This Row],[experience_growth]]-$P$3)/$P$4</f>
        <v>0.44217307692307695</v>
      </c>
      <c r="J31" s="4">
        <f>(Table1[[#This Row],[speed]]-$P$7)/$P$9</f>
        <v>0.29142857142857143</v>
      </c>
      <c r="K31" s="4">
        <f>(Table1[[#This Row],[sp_attack]]-$P$12)/$P$14</f>
        <v>0.24456521739130435</v>
      </c>
      <c r="L31" s="4">
        <f>(Table1[[#This Row],[sp_defense]]-$P$17)/$P$19</f>
        <v>0.16666666666666666</v>
      </c>
    </row>
    <row r="32" spans="1:16">
      <c r="A32" t="s">
        <v>2770</v>
      </c>
      <c r="B32" t="s">
        <v>148</v>
      </c>
      <c r="C32" t="s">
        <v>46</v>
      </c>
      <c r="D32" t="s">
        <v>135</v>
      </c>
      <c r="E32">
        <v>1059860</v>
      </c>
      <c r="F32">
        <v>76</v>
      </c>
      <c r="G32">
        <v>75</v>
      </c>
      <c r="H32">
        <v>85</v>
      </c>
      <c r="I32" s="4">
        <f>(Table1[[#This Row],[experience_growth]]-$P$3)/$P$4</f>
        <v>0.44217307692307695</v>
      </c>
      <c r="J32" s="4">
        <f>(Table1[[#This Row],[speed]]-$P$7)/$P$9</f>
        <v>0.40571428571428569</v>
      </c>
      <c r="K32" s="4">
        <f>(Table1[[#This Row],[sp_attack]]-$P$12)/$P$14</f>
        <v>0.35326086956521741</v>
      </c>
      <c r="L32" s="4">
        <f>(Table1[[#This Row],[sp_defense]]-$P$17)/$P$19</f>
        <v>0.30952380952380953</v>
      </c>
    </row>
    <row r="33" spans="1:12">
      <c r="A33" t="s">
        <v>2769</v>
      </c>
      <c r="B33" t="s">
        <v>150</v>
      </c>
      <c r="C33" t="s">
        <v>46</v>
      </c>
      <c r="E33">
        <v>1059860</v>
      </c>
      <c r="F33">
        <v>50</v>
      </c>
      <c r="G33">
        <v>40</v>
      </c>
      <c r="H33">
        <v>40</v>
      </c>
      <c r="I33" s="4">
        <f>(Table1[[#This Row],[experience_growth]]-$P$3)/$P$4</f>
        <v>0.44217307692307695</v>
      </c>
      <c r="J33" s="4">
        <f>(Table1[[#This Row],[speed]]-$P$7)/$P$9</f>
        <v>0.25714285714285712</v>
      </c>
      <c r="K33" s="4">
        <f>(Table1[[#This Row],[sp_attack]]-$P$12)/$P$14</f>
        <v>0.16304347826086957</v>
      </c>
      <c r="L33" s="4">
        <f>(Table1[[#This Row],[sp_defense]]-$P$17)/$P$19</f>
        <v>9.5238095238095233E-2</v>
      </c>
    </row>
    <row r="34" spans="1:12">
      <c r="A34" t="s">
        <v>2769</v>
      </c>
      <c r="B34" t="s">
        <v>152</v>
      </c>
      <c r="C34" t="s">
        <v>46</v>
      </c>
      <c r="E34">
        <v>1059860</v>
      </c>
      <c r="F34">
        <v>65</v>
      </c>
      <c r="G34">
        <v>55</v>
      </c>
      <c r="H34">
        <v>55</v>
      </c>
      <c r="I34" s="4">
        <f>(Table1[[#This Row],[experience_growth]]-$P$3)/$P$4</f>
        <v>0.44217307692307695</v>
      </c>
      <c r="J34" s="4">
        <f>(Table1[[#This Row],[speed]]-$P$7)/$P$9</f>
        <v>0.34285714285714286</v>
      </c>
      <c r="K34" s="4">
        <f>(Table1[[#This Row],[sp_attack]]-$P$12)/$P$14</f>
        <v>0.24456521739130435</v>
      </c>
      <c r="L34" s="4">
        <f>(Table1[[#This Row],[sp_defense]]-$P$17)/$P$19</f>
        <v>0.16666666666666666</v>
      </c>
    </row>
    <row r="35" spans="1:12">
      <c r="A35" t="s">
        <v>2770</v>
      </c>
      <c r="B35" t="s">
        <v>154</v>
      </c>
      <c r="C35" t="s">
        <v>46</v>
      </c>
      <c r="D35" t="s">
        <v>135</v>
      </c>
      <c r="E35">
        <v>1059860</v>
      </c>
      <c r="F35">
        <v>85</v>
      </c>
      <c r="G35">
        <v>85</v>
      </c>
      <c r="H35">
        <v>75</v>
      </c>
      <c r="I35" s="4">
        <f>(Table1[[#This Row],[experience_growth]]-$P$3)/$P$4</f>
        <v>0.44217307692307695</v>
      </c>
      <c r="J35" s="4">
        <f>(Table1[[#This Row],[speed]]-$P$7)/$P$9</f>
        <v>0.45714285714285713</v>
      </c>
      <c r="K35" s="4">
        <f>(Table1[[#This Row],[sp_attack]]-$P$12)/$P$14</f>
        <v>0.40760869565217389</v>
      </c>
      <c r="L35" s="4">
        <f>(Table1[[#This Row],[sp_defense]]-$P$17)/$P$19</f>
        <v>0.26190476190476192</v>
      </c>
    </row>
    <row r="36" spans="1:12">
      <c r="A36" t="s">
        <v>2771</v>
      </c>
      <c r="B36" t="s">
        <v>158</v>
      </c>
      <c r="C36" t="s">
        <v>159</v>
      </c>
      <c r="E36">
        <v>800000</v>
      </c>
      <c r="F36">
        <v>35</v>
      </c>
      <c r="G36">
        <v>60</v>
      </c>
      <c r="H36">
        <v>65</v>
      </c>
      <c r="I36" s="4">
        <f>(Table1[[#This Row],[experience_growth]]-$P$3)/$P$4</f>
        <v>0.19230769230769232</v>
      </c>
      <c r="J36" s="4">
        <f>(Table1[[#This Row],[speed]]-$P$7)/$P$9</f>
        <v>0.17142857142857143</v>
      </c>
      <c r="K36" s="4">
        <f>(Table1[[#This Row],[sp_attack]]-$P$12)/$P$14</f>
        <v>0.27173913043478259</v>
      </c>
      <c r="L36" s="4">
        <f>(Table1[[#This Row],[sp_defense]]-$P$17)/$P$19</f>
        <v>0.21428571428571427</v>
      </c>
    </row>
    <row r="37" spans="1:12">
      <c r="A37" t="s">
        <v>2771</v>
      </c>
      <c r="B37" t="s">
        <v>162</v>
      </c>
      <c r="C37" t="s">
        <v>159</v>
      </c>
      <c r="E37">
        <v>800000</v>
      </c>
      <c r="F37">
        <v>60</v>
      </c>
      <c r="G37">
        <v>95</v>
      </c>
      <c r="H37">
        <v>90</v>
      </c>
      <c r="I37" s="4">
        <f>(Table1[[#This Row],[experience_growth]]-$P$3)/$P$4</f>
        <v>0.19230769230769232</v>
      </c>
      <c r="J37" s="4">
        <f>(Table1[[#This Row],[speed]]-$P$7)/$P$9</f>
        <v>0.31428571428571428</v>
      </c>
      <c r="K37" s="4">
        <f>(Table1[[#This Row],[sp_attack]]-$P$12)/$P$14</f>
        <v>0.46195652173913043</v>
      </c>
      <c r="L37" s="4">
        <f>(Table1[[#This Row],[sp_defense]]-$P$17)/$P$19</f>
        <v>0.33333333333333331</v>
      </c>
    </row>
    <row r="38" spans="1:12">
      <c r="A38" t="s">
        <v>2772</v>
      </c>
      <c r="B38" t="s">
        <v>166</v>
      </c>
      <c r="C38" t="s">
        <v>55</v>
      </c>
      <c r="D38" t="s">
        <v>136</v>
      </c>
      <c r="E38">
        <v>1000000</v>
      </c>
      <c r="F38">
        <v>65</v>
      </c>
      <c r="G38">
        <v>50</v>
      </c>
      <c r="H38">
        <v>65</v>
      </c>
      <c r="I38" s="4">
        <f>(Table1[[#This Row],[experience_growth]]-$P$3)/$P$4</f>
        <v>0.38461538461538464</v>
      </c>
      <c r="J38" s="4">
        <f>(Table1[[#This Row],[speed]]-$P$7)/$P$9</f>
        <v>0.34285714285714286</v>
      </c>
      <c r="K38" s="4">
        <f>(Table1[[#This Row],[sp_attack]]-$P$12)/$P$14</f>
        <v>0.21739130434782608</v>
      </c>
      <c r="L38" s="4">
        <f>(Table1[[#This Row],[sp_defense]]-$P$17)/$P$19</f>
        <v>0.21428571428571427</v>
      </c>
    </row>
    <row r="39" spans="1:12">
      <c r="A39" t="s">
        <v>2772</v>
      </c>
      <c r="B39" t="s">
        <v>168</v>
      </c>
      <c r="C39" t="s">
        <v>55</v>
      </c>
      <c r="D39" t="s">
        <v>136</v>
      </c>
      <c r="E39">
        <v>1000000</v>
      </c>
      <c r="F39">
        <v>109</v>
      </c>
      <c r="G39">
        <v>81</v>
      </c>
      <c r="H39">
        <v>100</v>
      </c>
      <c r="I39" s="4">
        <f>(Table1[[#This Row],[experience_growth]]-$P$3)/$P$4</f>
        <v>0.38461538461538464</v>
      </c>
      <c r="J39" s="4">
        <f>(Table1[[#This Row],[speed]]-$P$7)/$P$9</f>
        <v>0.59428571428571431</v>
      </c>
      <c r="K39" s="4">
        <f>(Table1[[#This Row],[sp_attack]]-$P$12)/$P$14</f>
        <v>0.3858695652173913</v>
      </c>
      <c r="L39" s="4">
        <f>(Table1[[#This Row],[sp_defense]]-$P$17)/$P$19</f>
        <v>0.38095238095238093</v>
      </c>
    </row>
    <row r="40" spans="1:12">
      <c r="A40" t="s">
        <v>2773</v>
      </c>
      <c r="B40" t="s">
        <v>172</v>
      </c>
      <c r="C40" t="s">
        <v>99</v>
      </c>
      <c r="D40" t="s">
        <v>159</v>
      </c>
      <c r="E40">
        <v>800000</v>
      </c>
      <c r="F40">
        <v>20</v>
      </c>
      <c r="G40">
        <v>45</v>
      </c>
      <c r="H40">
        <v>25</v>
      </c>
      <c r="I40" s="4">
        <f>(Table1[[#This Row],[experience_growth]]-$P$3)/$P$4</f>
        <v>0.19230769230769232</v>
      </c>
      <c r="J40" s="4">
        <f>(Table1[[#This Row],[speed]]-$P$7)/$P$9</f>
        <v>8.5714285714285715E-2</v>
      </c>
      <c r="K40" s="4">
        <f>(Table1[[#This Row],[sp_attack]]-$P$12)/$P$14</f>
        <v>0.19021739130434784</v>
      </c>
      <c r="L40" s="4">
        <f>(Table1[[#This Row],[sp_defense]]-$P$17)/$P$19</f>
        <v>2.3809523809523808E-2</v>
      </c>
    </row>
    <row r="41" spans="1:12">
      <c r="A41" t="s">
        <v>2773</v>
      </c>
      <c r="B41" t="s">
        <v>175</v>
      </c>
      <c r="C41" t="s">
        <v>99</v>
      </c>
      <c r="D41" t="s">
        <v>159</v>
      </c>
      <c r="E41">
        <v>800000</v>
      </c>
      <c r="F41">
        <v>45</v>
      </c>
      <c r="G41">
        <v>85</v>
      </c>
      <c r="H41">
        <v>50</v>
      </c>
      <c r="I41" s="4">
        <f>(Table1[[#This Row],[experience_growth]]-$P$3)/$P$4</f>
        <v>0.19230769230769232</v>
      </c>
      <c r="J41" s="4">
        <f>(Table1[[#This Row],[speed]]-$P$7)/$P$9</f>
        <v>0.22857142857142856</v>
      </c>
      <c r="K41" s="4">
        <f>(Table1[[#This Row],[sp_attack]]-$P$12)/$P$14</f>
        <v>0.40760869565217389</v>
      </c>
      <c r="L41" s="4">
        <f>(Table1[[#This Row],[sp_defense]]-$P$17)/$P$19</f>
        <v>0.14285714285714285</v>
      </c>
    </row>
    <row r="42" spans="1:12">
      <c r="A42" t="s">
        <v>2774</v>
      </c>
      <c r="B42" t="s">
        <v>179</v>
      </c>
      <c r="C42" t="s">
        <v>46</v>
      </c>
      <c r="D42" t="s">
        <v>61</v>
      </c>
      <c r="E42">
        <v>1000000</v>
      </c>
      <c r="F42">
        <v>55</v>
      </c>
      <c r="G42">
        <v>30</v>
      </c>
      <c r="H42">
        <v>40</v>
      </c>
      <c r="I42" s="4">
        <f>(Table1[[#This Row],[experience_growth]]-$P$3)/$P$4</f>
        <v>0.38461538461538464</v>
      </c>
      <c r="J42" s="4">
        <f>(Table1[[#This Row],[speed]]-$P$7)/$P$9</f>
        <v>0.2857142857142857</v>
      </c>
      <c r="K42" s="4">
        <f>(Table1[[#This Row],[sp_attack]]-$P$12)/$P$14</f>
        <v>0.10869565217391304</v>
      </c>
      <c r="L42" s="4">
        <f>(Table1[[#This Row],[sp_defense]]-$P$17)/$P$19</f>
        <v>9.5238095238095233E-2</v>
      </c>
    </row>
    <row r="43" spans="1:12">
      <c r="A43" t="s">
        <v>2774</v>
      </c>
      <c r="B43" t="s">
        <v>181</v>
      </c>
      <c r="C43" t="s">
        <v>46</v>
      </c>
      <c r="D43" t="s">
        <v>61</v>
      </c>
      <c r="E43">
        <v>1000000</v>
      </c>
      <c r="F43">
        <v>90</v>
      </c>
      <c r="G43">
        <v>65</v>
      </c>
      <c r="H43">
        <v>75</v>
      </c>
      <c r="I43" s="4">
        <f>(Table1[[#This Row],[experience_growth]]-$P$3)/$P$4</f>
        <v>0.38461538461538464</v>
      </c>
      <c r="J43" s="4">
        <f>(Table1[[#This Row],[speed]]-$P$7)/$P$9</f>
        <v>0.48571428571428571</v>
      </c>
      <c r="K43" s="4">
        <f>(Table1[[#This Row],[sp_attack]]-$P$12)/$P$14</f>
        <v>0.29891304347826086</v>
      </c>
      <c r="L43" s="4">
        <f>(Table1[[#This Row],[sp_defense]]-$P$17)/$P$19</f>
        <v>0.26190476190476192</v>
      </c>
    </row>
    <row r="44" spans="1:12">
      <c r="A44" t="s">
        <v>2775</v>
      </c>
      <c r="B44" t="s">
        <v>185</v>
      </c>
      <c r="C44" t="s">
        <v>45</v>
      </c>
      <c r="D44" t="s">
        <v>46</v>
      </c>
      <c r="E44">
        <v>1059860</v>
      </c>
      <c r="F44">
        <v>30</v>
      </c>
      <c r="G44">
        <v>75</v>
      </c>
      <c r="H44">
        <v>65</v>
      </c>
      <c r="I44" s="4">
        <f>(Table1[[#This Row],[experience_growth]]-$P$3)/$P$4</f>
        <v>0.44217307692307695</v>
      </c>
      <c r="J44" s="4">
        <f>(Table1[[#This Row],[speed]]-$P$7)/$P$9</f>
        <v>0.14285714285714285</v>
      </c>
      <c r="K44" s="4">
        <f>(Table1[[#This Row],[sp_attack]]-$P$12)/$P$14</f>
        <v>0.35326086956521741</v>
      </c>
      <c r="L44" s="4">
        <f>(Table1[[#This Row],[sp_defense]]-$P$17)/$P$19</f>
        <v>0.21428571428571427</v>
      </c>
    </row>
    <row r="45" spans="1:12">
      <c r="A45" t="s">
        <v>2775</v>
      </c>
      <c r="B45" t="s">
        <v>188</v>
      </c>
      <c r="C45" t="s">
        <v>45</v>
      </c>
      <c r="D45" t="s">
        <v>46</v>
      </c>
      <c r="E45">
        <v>1059860</v>
      </c>
      <c r="F45">
        <v>40</v>
      </c>
      <c r="G45">
        <v>85</v>
      </c>
      <c r="H45">
        <v>75</v>
      </c>
      <c r="I45" s="4">
        <f>(Table1[[#This Row],[experience_growth]]-$P$3)/$P$4</f>
        <v>0.44217307692307695</v>
      </c>
      <c r="J45" s="4">
        <f>(Table1[[#This Row],[speed]]-$P$7)/$P$9</f>
        <v>0.2</v>
      </c>
      <c r="K45" s="4">
        <f>(Table1[[#This Row],[sp_attack]]-$P$12)/$P$14</f>
        <v>0.40760869565217389</v>
      </c>
      <c r="L45" s="4">
        <f>(Table1[[#This Row],[sp_defense]]-$P$17)/$P$19</f>
        <v>0.26190476190476192</v>
      </c>
    </row>
    <row r="46" spans="1:12">
      <c r="A46" t="s">
        <v>2776</v>
      </c>
      <c r="B46" t="s">
        <v>192</v>
      </c>
      <c r="C46" t="s">
        <v>45</v>
      </c>
      <c r="D46" t="s">
        <v>46</v>
      </c>
      <c r="E46">
        <v>1059860</v>
      </c>
      <c r="F46">
        <v>50</v>
      </c>
      <c r="G46">
        <v>110</v>
      </c>
      <c r="H46">
        <v>90</v>
      </c>
      <c r="I46" s="4">
        <f>(Table1[[#This Row],[experience_growth]]-$P$3)/$P$4</f>
        <v>0.44217307692307695</v>
      </c>
      <c r="J46" s="4">
        <f>(Table1[[#This Row],[speed]]-$P$7)/$P$9</f>
        <v>0.25714285714285712</v>
      </c>
      <c r="K46" s="4">
        <f>(Table1[[#This Row],[sp_attack]]-$P$12)/$P$14</f>
        <v>0.54347826086956519</v>
      </c>
      <c r="L46" s="4">
        <f>(Table1[[#This Row],[sp_defense]]-$P$17)/$P$19</f>
        <v>0.33333333333333331</v>
      </c>
    </row>
    <row r="47" spans="1:12">
      <c r="A47" t="s">
        <v>2777</v>
      </c>
      <c r="B47" t="s">
        <v>196</v>
      </c>
      <c r="C47" t="s">
        <v>77</v>
      </c>
      <c r="D47" t="s">
        <v>45</v>
      </c>
      <c r="E47">
        <v>1000000</v>
      </c>
      <c r="F47">
        <v>25</v>
      </c>
      <c r="G47">
        <v>45</v>
      </c>
      <c r="H47">
        <v>55</v>
      </c>
      <c r="I47" s="4">
        <f>(Table1[[#This Row],[experience_growth]]-$P$3)/$P$4</f>
        <v>0.38461538461538464</v>
      </c>
      <c r="J47" s="4">
        <f>(Table1[[#This Row],[speed]]-$P$7)/$P$9</f>
        <v>0.11428571428571428</v>
      </c>
      <c r="K47" s="4">
        <f>(Table1[[#This Row],[sp_attack]]-$P$12)/$P$14</f>
        <v>0.19021739130434784</v>
      </c>
      <c r="L47" s="4">
        <f>(Table1[[#This Row],[sp_defense]]-$P$17)/$P$19</f>
        <v>0.16666666666666666</v>
      </c>
    </row>
    <row r="48" spans="1:12">
      <c r="A48" t="s">
        <v>2777</v>
      </c>
      <c r="B48" t="s">
        <v>198</v>
      </c>
      <c r="C48" t="s">
        <v>77</v>
      </c>
      <c r="D48" t="s">
        <v>45</v>
      </c>
      <c r="E48">
        <v>1000000</v>
      </c>
      <c r="F48">
        <v>30</v>
      </c>
      <c r="G48">
        <v>60</v>
      </c>
      <c r="H48">
        <v>80</v>
      </c>
      <c r="I48" s="4">
        <f>(Table1[[#This Row],[experience_growth]]-$P$3)/$P$4</f>
        <v>0.38461538461538464</v>
      </c>
      <c r="J48" s="4">
        <f>(Table1[[#This Row],[speed]]-$P$7)/$P$9</f>
        <v>0.14285714285714285</v>
      </c>
      <c r="K48" s="4">
        <f>(Table1[[#This Row],[sp_attack]]-$P$12)/$P$14</f>
        <v>0.27173913043478259</v>
      </c>
      <c r="L48" s="4">
        <f>(Table1[[#This Row],[sp_defense]]-$P$17)/$P$19</f>
        <v>0.2857142857142857</v>
      </c>
    </row>
    <row r="49" spans="1:12">
      <c r="A49" t="s">
        <v>2778</v>
      </c>
      <c r="B49" t="s">
        <v>202</v>
      </c>
      <c r="C49" t="s">
        <v>77</v>
      </c>
      <c r="D49" t="s">
        <v>46</v>
      </c>
      <c r="E49">
        <v>1000000</v>
      </c>
      <c r="F49">
        <v>45</v>
      </c>
      <c r="G49">
        <v>40</v>
      </c>
      <c r="H49">
        <v>55</v>
      </c>
      <c r="I49" s="4">
        <f>(Table1[[#This Row],[experience_growth]]-$P$3)/$P$4</f>
        <v>0.38461538461538464</v>
      </c>
      <c r="J49" s="4">
        <f>(Table1[[#This Row],[speed]]-$P$7)/$P$9</f>
        <v>0.22857142857142856</v>
      </c>
      <c r="K49" s="4">
        <f>(Table1[[#This Row],[sp_attack]]-$P$12)/$P$14</f>
        <v>0.16304347826086957</v>
      </c>
      <c r="L49" s="4">
        <f>(Table1[[#This Row],[sp_defense]]-$P$17)/$P$19</f>
        <v>0.16666666666666666</v>
      </c>
    </row>
    <row r="50" spans="1:12">
      <c r="A50" t="s">
        <v>2779</v>
      </c>
      <c r="B50" t="s">
        <v>206</v>
      </c>
      <c r="C50" t="s">
        <v>77</v>
      </c>
      <c r="D50" t="s">
        <v>46</v>
      </c>
      <c r="E50">
        <v>1000000</v>
      </c>
      <c r="F50">
        <v>90</v>
      </c>
      <c r="G50">
        <v>90</v>
      </c>
      <c r="H50">
        <v>75</v>
      </c>
      <c r="I50" s="4">
        <f>(Table1[[#This Row],[experience_growth]]-$P$3)/$P$4</f>
        <v>0.38461538461538464</v>
      </c>
      <c r="J50" s="4">
        <f>(Table1[[#This Row],[speed]]-$P$7)/$P$9</f>
        <v>0.48571428571428571</v>
      </c>
      <c r="K50" s="4">
        <f>(Table1[[#This Row],[sp_attack]]-$P$12)/$P$14</f>
        <v>0.43478260869565216</v>
      </c>
      <c r="L50" s="4">
        <f>(Table1[[#This Row],[sp_defense]]-$P$17)/$P$19</f>
        <v>0.26190476190476192</v>
      </c>
    </row>
    <row r="51" spans="1:12">
      <c r="A51" t="s">
        <v>2780</v>
      </c>
      <c r="B51" t="s">
        <v>210</v>
      </c>
      <c r="C51" t="s">
        <v>135</v>
      </c>
      <c r="D51" t="s">
        <v>135</v>
      </c>
      <c r="E51">
        <v>1000000</v>
      </c>
      <c r="F51">
        <v>90</v>
      </c>
      <c r="G51">
        <v>35</v>
      </c>
      <c r="H51">
        <v>45</v>
      </c>
      <c r="I51" s="4">
        <f>(Table1[[#This Row],[experience_growth]]-$P$3)/$P$4</f>
        <v>0.38461538461538464</v>
      </c>
      <c r="J51" s="4">
        <f>(Table1[[#This Row],[speed]]-$P$7)/$P$9</f>
        <v>0.48571428571428571</v>
      </c>
      <c r="K51" s="4">
        <f>(Table1[[#This Row],[sp_attack]]-$P$12)/$P$14</f>
        <v>0.1358695652173913</v>
      </c>
      <c r="L51" s="4">
        <f>(Table1[[#This Row],[sp_defense]]-$P$17)/$P$19</f>
        <v>0.11904761904761904</v>
      </c>
    </row>
    <row r="52" spans="1:12">
      <c r="A52" t="s">
        <v>2780</v>
      </c>
      <c r="B52" t="s">
        <v>212</v>
      </c>
      <c r="C52" t="s">
        <v>135</v>
      </c>
      <c r="D52" t="s">
        <v>135</v>
      </c>
      <c r="E52">
        <v>1000000</v>
      </c>
      <c r="F52">
        <v>110</v>
      </c>
      <c r="G52">
        <v>50</v>
      </c>
      <c r="H52">
        <v>70</v>
      </c>
      <c r="I52" s="4">
        <f>(Table1[[#This Row],[experience_growth]]-$P$3)/$P$4</f>
        <v>0.38461538461538464</v>
      </c>
      <c r="J52" s="4">
        <f>(Table1[[#This Row],[speed]]-$P$7)/$P$9</f>
        <v>0.6</v>
      </c>
      <c r="K52" s="4">
        <f>(Table1[[#This Row],[sp_attack]]-$P$12)/$P$14</f>
        <v>0.21739130434782608</v>
      </c>
      <c r="L52" s="4">
        <f>(Table1[[#This Row],[sp_defense]]-$P$17)/$P$19</f>
        <v>0.23809523809523808</v>
      </c>
    </row>
    <row r="53" spans="1:12">
      <c r="A53" t="s">
        <v>2781</v>
      </c>
      <c r="B53" t="s">
        <v>216</v>
      </c>
      <c r="C53" t="s">
        <v>99</v>
      </c>
      <c r="D53" t="s">
        <v>109</v>
      </c>
      <c r="E53">
        <v>1000000</v>
      </c>
      <c r="F53">
        <v>90</v>
      </c>
      <c r="G53">
        <v>50</v>
      </c>
      <c r="H53">
        <v>40</v>
      </c>
      <c r="I53" s="4">
        <f>(Table1[[#This Row],[experience_growth]]-$P$3)/$P$4</f>
        <v>0.38461538461538464</v>
      </c>
      <c r="J53" s="4">
        <f>(Table1[[#This Row],[speed]]-$P$7)/$P$9</f>
        <v>0.48571428571428571</v>
      </c>
      <c r="K53" s="4">
        <f>(Table1[[#This Row],[sp_attack]]-$P$12)/$P$14</f>
        <v>0.21739130434782608</v>
      </c>
      <c r="L53" s="4">
        <f>(Table1[[#This Row],[sp_defense]]-$P$17)/$P$19</f>
        <v>9.5238095238095233E-2</v>
      </c>
    </row>
    <row r="54" spans="1:12">
      <c r="A54" t="s">
        <v>2782</v>
      </c>
      <c r="B54" t="s">
        <v>220</v>
      </c>
      <c r="C54" t="s">
        <v>99</v>
      </c>
      <c r="D54" t="s">
        <v>109</v>
      </c>
      <c r="E54">
        <v>1000000</v>
      </c>
      <c r="F54">
        <v>115</v>
      </c>
      <c r="G54">
        <v>75</v>
      </c>
      <c r="H54">
        <v>65</v>
      </c>
      <c r="I54" s="4">
        <f>(Table1[[#This Row],[experience_growth]]-$P$3)/$P$4</f>
        <v>0.38461538461538464</v>
      </c>
      <c r="J54" s="4">
        <f>(Table1[[#This Row],[speed]]-$P$7)/$P$9</f>
        <v>0.62857142857142856</v>
      </c>
      <c r="K54" s="4">
        <f>(Table1[[#This Row],[sp_attack]]-$P$12)/$P$14</f>
        <v>0.35326086956521741</v>
      </c>
      <c r="L54" s="4">
        <f>(Table1[[#This Row],[sp_defense]]-$P$17)/$P$19</f>
        <v>0.21428571428571427</v>
      </c>
    </row>
    <row r="55" spans="1:12">
      <c r="A55" t="s">
        <v>2783</v>
      </c>
      <c r="B55" t="s">
        <v>224</v>
      </c>
      <c r="C55" t="s">
        <v>66</v>
      </c>
      <c r="E55">
        <v>1000000</v>
      </c>
      <c r="F55">
        <v>55</v>
      </c>
      <c r="G55">
        <v>65</v>
      </c>
      <c r="H55">
        <v>50</v>
      </c>
      <c r="I55" s="4">
        <f>(Table1[[#This Row],[experience_growth]]-$P$3)/$P$4</f>
        <v>0.38461538461538464</v>
      </c>
      <c r="J55" s="4">
        <f>(Table1[[#This Row],[speed]]-$P$7)/$P$9</f>
        <v>0.2857142857142857</v>
      </c>
      <c r="K55" s="4">
        <f>(Table1[[#This Row],[sp_attack]]-$P$12)/$P$14</f>
        <v>0.29891304347826086</v>
      </c>
      <c r="L55" s="4">
        <f>(Table1[[#This Row],[sp_defense]]-$P$17)/$P$19</f>
        <v>0.14285714285714285</v>
      </c>
    </row>
    <row r="56" spans="1:12">
      <c r="A56" t="s">
        <v>2783</v>
      </c>
      <c r="B56" t="s">
        <v>226</v>
      </c>
      <c r="C56" t="s">
        <v>66</v>
      </c>
      <c r="E56">
        <v>1000000</v>
      </c>
      <c r="F56">
        <v>85</v>
      </c>
      <c r="G56">
        <v>95</v>
      </c>
      <c r="H56">
        <v>80</v>
      </c>
      <c r="I56" s="4">
        <f>(Table1[[#This Row],[experience_growth]]-$P$3)/$P$4</f>
        <v>0.38461538461538464</v>
      </c>
      <c r="J56" s="4">
        <f>(Table1[[#This Row],[speed]]-$P$7)/$P$9</f>
        <v>0.45714285714285713</v>
      </c>
      <c r="K56" s="4">
        <f>(Table1[[#This Row],[sp_attack]]-$P$12)/$P$14</f>
        <v>0.46195652173913043</v>
      </c>
      <c r="L56" s="4">
        <f>(Table1[[#This Row],[sp_defense]]-$P$17)/$P$19</f>
        <v>0.2857142857142857</v>
      </c>
    </row>
    <row r="57" spans="1:12">
      <c r="A57" t="s">
        <v>2784</v>
      </c>
      <c r="B57" t="s">
        <v>230</v>
      </c>
      <c r="C57" t="s">
        <v>231</v>
      </c>
      <c r="E57">
        <v>1000000</v>
      </c>
      <c r="F57">
        <v>70</v>
      </c>
      <c r="G57">
        <v>35</v>
      </c>
      <c r="H57">
        <v>45</v>
      </c>
      <c r="I57" s="4">
        <f>(Table1[[#This Row],[experience_growth]]-$P$3)/$P$4</f>
        <v>0.38461538461538464</v>
      </c>
      <c r="J57" s="4">
        <f>(Table1[[#This Row],[speed]]-$P$7)/$P$9</f>
        <v>0.37142857142857144</v>
      </c>
      <c r="K57" s="4">
        <f>(Table1[[#This Row],[sp_attack]]-$P$12)/$P$14</f>
        <v>0.1358695652173913</v>
      </c>
      <c r="L57" s="4">
        <f>(Table1[[#This Row],[sp_defense]]-$P$17)/$P$19</f>
        <v>0.11904761904761904</v>
      </c>
    </row>
    <row r="58" spans="1:12">
      <c r="A58" t="s">
        <v>2784</v>
      </c>
      <c r="B58" t="s">
        <v>233</v>
      </c>
      <c r="C58" t="s">
        <v>231</v>
      </c>
      <c r="E58">
        <v>1000000</v>
      </c>
      <c r="F58">
        <v>95</v>
      </c>
      <c r="G58">
        <v>60</v>
      </c>
      <c r="H58">
        <v>70</v>
      </c>
      <c r="I58" s="4">
        <f>(Table1[[#This Row],[experience_growth]]-$P$3)/$P$4</f>
        <v>0.38461538461538464</v>
      </c>
      <c r="J58" s="4">
        <f>(Table1[[#This Row],[speed]]-$P$7)/$P$9</f>
        <v>0.51428571428571423</v>
      </c>
      <c r="K58" s="4">
        <f>(Table1[[#This Row],[sp_attack]]-$P$12)/$P$14</f>
        <v>0.27173913043478259</v>
      </c>
      <c r="L58" s="4">
        <f>(Table1[[#This Row],[sp_defense]]-$P$17)/$P$19</f>
        <v>0.23809523809523808</v>
      </c>
    </row>
    <row r="59" spans="1:12">
      <c r="A59" t="s">
        <v>2785</v>
      </c>
      <c r="B59" t="s">
        <v>237</v>
      </c>
      <c r="C59" t="s">
        <v>55</v>
      </c>
      <c r="E59">
        <v>1250000</v>
      </c>
      <c r="F59">
        <v>60</v>
      </c>
      <c r="G59">
        <v>70</v>
      </c>
      <c r="H59">
        <v>50</v>
      </c>
      <c r="I59" s="4">
        <f>(Table1[[#This Row],[experience_growth]]-$P$3)/$P$4</f>
        <v>0.625</v>
      </c>
      <c r="J59" s="4">
        <f>(Table1[[#This Row],[speed]]-$P$7)/$P$9</f>
        <v>0.31428571428571428</v>
      </c>
      <c r="K59" s="4">
        <f>(Table1[[#This Row],[sp_attack]]-$P$12)/$P$14</f>
        <v>0.32608695652173914</v>
      </c>
      <c r="L59" s="4">
        <f>(Table1[[#This Row],[sp_defense]]-$P$17)/$P$19</f>
        <v>0.14285714285714285</v>
      </c>
    </row>
    <row r="60" spans="1:12">
      <c r="A60" t="s">
        <v>2786</v>
      </c>
      <c r="B60" t="s">
        <v>240</v>
      </c>
      <c r="C60" t="s">
        <v>55</v>
      </c>
      <c r="E60">
        <v>1250000</v>
      </c>
      <c r="F60">
        <v>95</v>
      </c>
      <c r="G60">
        <v>100</v>
      </c>
      <c r="H60">
        <v>80</v>
      </c>
      <c r="I60" s="4">
        <f>(Table1[[#This Row],[experience_growth]]-$P$3)/$P$4</f>
        <v>0.625</v>
      </c>
      <c r="J60" s="4">
        <f>(Table1[[#This Row],[speed]]-$P$7)/$P$9</f>
        <v>0.51428571428571423</v>
      </c>
      <c r="K60" s="4">
        <f>(Table1[[#This Row],[sp_attack]]-$P$12)/$P$14</f>
        <v>0.4891304347826087</v>
      </c>
      <c r="L60" s="4">
        <f>(Table1[[#This Row],[sp_defense]]-$P$17)/$P$19</f>
        <v>0.2857142857142857</v>
      </c>
    </row>
    <row r="61" spans="1:12">
      <c r="A61" t="s">
        <v>2787</v>
      </c>
      <c r="B61" t="s">
        <v>244</v>
      </c>
      <c r="C61" t="s">
        <v>66</v>
      </c>
      <c r="E61">
        <v>1059860</v>
      </c>
      <c r="F61">
        <v>90</v>
      </c>
      <c r="G61">
        <v>40</v>
      </c>
      <c r="H61">
        <v>40</v>
      </c>
      <c r="I61" s="4">
        <f>(Table1[[#This Row],[experience_growth]]-$P$3)/$P$4</f>
        <v>0.44217307692307695</v>
      </c>
      <c r="J61" s="4">
        <f>(Table1[[#This Row],[speed]]-$P$7)/$P$9</f>
        <v>0.48571428571428571</v>
      </c>
      <c r="K61" s="4">
        <f>(Table1[[#This Row],[sp_attack]]-$P$12)/$P$14</f>
        <v>0.16304347826086957</v>
      </c>
      <c r="L61" s="4">
        <f>(Table1[[#This Row],[sp_defense]]-$P$17)/$P$19</f>
        <v>9.5238095238095233E-2</v>
      </c>
    </row>
    <row r="62" spans="1:12">
      <c r="A62" t="s">
        <v>2787</v>
      </c>
      <c r="B62" t="s">
        <v>246</v>
      </c>
      <c r="C62" t="s">
        <v>66</v>
      </c>
      <c r="E62">
        <v>1059860</v>
      </c>
      <c r="F62">
        <v>90</v>
      </c>
      <c r="G62">
        <v>50</v>
      </c>
      <c r="H62">
        <v>50</v>
      </c>
      <c r="I62" s="4">
        <f>(Table1[[#This Row],[experience_growth]]-$P$3)/$P$4</f>
        <v>0.44217307692307695</v>
      </c>
      <c r="J62" s="4">
        <f>(Table1[[#This Row],[speed]]-$P$7)/$P$9</f>
        <v>0.48571428571428571</v>
      </c>
      <c r="K62" s="4">
        <f>(Table1[[#This Row],[sp_attack]]-$P$12)/$P$14</f>
        <v>0.21739130434782608</v>
      </c>
      <c r="L62" s="4">
        <f>(Table1[[#This Row],[sp_defense]]-$P$17)/$P$19</f>
        <v>0.14285714285714285</v>
      </c>
    </row>
    <row r="63" spans="1:12">
      <c r="A63" t="s">
        <v>2787</v>
      </c>
      <c r="B63" t="s">
        <v>248</v>
      </c>
      <c r="C63" t="s">
        <v>66</v>
      </c>
      <c r="D63" t="s">
        <v>231</v>
      </c>
      <c r="E63">
        <v>1059860</v>
      </c>
      <c r="F63">
        <v>70</v>
      </c>
      <c r="G63">
        <v>70</v>
      </c>
      <c r="H63">
        <v>90</v>
      </c>
      <c r="I63" s="4">
        <f>(Table1[[#This Row],[experience_growth]]-$P$3)/$P$4</f>
        <v>0.44217307692307695</v>
      </c>
      <c r="J63" s="4">
        <f>(Table1[[#This Row],[speed]]-$P$7)/$P$9</f>
        <v>0.37142857142857144</v>
      </c>
      <c r="K63" s="4">
        <f>(Table1[[#This Row],[sp_attack]]-$P$12)/$P$14</f>
        <v>0.32608695652173914</v>
      </c>
      <c r="L63" s="4">
        <f>(Table1[[#This Row],[sp_defense]]-$P$17)/$P$19</f>
        <v>0.33333333333333331</v>
      </c>
    </row>
    <row r="64" spans="1:12">
      <c r="A64" t="s">
        <v>2788</v>
      </c>
      <c r="B64" t="s">
        <v>252</v>
      </c>
      <c r="C64" t="s">
        <v>253</v>
      </c>
      <c r="E64">
        <v>1059860</v>
      </c>
      <c r="F64">
        <v>90</v>
      </c>
      <c r="G64">
        <v>105</v>
      </c>
      <c r="H64">
        <v>55</v>
      </c>
      <c r="I64" s="4">
        <f>(Table1[[#This Row],[experience_growth]]-$P$3)/$P$4</f>
        <v>0.44217307692307695</v>
      </c>
      <c r="J64" s="4">
        <f>(Table1[[#This Row],[speed]]-$P$7)/$P$9</f>
        <v>0.48571428571428571</v>
      </c>
      <c r="K64" s="4">
        <f>(Table1[[#This Row],[sp_attack]]-$P$12)/$P$14</f>
        <v>0.51630434782608692</v>
      </c>
      <c r="L64" s="4">
        <f>(Table1[[#This Row],[sp_defense]]-$P$17)/$P$19</f>
        <v>0.16666666666666666</v>
      </c>
    </row>
    <row r="65" spans="1:12">
      <c r="A65" t="s">
        <v>2788</v>
      </c>
      <c r="B65" t="s">
        <v>255</v>
      </c>
      <c r="C65" t="s">
        <v>253</v>
      </c>
      <c r="E65">
        <v>1059860</v>
      </c>
      <c r="F65">
        <v>105</v>
      </c>
      <c r="G65">
        <v>120</v>
      </c>
      <c r="H65">
        <v>70</v>
      </c>
      <c r="I65" s="4">
        <f>(Table1[[#This Row],[experience_growth]]-$P$3)/$P$4</f>
        <v>0.44217307692307695</v>
      </c>
      <c r="J65" s="4">
        <f>(Table1[[#This Row],[speed]]-$P$7)/$P$9</f>
        <v>0.5714285714285714</v>
      </c>
      <c r="K65" s="4">
        <f>(Table1[[#This Row],[sp_attack]]-$P$12)/$P$14</f>
        <v>0.59782608695652173</v>
      </c>
      <c r="L65" s="4">
        <f>(Table1[[#This Row],[sp_defense]]-$P$17)/$P$19</f>
        <v>0.23809523809523808</v>
      </c>
    </row>
    <row r="66" spans="1:12">
      <c r="A66" t="s">
        <v>2788</v>
      </c>
      <c r="B66" t="s">
        <v>257</v>
      </c>
      <c r="C66" t="s">
        <v>253</v>
      </c>
      <c r="E66">
        <v>1059860</v>
      </c>
      <c r="F66">
        <v>150</v>
      </c>
      <c r="G66">
        <v>175</v>
      </c>
      <c r="H66">
        <v>105</v>
      </c>
      <c r="I66" s="4">
        <f>(Table1[[#This Row],[experience_growth]]-$P$3)/$P$4</f>
        <v>0.44217307692307695</v>
      </c>
      <c r="J66" s="4">
        <f>(Table1[[#This Row],[speed]]-$P$7)/$P$9</f>
        <v>0.82857142857142863</v>
      </c>
      <c r="K66" s="4">
        <f>(Table1[[#This Row],[sp_attack]]-$P$12)/$P$14</f>
        <v>0.89673913043478259</v>
      </c>
      <c r="L66" s="4">
        <f>(Table1[[#This Row],[sp_defense]]-$P$17)/$P$19</f>
        <v>0.40476190476190477</v>
      </c>
    </row>
    <row r="67" spans="1:12">
      <c r="A67" t="s">
        <v>2789</v>
      </c>
      <c r="B67" t="s">
        <v>261</v>
      </c>
      <c r="C67" t="s">
        <v>231</v>
      </c>
      <c r="E67">
        <v>1059860</v>
      </c>
      <c r="F67">
        <v>35</v>
      </c>
      <c r="G67">
        <v>35</v>
      </c>
      <c r="H67">
        <v>35</v>
      </c>
      <c r="I67" s="4">
        <f>(Table1[[#This Row],[experience_growth]]-$P$3)/$P$4</f>
        <v>0.44217307692307695</v>
      </c>
      <c r="J67" s="4">
        <f>(Table1[[#This Row],[speed]]-$P$7)/$P$9</f>
        <v>0.17142857142857143</v>
      </c>
      <c r="K67" s="4">
        <f>(Table1[[#This Row],[sp_attack]]-$P$12)/$P$14</f>
        <v>0.1358695652173913</v>
      </c>
      <c r="L67" s="4">
        <f>(Table1[[#This Row],[sp_defense]]-$P$17)/$P$19</f>
        <v>7.1428571428571425E-2</v>
      </c>
    </row>
    <row r="68" spans="1:12">
      <c r="A68" t="s">
        <v>2789</v>
      </c>
      <c r="B68" t="s">
        <v>263</v>
      </c>
      <c r="C68" t="s">
        <v>231</v>
      </c>
      <c r="E68">
        <v>1059860</v>
      </c>
      <c r="F68">
        <v>45</v>
      </c>
      <c r="G68">
        <v>50</v>
      </c>
      <c r="H68">
        <v>60</v>
      </c>
      <c r="I68" s="4">
        <f>(Table1[[#This Row],[experience_growth]]-$P$3)/$P$4</f>
        <v>0.44217307692307695</v>
      </c>
      <c r="J68" s="4">
        <f>(Table1[[#This Row],[speed]]-$P$7)/$P$9</f>
        <v>0.22857142857142856</v>
      </c>
      <c r="K68" s="4">
        <f>(Table1[[#This Row],[sp_attack]]-$P$12)/$P$14</f>
        <v>0.21739130434782608</v>
      </c>
      <c r="L68" s="4">
        <f>(Table1[[#This Row],[sp_defense]]-$P$17)/$P$19</f>
        <v>0.19047619047619047</v>
      </c>
    </row>
    <row r="69" spans="1:12">
      <c r="A69" t="s">
        <v>2789</v>
      </c>
      <c r="B69" t="s">
        <v>265</v>
      </c>
      <c r="C69" t="s">
        <v>231</v>
      </c>
      <c r="E69">
        <v>1059860</v>
      </c>
      <c r="F69">
        <v>55</v>
      </c>
      <c r="G69">
        <v>65</v>
      </c>
      <c r="H69">
        <v>85</v>
      </c>
      <c r="I69" s="4">
        <f>(Table1[[#This Row],[experience_growth]]-$P$3)/$P$4</f>
        <v>0.44217307692307695</v>
      </c>
      <c r="J69" s="4">
        <f>(Table1[[#This Row],[speed]]-$P$7)/$P$9</f>
        <v>0.2857142857142857</v>
      </c>
      <c r="K69" s="4">
        <f>(Table1[[#This Row],[sp_attack]]-$P$12)/$P$14</f>
        <v>0.29891304347826086</v>
      </c>
      <c r="L69" s="4">
        <f>(Table1[[#This Row],[sp_defense]]-$P$17)/$P$19</f>
        <v>0.30952380952380953</v>
      </c>
    </row>
    <row r="70" spans="1:12">
      <c r="A70" t="s">
        <v>2776</v>
      </c>
      <c r="B70" t="s">
        <v>268</v>
      </c>
      <c r="C70" t="s">
        <v>45</v>
      </c>
      <c r="D70" t="s">
        <v>46</v>
      </c>
      <c r="E70">
        <v>1059860</v>
      </c>
      <c r="F70">
        <v>40</v>
      </c>
      <c r="G70">
        <v>70</v>
      </c>
      <c r="H70">
        <v>30</v>
      </c>
      <c r="I70" s="4">
        <f>(Table1[[#This Row],[experience_growth]]-$P$3)/$P$4</f>
        <v>0.44217307692307695</v>
      </c>
      <c r="J70" s="4">
        <f>(Table1[[#This Row],[speed]]-$P$7)/$P$9</f>
        <v>0.2</v>
      </c>
      <c r="K70" s="4">
        <f>(Table1[[#This Row],[sp_attack]]-$P$12)/$P$14</f>
        <v>0.32608695652173914</v>
      </c>
      <c r="L70" s="4">
        <f>(Table1[[#This Row],[sp_defense]]-$P$17)/$P$19</f>
        <v>4.7619047619047616E-2</v>
      </c>
    </row>
    <row r="71" spans="1:12">
      <c r="A71" t="s">
        <v>2790</v>
      </c>
      <c r="B71" t="s">
        <v>271</v>
      </c>
      <c r="C71" t="s">
        <v>45</v>
      </c>
      <c r="D71" t="s">
        <v>46</v>
      </c>
      <c r="E71">
        <v>1059860</v>
      </c>
      <c r="F71">
        <v>55</v>
      </c>
      <c r="G71">
        <v>85</v>
      </c>
      <c r="H71">
        <v>45</v>
      </c>
      <c r="I71" s="4">
        <f>(Table1[[#This Row],[experience_growth]]-$P$3)/$P$4</f>
        <v>0.44217307692307695</v>
      </c>
      <c r="J71" s="4">
        <f>(Table1[[#This Row],[speed]]-$P$7)/$P$9</f>
        <v>0.2857142857142857</v>
      </c>
      <c r="K71" s="4">
        <f>(Table1[[#This Row],[sp_attack]]-$P$12)/$P$14</f>
        <v>0.40760869565217389</v>
      </c>
      <c r="L71" s="4">
        <f>(Table1[[#This Row],[sp_defense]]-$P$17)/$P$19</f>
        <v>0.11904761904761904</v>
      </c>
    </row>
    <row r="72" spans="1:12">
      <c r="A72" t="s">
        <v>2790</v>
      </c>
      <c r="B72" t="s">
        <v>273</v>
      </c>
      <c r="C72" t="s">
        <v>45</v>
      </c>
      <c r="D72" t="s">
        <v>46</v>
      </c>
      <c r="E72">
        <v>1059860</v>
      </c>
      <c r="F72">
        <v>70</v>
      </c>
      <c r="G72">
        <v>100</v>
      </c>
      <c r="H72">
        <v>70</v>
      </c>
      <c r="I72" s="4">
        <f>(Table1[[#This Row],[experience_growth]]-$P$3)/$P$4</f>
        <v>0.44217307692307695</v>
      </c>
      <c r="J72" s="4">
        <f>(Table1[[#This Row],[speed]]-$P$7)/$P$9</f>
        <v>0.37142857142857144</v>
      </c>
      <c r="K72" s="4">
        <f>(Table1[[#This Row],[sp_attack]]-$P$12)/$P$14</f>
        <v>0.4891304347826087</v>
      </c>
      <c r="L72" s="4">
        <f>(Table1[[#This Row],[sp_defense]]-$P$17)/$P$19</f>
        <v>0.23809523809523808</v>
      </c>
    </row>
    <row r="73" spans="1:12">
      <c r="A73" t="s">
        <v>2791</v>
      </c>
      <c r="B73" t="s">
        <v>277</v>
      </c>
      <c r="C73" t="s">
        <v>66</v>
      </c>
      <c r="D73" t="s">
        <v>46</v>
      </c>
      <c r="E73">
        <v>1250000</v>
      </c>
      <c r="F73">
        <v>70</v>
      </c>
      <c r="G73">
        <v>50</v>
      </c>
      <c r="H73">
        <v>100</v>
      </c>
      <c r="I73" s="4">
        <f>(Table1[[#This Row],[experience_growth]]-$P$3)/$P$4</f>
        <v>0.625</v>
      </c>
      <c r="J73" s="4">
        <f>(Table1[[#This Row],[speed]]-$P$7)/$P$9</f>
        <v>0.37142857142857144</v>
      </c>
      <c r="K73" s="4">
        <f>(Table1[[#This Row],[sp_attack]]-$P$12)/$P$14</f>
        <v>0.21739130434782608</v>
      </c>
      <c r="L73" s="4">
        <f>(Table1[[#This Row],[sp_defense]]-$P$17)/$P$19</f>
        <v>0.38095238095238093</v>
      </c>
    </row>
    <row r="74" spans="1:12">
      <c r="A74" t="s">
        <v>2791</v>
      </c>
      <c r="B74" t="s">
        <v>279</v>
      </c>
      <c r="C74" t="s">
        <v>66</v>
      </c>
      <c r="D74" t="s">
        <v>46</v>
      </c>
      <c r="E74">
        <v>1250000</v>
      </c>
      <c r="F74">
        <v>100</v>
      </c>
      <c r="G74">
        <v>80</v>
      </c>
      <c r="H74">
        <v>120</v>
      </c>
      <c r="I74" s="4">
        <f>(Table1[[#This Row],[experience_growth]]-$P$3)/$P$4</f>
        <v>0.625</v>
      </c>
      <c r="J74" s="4">
        <f>(Table1[[#This Row],[speed]]-$P$7)/$P$9</f>
        <v>0.54285714285714282</v>
      </c>
      <c r="K74" s="4">
        <f>(Table1[[#This Row],[sp_attack]]-$P$12)/$P$14</f>
        <v>0.38043478260869568</v>
      </c>
      <c r="L74" s="4">
        <f>(Table1[[#This Row],[sp_defense]]-$P$17)/$P$19</f>
        <v>0.47619047619047616</v>
      </c>
    </row>
    <row r="75" spans="1:12">
      <c r="A75" t="s">
        <v>2792</v>
      </c>
      <c r="B75" t="s">
        <v>283</v>
      </c>
      <c r="C75" t="s">
        <v>284</v>
      </c>
      <c r="D75" t="s">
        <v>135</v>
      </c>
      <c r="E75">
        <v>1059860</v>
      </c>
      <c r="F75">
        <v>20</v>
      </c>
      <c r="G75">
        <v>30</v>
      </c>
      <c r="H75">
        <v>30</v>
      </c>
      <c r="I75" s="4">
        <f>(Table1[[#This Row],[experience_growth]]-$P$3)/$P$4</f>
        <v>0.44217307692307695</v>
      </c>
      <c r="J75" s="4">
        <f>(Table1[[#This Row],[speed]]-$P$7)/$P$9</f>
        <v>8.5714285714285715E-2</v>
      </c>
      <c r="K75" s="4">
        <f>(Table1[[#This Row],[sp_attack]]-$P$12)/$P$14</f>
        <v>0.10869565217391304</v>
      </c>
      <c r="L75" s="4">
        <f>(Table1[[#This Row],[sp_defense]]-$P$17)/$P$19</f>
        <v>4.7619047619047616E-2</v>
      </c>
    </row>
    <row r="76" spans="1:12">
      <c r="A76" t="s">
        <v>2792</v>
      </c>
      <c r="B76" t="s">
        <v>286</v>
      </c>
      <c r="C76" t="s">
        <v>284</v>
      </c>
      <c r="D76" t="s">
        <v>135</v>
      </c>
      <c r="E76">
        <v>1059860</v>
      </c>
      <c r="F76">
        <v>35</v>
      </c>
      <c r="G76">
        <v>45</v>
      </c>
      <c r="H76">
        <v>45</v>
      </c>
      <c r="I76" s="4">
        <f>(Table1[[#This Row],[experience_growth]]-$P$3)/$P$4</f>
        <v>0.44217307692307695</v>
      </c>
      <c r="J76" s="4">
        <f>(Table1[[#This Row],[speed]]-$P$7)/$P$9</f>
        <v>0.17142857142857143</v>
      </c>
      <c r="K76" s="4">
        <f>(Table1[[#This Row],[sp_attack]]-$P$12)/$P$14</f>
        <v>0.19021739130434784</v>
      </c>
      <c r="L76" s="4">
        <f>(Table1[[#This Row],[sp_defense]]-$P$17)/$P$19</f>
        <v>0.11904761904761904</v>
      </c>
    </row>
    <row r="77" spans="1:12">
      <c r="A77" t="s">
        <v>2793</v>
      </c>
      <c r="B77" t="s">
        <v>289</v>
      </c>
      <c r="C77" t="s">
        <v>284</v>
      </c>
      <c r="D77" t="s">
        <v>135</v>
      </c>
      <c r="E77">
        <v>1059860</v>
      </c>
      <c r="F77">
        <v>45</v>
      </c>
      <c r="G77">
        <v>55</v>
      </c>
      <c r="H77">
        <v>65</v>
      </c>
      <c r="I77" s="4">
        <f>(Table1[[#This Row],[experience_growth]]-$P$3)/$P$4</f>
        <v>0.44217307692307695</v>
      </c>
      <c r="J77" s="4">
        <f>(Table1[[#This Row],[speed]]-$P$7)/$P$9</f>
        <v>0.22857142857142856</v>
      </c>
      <c r="K77" s="4">
        <f>(Table1[[#This Row],[sp_attack]]-$P$12)/$P$14</f>
        <v>0.24456521739130435</v>
      </c>
      <c r="L77" s="4">
        <f>(Table1[[#This Row],[sp_defense]]-$P$17)/$P$19</f>
        <v>0.21428571428571427</v>
      </c>
    </row>
    <row r="78" spans="1:12">
      <c r="A78" t="s">
        <v>2794</v>
      </c>
      <c r="B78" t="s">
        <v>293</v>
      </c>
      <c r="C78" t="s">
        <v>55</v>
      </c>
      <c r="E78">
        <v>1000000</v>
      </c>
      <c r="F78">
        <v>90</v>
      </c>
      <c r="G78">
        <v>65</v>
      </c>
      <c r="H78">
        <v>65</v>
      </c>
      <c r="I78" s="4">
        <f>(Table1[[#This Row],[experience_growth]]-$P$3)/$P$4</f>
        <v>0.38461538461538464</v>
      </c>
      <c r="J78" s="4">
        <f>(Table1[[#This Row],[speed]]-$P$7)/$P$9</f>
        <v>0.48571428571428571</v>
      </c>
      <c r="K78" s="4">
        <f>(Table1[[#This Row],[sp_attack]]-$P$12)/$P$14</f>
        <v>0.29891304347826086</v>
      </c>
      <c r="L78" s="4">
        <f>(Table1[[#This Row],[sp_defense]]-$P$17)/$P$19</f>
        <v>0.21428571428571427</v>
      </c>
    </row>
    <row r="79" spans="1:12">
      <c r="A79" t="s">
        <v>2794</v>
      </c>
      <c r="B79" t="s">
        <v>295</v>
      </c>
      <c r="C79" t="s">
        <v>55</v>
      </c>
      <c r="E79">
        <v>1000000</v>
      </c>
      <c r="F79">
        <v>105</v>
      </c>
      <c r="G79">
        <v>80</v>
      </c>
      <c r="H79">
        <v>80</v>
      </c>
      <c r="I79" s="4">
        <f>(Table1[[#This Row],[experience_growth]]-$P$3)/$P$4</f>
        <v>0.38461538461538464</v>
      </c>
      <c r="J79" s="4">
        <f>(Table1[[#This Row],[speed]]-$P$7)/$P$9</f>
        <v>0.5714285714285714</v>
      </c>
      <c r="K79" s="4">
        <f>(Table1[[#This Row],[sp_attack]]-$P$12)/$P$14</f>
        <v>0.38043478260869568</v>
      </c>
      <c r="L79" s="4">
        <f>(Table1[[#This Row],[sp_defense]]-$P$17)/$P$19</f>
        <v>0.2857142857142857</v>
      </c>
    </row>
    <row r="80" spans="1:12">
      <c r="A80" t="s">
        <v>2795</v>
      </c>
      <c r="B80" t="s">
        <v>299</v>
      </c>
      <c r="C80" t="s">
        <v>66</v>
      </c>
      <c r="D80" t="s">
        <v>253</v>
      </c>
      <c r="E80">
        <v>1000000</v>
      </c>
      <c r="F80">
        <v>15</v>
      </c>
      <c r="G80">
        <v>40</v>
      </c>
      <c r="H80">
        <v>40</v>
      </c>
      <c r="I80" s="4">
        <f>(Table1[[#This Row],[experience_growth]]-$P$3)/$P$4</f>
        <v>0.38461538461538464</v>
      </c>
      <c r="J80" s="4">
        <f>(Table1[[#This Row],[speed]]-$P$7)/$P$9</f>
        <v>5.7142857142857141E-2</v>
      </c>
      <c r="K80" s="4">
        <f>(Table1[[#This Row],[sp_attack]]-$P$12)/$P$14</f>
        <v>0.16304347826086957</v>
      </c>
      <c r="L80" s="4">
        <f>(Table1[[#This Row],[sp_defense]]-$P$17)/$P$19</f>
        <v>9.5238095238095233E-2</v>
      </c>
    </row>
    <row r="81" spans="1:12">
      <c r="A81" t="s">
        <v>2796</v>
      </c>
      <c r="B81" t="s">
        <v>302</v>
      </c>
      <c r="C81" t="s">
        <v>66</v>
      </c>
      <c r="D81" t="s">
        <v>253</v>
      </c>
      <c r="E81">
        <v>1000000</v>
      </c>
      <c r="F81">
        <v>30</v>
      </c>
      <c r="G81">
        <v>130</v>
      </c>
      <c r="H81">
        <v>80</v>
      </c>
      <c r="I81" s="4">
        <f>(Table1[[#This Row],[experience_growth]]-$P$3)/$P$4</f>
        <v>0.38461538461538464</v>
      </c>
      <c r="J81" s="4">
        <f>(Table1[[#This Row],[speed]]-$P$7)/$P$9</f>
        <v>0.14285714285714285</v>
      </c>
      <c r="K81" s="4">
        <f>(Table1[[#This Row],[sp_attack]]-$P$12)/$P$14</f>
        <v>0.65217391304347827</v>
      </c>
      <c r="L81" s="4">
        <f>(Table1[[#This Row],[sp_defense]]-$P$17)/$P$19</f>
        <v>0.2857142857142857</v>
      </c>
    </row>
    <row r="82" spans="1:12">
      <c r="A82" t="s">
        <v>2797</v>
      </c>
      <c r="B82" t="s">
        <v>306</v>
      </c>
      <c r="C82" t="s">
        <v>128</v>
      </c>
      <c r="D82" t="s">
        <v>307</v>
      </c>
      <c r="E82">
        <v>1000000</v>
      </c>
      <c r="F82">
        <v>45</v>
      </c>
      <c r="G82">
        <v>95</v>
      </c>
      <c r="H82">
        <v>55</v>
      </c>
      <c r="I82" s="4">
        <f>(Table1[[#This Row],[experience_growth]]-$P$3)/$P$4</f>
        <v>0.38461538461538464</v>
      </c>
      <c r="J82" s="4">
        <f>(Table1[[#This Row],[speed]]-$P$7)/$P$9</f>
        <v>0.22857142857142856</v>
      </c>
      <c r="K82" s="4">
        <f>(Table1[[#This Row],[sp_attack]]-$P$12)/$P$14</f>
        <v>0.46195652173913043</v>
      </c>
      <c r="L82" s="4">
        <f>(Table1[[#This Row],[sp_defense]]-$P$17)/$P$19</f>
        <v>0.16666666666666666</v>
      </c>
    </row>
    <row r="83" spans="1:12">
      <c r="A83" t="s">
        <v>2797</v>
      </c>
      <c r="B83" t="s">
        <v>309</v>
      </c>
      <c r="C83" t="s">
        <v>128</v>
      </c>
      <c r="D83" t="s">
        <v>307</v>
      </c>
      <c r="E83">
        <v>1000000</v>
      </c>
      <c r="F83">
        <v>70</v>
      </c>
      <c r="G83">
        <v>120</v>
      </c>
      <c r="H83">
        <v>70</v>
      </c>
      <c r="I83" s="4">
        <f>(Table1[[#This Row],[experience_growth]]-$P$3)/$P$4</f>
        <v>0.38461538461538464</v>
      </c>
      <c r="J83" s="4">
        <f>(Table1[[#This Row],[speed]]-$P$7)/$P$9</f>
        <v>0.37142857142857144</v>
      </c>
      <c r="K83" s="4">
        <f>(Table1[[#This Row],[sp_attack]]-$P$12)/$P$14</f>
        <v>0.59782608695652173</v>
      </c>
      <c r="L83" s="4">
        <f>(Table1[[#This Row],[sp_defense]]-$P$17)/$P$19</f>
        <v>0.23809523809523808</v>
      </c>
    </row>
    <row r="84" spans="1:12">
      <c r="A84" t="s">
        <v>2798</v>
      </c>
      <c r="B84" t="s">
        <v>313</v>
      </c>
      <c r="C84" t="s">
        <v>99</v>
      </c>
      <c r="D84" t="s">
        <v>61</v>
      </c>
      <c r="E84">
        <v>1000000</v>
      </c>
      <c r="F84">
        <v>60</v>
      </c>
      <c r="G84">
        <v>58</v>
      </c>
      <c r="H84">
        <v>62</v>
      </c>
      <c r="I84" s="4">
        <f>(Table1[[#This Row],[experience_growth]]-$P$3)/$P$4</f>
        <v>0.38461538461538464</v>
      </c>
      <c r="J84" s="4">
        <f>(Table1[[#This Row],[speed]]-$P$7)/$P$9</f>
        <v>0.31428571428571428</v>
      </c>
      <c r="K84" s="4">
        <f>(Table1[[#This Row],[sp_attack]]-$P$12)/$P$14</f>
        <v>0.2608695652173913</v>
      </c>
      <c r="L84" s="4">
        <f>(Table1[[#This Row],[sp_defense]]-$P$17)/$P$19</f>
        <v>0.2</v>
      </c>
    </row>
    <row r="85" spans="1:12">
      <c r="A85" t="s">
        <v>2799</v>
      </c>
      <c r="B85" t="s">
        <v>317</v>
      </c>
      <c r="C85" t="s">
        <v>99</v>
      </c>
      <c r="D85" t="s">
        <v>61</v>
      </c>
      <c r="E85">
        <v>1000000</v>
      </c>
      <c r="F85">
        <v>75</v>
      </c>
      <c r="G85">
        <v>35</v>
      </c>
      <c r="H85">
        <v>35</v>
      </c>
      <c r="I85" s="4">
        <f>(Table1[[#This Row],[experience_growth]]-$P$3)/$P$4</f>
        <v>0.38461538461538464</v>
      </c>
      <c r="J85" s="4">
        <f>(Table1[[#This Row],[speed]]-$P$7)/$P$9</f>
        <v>0.4</v>
      </c>
      <c r="K85" s="4">
        <f>(Table1[[#This Row],[sp_attack]]-$P$12)/$P$14</f>
        <v>0.1358695652173913</v>
      </c>
      <c r="L85" s="4">
        <f>(Table1[[#This Row],[sp_defense]]-$P$17)/$P$19</f>
        <v>7.1428571428571425E-2</v>
      </c>
    </row>
    <row r="86" spans="1:12">
      <c r="A86" t="s">
        <v>2800</v>
      </c>
      <c r="B86" t="s">
        <v>320</v>
      </c>
      <c r="C86" t="s">
        <v>99</v>
      </c>
      <c r="D86" t="s">
        <v>61</v>
      </c>
      <c r="E86">
        <v>1000000</v>
      </c>
      <c r="F86">
        <v>110</v>
      </c>
      <c r="G86">
        <v>60</v>
      </c>
      <c r="H86">
        <v>60</v>
      </c>
      <c r="I86" s="4">
        <f>(Table1[[#This Row],[experience_growth]]-$P$3)/$P$4</f>
        <v>0.38461538461538464</v>
      </c>
      <c r="J86" s="4">
        <f>(Table1[[#This Row],[speed]]-$P$7)/$P$9</f>
        <v>0.6</v>
      </c>
      <c r="K86" s="4">
        <f>(Table1[[#This Row],[sp_attack]]-$P$12)/$P$14</f>
        <v>0.27173913043478259</v>
      </c>
      <c r="L86" s="4">
        <f>(Table1[[#This Row],[sp_defense]]-$P$17)/$P$19</f>
        <v>0.19047619047619047</v>
      </c>
    </row>
    <row r="87" spans="1:12">
      <c r="A87" t="s">
        <v>2801</v>
      </c>
      <c r="B87" t="s">
        <v>324</v>
      </c>
      <c r="C87" t="s">
        <v>66</v>
      </c>
      <c r="E87">
        <v>1000000</v>
      </c>
      <c r="F87">
        <v>45</v>
      </c>
      <c r="G87">
        <v>45</v>
      </c>
      <c r="H87">
        <v>70</v>
      </c>
      <c r="I87" s="4">
        <f>(Table1[[#This Row],[experience_growth]]-$P$3)/$P$4</f>
        <v>0.38461538461538464</v>
      </c>
      <c r="J87" s="4">
        <f>(Table1[[#This Row],[speed]]-$P$7)/$P$9</f>
        <v>0.22857142857142856</v>
      </c>
      <c r="K87" s="4">
        <f>(Table1[[#This Row],[sp_attack]]-$P$12)/$P$14</f>
        <v>0.19021739130434784</v>
      </c>
      <c r="L87" s="4">
        <f>(Table1[[#This Row],[sp_defense]]-$P$17)/$P$19</f>
        <v>0.23809523809523808</v>
      </c>
    </row>
    <row r="88" spans="1:12">
      <c r="A88" t="s">
        <v>2801</v>
      </c>
      <c r="B88" t="s">
        <v>326</v>
      </c>
      <c r="C88" t="s">
        <v>66</v>
      </c>
      <c r="D88" t="s">
        <v>136</v>
      </c>
      <c r="E88">
        <v>1000000</v>
      </c>
      <c r="F88">
        <v>70</v>
      </c>
      <c r="G88">
        <v>70</v>
      </c>
      <c r="H88">
        <v>95</v>
      </c>
      <c r="I88" s="4">
        <f>(Table1[[#This Row],[experience_growth]]-$P$3)/$P$4</f>
        <v>0.38461538461538464</v>
      </c>
      <c r="J88" s="4">
        <f>(Table1[[#This Row],[speed]]-$P$7)/$P$9</f>
        <v>0.37142857142857144</v>
      </c>
      <c r="K88" s="4">
        <f>(Table1[[#This Row],[sp_attack]]-$P$12)/$P$14</f>
        <v>0.32608695652173914</v>
      </c>
      <c r="L88" s="4">
        <f>(Table1[[#This Row],[sp_defense]]-$P$17)/$P$19</f>
        <v>0.35714285714285715</v>
      </c>
    </row>
    <row r="89" spans="1:12">
      <c r="A89" t="s">
        <v>2802</v>
      </c>
      <c r="B89" t="s">
        <v>330</v>
      </c>
      <c r="C89" t="s">
        <v>46</v>
      </c>
      <c r="D89" t="s">
        <v>46</v>
      </c>
      <c r="E89">
        <v>1000000</v>
      </c>
      <c r="F89">
        <v>25</v>
      </c>
      <c r="G89">
        <v>40</v>
      </c>
      <c r="H89">
        <v>50</v>
      </c>
      <c r="I89" s="4">
        <f>(Table1[[#This Row],[experience_growth]]-$P$3)/$P$4</f>
        <v>0.38461538461538464</v>
      </c>
      <c r="J89" s="4">
        <f>(Table1[[#This Row],[speed]]-$P$7)/$P$9</f>
        <v>0.11428571428571428</v>
      </c>
      <c r="K89" s="4">
        <f>(Table1[[#This Row],[sp_attack]]-$P$12)/$P$14</f>
        <v>0.16304347826086957</v>
      </c>
      <c r="L89" s="4">
        <f>(Table1[[#This Row],[sp_defense]]-$P$17)/$P$19</f>
        <v>0.14285714285714285</v>
      </c>
    </row>
    <row r="90" spans="1:12">
      <c r="A90" t="s">
        <v>2802</v>
      </c>
      <c r="B90" t="s">
        <v>332</v>
      </c>
      <c r="C90" t="s">
        <v>46</v>
      </c>
      <c r="D90" t="s">
        <v>46</v>
      </c>
      <c r="E90">
        <v>1000000</v>
      </c>
      <c r="F90">
        <v>50</v>
      </c>
      <c r="G90">
        <v>65</v>
      </c>
      <c r="H90">
        <v>100</v>
      </c>
      <c r="I90" s="4">
        <f>(Table1[[#This Row],[experience_growth]]-$P$3)/$P$4</f>
        <v>0.38461538461538464</v>
      </c>
      <c r="J90" s="4">
        <f>(Table1[[#This Row],[speed]]-$P$7)/$P$9</f>
        <v>0.25714285714285712</v>
      </c>
      <c r="K90" s="4">
        <f>(Table1[[#This Row],[sp_attack]]-$P$12)/$P$14</f>
        <v>0.29891304347826086</v>
      </c>
      <c r="L90" s="4">
        <f>(Table1[[#This Row],[sp_defense]]-$P$17)/$P$19</f>
        <v>0.38095238095238093</v>
      </c>
    </row>
    <row r="91" spans="1:12">
      <c r="A91" t="s">
        <v>2803</v>
      </c>
      <c r="B91" t="s">
        <v>336</v>
      </c>
      <c r="C91" t="s">
        <v>66</v>
      </c>
      <c r="E91">
        <v>1250000</v>
      </c>
      <c r="F91">
        <v>40</v>
      </c>
      <c r="G91">
        <v>45</v>
      </c>
      <c r="H91">
        <v>25</v>
      </c>
      <c r="I91" s="4">
        <f>(Table1[[#This Row],[experience_growth]]-$P$3)/$P$4</f>
        <v>0.625</v>
      </c>
      <c r="J91" s="4">
        <f>(Table1[[#This Row],[speed]]-$P$7)/$P$9</f>
        <v>0.2</v>
      </c>
      <c r="K91" s="4">
        <f>(Table1[[#This Row],[sp_attack]]-$P$12)/$P$14</f>
        <v>0.19021739130434784</v>
      </c>
      <c r="L91" s="4">
        <f>(Table1[[#This Row],[sp_defense]]-$P$17)/$P$19</f>
        <v>2.3809523809523808E-2</v>
      </c>
    </row>
    <row r="92" spans="1:12">
      <c r="A92" t="s">
        <v>2803</v>
      </c>
      <c r="B92" t="s">
        <v>338</v>
      </c>
      <c r="C92" t="s">
        <v>66</v>
      </c>
      <c r="D92" t="s">
        <v>136</v>
      </c>
      <c r="E92">
        <v>1250000</v>
      </c>
      <c r="F92">
        <v>70</v>
      </c>
      <c r="G92">
        <v>85</v>
      </c>
      <c r="H92">
        <v>45</v>
      </c>
      <c r="I92" s="4">
        <f>(Table1[[#This Row],[experience_growth]]-$P$3)/$P$4</f>
        <v>0.625</v>
      </c>
      <c r="J92" s="4">
        <f>(Table1[[#This Row],[speed]]-$P$7)/$P$9</f>
        <v>0.37142857142857144</v>
      </c>
      <c r="K92" s="4">
        <f>(Table1[[#This Row],[sp_attack]]-$P$12)/$P$14</f>
        <v>0.40760869565217389</v>
      </c>
      <c r="L92" s="4">
        <f>(Table1[[#This Row],[sp_defense]]-$P$17)/$P$19</f>
        <v>0.11904761904761904</v>
      </c>
    </row>
    <row r="93" spans="1:12">
      <c r="A93" t="s">
        <v>2804</v>
      </c>
      <c r="B93" t="s">
        <v>342</v>
      </c>
      <c r="C93" t="s">
        <v>343</v>
      </c>
      <c r="D93" t="s">
        <v>46</v>
      </c>
      <c r="E93">
        <v>1059860</v>
      </c>
      <c r="F93">
        <v>80</v>
      </c>
      <c r="G93">
        <v>100</v>
      </c>
      <c r="H93">
        <v>35</v>
      </c>
      <c r="I93" s="4">
        <f>(Table1[[#This Row],[experience_growth]]-$P$3)/$P$4</f>
        <v>0.44217307692307695</v>
      </c>
      <c r="J93" s="4">
        <f>(Table1[[#This Row],[speed]]-$P$7)/$P$9</f>
        <v>0.42857142857142855</v>
      </c>
      <c r="K93" s="4">
        <f>(Table1[[#This Row],[sp_attack]]-$P$12)/$P$14</f>
        <v>0.4891304347826087</v>
      </c>
      <c r="L93" s="4">
        <f>(Table1[[#This Row],[sp_defense]]-$P$17)/$P$19</f>
        <v>7.1428571428571425E-2</v>
      </c>
    </row>
    <row r="94" spans="1:12">
      <c r="A94" t="s">
        <v>2804</v>
      </c>
      <c r="B94" t="s">
        <v>345</v>
      </c>
      <c r="C94" t="s">
        <v>343</v>
      </c>
      <c r="D94" t="s">
        <v>46</v>
      </c>
      <c r="E94">
        <v>1059860</v>
      </c>
      <c r="F94">
        <v>95</v>
      </c>
      <c r="G94">
        <v>115</v>
      </c>
      <c r="H94">
        <v>55</v>
      </c>
      <c r="I94" s="4">
        <f>(Table1[[#This Row],[experience_growth]]-$P$3)/$P$4</f>
        <v>0.44217307692307695</v>
      </c>
      <c r="J94" s="4">
        <f>(Table1[[#This Row],[speed]]-$P$7)/$P$9</f>
        <v>0.51428571428571423</v>
      </c>
      <c r="K94" s="4">
        <f>(Table1[[#This Row],[sp_attack]]-$P$12)/$P$14</f>
        <v>0.57065217391304346</v>
      </c>
      <c r="L94" s="4">
        <f>(Table1[[#This Row],[sp_defense]]-$P$17)/$P$19</f>
        <v>0.16666666666666666</v>
      </c>
    </row>
    <row r="95" spans="1:12">
      <c r="A95" t="s">
        <v>2805</v>
      </c>
      <c r="B95" t="s">
        <v>349</v>
      </c>
      <c r="C95" t="s">
        <v>343</v>
      </c>
      <c r="D95" t="s">
        <v>46</v>
      </c>
      <c r="E95">
        <v>1059860</v>
      </c>
      <c r="F95">
        <v>130</v>
      </c>
      <c r="G95">
        <v>170</v>
      </c>
      <c r="H95">
        <v>95</v>
      </c>
      <c r="I95" s="4">
        <f>(Table1[[#This Row],[experience_growth]]-$P$3)/$P$4</f>
        <v>0.44217307692307695</v>
      </c>
      <c r="J95" s="4">
        <f>(Table1[[#This Row],[speed]]-$P$7)/$P$9</f>
        <v>0.7142857142857143</v>
      </c>
      <c r="K95" s="4">
        <f>(Table1[[#This Row],[sp_attack]]-$P$12)/$P$14</f>
        <v>0.86956521739130432</v>
      </c>
      <c r="L95" s="4">
        <f>(Table1[[#This Row],[sp_defense]]-$P$17)/$P$19</f>
        <v>0.35714285714285715</v>
      </c>
    </row>
    <row r="96" spans="1:12">
      <c r="A96" t="s">
        <v>2806</v>
      </c>
      <c r="B96" t="s">
        <v>353</v>
      </c>
      <c r="C96" t="s">
        <v>284</v>
      </c>
      <c r="D96" t="s">
        <v>135</v>
      </c>
      <c r="E96">
        <v>1000000</v>
      </c>
      <c r="F96">
        <v>70</v>
      </c>
      <c r="G96">
        <v>30</v>
      </c>
      <c r="H96">
        <v>45</v>
      </c>
      <c r="I96" s="4">
        <f>(Table1[[#This Row],[experience_growth]]-$P$3)/$P$4</f>
        <v>0.38461538461538464</v>
      </c>
      <c r="J96" s="4">
        <f>(Table1[[#This Row],[speed]]-$P$7)/$P$9</f>
        <v>0.37142857142857144</v>
      </c>
      <c r="K96" s="4">
        <f>(Table1[[#This Row],[sp_attack]]-$P$12)/$P$14</f>
        <v>0.10869565217391304</v>
      </c>
      <c r="L96" s="4">
        <f>(Table1[[#This Row],[sp_defense]]-$P$17)/$P$19</f>
        <v>0.11904761904761904</v>
      </c>
    </row>
    <row r="97" spans="1:12">
      <c r="A97" t="s">
        <v>2807</v>
      </c>
      <c r="B97" t="s">
        <v>357</v>
      </c>
      <c r="C97" t="s">
        <v>253</v>
      </c>
      <c r="E97">
        <v>1000000</v>
      </c>
      <c r="F97">
        <v>42</v>
      </c>
      <c r="G97">
        <v>43</v>
      </c>
      <c r="H97">
        <v>90</v>
      </c>
      <c r="I97" s="4">
        <f>(Table1[[#This Row],[experience_growth]]-$P$3)/$P$4</f>
        <v>0.38461538461538464</v>
      </c>
      <c r="J97" s="4">
        <f>(Table1[[#This Row],[speed]]-$P$7)/$P$9</f>
        <v>0.21142857142857144</v>
      </c>
      <c r="K97" s="4">
        <f>(Table1[[#This Row],[sp_attack]]-$P$12)/$P$14</f>
        <v>0.17934782608695651</v>
      </c>
      <c r="L97" s="4">
        <f>(Table1[[#This Row],[sp_defense]]-$P$17)/$P$19</f>
        <v>0.33333333333333331</v>
      </c>
    </row>
    <row r="98" spans="1:12">
      <c r="A98" t="s">
        <v>2807</v>
      </c>
      <c r="B98" t="s">
        <v>359</v>
      </c>
      <c r="C98" t="s">
        <v>253</v>
      </c>
      <c r="E98">
        <v>1000000</v>
      </c>
      <c r="F98">
        <v>67</v>
      </c>
      <c r="G98">
        <v>73</v>
      </c>
      <c r="H98">
        <v>115</v>
      </c>
      <c r="I98" s="4">
        <f>(Table1[[#This Row],[experience_growth]]-$P$3)/$P$4</f>
        <v>0.38461538461538464</v>
      </c>
      <c r="J98" s="4">
        <f>(Table1[[#This Row],[speed]]-$P$7)/$P$9</f>
        <v>0.35428571428571426</v>
      </c>
      <c r="K98" s="4">
        <f>(Table1[[#This Row],[sp_attack]]-$P$12)/$P$14</f>
        <v>0.34239130434782611</v>
      </c>
      <c r="L98" s="4">
        <f>(Table1[[#This Row],[sp_defense]]-$P$17)/$P$19</f>
        <v>0.45238095238095238</v>
      </c>
    </row>
    <row r="99" spans="1:12">
      <c r="A99" t="s">
        <v>2808</v>
      </c>
      <c r="B99" t="s">
        <v>363</v>
      </c>
      <c r="C99" t="s">
        <v>66</v>
      </c>
      <c r="E99">
        <v>1000000</v>
      </c>
      <c r="F99">
        <v>50</v>
      </c>
      <c r="G99">
        <v>25</v>
      </c>
      <c r="H99">
        <v>25</v>
      </c>
      <c r="I99" s="4">
        <f>(Table1[[#This Row],[experience_growth]]-$P$3)/$P$4</f>
        <v>0.38461538461538464</v>
      </c>
      <c r="J99" s="4">
        <f>(Table1[[#This Row],[speed]]-$P$7)/$P$9</f>
        <v>0.25714285714285712</v>
      </c>
      <c r="K99" s="4">
        <f>(Table1[[#This Row],[sp_attack]]-$P$12)/$P$14</f>
        <v>8.1521739130434784E-2</v>
      </c>
      <c r="L99" s="4">
        <f>(Table1[[#This Row],[sp_defense]]-$P$17)/$P$19</f>
        <v>2.3809523809523808E-2</v>
      </c>
    </row>
    <row r="100" spans="1:12">
      <c r="A100" t="s">
        <v>2809</v>
      </c>
      <c r="B100" t="s">
        <v>366</v>
      </c>
      <c r="C100" t="s">
        <v>66</v>
      </c>
      <c r="E100">
        <v>1000000</v>
      </c>
      <c r="F100">
        <v>75</v>
      </c>
      <c r="G100">
        <v>50</v>
      </c>
      <c r="H100">
        <v>50</v>
      </c>
      <c r="I100" s="4">
        <f>(Table1[[#This Row],[experience_growth]]-$P$3)/$P$4</f>
        <v>0.38461538461538464</v>
      </c>
      <c r="J100" s="4">
        <f>(Table1[[#This Row],[speed]]-$P$7)/$P$9</f>
        <v>0.4</v>
      </c>
      <c r="K100" s="4">
        <f>(Table1[[#This Row],[sp_attack]]-$P$12)/$P$14</f>
        <v>0.21739130434782608</v>
      </c>
      <c r="L100" s="4">
        <f>(Table1[[#This Row],[sp_defense]]-$P$17)/$P$19</f>
        <v>0.14285714285714285</v>
      </c>
    </row>
    <row r="101" spans="1:12">
      <c r="A101" t="s">
        <v>2810</v>
      </c>
      <c r="B101" t="s">
        <v>370</v>
      </c>
      <c r="C101" t="s">
        <v>128</v>
      </c>
      <c r="E101">
        <v>1000000</v>
      </c>
      <c r="F101">
        <v>100</v>
      </c>
      <c r="G101">
        <v>55</v>
      </c>
      <c r="H101">
        <v>55</v>
      </c>
      <c r="I101" s="4">
        <f>(Table1[[#This Row],[experience_growth]]-$P$3)/$P$4</f>
        <v>0.38461538461538464</v>
      </c>
      <c r="J101" s="4">
        <f>(Table1[[#This Row],[speed]]-$P$7)/$P$9</f>
        <v>0.54285714285714282</v>
      </c>
      <c r="K101" s="4">
        <f>(Table1[[#This Row],[sp_attack]]-$P$12)/$P$14</f>
        <v>0.24456521739130435</v>
      </c>
      <c r="L101" s="4">
        <f>(Table1[[#This Row],[sp_defense]]-$P$17)/$P$19</f>
        <v>0.16666666666666666</v>
      </c>
    </row>
    <row r="102" spans="1:12">
      <c r="A102" t="s">
        <v>2810</v>
      </c>
      <c r="B102" t="s">
        <v>372</v>
      </c>
      <c r="C102" t="s">
        <v>128</v>
      </c>
      <c r="E102">
        <v>1000000</v>
      </c>
      <c r="F102">
        <v>150</v>
      </c>
      <c r="G102">
        <v>80</v>
      </c>
      <c r="H102">
        <v>80</v>
      </c>
      <c r="I102" s="4">
        <f>(Table1[[#This Row],[experience_growth]]-$P$3)/$P$4</f>
        <v>0.38461538461538464</v>
      </c>
      <c r="J102" s="4">
        <f>(Table1[[#This Row],[speed]]-$P$7)/$P$9</f>
        <v>0.82857142857142863</v>
      </c>
      <c r="K102" s="4">
        <f>(Table1[[#This Row],[sp_attack]]-$P$12)/$P$14</f>
        <v>0.38043478260869568</v>
      </c>
      <c r="L102" s="4">
        <f>(Table1[[#This Row],[sp_defense]]-$P$17)/$P$19</f>
        <v>0.2857142857142857</v>
      </c>
    </row>
    <row r="103" spans="1:12">
      <c r="A103" t="s">
        <v>2811</v>
      </c>
      <c r="B103" t="s">
        <v>376</v>
      </c>
      <c r="C103" t="s">
        <v>45</v>
      </c>
      <c r="D103" t="s">
        <v>253</v>
      </c>
      <c r="E103">
        <v>1250000</v>
      </c>
      <c r="F103">
        <v>40</v>
      </c>
      <c r="G103">
        <v>60</v>
      </c>
      <c r="H103">
        <v>45</v>
      </c>
      <c r="I103" s="4">
        <f>(Table1[[#This Row],[experience_growth]]-$P$3)/$P$4</f>
        <v>0.625</v>
      </c>
      <c r="J103" s="4">
        <f>(Table1[[#This Row],[speed]]-$P$7)/$P$9</f>
        <v>0.2</v>
      </c>
      <c r="K103" s="4">
        <f>(Table1[[#This Row],[sp_attack]]-$P$12)/$P$14</f>
        <v>0.27173913043478259</v>
      </c>
      <c r="L103" s="4">
        <f>(Table1[[#This Row],[sp_defense]]-$P$17)/$P$19</f>
        <v>0.11904761904761904</v>
      </c>
    </row>
    <row r="104" spans="1:12">
      <c r="A104" t="s">
        <v>2812</v>
      </c>
      <c r="B104" t="s">
        <v>380</v>
      </c>
      <c r="C104" t="s">
        <v>45</v>
      </c>
      <c r="D104" t="s">
        <v>253</v>
      </c>
      <c r="E104">
        <v>1250000</v>
      </c>
      <c r="F104">
        <v>45</v>
      </c>
      <c r="G104">
        <v>125</v>
      </c>
      <c r="H104">
        <v>75</v>
      </c>
      <c r="I104" s="4">
        <f>(Table1[[#This Row],[experience_growth]]-$P$3)/$P$4</f>
        <v>0.625</v>
      </c>
      <c r="J104" s="4">
        <f>(Table1[[#This Row],[speed]]-$P$7)/$P$9</f>
        <v>0.22857142857142856</v>
      </c>
      <c r="K104" s="4">
        <f>(Table1[[#This Row],[sp_attack]]-$P$12)/$P$14</f>
        <v>0.625</v>
      </c>
      <c r="L104" s="4">
        <f>(Table1[[#This Row],[sp_defense]]-$P$17)/$P$19</f>
        <v>0.26190476190476192</v>
      </c>
    </row>
    <row r="105" spans="1:12">
      <c r="A105" t="s">
        <v>2813</v>
      </c>
      <c r="B105" t="s">
        <v>384</v>
      </c>
      <c r="C105" t="s">
        <v>135</v>
      </c>
      <c r="E105">
        <v>1000000</v>
      </c>
      <c r="F105">
        <v>35</v>
      </c>
      <c r="G105">
        <v>40</v>
      </c>
      <c r="H105">
        <v>50</v>
      </c>
      <c r="I105" s="4">
        <f>(Table1[[#This Row],[experience_growth]]-$P$3)/$P$4</f>
        <v>0.38461538461538464</v>
      </c>
      <c r="J105" s="4">
        <f>(Table1[[#This Row],[speed]]-$P$7)/$P$9</f>
        <v>0.17142857142857143</v>
      </c>
      <c r="K105" s="4">
        <f>(Table1[[#This Row],[sp_attack]]-$P$12)/$P$14</f>
        <v>0.16304347826086957</v>
      </c>
      <c r="L105" s="4">
        <f>(Table1[[#This Row],[sp_defense]]-$P$17)/$P$19</f>
        <v>0.14285714285714285</v>
      </c>
    </row>
    <row r="106" spans="1:12">
      <c r="A106" t="s">
        <v>2814</v>
      </c>
      <c r="B106" t="s">
        <v>388</v>
      </c>
      <c r="C106" t="s">
        <v>135</v>
      </c>
      <c r="D106" t="s">
        <v>55</v>
      </c>
      <c r="E106">
        <v>1000000</v>
      </c>
      <c r="F106">
        <v>45</v>
      </c>
      <c r="G106">
        <v>50</v>
      </c>
      <c r="H106">
        <v>80</v>
      </c>
      <c r="I106" s="4">
        <f>(Table1[[#This Row],[experience_growth]]-$P$3)/$P$4</f>
        <v>0.38461538461538464</v>
      </c>
      <c r="J106" s="4">
        <f>(Table1[[#This Row],[speed]]-$P$7)/$P$9</f>
        <v>0.22857142857142856</v>
      </c>
      <c r="K106" s="4">
        <f>(Table1[[#This Row],[sp_attack]]-$P$12)/$P$14</f>
        <v>0.21739130434782608</v>
      </c>
      <c r="L106" s="4">
        <f>(Table1[[#This Row],[sp_defense]]-$P$17)/$P$19</f>
        <v>0.2857142857142857</v>
      </c>
    </row>
    <row r="107" spans="1:12">
      <c r="A107" t="s">
        <v>2815</v>
      </c>
      <c r="B107" t="s">
        <v>392</v>
      </c>
      <c r="C107" t="s">
        <v>231</v>
      </c>
      <c r="E107">
        <v>1000000</v>
      </c>
      <c r="F107">
        <v>87</v>
      </c>
      <c r="G107">
        <v>35</v>
      </c>
      <c r="H107">
        <v>110</v>
      </c>
      <c r="I107" s="4">
        <f>(Table1[[#This Row],[experience_growth]]-$P$3)/$P$4</f>
        <v>0.38461538461538464</v>
      </c>
      <c r="J107" s="4">
        <f>(Table1[[#This Row],[speed]]-$P$7)/$P$9</f>
        <v>0.46857142857142858</v>
      </c>
      <c r="K107" s="4">
        <f>(Table1[[#This Row],[sp_attack]]-$P$12)/$P$14</f>
        <v>0.1358695652173913</v>
      </c>
      <c r="L107" s="4">
        <f>(Table1[[#This Row],[sp_defense]]-$P$17)/$P$19</f>
        <v>0.42857142857142855</v>
      </c>
    </row>
    <row r="108" spans="1:12">
      <c r="A108" t="s">
        <v>2816</v>
      </c>
      <c r="B108" t="s">
        <v>396</v>
      </c>
      <c r="C108" t="s">
        <v>231</v>
      </c>
      <c r="E108">
        <v>1000000</v>
      </c>
      <c r="F108">
        <v>76</v>
      </c>
      <c r="G108">
        <v>35</v>
      </c>
      <c r="H108">
        <v>110</v>
      </c>
      <c r="I108" s="4">
        <f>(Table1[[#This Row],[experience_growth]]-$P$3)/$P$4</f>
        <v>0.38461538461538464</v>
      </c>
      <c r="J108" s="4">
        <f>(Table1[[#This Row],[speed]]-$P$7)/$P$9</f>
        <v>0.40571428571428569</v>
      </c>
      <c r="K108" s="4">
        <f>(Table1[[#This Row],[sp_attack]]-$P$12)/$P$14</f>
        <v>0.1358695652173913</v>
      </c>
      <c r="L108" s="4">
        <f>(Table1[[#This Row],[sp_defense]]-$P$17)/$P$19</f>
        <v>0.42857142857142855</v>
      </c>
    </row>
    <row r="109" spans="1:12">
      <c r="A109" t="s">
        <v>2817</v>
      </c>
      <c r="B109" t="s">
        <v>400</v>
      </c>
      <c r="C109" t="s">
        <v>99</v>
      </c>
      <c r="E109">
        <v>1000000</v>
      </c>
      <c r="F109">
        <v>30</v>
      </c>
      <c r="G109">
        <v>60</v>
      </c>
      <c r="H109">
        <v>75</v>
      </c>
      <c r="I109" s="4">
        <f>(Table1[[#This Row],[experience_growth]]-$P$3)/$P$4</f>
        <v>0.38461538461538464</v>
      </c>
      <c r="J109" s="4">
        <f>(Table1[[#This Row],[speed]]-$P$7)/$P$9</f>
        <v>0.14285714285714285</v>
      </c>
      <c r="K109" s="4">
        <f>(Table1[[#This Row],[sp_attack]]-$P$12)/$P$14</f>
        <v>0.27173913043478259</v>
      </c>
      <c r="L109" s="4">
        <f>(Table1[[#This Row],[sp_defense]]-$P$17)/$P$19</f>
        <v>0.26190476190476192</v>
      </c>
    </row>
    <row r="110" spans="1:12">
      <c r="A110" t="s">
        <v>2818</v>
      </c>
      <c r="B110" t="s">
        <v>403</v>
      </c>
      <c r="C110" t="s">
        <v>46</v>
      </c>
      <c r="E110">
        <v>1000000</v>
      </c>
      <c r="F110">
        <v>35</v>
      </c>
      <c r="G110">
        <v>60</v>
      </c>
      <c r="H110">
        <v>45</v>
      </c>
      <c r="I110" s="4">
        <f>(Table1[[#This Row],[experience_growth]]-$P$3)/$P$4</f>
        <v>0.38461538461538464</v>
      </c>
      <c r="J110" s="4">
        <f>(Table1[[#This Row],[speed]]-$P$7)/$P$9</f>
        <v>0.17142857142857143</v>
      </c>
      <c r="K110" s="4">
        <f>(Table1[[#This Row],[sp_attack]]-$P$12)/$P$14</f>
        <v>0.27173913043478259</v>
      </c>
      <c r="L110" s="4">
        <f>(Table1[[#This Row],[sp_defense]]-$P$17)/$P$19</f>
        <v>0.11904761904761904</v>
      </c>
    </row>
    <row r="111" spans="1:12">
      <c r="A111" t="s">
        <v>2818</v>
      </c>
      <c r="B111" t="s">
        <v>405</v>
      </c>
      <c r="C111" t="s">
        <v>46</v>
      </c>
      <c r="E111">
        <v>1000000</v>
      </c>
      <c r="F111">
        <v>60</v>
      </c>
      <c r="G111">
        <v>85</v>
      </c>
      <c r="H111">
        <v>70</v>
      </c>
      <c r="I111" s="4">
        <f>(Table1[[#This Row],[experience_growth]]-$P$3)/$P$4</f>
        <v>0.38461538461538464</v>
      </c>
      <c r="J111" s="4">
        <f>(Table1[[#This Row],[speed]]-$P$7)/$P$9</f>
        <v>0.31428571428571428</v>
      </c>
      <c r="K111" s="4">
        <f>(Table1[[#This Row],[sp_attack]]-$P$12)/$P$14</f>
        <v>0.40760869565217389</v>
      </c>
      <c r="L111" s="4">
        <f>(Table1[[#This Row],[sp_defense]]-$P$17)/$P$19</f>
        <v>0.23809523809523808</v>
      </c>
    </row>
    <row r="112" spans="1:12">
      <c r="A112" t="s">
        <v>2819</v>
      </c>
      <c r="B112" t="s">
        <v>409</v>
      </c>
      <c r="C112" t="s">
        <v>135</v>
      </c>
      <c r="D112" t="s">
        <v>284</v>
      </c>
      <c r="E112">
        <v>1250000</v>
      </c>
      <c r="F112">
        <v>25</v>
      </c>
      <c r="G112">
        <v>30</v>
      </c>
      <c r="H112">
        <v>30</v>
      </c>
      <c r="I112" s="4">
        <f>(Table1[[#This Row],[experience_growth]]-$P$3)/$P$4</f>
        <v>0.625</v>
      </c>
      <c r="J112" s="4">
        <f>(Table1[[#This Row],[speed]]-$P$7)/$P$9</f>
        <v>0.11428571428571428</v>
      </c>
      <c r="K112" s="4">
        <f>(Table1[[#This Row],[sp_attack]]-$P$12)/$P$14</f>
        <v>0.10869565217391304</v>
      </c>
      <c r="L112" s="4">
        <f>(Table1[[#This Row],[sp_defense]]-$P$17)/$P$19</f>
        <v>4.7619047619047616E-2</v>
      </c>
    </row>
    <row r="113" spans="1:12">
      <c r="A113" t="s">
        <v>2770</v>
      </c>
      <c r="B113" t="s">
        <v>411</v>
      </c>
      <c r="C113" t="s">
        <v>135</v>
      </c>
      <c r="D113" t="s">
        <v>284</v>
      </c>
      <c r="E113">
        <v>1250000</v>
      </c>
      <c r="F113">
        <v>40</v>
      </c>
      <c r="G113">
        <v>45</v>
      </c>
      <c r="H113">
        <v>45</v>
      </c>
      <c r="I113" s="4">
        <f>(Table1[[#This Row],[experience_growth]]-$P$3)/$P$4</f>
        <v>0.625</v>
      </c>
      <c r="J113" s="4">
        <f>(Table1[[#This Row],[speed]]-$P$7)/$P$9</f>
        <v>0.2</v>
      </c>
      <c r="K113" s="4">
        <f>(Table1[[#This Row],[sp_attack]]-$P$12)/$P$14</f>
        <v>0.19021739130434784</v>
      </c>
      <c r="L113" s="4">
        <f>(Table1[[#This Row],[sp_defense]]-$P$17)/$P$19</f>
        <v>0.11904761904761904</v>
      </c>
    </row>
    <row r="114" spans="1:12">
      <c r="A114" t="s">
        <v>2811</v>
      </c>
      <c r="B114" t="s">
        <v>414</v>
      </c>
      <c r="C114" t="s">
        <v>99</v>
      </c>
      <c r="E114">
        <v>800000</v>
      </c>
      <c r="F114">
        <v>50</v>
      </c>
      <c r="G114">
        <v>35</v>
      </c>
      <c r="H114">
        <v>105</v>
      </c>
      <c r="I114" s="4">
        <f>(Table1[[#This Row],[experience_growth]]-$P$3)/$P$4</f>
        <v>0.19230769230769232</v>
      </c>
      <c r="J114" s="4">
        <f>(Table1[[#This Row],[speed]]-$P$7)/$P$9</f>
        <v>0.25714285714285712</v>
      </c>
      <c r="K114" s="4">
        <f>(Table1[[#This Row],[sp_attack]]-$P$12)/$P$14</f>
        <v>0.1358695652173913</v>
      </c>
      <c r="L114" s="4">
        <f>(Table1[[#This Row],[sp_defense]]-$P$17)/$P$19</f>
        <v>0.40476190476190477</v>
      </c>
    </row>
    <row r="115" spans="1:12">
      <c r="A115" t="s">
        <v>2820</v>
      </c>
      <c r="B115" t="s">
        <v>418</v>
      </c>
      <c r="C115" t="s">
        <v>45</v>
      </c>
      <c r="E115">
        <v>1000000</v>
      </c>
      <c r="F115">
        <v>60</v>
      </c>
      <c r="G115">
        <v>100</v>
      </c>
      <c r="H115">
        <v>40</v>
      </c>
      <c r="I115" s="4">
        <f>(Table1[[#This Row],[experience_growth]]-$P$3)/$P$4</f>
        <v>0.38461538461538464</v>
      </c>
      <c r="J115" s="4">
        <f>(Table1[[#This Row],[speed]]-$P$7)/$P$9</f>
        <v>0.31428571428571428</v>
      </c>
      <c r="K115" s="4">
        <f>(Table1[[#This Row],[sp_attack]]-$P$12)/$P$14</f>
        <v>0.4891304347826087</v>
      </c>
      <c r="L115" s="4">
        <f>(Table1[[#This Row],[sp_defense]]-$P$17)/$P$19</f>
        <v>9.5238095238095233E-2</v>
      </c>
    </row>
    <row r="116" spans="1:12">
      <c r="A116" t="s">
        <v>2821</v>
      </c>
      <c r="B116" t="s">
        <v>422</v>
      </c>
      <c r="C116" t="s">
        <v>99</v>
      </c>
      <c r="E116">
        <v>1000000</v>
      </c>
      <c r="F116">
        <v>100</v>
      </c>
      <c r="G116">
        <v>60</v>
      </c>
      <c r="H116">
        <v>100</v>
      </c>
      <c r="I116" s="4">
        <f>(Table1[[#This Row],[experience_growth]]-$P$3)/$P$4</f>
        <v>0.38461538461538464</v>
      </c>
      <c r="J116" s="4">
        <f>(Table1[[#This Row],[speed]]-$P$7)/$P$9</f>
        <v>0.54285714285714282</v>
      </c>
      <c r="K116" s="4">
        <f>(Table1[[#This Row],[sp_attack]]-$P$12)/$P$14</f>
        <v>0.27173913043478259</v>
      </c>
      <c r="L116" s="4">
        <f>(Table1[[#This Row],[sp_defense]]-$P$17)/$P$19</f>
        <v>0.38095238095238093</v>
      </c>
    </row>
    <row r="117" spans="1:12">
      <c r="A117" t="s">
        <v>2822</v>
      </c>
      <c r="B117" t="s">
        <v>426</v>
      </c>
      <c r="C117" t="s">
        <v>66</v>
      </c>
      <c r="E117">
        <v>1000000</v>
      </c>
      <c r="F117">
        <v>60</v>
      </c>
      <c r="G117">
        <v>70</v>
      </c>
      <c r="H117">
        <v>25</v>
      </c>
      <c r="I117" s="4">
        <f>(Table1[[#This Row],[experience_growth]]-$P$3)/$P$4</f>
        <v>0.38461538461538464</v>
      </c>
      <c r="J117" s="4">
        <f>(Table1[[#This Row],[speed]]-$P$7)/$P$9</f>
        <v>0.31428571428571428</v>
      </c>
      <c r="K117" s="4">
        <f>(Table1[[#This Row],[sp_attack]]-$P$12)/$P$14</f>
        <v>0.32608695652173914</v>
      </c>
      <c r="L117" s="4">
        <f>(Table1[[#This Row],[sp_defense]]-$P$17)/$P$19</f>
        <v>2.3809523809523808E-2</v>
      </c>
    </row>
    <row r="118" spans="1:12">
      <c r="A118" t="s">
        <v>2822</v>
      </c>
      <c r="B118" t="s">
        <v>429</v>
      </c>
      <c r="C118" t="s">
        <v>66</v>
      </c>
      <c r="E118">
        <v>1000000</v>
      </c>
      <c r="F118">
        <v>85</v>
      </c>
      <c r="G118">
        <v>95</v>
      </c>
      <c r="H118">
        <v>45</v>
      </c>
      <c r="I118" s="4">
        <f>(Table1[[#This Row],[experience_growth]]-$P$3)/$P$4</f>
        <v>0.38461538461538464</v>
      </c>
      <c r="J118" s="4">
        <f>(Table1[[#This Row],[speed]]-$P$7)/$P$9</f>
        <v>0.45714285714285713</v>
      </c>
      <c r="K118" s="4">
        <f>(Table1[[#This Row],[sp_attack]]-$P$12)/$P$14</f>
        <v>0.46195652173913043</v>
      </c>
      <c r="L118" s="4">
        <f>(Table1[[#This Row],[sp_defense]]-$P$17)/$P$19</f>
        <v>0.11904761904761904</v>
      </c>
    </row>
    <row r="119" spans="1:12">
      <c r="A119" t="s">
        <v>2823</v>
      </c>
      <c r="B119" t="s">
        <v>433</v>
      </c>
      <c r="C119" t="s">
        <v>66</v>
      </c>
      <c r="E119">
        <v>1000000</v>
      </c>
      <c r="F119">
        <v>63</v>
      </c>
      <c r="G119">
        <v>35</v>
      </c>
      <c r="H119">
        <v>50</v>
      </c>
      <c r="I119" s="4">
        <f>(Table1[[#This Row],[experience_growth]]-$P$3)/$P$4</f>
        <v>0.38461538461538464</v>
      </c>
      <c r="J119" s="4">
        <f>(Table1[[#This Row],[speed]]-$P$7)/$P$9</f>
        <v>0.33142857142857141</v>
      </c>
      <c r="K119" s="4">
        <f>(Table1[[#This Row],[sp_attack]]-$P$12)/$P$14</f>
        <v>0.1358695652173913</v>
      </c>
      <c r="L119" s="4">
        <f>(Table1[[#This Row],[sp_defense]]-$P$17)/$P$19</f>
        <v>0.14285714285714285</v>
      </c>
    </row>
    <row r="120" spans="1:12">
      <c r="A120" t="s">
        <v>2823</v>
      </c>
      <c r="B120" t="s">
        <v>435</v>
      </c>
      <c r="C120" t="s">
        <v>66</v>
      </c>
      <c r="E120">
        <v>1000000</v>
      </c>
      <c r="F120">
        <v>68</v>
      </c>
      <c r="G120">
        <v>65</v>
      </c>
      <c r="H120">
        <v>80</v>
      </c>
      <c r="I120" s="4">
        <f>(Table1[[#This Row],[experience_growth]]-$P$3)/$P$4</f>
        <v>0.38461538461538464</v>
      </c>
      <c r="J120" s="4">
        <f>(Table1[[#This Row],[speed]]-$P$7)/$P$9</f>
        <v>0.36</v>
      </c>
      <c r="K120" s="4">
        <f>(Table1[[#This Row],[sp_attack]]-$P$12)/$P$14</f>
        <v>0.29891304347826086</v>
      </c>
      <c r="L120" s="4">
        <f>(Table1[[#This Row],[sp_defense]]-$P$17)/$P$19</f>
        <v>0.2857142857142857</v>
      </c>
    </row>
    <row r="121" spans="1:12">
      <c r="A121" t="s">
        <v>2824</v>
      </c>
      <c r="B121" t="s">
        <v>439</v>
      </c>
      <c r="C121" t="s">
        <v>66</v>
      </c>
      <c r="E121">
        <v>1250000</v>
      </c>
      <c r="F121">
        <v>85</v>
      </c>
      <c r="G121">
        <v>70</v>
      </c>
      <c r="H121">
        <v>55</v>
      </c>
      <c r="I121" s="4">
        <f>(Table1[[#This Row],[experience_growth]]-$P$3)/$P$4</f>
        <v>0.625</v>
      </c>
      <c r="J121" s="4">
        <f>(Table1[[#This Row],[speed]]-$P$7)/$P$9</f>
        <v>0.45714285714285713</v>
      </c>
      <c r="K121" s="4">
        <f>(Table1[[#This Row],[sp_attack]]-$P$12)/$P$14</f>
        <v>0.32608695652173914</v>
      </c>
      <c r="L121" s="4">
        <f>(Table1[[#This Row],[sp_defense]]-$P$17)/$P$19</f>
        <v>0.16666666666666666</v>
      </c>
    </row>
    <row r="122" spans="1:12">
      <c r="A122" t="s">
        <v>2825</v>
      </c>
      <c r="B122" t="s">
        <v>442</v>
      </c>
      <c r="C122" t="s">
        <v>66</v>
      </c>
      <c r="D122" t="s">
        <v>253</v>
      </c>
      <c r="E122">
        <v>1250000</v>
      </c>
      <c r="F122">
        <v>115</v>
      </c>
      <c r="G122">
        <v>100</v>
      </c>
      <c r="H122">
        <v>85</v>
      </c>
      <c r="I122" s="4">
        <f>(Table1[[#This Row],[experience_growth]]-$P$3)/$P$4</f>
        <v>0.625</v>
      </c>
      <c r="J122" s="4">
        <f>(Table1[[#This Row],[speed]]-$P$7)/$P$9</f>
        <v>0.62857142857142856</v>
      </c>
      <c r="K122" s="4">
        <f>(Table1[[#This Row],[sp_attack]]-$P$12)/$P$14</f>
        <v>0.4891304347826087</v>
      </c>
      <c r="L122" s="4">
        <f>(Table1[[#This Row],[sp_defense]]-$P$17)/$P$19</f>
        <v>0.30952380952380953</v>
      </c>
    </row>
    <row r="123" spans="1:12">
      <c r="A123" t="s">
        <v>2826</v>
      </c>
      <c r="B123" t="s">
        <v>446</v>
      </c>
      <c r="C123" t="s">
        <v>253</v>
      </c>
      <c r="D123" t="s">
        <v>159</v>
      </c>
      <c r="E123">
        <v>1000000</v>
      </c>
      <c r="F123">
        <v>90</v>
      </c>
      <c r="G123">
        <v>100</v>
      </c>
      <c r="H123">
        <v>120</v>
      </c>
      <c r="I123" s="4">
        <f>(Table1[[#This Row],[experience_growth]]-$P$3)/$P$4</f>
        <v>0.38461538461538464</v>
      </c>
      <c r="J123" s="4">
        <f>(Table1[[#This Row],[speed]]-$P$7)/$P$9</f>
        <v>0.48571428571428571</v>
      </c>
      <c r="K123" s="4">
        <f>(Table1[[#This Row],[sp_attack]]-$P$12)/$P$14</f>
        <v>0.4891304347826087</v>
      </c>
      <c r="L123" s="4">
        <f>(Table1[[#This Row],[sp_defense]]-$P$17)/$P$19</f>
        <v>0.47619047619047616</v>
      </c>
    </row>
    <row r="124" spans="1:12">
      <c r="A124" t="s">
        <v>2827</v>
      </c>
      <c r="B124" t="s">
        <v>450</v>
      </c>
      <c r="C124" t="s">
        <v>77</v>
      </c>
      <c r="D124" t="s">
        <v>61</v>
      </c>
      <c r="E124">
        <v>1000000</v>
      </c>
      <c r="F124">
        <v>105</v>
      </c>
      <c r="G124">
        <v>55</v>
      </c>
      <c r="H124">
        <v>80</v>
      </c>
      <c r="I124" s="4">
        <f>(Table1[[#This Row],[experience_growth]]-$P$3)/$P$4</f>
        <v>0.38461538461538464</v>
      </c>
      <c r="J124" s="4">
        <f>(Table1[[#This Row],[speed]]-$P$7)/$P$9</f>
        <v>0.5714285714285714</v>
      </c>
      <c r="K124" s="4">
        <f>(Table1[[#This Row],[sp_attack]]-$P$12)/$P$14</f>
        <v>0.24456521739130435</v>
      </c>
      <c r="L124" s="4">
        <f>(Table1[[#This Row],[sp_defense]]-$P$17)/$P$19</f>
        <v>0.2857142857142857</v>
      </c>
    </row>
    <row r="125" spans="1:12">
      <c r="A125" t="s">
        <v>2828</v>
      </c>
      <c r="B125" t="s">
        <v>454</v>
      </c>
      <c r="C125" t="s">
        <v>136</v>
      </c>
      <c r="D125" t="s">
        <v>253</v>
      </c>
      <c r="E125">
        <v>1000000</v>
      </c>
      <c r="F125">
        <v>95</v>
      </c>
      <c r="G125">
        <v>115</v>
      </c>
      <c r="H125">
        <v>95</v>
      </c>
      <c r="I125" s="4">
        <f>(Table1[[#This Row],[experience_growth]]-$P$3)/$P$4</f>
        <v>0.38461538461538464</v>
      </c>
      <c r="J125" s="4">
        <f>(Table1[[#This Row],[speed]]-$P$7)/$P$9</f>
        <v>0.51428571428571423</v>
      </c>
      <c r="K125" s="4">
        <f>(Table1[[#This Row],[sp_attack]]-$P$12)/$P$14</f>
        <v>0.57065217391304346</v>
      </c>
      <c r="L125" s="4">
        <f>(Table1[[#This Row],[sp_defense]]-$P$17)/$P$19</f>
        <v>0.35714285714285715</v>
      </c>
    </row>
    <row r="126" spans="1:12">
      <c r="A126" t="s">
        <v>2829</v>
      </c>
      <c r="B126" t="s">
        <v>458</v>
      </c>
      <c r="C126" t="s">
        <v>128</v>
      </c>
      <c r="E126">
        <v>1000000</v>
      </c>
      <c r="F126">
        <v>105</v>
      </c>
      <c r="G126">
        <v>95</v>
      </c>
      <c r="H126">
        <v>85</v>
      </c>
      <c r="I126" s="4">
        <f>(Table1[[#This Row],[experience_growth]]-$P$3)/$P$4</f>
        <v>0.38461538461538464</v>
      </c>
      <c r="J126" s="4">
        <f>(Table1[[#This Row],[speed]]-$P$7)/$P$9</f>
        <v>0.5714285714285714</v>
      </c>
      <c r="K126" s="4">
        <f>(Table1[[#This Row],[sp_attack]]-$P$12)/$P$14</f>
        <v>0.46195652173913043</v>
      </c>
      <c r="L126" s="4">
        <f>(Table1[[#This Row],[sp_defense]]-$P$17)/$P$19</f>
        <v>0.30952380952380953</v>
      </c>
    </row>
    <row r="127" spans="1:12">
      <c r="A127" t="s">
        <v>2830</v>
      </c>
      <c r="B127" t="s">
        <v>462</v>
      </c>
      <c r="C127" t="s">
        <v>55</v>
      </c>
      <c r="E127">
        <v>1000000</v>
      </c>
      <c r="F127">
        <v>93</v>
      </c>
      <c r="G127">
        <v>100</v>
      </c>
      <c r="H127">
        <v>85</v>
      </c>
      <c r="I127" s="4">
        <f>(Table1[[#This Row],[experience_growth]]-$P$3)/$P$4</f>
        <v>0.38461538461538464</v>
      </c>
      <c r="J127" s="4">
        <f>(Table1[[#This Row],[speed]]-$P$7)/$P$9</f>
        <v>0.50285714285714289</v>
      </c>
      <c r="K127" s="4">
        <f>(Table1[[#This Row],[sp_attack]]-$P$12)/$P$14</f>
        <v>0.4891304347826087</v>
      </c>
      <c r="L127" s="4">
        <f>(Table1[[#This Row],[sp_defense]]-$P$17)/$P$19</f>
        <v>0.30952380952380953</v>
      </c>
    </row>
    <row r="128" spans="1:12">
      <c r="A128" t="s">
        <v>2831</v>
      </c>
      <c r="B128" t="s">
        <v>466</v>
      </c>
      <c r="C128" t="s">
        <v>77</v>
      </c>
      <c r="E128">
        <v>1250000</v>
      </c>
      <c r="F128">
        <v>105</v>
      </c>
      <c r="G128">
        <v>65</v>
      </c>
      <c r="H128">
        <v>90</v>
      </c>
      <c r="I128" s="4">
        <f>(Table1[[#This Row],[experience_growth]]-$P$3)/$P$4</f>
        <v>0.625</v>
      </c>
      <c r="J128" s="4">
        <f>(Table1[[#This Row],[speed]]-$P$7)/$P$9</f>
        <v>0.5714285714285714</v>
      </c>
      <c r="K128" s="4">
        <f>(Table1[[#This Row],[sp_attack]]-$P$12)/$P$14</f>
        <v>0.29891304347826086</v>
      </c>
      <c r="L128" s="4">
        <f>(Table1[[#This Row],[sp_defense]]-$P$17)/$P$19</f>
        <v>0.33333333333333331</v>
      </c>
    </row>
    <row r="129" spans="1:12">
      <c r="A129" t="s">
        <v>2832</v>
      </c>
      <c r="B129" t="s">
        <v>470</v>
      </c>
      <c r="C129" t="s">
        <v>99</v>
      </c>
      <c r="E129">
        <v>1250000</v>
      </c>
      <c r="F129">
        <v>110</v>
      </c>
      <c r="G129">
        <v>40</v>
      </c>
      <c r="H129">
        <v>70</v>
      </c>
      <c r="I129" s="4">
        <f>(Table1[[#This Row],[experience_growth]]-$P$3)/$P$4</f>
        <v>0.625</v>
      </c>
      <c r="J129" s="4">
        <f>(Table1[[#This Row],[speed]]-$P$7)/$P$9</f>
        <v>0.6</v>
      </c>
      <c r="K129" s="4">
        <f>(Table1[[#This Row],[sp_attack]]-$P$12)/$P$14</f>
        <v>0.16304347826086957</v>
      </c>
      <c r="L129" s="4">
        <f>(Table1[[#This Row],[sp_defense]]-$P$17)/$P$19</f>
        <v>0.23809523809523808</v>
      </c>
    </row>
    <row r="130" spans="1:12">
      <c r="A130" t="s">
        <v>2833</v>
      </c>
      <c r="B130" t="s">
        <v>474</v>
      </c>
      <c r="C130" t="s">
        <v>66</v>
      </c>
      <c r="E130">
        <v>1250000</v>
      </c>
      <c r="F130">
        <v>80</v>
      </c>
      <c r="G130">
        <v>15</v>
      </c>
      <c r="H130">
        <v>20</v>
      </c>
      <c r="I130" s="4">
        <f>(Table1[[#This Row],[experience_growth]]-$P$3)/$P$4</f>
        <v>0.625</v>
      </c>
      <c r="J130" s="4">
        <f>(Table1[[#This Row],[speed]]-$P$7)/$P$9</f>
        <v>0.42857142857142855</v>
      </c>
      <c r="K130" s="4">
        <f>(Table1[[#This Row],[sp_attack]]-$P$12)/$P$14</f>
        <v>2.717391304347826E-2</v>
      </c>
      <c r="L130" s="4">
        <f>(Table1[[#This Row],[sp_defense]]-$P$17)/$P$19</f>
        <v>0</v>
      </c>
    </row>
    <row r="131" spans="1:12">
      <c r="A131" t="s">
        <v>2834</v>
      </c>
      <c r="B131" t="s">
        <v>478</v>
      </c>
      <c r="C131" t="s">
        <v>66</v>
      </c>
      <c r="D131" t="s">
        <v>61</v>
      </c>
      <c r="E131">
        <v>1250000</v>
      </c>
      <c r="F131">
        <v>81</v>
      </c>
      <c r="G131">
        <v>70</v>
      </c>
      <c r="H131">
        <v>130</v>
      </c>
      <c r="I131" s="4">
        <f>(Table1[[#This Row],[experience_growth]]-$P$3)/$P$4</f>
        <v>0.625</v>
      </c>
      <c r="J131" s="4">
        <f>(Table1[[#This Row],[speed]]-$P$7)/$P$9</f>
        <v>0.43428571428571427</v>
      </c>
      <c r="K131" s="4">
        <f>(Table1[[#This Row],[sp_attack]]-$P$12)/$P$14</f>
        <v>0.32608695652173914</v>
      </c>
      <c r="L131" s="4">
        <f>(Table1[[#This Row],[sp_defense]]-$P$17)/$P$19</f>
        <v>0.52380952380952384</v>
      </c>
    </row>
    <row r="132" spans="1:12">
      <c r="A132" t="s">
        <v>2835</v>
      </c>
      <c r="B132" t="s">
        <v>482</v>
      </c>
      <c r="C132" t="s">
        <v>66</v>
      </c>
      <c r="D132" t="s">
        <v>136</v>
      </c>
      <c r="E132">
        <v>1250000</v>
      </c>
      <c r="F132">
        <v>60</v>
      </c>
      <c r="G132">
        <v>85</v>
      </c>
      <c r="H132">
        <v>95</v>
      </c>
      <c r="I132" s="4">
        <f>(Table1[[#This Row],[experience_growth]]-$P$3)/$P$4</f>
        <v>0.625</v>
      </c>
      <c r="J132" s="4">
        <f>(Table1[[#This Row],[speed]]-$P$7)/$P$9</f>
        <v>0.31428571428571428</v>
      </c>
      <c r="K132" s="4">
        <f>(Table1[[#This Row],[sp_attack]]-$P$12)/$P$14</f>
        <v>0.40760869565217389</v>
      </c>
      <c r="L132" s="4">
        <f>(Table1[[#This Row],[sp_defense]]-$P$17)/$P$19</f>
        <v>0.35714285714285715</v>
      </c>
    </row>
    <row r="133" spans="1:12">
      <c r="A133" t="s">
        <v>2836</v>
      </c>
      <c r="B133" t="s">
        <v>486</v>
      </c>
      <c r="C133" t="s">
        <v>99</v>
      </c>
      <c r="E133">
        <v>1000000</v>
      </c>
      <c r="F133">
        <v>48</v>
      </c>
      <c r="G133">
        <v>48</v>
      </c>
      <c r="H133">
        <v>48</v>
      </c>
      <c r="I133" s="4">
        <f>(Table1[[#This Row],[experience_growth]]-$P$3)/$P$4</f>
        <v>0.38461538461538464</v>
      </c>
      <c r="J133" s="4">
        <f>(Table1[[#This Row],[speed]]-$P$7)/$P$9</f>
        <v>0.24571428571428572</v>
      </c>
      <c r="K133" s="4">
        <f>(Table1[[#This Row],[sp_attack]]-$P$12)/$P$14</f>
        <v>0.20652173913043478</v>
      </c>
      <c r="L133" s="4">
        <f>(Table1[[#This Row],[sp_defense]]-$P$17)/$P$19</f>
        <v>0.13333333333333333</v>
      </c>
    </row>
    <row r="134" spans="1:12">
      <c r="A134" t="s">
        <v>2837</v>
      </c>
      <c r="B134" t="s">
        <v>490</v>
      </c>
      <c r="C134" t="s">
        <v>99</v>
      </c>
      <c r="E134">
        <v>1000000</v>
      </c>
      <c r="F134">
        <v>55</v>
      </c>
      <c r="G134">
        <v>45</v>
      </c>
      <c r="H134">
        <v>65</v>
      </c>
      <c r="I134" s="4">
        <f>(Table1[[#This Row],[experience_growth]]-$P$3)/$P$4</f>
        <v>0.38461538461538464</v>
      </c>
      <c r="J134" s="4">
        <f>(Table1[[#This Row],[speed]]-$P$7)/$P$9</f>
        <v>0.2857142857142857</v>
      </c>
      <c r="K134" s="4">
        <f>(Table1[[#This Row],[sp_attack]]-$P$12)/$P$14</f>
        <v>0.19021739130434784</v>
      </c>
      <c r="L134" s="4">
        <f>(Table1[[#This Row],[sp_defense]]-$P$17)/$P$19</f>
        <v>0.21428571428571427</v>
      </c>
    </row>
    <row r="135" spans="1:12">
      <c r="A135" t="s">
        <v>2838</v>
      </c>
      <c r="B135" t="s">
        <v>494</v>
      </c>
      <c r="C135" t="s">
        <v>66</v>
      </c>
      <c r="E135">
        <v>1000000</v>
      </c>
      <c r="F135">
        <v>65</v>
      </c>
      <c r="G135">
        <v>110</v>
      </c>
      <c r="H135">
        <v>95</v>
      </c>
      <c r="I135" s="4">
        <f>(Table1[[#This Row],[experience_growth]]-$P$3)/$P$4</f>
        <v>0.38461538461538464</v>
      </c>
      <c r="J135" s="4">
        <f>(Table1[[#This Row],[speed]]-$P$7)/$P$9</f>
        <v>0.34285714285714286</v>
      </c>
      <c r="K135" s="4">
        <f>(Table1[[#This Row],[sp_attack]]-$P$12)/$P$14</f>
        <v>0.54347826086956519</v>
      </c>
      <c r="L135" s="4">
        <f>(Table1[[#This Row],[sp_defense]]-$P$17)/$P$19</f>
        <v>0.35714285714285715</v>
      </c>
    </row>
    <row r="136" spans="1:12">
      <c r="A136" t="s">
        <v>2839</v>
      </c>
      <c r="B136" t="s">
        <v>498</v>
      </c>
      <c r="C136" t="s">
        <v>128</v>
      </c>
      <c r="E136">
        <v>1000000</v>
      </c>
      <c r="F136">
        <v>130</v>
      </c>
      <c r="G136">
        <v>110</v>
      </c>
      <c r="H136">
        <v>95</v>
      </c>
      <c r="I136" s="4">
        <f>(Table1[[#This Row],[experience_growth]]-$P$3)/$P$4</f>
        <v>0.38461538461538464</v>
      </c>
      <c r="J136" s="4">
        <f>(Table1[[#This Row],[speed]]-$P$7)/$P$9</f>
        <v>0.7142857142857143</v>
      </c>
      <c r="K136" s="4">
        <f>(Table1[[#This Row],[sp_attack]]-$P$12)/$P$14</f>
        <v>0.54347826086956519</v>
      </c>
      <c r="L136" s="4">
        <f>(Table1[[#This Row],[sp_defense]]-$P$17)/$P$19</f>
        <v>0.35714285714285715</v>
      </c>
    </row>
    <row r="137" spans="1:12">
      <c r="A137" t="s">
        <v>2742</v>
      </c>
      <c r="B137" t="s">
        <v>501</v>
      </c>
      <c r="C137" t="s">
        <v>55</v>
      </c>
      <c r="E137">
        <v>1000000</v>
      </c>
      <c r="F137">
        <v>65</v>
      </c>
      <c r="G137">
        <v>95</v>
      </c>
      <c r="H137">
        <v>110</v>
      </c>
      <c r="I137" s="4">
        <f>(Table1[[#This Row],[experience_growth]]-$P$3)/$P$4</f>
        <v>0.38461538461538464</v>
      </c>
      <c r="J137" s="4">
        <f>(Table1[[#This Row],[speed]]-$P$7)/$P$9</f>
        <v>0.34285714285714286</v>
      </c>
      <c r="K137" s="4">
        <f>(Table1[[#This Row],[sp_attack]]-$P$12)/$P$14</f>
        <v>0.46195652173913043</v>
      </c>
      <c r="L137" s="4">
        <f>(Table1[[#This Row],[sp_defense]]-$P$17)/$P$19</f>
        <v>0.42857142857142855</v>
      </c>
    </row>
    <row r="138" spans="1:12">
      <c r="A138" t="s">
        <v>2840</v>
      </c>
      <c r="B138" t="s">
        <v>505</v>
      </c>
      <c r="C138" t="s">
        <v>99</v>
      </c>
      <c r="E138">
        <v>1000000</v>
      </c>
      <c r="F138">
        <v>40</v>
      </c>
      <c r="G138">
        <v>85</v>
      </c>
      <c r="H138">
        <v>75</v>
      </c>
      <c r="I138" s="4">
        <f>(Table1[[#This Row],[experience_growth]]-$P$3)/$P$4</f>
        <v>0.38461538461538464</v>
      </c>
      <c r="J138" s="4">
        <f>(Table1[[#This Row],[speed]]-$P$7)/$P$9</f>
        <v>0.2</v>
      </c>
      <c r="K138" s="4">
        <f>(Table1[[#This Row],[sp_attack]]-$P$12)/$P$14</f>
        <v>0.40760869565217389</v>
      </c>
      <c r="L138" s="4">
        <f>(Table1[[#This Row],[sp_defense]]-$P$17)/$P$19</f>
        <v>0.26190476190476192</v>
      </c>
    </row>
    <row r="139" spans="1:12">
      <c r="A139" t="s">
        <v>2841</v>
      </c>
      <c r="B139" t="s">
        <v>509</v>
      </c>
      <c r="C139" t="s">
        <v>284</v>
      </c>
      <c r="D139" t="s">
        <v>66</v>
      </c>
      <c r="E139">
        <v>1000000</v>
      </c>
      <c r="F139">
        <v>35</v>
      </c>
      <c r="G139">
        <v>90</v>
      </c>
      <c r="H139">
        <v>55</v>
      </c>
      <c r="I139" s="4">
        <f>(Table1[[#This Row],[experience_growth]]-$P$3)/$P$4</f>
        <v>0.38461538461538464</v>
      </c>
      <c r="J139" s="4">
        <f>(Table1[[#This Row],[speed]]-$P$7)/$P$9</f>
        <v>0.17142857142857143</v>
      </c>
      <c r="K139" s="4">
        <f>(Table1[[#This Row],[sp_attack]]-$P$12)/$P$14</f>
        <v>0.43478260869565216</v>
      </c>
      <c r="L139" s="4">
        <f>(Table1[[#This Row],[sp_defense]]-$P$17)/$P$19</f>
        <v>0.16666666666666666</v>
      </c>
    </row>
    <row r="140" spans="1:12">
      <c r="A140" t="s">
        <v>2841</v>
      </c>
      <c r="B140" t="s">
        <v>511</v>
      </c>
      <c r="C140" t="s">
        <v>284</v>
      </c>
      <c r="D140" t="s">
        <v>66</v>
      </c>
      <c r="E140">
        <v>1000000</v>
      </c>
      <c r="F140">
        <v>55</v>
      </c>
      <c r="G140">
        <v>115</v>
      </c>
      <c r="H140">
        <v>70</v>
      </c>
      <c r="I140" s="4">
        <f>(Table1[[#This Row],[experience_growth]]-$P$3)/$P$4</f>
        <v>0.38461538461538464</v>
      </c>
      <c r="J140" s="4">
        <f>(Table1[[#This Row],[speed]]-$P$7)/$P$9</f>
        <v>0.2857142857142857</v>
      </c>
      <c r="K140" s="4">
        <f>(Table1[[#This Row],[sp_attack]]-$P$12)/$P$14</f>
        <v>0.57065217391304346</v>
      </c>
      <c r="L140" s="4">
        <f>(Table1[[#This Row],[sp_defense]]-$P$17)/$P$19</f>
        <v>0.23809523809523808</v>
      </c>
    </row>
    <row r="141" spans="1:12">
      <c r="A141" t="s">
        <v>2749</v>
      </c>
      <c r="B141" t="s">
        <v>514</v>
      </c>
      <c r="C141" t="s">
        <v>284</v>
      </c>
      <c r="D141" t="s">
        <v>66</v>
      </c>
      <c r="E141">
        <v>1000000</v>
      </c>
      <c r="F141">
        <v>55</v>
      </c>
      <c r="G141">
        <v>55</v>
      </c>
      <c r="H141">
        <v>45</v>
      </c>
      <c r="I141" s="4">
        <f>(Table1[[#This Row],[experience_growth]]-$P$3)/$P$4</f>
        <v>0.38461538461538464</v>
      </c>
      <c r="J141" s="4">
        <f>(Table1[[#This Row],[speed]]-$P$7)/$P$9</f>
        <v>0.2857142857142857</v>
      </c>
      <c r="K141" s="4">
        <f>(Table1[[#This Row],[sp_attack]]-$P$12)/$P$14</f>
        <v>0.24456521739130435</v>
      </c>
      <c r="L141" s="4">
        <f>(Table1[[#This Row],[sp_defense]]-$P$17)/$P$19</f>
        <v>0.11904761904761904</v>
      </c>
    </row>
    <row r="142" spans="1:12">
      <c r="A142" t="s">
        <v>2749</v>
      </c>
      <c r="B142" t="s">
        <v>516</v>
      </c>
      <c r="C142" t="s">
        <v>284</v>
      </c>
      <c r="D142" t="s">
        <v>66</v>
      </c>
      <c r="E142">
        <v>1000000</v>
      </c>
      <c r="F142">
        <v>80</v>
      </c>
      <c r="G142">
        <v>65</v>
      </c>
      <c r="H142">
        <v>70</v>
      </c>
      <c r="I142" s="4">
        <f>(Table1[[#This Row],[experience_growth]]-$P$3)/$P$4</f>
        <v>0.38461538461538464</v>
      </c>
      <c r="J142" s="4">
        <f>(Table1[[#This Row],[speed]]-$P$7)/$P$9</f>
        <v>0.42857142857142855</v>
      </c>
      <c r="K142" s="4">
        <f>(Table1[[#This Row],[sp_attack]]-$P$12)/$P$14</f>
        <v>0.29891304347826086</v>
      </c>
      <c r="L142" s="4">
        <f>(Table1[[#This Row],[sp_defense]]-$P$17)/$P$19</f>
        <v>0.23809523809523808</v>
      </c>
    </row>
    <row r="143" spans="1:12">
      <c r="A143" t="s">
        <v>2842</v>
      </c>
      <c r="B143" t="s">
        <v>520</v>
      </c>
      <c r="C143" t="s">
        <v>284</v>
      </c>
      <c r="D143" t="s">
        <v>61</v>
      </c>
      <c r="E143">
        <v>1250000</v>
      </c>
      <c r="F143">
        <v>150</v>
      </c>
      <c r="G143">
        <v>70</v>
      </c>
      <c r="H143">
        <v>95</v>
      </c>
      <c r="I143" s="4">
        <f>(Table1[[#This Row],[experience_growth]]-$P$3)/$P$4</f>
        <v>0.625</v>
      </c>
      <c r="J143" s="4">
        <f>(Table1[[#This Row],[speed]]-$P$7)/$P$9</f>
        <v>0.82857142857142863</v>
      </c>
      <c r="K143" s="4">
        <f>(Table1[[#This Row],[sp_attack]]-$P$12)/$P$14</f>
        <v>0.32608695652173914</v>
      </c>
      <c r="L143" s="4">
        <f>(Table1[[#This Row],[sp_defense]]-$P$17)/$P$19</f>
        <v>0.35714285714285715</v>
      </c>
    </row>
    <row r="144" spans="1:12">
      <c r="A144" t="s">
        <v>2843</v>
      </c>
      <c r="B144" t="s">
        <v>524</v>
      </c>
      <c r="C144" t="s">
        <v>99</v>
      </c>
      <c r="E144">
        <v>1250000</v>
      </c>
      <c r="F144">
        <v>30</v>
      </c>
      <c r="G144">
        <v>65</v>
      </c>
      <c r="H144">
        <v>110</v>
      </c>
      <c r="I144" s="4">
        <f>(Table1[[#This Row],[experience_growth]]-$P$3)/$P$4</f>
        <v>0.625</v>
      </c>
      <c r="J144" s="4">
        <f>(Table1[[#This Row],[speed]]-$P$7)/$P$9</f>
        <v>0.14285714285714285</v>
      </c>
      <c r="K144" s="4">
        <f>(Table1[[#This Row],[sp_attack]]-$P$12)/$P$14</f>
        <v>0.29891304347826086</v>
      </c>
      <c r="L144" s="4">
        <f>(Table1[[#This Row],[sp_defense]]-$P$17)/$P$19</f>
        <v>0.42857142857142855</v>
      </c>
    </row>
    <row r="145" spans="1:12">
      <c r="A145" t="s">
        <v>2844</v>
      </c>
      <c r="B145" t="s">
        <v>528</v>
      </c>
      <c r="C145" t="s">
        <v>136</v>
      </c>
      <c r="D145" t="s">
        <v>61</v>
      </c>
      <c r="E145">
        <v>1250000</v>
      </c>
      <c r="F145">
        <v>85</v>
      </c>
      <c r="G145">
        <v>95</v>
      </c>
      <c r="H145">
        <v>125</v>
      </c>
      <c r="I145" s="4">
        <f>(Table1[[#This Row],[experience_growth]]-$P$3)/$P$4</f>
        <v>0.625</v>
      </c>
      <c r="J145" s="4">
        <f>(Table1[[#This Row],[speed]]-$P$7)/$P$9</f>
        <v>0.45714285714285713</v>
      </c>
      <c r="K145" s="4">
        <f>(Table1[[#This Row],[sp_attack]]-$P$12)/$P$14</f>
        <v>0.46195652173913043</v>
      </c>
      <c r="L145" s="4">
        <f>(Table1[[#This Row],[sp_defense]]-$P$17)/$P$19</f>
        <v>0.5</v>
      </c>
    </row>
    <row r="146" spans="1:12">
      <c r="A146" t="s">
        <v>2829</v>
      </c>
      <c r="B146" t="s">
        <v>531</v>
      </c>
      <c r="C146" t="s">
        <v>128</v>
      </c>
      <c r="D146" t="s">
        <v>61</v>
      </c>
      <c r="E146">
        <v>1250000</v>
      </c>
      <c r="F146">
        <v>100</v>
      </c>
      <c r="G146">
        <v>125</v>
      </c>
      <c r="H146">
        <v>90</v>
      </c>
      <c r="I146" s="4">
        <f>(Table1[[#This Row],[experience_growth]]-$P$3)/$P$4</f>
        <v>0.625</v>
      </c>
      <c r="J146" s="4">
        <f>(Table1[[#This Row],[speed]]-$P$7)/$P$9</f>
        <v>0.54285714285714282</v>
      </c>
      <c r="K146" s="4">
        <f>(Table1[[#This Row],[sp_attack]]-$P$12)/$P$14</f>
        <v>0.625</v>
      </c>
      <c r="L146" s="4">
        <f>(Table1[[#This Row],[sp_defense]]-$P$17)/$P$19</f>
        <v>0.33333333333333331</v>
      </c>
    </row>
    <row r="147" spans="1:12">
      <c r="A147" t="s">
        <v>2742</v>
      </c>
      <c r="B147" t="s">
        <v>534</v>
      </c>
      <c r="C147" t="s">
        <v>55</v>
      </c>
      <c r="D147" t="s">
        <v>61</v>
      </c>
      <c r="E147">
        <v>1250000</v>
      </c>
      <c r="F147">
        <v>90</v>
      </c>
      <c r="G147">
        <v>125</v>
      </c>
      <c r="H147">
        <v>85</v>
      </c>
      <c r="I147" s="4">
        <f>(Table1[[#This Row],[experience_growth]]-$P$3)/$P$4</f>
        <v>0.625</v>
      </c>
      <c r="J147" s="4">
        <f>(Table1[[#This Row],[speed]]-$P$7)/$P$9</f>
        <v>0.48571428571428571</v>
      </c>
      <c r="K147" s="4">
        <f>(Table1[[#This Row],[sp_attack]]-$P$12)/$P$14</f>
        <v>0.625</v>
      </c>
      <c r="L147" s="4">
        <f>(Table1[[#This Row],[sp_defense]]-$P$17)/$P$19</f>
        <v>0.30952380952380953</v>
      </c>
    </row>
    <row r="148" spans="1:12">
      <c r="A148" t="s">
        <v>2822</v>
      </c>
      <c r="B148" t="s">
        <v>537</v>
      </c>
      <c r="C148" t="s">
        <v>538</v>
      </c>
      <c r="E148">
        <v>1250000</v>
      </c>
      <c r="F148">
        <v>50</v>
      </c>
      <c r="G148">
        <v>50</v>
      </c>
      <c r="H148">
        <v>50</v>
      </c>
      <c r="I148" s="4">
        <f>(Table1[[#This Row],[experience_growth]]-$P$3)/$P$4</f>
        <v>0.625</v>
      </c>
      <c r="J148" s="4">
        <f>(Table1[[#This Row],[speed]]-$P$7)/$P$9</f>
        <v>0.25714285714285712</v>
      </c>
      <c r="K148" s="4">
        <f>(Table1[[#This Row],[sp_attack]]-$P$12)/$P$14</f>
        <v>0.21739130434782608</v>
      </c>
      <c r="L148" s="4">
        <f>(Table1[[#This Row],[sp_defense]]-$P$17)/$P$19</f>
        <v>0.14285714285714285</v>
      </c>
    </row>
    <row r="149" spans="1:12">
      <c r="A149" t="s">
        <v>2822</v>
      </c>
      <c r="B149" t="s">
        <v>540</v>
      </c>
      <c r="C149" t="s">
        <v>538</v>
      </c>
      <c r="E149">
        <v>1250000</v>
      </c>
      <c r="F149">
        <v>70</v>
      </c>
      <c r="G149">
        <v>70</v>
      </c>
      <c r="H149">
        <v>70</v>
      </c>
      <c r="I149" s="4">
        <f>(Table1[[#This Row],[experience_growth]]-$P$3)/$P$4</f>
        <v>0.625</v>
      </c>
      <c r="J149" s="4">
        <f>(Table1[[#This Row],[speed]]-$P$7)/$P$9</f>
        <v>0.37142857142857144</v>
      </c>
      <c r="K149" s="4">
        <f>(Table1[[#This Row],[sp_attack]]-$P$12)/$P$14</f>
        <v>0.32608695652173914</v>
      </c>
      <c r="L149" s="4">
        <f>(Table1[[#This Row],[sp_defense]]-$P$17)/$P$19</f>
        <v>0.23809523809523808</v>
      </c>
    </row>
    <row r="150" spans="1:12">
      <c r="A150" t="s">
        <v>2822</v>
      </c>
      <c r="B150" t="s">
        <v>543</v>
      </c>
      <c r="C150" t="s">
        <v>538</v>
      </c>
      <c r="D150" t="s">
        <v>61</v>
      </c>
      <c r="E150">
        <v>1250000</v>
      </c>
      <c r="F150">
        <v>80</v>
      </c>
      <c r="G150">
        <v>100</v>
      </c>
      <c r="H150">
        <v>100</v>
      </c>
      <c r="I150" s="4">
        <f>(Table1[[#This Row],[experience_growth]]-$P$3)/$P$4</f>
        <v>0.625</v>
      </c>
      <c r="J150" s="4">
        <f>(Table1[[#This Row],[speed]]-$P$7)/$P$9</f>
        <v>0.42857142857142855</v>
      </c>
      <c r="K150" s="4">
        <f>(Table1[[#This Row],[sp_attack]]-$P$12)/$P$14</f>
        <v>0.4891304347826087</v>
      </c>
      <c r="L150" s="4">
        <f>(Table1[[#This Row],[sp_defense]]-$P$17)/$P$19</f>
        <v>0.38095238095238093</v>
      </c>
    </row>
    <row r="151" spans="1:12">
      <c r="A151" t="s">
        <v>2845</v>
      </c>
      <c r="B151" t="s">
        <v>547</v>
      </c>
      <c r="C151" t="s">
        <v>253</v>
      </c>
      <c r="E151">
        <v>1250000</v>
      </c>
      <c r="F151">
        <v>140</v>
      </c>
      <c r="G151">
        <v>194</v>
      </c>
      <c r="H151">
        <v>120</v>
      </c>
      <c r="I151" s="4">
        <f>(Table1[[#This Row],[experience_growth]]-$P$3)/$P$4</f>
        <v>0.625</v>
      </c>
      <c r="J151" s="4">
        <f>(Table1[[#This Row],[speed]]-$P$7)/$P$9</f>
        <v>0.77142857142857146</v>
      </c>
      <c r="K151" s="4">
        <f>(Table1[[#This Row],[sp_attack]]-$P$12)/$P$14</f>
        <v>1</v>
      </c>
      <c r="L151" s="4">
        <f>(Table1[[#This Row],[sp_defense]]-$P$17)/$P$19</f>
        <v>0.47619047619047616</v>
      </c>
    </row>
    <row r="152" spans="1:12">
      <c r="A152" t="s">
        <v>2846</v>
      </c>
      <c r="B152" t="s">
        <v>551</v>
      </c>
      <c r="C152" t="s">
        <v>253</v>
      </c>
      <c r="E152">
        <v>1059860</v>
      </c>
      <c r="F152">
        <v>100</v>
      </c>
      <c r="G152">
        <v>100</v>
      </c>
      <c r="H152">
        <v>100</v>
      </c>
      <c r="I152" s="4">
        <f>(Table1[[#This Row],[experience_growth]]-$P$3)/$P$4</f>
        <v>0.44217307692307695</v>
      </c>
      <c r="J152" s="4">
        <f>(Table1[[#This Row],[speed]]-$P$7)/$P$9</f>
        <v>0.54285714285714282</v>
      </c>
      <c r="K152" s="4">
        <f>(Table1[[#This Row],[sp_attack]]-$P$12)/$P$14</f>
        <v>0.4891304347826087</v>
      </c>
      <c r="L152" s="4">
        <f>(Table1[[#This Row],[sp_defense]]-$P$17)/$P$19</f>
        <v>0.38095238095238093</v>
      </c>
    </row>
    <row r="153" spans="1:12">
      <c r="A153" t="s">
        <v>2847</v>
      </c>
      <c r="B153" t="s">
        <v>555</v>
      </c>
      <c r="C153" t="s">
        <v>45</v>
      </c>
      <c r="E153">
        <v>1059860</v>
      </c>
      <c r="F153">
        <v>45</v>
      </c>
      <c r="G153">
        <v>49</v>
      </c>
      <c r="H153">
        <v>65</v>
      </c>
      <c r="I153" s="4">
        <f>(Table1[[#This Row],[experience_growth]]-$P$3)/$P$4</f>
        <v>0.44217307692307695</v>
      </c>
      <c r="J153" s="4">
        <f>(Table1[[#This Row],[speed]]-$P$7)/$P$9</f>
        <v>0.22857142857142856</v>
      </c>
      <c r="K153" s="4">
        <f>(Table1[[#This Row],[sp_attack]]-$P$12)/$P$14</f>
        <v>0.21195652173913043</v>
      </c>
      <c r="L153" s="4">
        <f>(Table1[[#This Row],[sp_defense]]-$P$17)/$P$19</f>
        <v>0.21428571428571427</v>
      </c>
    </row>
    <row r="154" spans="1:12">
      <c r="A154" t="s">
        <v>2847</v>
      </c>
      <c r="B154" t="s">
        <v>557</v>
      </c>
      <c r="C154" t="s">
        <v>45</v>
      </c>
      <c r="E154">
        <v>1059860</v>
      </c>
      <c r="F154">
        <v>60</v>
      </c>
      <c r="G154">
        <v>63</v>
      </c>
      <c r="H154">
        <v>80</v>
      </c>
      <c r="I154" s="4">
        <f>(Table1[[#This Row],[experience_growth]]-$P$3)/$P$4</f>
        <v>0.44217307692307695</v>
      </c>
      <c r="J154" s="4">
        <f>(Table1[[#This Row],[speed]]-$P$7)/$P$9</f>
        <v>0.31428571428571428</v>
      </c>
      <c r="K154" s="4">
        <f>(Table1[[#This Row],[sp_attack]]-$P$12)/$P$14</f>
        <v>0.28804347826086957</v>
      </c>
      <c r="L154" s="4">
        <f>(Table1[[#This Row],[sp_defense]]-$P$17)/$P$19</f>
        <v>0.2857142857142857</v>
      </c>
    </row>
    <row r="155" spans="1:12">
      <c r="A155" t="s">
        <v>2848</v>
      </c>
      <c r="B155" t="s">
        <v>560</v>
      </c>
      <c r="C155" t="s">
        <v>45</v>
      </c>
      <c r="E155">
        <v>1059860</v>
      </c>
      <c r="F155">
        <v>80</v>
      </c>
      <c r="G155">
        <v>83</v>
      </c>
      <c r="H155">
        <v>100</v>
      </c>
      <c r="I155" s="4">
        <f>(Table1[[#This Row],[experience_growth]]-$P$3)/$P$4</f>
        <v>0.44217307692307695</v>
      </c>
      <c r="J155" s="4">
        <f>(Table1[[#This Row],[speed]]-$P$7)/$P$9</f>
        <v>0.42857142857142855</v>
      </c>
      <c r="K155" s="4">
        <f>(Table1[[#This Row],[sp_attack]]-$P$12)/$P$14</f>
        <v>0.39673913043478259</v>
      </c>
      <c r="L155" s="4">
        <f>(Table1[[#This Row],[sp_defense]]-$P$17)/$P$19</f>
        <v>0.38095238095238093</v>
      </c>
    </row>
    <row r="156" spans="1:12">
      <c r="A156" t="s">
        <v>2849</v>
      </c>
      <c r="B156" t="s">
        <v>564</v>
      </c>
      <c r="C156" t="s">
        <v>55</v>
      </c>
      <c r="E156">
        <v>1059860</v>
      </c>
      <c r="F156">
        <v>65</v>
      </c>
      <c r="G156">
        <v>60</v>
      </c>
      <c r="H156">
        <v>50</v>
      </c>
      <c r="I156" s="4">
        <f>(Table1[[#This Row],[experience_growth]]-$P$3)/$P$4</f>
        <v>0.44217307692307695</v>
      </c>
      <c r="J156" s="4">
        <f>(Table1[[#This Row],[speed]]-$P$7)/$P$9</f>
        <v>0.34285714285714286</v>
      </c>
      <c r="K156" s="4">
        <f>(Table1[[#This Row],[sp_attack]]-$P$12)/$P$14</f>
        <v>0.27173913043478259</v>
      </c>
      <c r="L156" s="4">
        <f>(Table1[[#This Row],[sp_defense]]-$P$17)/$P$19</f>
        <v>0.14285714285714285</v>
      </c>
    </row>
    <row r="157" spans="1:12">
      <c r="A157" t="s">
        <v>2850</v>
      </c>
      <c r="B157" t="s">
        <v>567</v>
      </c>
      <c r="C157" t="s">
        <v>55</v>
      </c>
      <c r="E157">
        <v>1059860</v>
      </c>
      <c r="F157">
        <v>80</v>
      </c>
      <c r="G157">
        <v>80</v>
      </c>
      <c r="H157">
        <v>65</v>
      </c>
      <c r="I157" s="4">
        <f>(Table1[[#This Row],[experience_growth]]-$P$3)/$P$4</f>
        <v>0.44217307692307695</v>
      </c>
      <c r="J157" s="4">
        <f>(Table1[[#This Row],[speed]]-$P$7)/$P$9</f>
        <v>0.42857142857142855</v>
      </c>
      <c r="K157" s="4">
        <f>(Table1[[#This Row],[sp_attack]]-$P$12)/$P$14</f>
        <v>0.38043478260869568</v>
      </c>
      <c r="L157" s="4">
        <f>(Table1[[#This Row],[sp_defense]]-$P$17)/$P$19</f>
        <v>0.21428571428571427</v>
      </c>
    </row>
    <row r="158" spans="1:12">
      <c r="A158" t="s">
        <v>2850</v>
      </c>
      <c r="B158" t="s">
        <v>569</v>
      </c>
      <c r="C158" t="s">
        <v>55</v>
      </c>
      <c r="E158">
        <v>1059860</v>
      </c>
      <c r="F158">
        <v>100</v>
      </c>
      <c r="G158">
        <v>109</v>
      </c>
      <c r="H158">
        <v>85</v>
      </c>
      <c r="I158" s="4">
        <f>(Table1[[#This Row],[experience_growth]]-$P$3)/$P$4</f>
        <v>0.44217307692307695</v>
      </c>
      <c r="J158" s="4">
        <f>(Table1[[#This Row],[speed]]-$P$7)/$P$9</f>
        <v>0.54285714285714282</v>
      </c>
      <c r="K158" s="4">
        <f>(Table1[[#This Row],[sp_attack]]-$P$12)/$P$14</f>
        <v>0.53804347826086951</v>
      </c>
      <c r="L158" s="4">
        <f>(Table1[[#This Row],[sp_defense]]-$P$17)/$P$19</f>
        <v>0.30952380952380953</v>
      </c>
    </row>
    <row r="159" spans="1:12">
      <c r="A159" t="s">
        <v>2851</v>
      </c>
      <c r="B159" t="s">
        <v>573</v>
      </c>
      <c r="C159" t="s">
        <v>66</v>
      </c>
      <c r="E159">
        <v>1059860</v>
      </c>
      <c r="F159">
        <v>43</v>
      </c>
      <c r="G159">
        <v>44</v>
      </c>
      <c r="H159">
        <v>48</v>
      </c>
      <c r="I159" s="4">
        <f>(Table1[[#This Row],[experience_growth]]-$P$3)/$P$4</f>
        <v>0.44217307692307695</v>
      </c>
      <c r="J159" s="4">
        <f>(Table1[[#This Row],[speed]]-$P$7)/$P$9</f>
        <v>0.21714285714285714</v>
      </c>
      <c r="K159" s="4">
        <f>(Table1[[#This Row],[sp_attack]]-$P$12)/$P$14</f>
        <v>0.18478260869565216</v>
      </c>
      <c r="L159" s="4">
        <f>(Table1[[#This Row],[sp_defense]]-$P$17)/$P$19</f>
        <v>0.13333333333333333</v>
      </c>
    </row>
    <row r="160" spans="1:12">
      <c r="A160" t="s">
        <v>2851</v>
      </c>
      <c r="B160" t="s">
        <v>575</v>
      </c>
      <c r="C160" t="s">
        <v>66</v>
      </c>
      <c r="E160">
        <v>1059860</v>
      </c>
      <c r="F160">
        <v>58</v>
      </c>
      <c r="G160">
        <v>59</v>
      </c>
      <c r="H160">
        <v>63</v>
      </c>
      <c r="I160" s="4">
        <f>(Table1[[#This Row],[experience_growth]]-$P$3)/$P$4</f>
        <v>0.44217307692307695</v>
      </c>
      <c r="J160" s="4">
        <f>(Table1[[#This Row],[speed]]-$P$7)/$P$9</f>
        <v>0.30285714285714288</v>
      </c>
      <c r="K160" s="4">
        <f>(Table1[[#This Row],[sp_attack]]-$P$12)/$P$14</f>
        <v>0.26630434782608697</v>
      </c>
      <c r="L160" s="4">
        <f>(Table1[[#This Row],[sp_defense]]-$P$17)/$P$19</f>
        <v>0.20476190476190476</v>
      </c>
    </row>
    <row r="161" spans="1:12">
      <c r="A161" t="s">
        <v>2851</v>
      </c>
      <c r="B161" t="s">
        <v>577</v>
      </c>
      <c r="C161" t="s">
        <v>66</v>
      </c>
      <c r="E161">
        <v>1059860</v>
      </c>
      <c r="F161">
        <v>78</v>
      </c>
      <c r="G161">
        <v>79</v>
      </c>
      <c r="H161">
        <v>83</v>
      </c>
      <c r="I161" s="4">
        <f>(Table1[[#This Row],[experience_growth]]-$P$3)/$P$4</f>
        <v>0.44217307692307695</v>
      </c>
      <c r="J161" s="4">
        <f>(Table1[[#This Row],[speed]]-$P$7)/$P$9</f>
        <v>0.41714285714285715</v>
      </c>
      <c r="K161" s="4">
        <f>(Table1[[#This Row],[sp_attack]]-$P$12)/$P$14</f>
        <v>0.375</v>
      </c>
      <c r="L161" s="4">
        <f>(Table1[[#This Row],[sp_defense]]-$P$17)/$P$19</f>
        <v>0.3</v>
      </c>
    </row>
    <row r="162" spans="1:12">
      <c r="A162" t="s">
        <v>2852</v>
      </c>
      <c r="B162" t="s">
        <v>581</v>
      </c>
      <c r="C162" t="s">
        <v>99</v>
      </c>
      <c r="E162">
        <v>1000000</v>
      </c>
      <c r="F162">
        <v>20</v>
      </c>
      <c r="G162">
        <v>35</v>
      </c>
      <c r="H162">
        <v>45</v>
      </c>
      <c r="I162" s="4">
        <f>(Table1[[#This Row],[experience_growth]]-$P$3)/$P$4</f>
        <v>0.38461538461538464</v>
      </c>
      <c r="J162" s="4">
        <f>(Table1[[#This Row],[speed]]-$P$7)/$P$9</f>
        <v>8.5714285714285715E-2</v>
      </c>
      <c r="K162" s="4">
        <f>(Table1[[#This Row],[sp_attack]]-$P$12)/$P$14</f>
        <v>0.1358695652173913</v>
      </c>
      <c r="L162" s="4">
        <f>(Table1[[#This Row],[sp_defense]]-$P$17)/$P$19</f>
        <v>0.11904761904761904</v>
      </c>
    </row>
    <row r="163" spans="1:12">
      <c r="A163" t="s">
        <v>2853</v>
      </c>
      <c r="B163" t="s">
        <v>584</v>
      </c>
      <c r="C163" t="s">
        <v>99</v>
      </c>
      <c r="E163">
        <v>1000000</v>
      </c>
      <c r="F163">
        <v>90</v>
      </c>
      <c r="G163">
        <v>45</v>
      </c>
      <c r="H163">
        <v>55</v>
      </c>
      <c r="I163" s="4">
        <f>(Table1[[#This Row],[experience_growth]]-$P$3)/$P$4</f>
        <v>0.38461538461538464</v>
      </c>
      <c r="J163" s="4">
        <f>(Table1[[#This Row],[speed]]-$P$7)/$P$9</f>
        <v>0.48571428571428571</v>
      </c>
      <c r="K163" s="4">
        <f>(Table1[[#This Row],[sp_attack]]-$P$12)/$P$14</f>
        <v>0.19021739130434784</v>
      </c>
      <c r="L163" s="4">
        <f>(Table1[[#This Row],[sp_defense]]-$P$17)/$P$19</f>
        <v>0.16666666666666666</v>
      </c>
    </row>
    <row r="164" spans="1:12">
      <c r="A164" t="s">
        <v>2854</v>
      </c>
      <c r="B164" t="s">
        <v>588</v>
      </c>
      <c r="C164" t="s">
        <v>99</v>
      </c>
      <c r="D164" t="s">
        <v>61</v>
      </c>
      <c r="E164">
        <v>1000000</v>
      </c>
      <c r="F164">
        <v>50</v>
      </c>
      <c r="G164">
        <v>36</v>
      </c>
      <c r="H164">
        <v>56</v>
      </c>
      <c r="I164" s="4">
        <f>(Table1[[#This Row],[experience_growth]]-$P$3)/$P$4</f>
        <v>0.38461538461538464</v>
      </c>
      <c r="J164" s="4">
        <f>(Table1[[#This Row],[speed]]-$P$7)/$P$9</f>
        <v>0.25714285714285712</v>
      </c>
      <c r="K164" s="4">
        <f>(Table1[[#This Row],[sp_attack]]-$P$12)/$P$14</f>
        <v>0.14130434782608695</v>
      </c>
      <c r="L164" s="4">
        <f>(Table1[[#This Row],[sp_defense]]-$P$17)/$P$19</f>
        <v>0.17142857142857143</v>
      </c>
    </row>
    <row r="165" spans="1:12">
      <c r="A165" t="s">
        <v>2854</v>
      </c>
      <c r="B165" t="s">
        <v>590</v>
      </c>
      <c r="C165" t="s">
        <v>99</v>
      </c>
      <c r="D165" t="s">
        <v>61</v>
      </c>
      <c r="E165">
        <v>1000000</v>
      </c>
      <c r="F165">
        <v>70</v>
      </c>
      <c r="G165">
        <v>86</v>
      </c>
      <c r="H165">
        <v>96</v>
      </c>
      <c r="I165" s="4">
        <f>(Table1[[#This Row],[experience_growth]]-$P$3)/$P$4</f>
        <v>0.38461538461538464</v>
      </c>
      <c r="J165" s="4">
        <f>(Table1[[#This Row],[speed]]-$P$7)/$P$9</f>
        <v>0.37142857142857144</v>
      </c>
      <c r="K165" s="4">
        <f>(Table1[[#This Row],[sp_attack]]-$P$12)/$P$14</f>
        <v>0.41304347826086957</v>
      </c>
      <c r="L165" s="4">
        <f>(Table1[[#This Row],[sp_defense]]-$P$17)/$P$19</f>
        <v>0.3619047619047619</v>
      </c>
    </row>
    <row r="166" spans="1:12">
      <c r="A166" t="s">
        <v>2855</v>
      </c>
      <c r="B166" t="s">
        <v>594</v>
      </c>
      <c r="C166" t="s">
        <v>77</v>
      </c>
      <c r="D166" t="s">
        <v>61</v>
      </c>
      <c r="E166">
        <v>800000</v>
      </c>
      <c r="F166">
        <v>55</v>
      </c>
      <c r="G166">
        <v>40</v>
      </c>
      <c r="H166">
        <v>80</v>
      </c>
      <c r="I166" s="4">
        <f>(Table1[[#This Row],[experience_growth]]-$P$3)/$P$4</f>
        <v>0.19230769230769232</v>
      </c>
      <c r="J166" s="4">
        <f>(Table1[[#This Row],[speed]]-$P$7)/$P$9</f>
        <v>0.2857142857142857</v>
      </c>
      <c r="K166" s="4">
        <f>(Table1[[#This Row],[sp_attack]]-$P$12)/$P$14</f>
        <v>0.16304347826086957</v>
      </c>
      <c r="L166" s="4">
        <f>(Table1[[#This Row],[sp_defense]]-$P$17)/$P$19</f>
        <v>0.2857142857142857</v>
      </c>
    </row>
    <row r="167" spans="1:12">
      <c r="A167" t="s">
        <v>2855</v>
      </c>
      <c r="B167" t="s">
        <v>597</v>
      </c>
      <c r="C167" t="s">
        <v>77</v>
      </c>
      <c r="D167" t="s">
        <v>61</v>
      </c>
      <c r="E167">
        <v>800000</v>
      </c>
      <c r="F167">
        <v>85</v>
      </c>
      <c r="G167">
        <v>55</v>
      </c>
      <c r="H167">
        <v>110</v>
      </c>
      <c r="I167" s="4">
        <f>(Table1[[#This Row],[experience_growth]]-$P$3)/$P$4</f>
        <v>0.19230769230769232</v>
      </c>
      <c r="J167" s="4">
        <f>(Table1[[#This Row],[speed]]-$P$7)/$P$9</f>
        <v>0.45714285714285713</v>
      </c>
      <c r="K167" s="4">
        <f>(Table1[[#This Row],[sp_attack]]-$P$12)/$P$14</f>
        <v>0.24456521739130435</v>
      </c>
      <c r="L167" s="4">
        <f>(Table1[[#This Row],[sp_defense]]-$P$17)/$P$19</f>
        <v>0.42857142857142855</v>
      </c>
    </row>
    <row r="168" spans="1:12">
      <c r="A168" t="s">
        <v>2856</v>
      </c>
      <c r="B168" t="s">
        <v>601</v>
      </c>
      <c r="C168" t="s">
        <v>77</v>
      </c>
      <c r="D168" t="s">
        <v>46</v>
      </c>
      <c r="E168">
        <v>800000</v>
      </c>
      <c r="F168">
        <v>30</v>
      </c>
      <c r="G168">
        <v>40</v>
      </c>
      <c r="H168">
        <v>40</v>
      </c>
      <c r="I168" s="4">
        <f>(Table1[[#This Row],[experience_growth]]-$P$3)/$P$4</f>
        <v>0.19230769230769232</v>
      </c>
      <c r="J168" s="4">
        <f>(Table1[[#This Row],[speed]]-$P$7)/$P$9</f>
        <v>0.14285714285714285</v>
      </c>
      <c r="K168" s="4">
        <f>(Table1[[#This Row],[sp_attack]]-$P$12)/$P$14</f>
        <v>0.16304347826086957</v>
      </c>
      <c r="L168" s="4">
        <f>(Table1[[#This Row],[sp_defense]]-$P$17)/$P$19</f>
        <v>9.5238095238095233E-2</v>
      </c>
    </row>
    <row r="169" spans="1:12">
      <c r="A169" t="s">
        <v>2857</v>
      </c>
      <c r="B169" t="s">
        <v>604</v>
      </c>
      <c r="C169" t="s">
        <v>77</v>
      </c>
      <c r="D169" t="s">
        <v>46</v>
      </c>
      <c r="E169">
        <v>800000</v>
      </c>
      <c r="F169">
        <v>40</v>
      </c>
      <c r="G169">
        <v>60</v>
      </c>
      <c r="H169">
        <v>70</v>
      </c>
      <c r="I169" s="4">
        <f>(Table1[[#This Row],[experience_growth]]-$P$3)/$P$4</f>
        <v>0.19230769230769232</v>
      </c>
      <c r="J169" s="4">
        <f>(Table1[[#This Row],[speed]]-$P$7)/$P$9</f>
        <v>0.2</v>
      </c>
      <c r="K169" s="4">
        <f>(Table1[[#This Row],[sp_attack]]-$P$12)/$P$14</f>
        <v>0.27173913043478259</v>
      </c>
      <c r="L169" s="4">
        <f>(Table1[[#This Row],[sp_defense]]-$P$17)/$P$19</f>
        <v>0.23809523809523808</v>
      </c>
    </row>
    <row r="170" spans="1:12">
      <c r="A170" t="s">
        <v>2774</v>
      </c>
      <c r="B170" t="s">
        <v>606</v>
      </c>
      <c r="C170" t="s">
        <v>46</v>
      </c>
      <c r="D170" t="s">
        <v>61</v>
      </c>
      <c r="E170">
        <v>1000000</v>
      </c>
      <c r="F170">
        <v>130</v>
      </c>
      <c r="G170">
        <v>70</v>
      </c>
      <c r="H170">
        <v>80</v>
      </c>
      <c r="I170" s="4">
        <f>(Table1[[#This Row],[experience_growth]]-$P$3)/$P$4</f>
        <v>0.38461538461538464</v>
      </c>
      <c r="J170" s="4">
        <f>(Table1[[#This Row],[speed]]-$P$7)/$P$9</f>
        <v>0.7142857142857143</v>
      </c>
      <c r="K170" s="4">
        <f>(Table1[[#This Row],[sp_attack]]-$P$12)/$P$14</f>
        <v>0.32608695652173914</v>
      </c>
      <c r="L170" s="4">
        <f>(Table1[[#This Row],[sp_defense]]-$P$17)/$P$19</f>
        <v>0.2857142857142857</v>
      </c>
    </row>
    <row r="171" spans="1:12">
      <c r="A171" t="s">
        <v>2858</v>
      </c>
      <c r="B171" t="s">
        <v>610</v>
      </c>
      <c r="C171" t="s">
        <v>66</v>
      </c>
      <c r="D171" t="s">
        <v>128</v>
      </c>
      <c r="E171">
        <v>1250000</v>
      </c>
      <c r="F171">
        <v>67</v>
      </c>
      <c r="G171">
        <v>56</v>
      </c>
      <c r="H171">
        <v>56</v>
      </c>
      <c r="I171" s="4">
        <f>(Table1[[#This Row],[experience_growth]]-$P$3)/$P$4</f>
        <v>0.625</v>
      </c>
      <c r="J171" s="4">
        <f>(Table1[[#This Row],[speed]]-$P$7)/$P$9</f>
        <v>0.35428571428571426</v>
      </c>
      <c r="K171" s="4">
        <f>(Table1[[#This Row],[sp_attack]]-$P$12)/$P$14</f>
        <v>0.25</v>
      </c>
      <c r="L171" s="4">
        <f>(Table1[[#This Row],[sp_defense]]-$P$17)/$P$19</f>
        <v>0.17142857142857143</v>
      </c>
    </row>
    <row r="172" spans="1:12">
      <c r="A172" t="s">
        <v>2859</v>
      </c>
      <c r="B172" t="s">
        <v>613</v>
      </c>
      <c r="C172" t="s">
        <v>66</v>
      </c>
      <c r="D172" t="s">
        <v>128</v>
      </c>
      <c r="E172">
        <v>1250000</v>
      </c>
      <c r="F172">
        <v>67</v>
      </c>
      <c r="G172">
        <v>76</v>
      </c>
      <c r="H172">
        <v>76</v>
      </c>
      <c r="I172" s="4">
        <f>(Table1[[#This Row],[experience_growth]]-$P$3)/$P$4</f>
        <v>0.625</v>
      </c>
      <c r="J172" s="4">
        <f>(Table1[[#This Row],[speed]]-$P$7)/$P$9</f>
        <v>0.35428571428571426</v>
      </c>
      <c r="K172" s="4">
        <f>(Table1[[#This Row],[sp_attack]]-$P$12)/$P$14</f>
        <v>0.35869565217391303</v>
      </c>
      <c r="L172" s="4">
        <f>(Table1[[#This Row],[sp_defense]]-$P$17)/$P$19</f>
        <v>0.26666666666666666</v>
      </c>
    </row>
    <row r="173" spans="1:12">
      <c r="A173" t="s">
        <v>2860</v>
      </c>
      <c r="B173" t="s">
        <v>616</v>
      </c>
      <c r="C173" t="s">
        <v>128</v>
      </c>
      <c r="E173">
        <v>1000000</v>
      </c>
      <c r="F173">
        <v>60</v>
      </c>
      <c r="G173">
        <v>35</v>
      </c>
      <c r="H173">
        <v>35</v>
      </c>
      <c r="I173" s="4">
        <f>(Table1[[#This Row],[experience_growth]]-$P$3)/$P$4</f>
        <v>0.38461538461538464</v>
      </c>
      <c r="J173" s="4">
        <f>(Table1[[#This Row],[speed]]-$P$7)/$P$9</f>
        <v>0.31428571428571428</v>
      </c>
      <c r="K173" s="4">
        <f>(Table1[[#This Row],[sp_attack]]-$P$12)/$P$14</f>
        <v>0.1358695652173913</v>
      </c>
      <c r="L173" s="4">
        <f>(Table1[[#This Row],[sp_defense]]-$P$17)/$P$19</f>
        <v>7.1428571428571425E-2</v>
      </c>
    </row>
    <row r="174" spans="1:12">
      <c r="A174" t="s">
        <v>2861</v>
      </c>
      <c r="B174" t="s">
        <v>619</v>
      </c>
      <c r="C174" t="s">
        <v>159</v>
      </c>
      <c r="E174">
        <v>800000</v>
      </c>
      <c r="F174">
        <v>15</v>
      </c>
      <c r="G174">
        <v>45</v>
      </c>
      <c r="H174">
        <v>55</v>
      </c>
      <c r="I174" s="4">
        <f>(Table1[[#This Row],[experience_growth]]-$P$3)/$P$4</f>
        <v>0.19230769230769232</v>
      </c>
      <c r="J174" s="4">
        <f>(Table1[[#This Row],[speed]]-$P$7)/$P$9</f>
        <v>5.7142857142857141E-2</v>
      </c>
      <c r="K174" s="4">
        <f>(Table1[[#This Row],[sp_attack]]-$P$12)/$P$14</f>
        <v>0.19021739130434784</v>
      </c>
      <c r="L174" s="4">
        <f>(Table1[[#This Row],[sp_defense]]-$P$17)/$P$19</f>
        <v>0.16666666666666666</v>
      </c>
    </row>
    <row r="175" spans="1:12">
      <c r="A175" t="s">
        <v>2773</v>
      </c>
      <c r="B175" t="s">
        <v>621</v>
      </c>
      <c r="C175" t="s">
        <v>99</v>
      </c>
      <c r="D175" t="s">
        <v>159</v>
      </c>
      <c r="E175">
        <v>800000</v>
      </c>
      <c r="F175">
        <v>15</v>
      </c>
      <c r="G175">
        <v>40</v>
      </c>
      <c r="H175">
        <v>20</v>
      </c>
      <c r="I175" s="4">
        <f>(Table1[[#This Row],[experience_growth]]-$P$3)/$P$4</f>
        <v>0.19230769230769232</v>
      </c>
      <c r="J175" s="4">
        <f>(Table1[[#This Row],[speed]]-$P$7)/$P$9</f>
        <v>5.7142857142857141E-2</v>
      </c>
      <c r="K175" s="4">
        <f>(Table1[[#This Row],[sp_attack]]-$P$12)/$P$14</f>
        <v>0.16304347826086957</v>
      </c>
      <c r="L175" s="4">
        <f>(Table1[[#This Row],[sp_defense]]-$P$17)/$P$19</f>
        <v>0</v>
      </c>
    </row>
    <row r="176" spans="1:12">
      <c r="A176" t="s">
        <v>2862</v>
      </c>
      <c r="B176" t="s">
        <v>625</v>
      </c>
      <c r="C176" t="s">
        <v>159</v>
      </c>
      <c r="E176">
        <v>800000</v>
      </c>
      <c r="F176">
        <v>20</v>
      </c>
      <c r="G176">
        <v>40</v>
      </c>
      <c r="H176">
        <v>65</v>
      </c>
      <c r="I176" s="4">
        <f>(Table1[[#This Row],[experience_growth]]-$P$3)/$P$4</f>
        <v>0.19230769230769232</v>
      </c>
      <c r="J176" s="4">
        <f>(Table1[[#This Row],[speed]]-$P$7)/$P$9</f>
        <v>8.5714285714285715E-2</v>
      </c>
      <c r="K176" s="4">
        <f>(Table1[[#This Row],[sp_attack]]-$P$12)/$P$14</f>
        <v>0.16304347826086957</v>
      </c>
      <c r="L176" s="4">
        <f>(Table1[[#This Row],[sp_defense]]-$P$17)/$P$19</f>
        <v>0.21428571428571427</v>
      </c>
    </row>
    <row r="177" spans="1:12">
      <c r="A177" t="s">
        <v>2863</v>
      </c>
      <c r="B177" t="s">
        <v>628</v>
      </c>
      <c r="C177" t="s">
        <v>159</v>
      </c>
      <c r="D177" t="s">
        <v>61</v>
      </c>
      <c r="E177">
        <v>800000</v>
      </c>
      <c r="F177">
        <v>40</v>
      </c>
      <c r="G177">
        <v>80</v>
      </c>
      <c r="H177">
        <v>105</v>
      </c>
      <c r="I177" s="4">
        <f>(Table1[[#This Row],[experience_growth]]-$P$3)/$P$4</f>
        <v>0.19230769230769232</v>
      </c>
      <c r="J177" s="4">
        <f>(Table1[[#This Row],[speed]]-$P$7)/$P$9</f>
        <v>0.2</v>
      </c>
      <c r="K177" s="4">
        <f>(Table1[[#This Row],[sp_attack]]-$P$12)/$P$14</f>
        <v>0.38043478260869568</v>
      </c>
      <c r="L177" s="4">
        <f>(Table1[[#This Row],[sp_defense]]-$P$17)/$P$19</f>
        <v>0.40476190476190477</v>
      </c>
    </row>
    <row r="178" spans="1:12">
      <c r="A178" t="s">
        <v>2864</v>
      </c>
      <c r="B178" t="s">
        <v>632</v>
      </c>
      <c r="C178" t="s">
        <v>253</v>
      </c>
      <c r="D178" t="s">
        <v>61</v>
      </c>
      <c r="E178">
        <v>1000000</v>
      </c>
      <c r="F178">
        <v>70</v>
      </c>
      <c r="G178">
        <v>70</v>
      </c>
      <c r="H178">
        <v>45</v>
      </c>
      <c r="I178" s="4">
        <f>(Table1[[#This Row],[experience_growth]]-$P$3)/$P$4</f>
        <v>0.38461538461538464</v>
      </c>
      <c r="J178" s="4">
        <f>(Table1[[#This Row],[speed]]-$P$7)/$P$9</f>
        <v>0.37142857142857144</v>
      </c>
      <c r="K178" s="4">
        <f>(Table1[[#This Row],[sp_attack]]-$P$12)/$P$14</f>
        <v>0.32608695652173914</v>
      </c>
      <c r="L178" s="4">
        <f>(Table1[[#This Row],[sp_defense]]-$P$17)/$P$19</f>
        <v>0.11904761904761904</v>
      </c>
    </row>
    <row r="179" spans="1:12">
      <c r="A179" t="s">
        <v>2865</v>
      </c>
      <c r="B179" t="s">
        <v>635</v>
      </c>
      <c r="C179" t="s">
        <v>253</v>
      </c>
      <c r="D179" t="s">
        <v>61</v>
      </c>
      <c r="E179">
        <v>1000000</v>
      </c>
      <c r="F179">
        <v>95</v>
      </c>
      <c r="G179">
        <v>95</v>
      </c>
      <c r="H179">
        <v>70</v>
      </c>
      <c r="I179" s="4">
        <f>(Table1[[#This Row],[experience_growth]]-$P$3)/$P$4</f>
        <v>0.38461538461538464</v>
      </c>
      <c r="J179" s="4">
        <f>(Table1[[#This Row],[speed]]-$P$7)/$P$9</f>
        <v>0.51428571428571423</v>
      </c>
      <c r="K179" s="4">
        <f>(Table1[[#This Row],[sp_attack]]-$P$12)/$P$14</f>
        <v>0.46195652173913043</v>
      </c>
      <c r="L179" s="4">
        <f>(Table1[[#This Row],[sp_defense]]-$P$17)/$P$19</f>
        <v>0.23809523809523808</v>
      </c>
    </row>
    <row r="180" spans="1:12">
      <c r="A180" t="s">
        <v>2866</v>
      </c>
      <c r="B180" t="s">
        <v>639</v>
      </c>
      <c r="C180" t="s">
        <v>128</v>
      </c>
      <c r="E180">
        <v>1059860</v>
      </c>
      <c r="F180">
        <v>35</v>
      </c>
      <c r="G180">
        <v>65</v>
      </c>
      <c r="H180">
        <v>45</v>
      </c>
      <c r="I180" s="4">
        <f>(Table1[[#This Row],[experience_growth]]-$P$3)/$P$4</f>
        <v>0.44217307692307695</v>
      </c>
      <c r="J180" s="4">
        <f>(Table1[[#This Row],[speed]]-$P$7)/$P$9</f>
        <v>0.17142857142857143</v>
      </c>
      <c r="K180" s="4">
        <f>(Table1[[#This Row],[sp_attack]]-$P$12)/$P$14</f>
        <v>0.29891304347826086</v>
      </c>
      <c r="L180" s="4">
        <f>(Table1[[#This Row],[sp_defense]]-$P$17)/$P$19</f>
        <v>0.11904761904761904</v>
      </c>
    </row>
    <row r="181" spans="1:12">
      <c r="A181" t="s">
        <v>2866</v>
      </c>
      <c r="B181" t="s">
        <v>641</v>
      </c>
      <c r="C181" t="s">
        <v>128</v>
      </c>
      <c r="E181">
        <v>1059860</v>
      </c>
      <c r="F181">
        <v>45</v>
      </c>
      <c r="G181">
        <v>80</v>
      </c>
      <c r="H181">
        <v>60</v>
      </c>
      <c r="I181" s="4">
        <f>(Table1[[#This Row],[experience_growth]]-$P$3)/$P$4</f>
        <v>0.44217307692307695</v>
      </c>
      <c r="J181" s="4">
        <f>(Table1[[#This Row],[speed]]-$P$7)/$P$9</f>
        <v>0.22857142857142856</v>
      </c>
      <c r="K181" s="4">
        <f>(Table1[[#This Row],[sp_attack]]-$P$12)/$P$14</f>
        <v>0.38043478260869568</v>
      </c>
      <c r="L181" s="4">
        <f>(Table1[[#This Row],[sp_defense]]-$P$17)/$P$19</f>
        <v>0.19047619047619047</v>
      </c>
    </row>
    <row r="182" spans="1:12">
      <c r="A182" t="s">
        <v>2859</v>
      </c>
      <c r="B182" t="s">
        <v>643</v>
      </c>
      <c r="C182" t="s">
        <v>128</v>
      </c>
      <c r="E182">
        <v>1059860</v>
      </c>
      <c r="F182">
        <v>45</v>
      </c>
      <c r="G182">
        <v>165</v>
      </c>
      <c r="H182">
        <v>110</v>
      </c>
      <c r="I182" s="4">
        <f>(Table1[[#This Row],[experience_growth]]-$P$3)/$P$4</f>
        <v>0.44217307692307695</v>
      </c>
      <c r="J182" s="4">
        <f>(Table1[[#This Row],[speed]]-$P$7)/$P$9</f>
        <v>0.22857142857142856</v>
      </c>
      <c r="K182" s="4">
        <f>(Table1[[#This Row],[sp_attack]]-$P$12)/$P$14</f>
        <v>0.84239130434782605</v>
      </c>
      <c r="L182" s="4">
        <f>(Table1[[#This Row],[sp_defense]]-$P$17)/$P$19</f>
        <v>0.42857142857142855</v>
      </c>
    </row>
    <row r="183" spans="1:12">
      <c r="A183" t="s">
        <v>2776</v>
      </c>
      <c r="B183" t="s">
        <v>646</v>
      </c>
      <c r="C183" t="s">
        <v>45</v>
      </c>
      <c r="E183">
        <v>1059860</v>
      </c>
      <c r="F183">
        <v>50</v>
      </c>
      <c r="G183">
        <v>90</v>
      </c>
      <c r="H183">
        <v>100</v>
      </c>
      <c r="I183" s="4">
        <f>(Table1[[#This Row],[experience_growth]]-$P$3)/$P$4</f>
        <v>0.44217307692307695</v>
      </c>
      <c r="J183" s="4">
        <f>(Table1[[#This Row],[speed]]-$P$7)/$P$9</f>
        <v>0.25714285714285712</v>
      </c>
      <c r="K183" s="4">
        <f>(Table1[[#This Row],[sp_attack]]-$P$12)/$P$14</f>
        <v>0.43478260869565216</v>
      </c>
      <c r="L183" s="4">
        <f>(Table1[[#This Row],[sp_defense]]-$P$17)/$P$19</f>
        <v>0.38095238095238093</v>
      </c>
    </row>
    <row r="184" spans="1:12">
      <c r="A184" t="s">
        <v>2867</v>
      </c>
      <c r="B184" t="s">
        <v>650</v>
      </c>
      <c r="C184" t="s">
        <v>66</v>
      </c>
      <c r="D184" t="s">
        <v>159</v>
      </c>
      <c r="E184">
        <v>800000</v>
      </c>
      <c r="F184">
        <v>40</v>
      </c>
      <c r="G184">
        <v>20</v>
      </c>
      <c r="H184">
        <v>50</v>
      </c>
      <c r="I184" s="4">
        <f>(Table1[[#This Row],[experience_growth]]-$P$3)/$P$4</f>
        <v>0.19230769230769232</v>
      </c>
      <c r="J184" s="4">
        <f>(Table1[[#This Row],[speed]]-$P$7)/$P$9</f>
        <v>0.2</v>
      </c>
      <c r="K184" s="4">
        <f>(Table1[[#This Row],[sp_attack]]-$P$12)/$P$14</f>
        <v>5.434782608695652E-2</v>
      </c>
      <c r="L184" s="4">
        <f>(Table1[[#This Row],[sp_defense]]-$P$17)/$P$19</f>
        <v>0.14285714285714285</v>
      </c>
    </row>
    <row r="185" spans="1:12">
      <c r="A185" t="s">
        <v>2868</v>
      </c>
      <c r="B185" t="s">
        <v>653</v>
      </c>
      <c r="C185" t="s">
        <v>66</v>
      </c>
      <c r="D185" t="s">
        <v>159</v>
      </c>
      <c r="E185">
        <v>800000</v>
      </c>
      <c r="F185">
        <v>50</v>
      </c>
      <c r="G185">
        <v>60</v>
      </c>
      <c r="H185">
        <v>80</v>
      </c>
      <c r="I185" s="4">
        <f>(Table1[[#This Row],[experience_growth]]-$P$3)/$P$4</f>
        <v>0.19230769230769232</v>
      </c>
      <c r="J185" s="4">
        <f>(Table1[[#This Row],[speed]]-$P$7)/$P$9</f>
        <v>0.25714285714285712</v>
      </c>
      <c r="K185" s="4">
        <f>(Table1[[#This Row],[sp_attack]]-$P$12)/$P$14</f>
        <v>0.27173913043478259</v>
      </c>
      <c r="L185" s="4">
        <f>(Table1[[#This Row],[sp_defense]]-$P$17)/$P$19</f>
        <v>0.2857142857142857</v>
      </c>
    </row>
    <row r="186" spans="1:12">
      <c r="A186" t="s">
        <v>2869</v>
      </c>
      <c r="B186" t="s">
        <v>657</v>
      </c>
      <c r="C186" t="s">
        <v>284</v>
      </c>
      <c r="E186">
        <v>1000000</v>
      </c>
      <c r="F186">
        <v>30</v>
      </c>
      <c r="G186">
        <v>30</v>
      </c>
      <c r="H186">
        <v>65</v>
      </c>
      <c r="I186" s="4">
        <f>(Table1[[#This Row],[experience_growth]]-$P$3)/$P$4</f>
        <v>0.38461538461538464</v>
      </c>
      <c r="J186" s="4">
        <f>(Table1[[#This Row],[speed]]-$P$7)/$P$9</f>
        <v>0.14285714285714285</v>
      </c>
      <c r="K186" s="4">
        <f>(Table1[[#This Row],[sp_attack]]-$P$12)/$P$14</f>
        <v>0.10869565217391304</v>
      </c>
      <c r="L186" s="4">
        <f>(Table1[[#This Row],[sp_defense]]-$P$17)/$P$19</f>
        <v>0.21428571428571427</v>
      </c>
    </row>
    <row r="187" spans="1:12">
      <c r="A187" t="s">
        <v>2870</v>
      </c>
      <c r="B187" t="s">
        <v>661</v>
      </c>
      <c r="C187" t="s">
        <v>66</v>
      </c>
      <c r="E187">
        <v>1059860</v>
      </c>
      <c r="F187">
        <v>70</v>
      </c>
      <c r="G187">
        <v>90</v>
      </c>
      <c r="H187">
        <v>100</v>
      </c>
      <c r="I187" s="4">
        <f>(Table1[[#This Row],[experience_growth]]-$P$3)/$P$4</f>
        <v>0.44217307692307695</v>
      </c>
      <c r="J187" s="4">
        <f>(Table1[[#This Row],[speed]]-$P$7)/$P$9</f>
        <v>0.37142857142857144</v>
      </c>
      <c r="K187" s="4">
        <f>(Table1[[#This Row],[sp_attack]]-$P$12)/$P$14</f>
        <v>0.43478260869565216</v>
      </c>
      <c r="L187" s="4">
        <f>(Table1[[#This Row],[sp_defense]]-$P$17)/$P$19</f>
        <v>0.38095238095238093</v>
      </c>
    </row>
    <row r="188" spans="1:12">
      <c r="A188" t="s">
        <v>2871</v>
      </c>
      <c r="B188" t="s">
        <v>665</v>
      </c>
      <c r="C188" t="s">
        <v>45</v>
      </c>
      <c r="D188" t="s">
        <v>61</v>
      </c>
      <c r="E188">
        <v>1059860</v>
      </c>
      <c r="F188">
        <v>50</v>
      </c>
      <c r="G188">
        <v>35</v>
      </c>
      <c r="H188">
        <v>55</v>
      </c>
      <c r="I188" s="4">
        <f>(Table1[[#This Row],[experience_growth]]-$P$3)/$P$4</f>
        <v>0.44217307692307695</v>
      </c>
      <c r="J188" s="4">
        <f>(Table1[[#This Row],[speed]]-$P$7)/$P$9</f>
        <v>0.25714285714285712</v>
      </c>
      <c r="K188" s="4">
        <f>(Table1[[#This Row],[sp_attack]]-$P$12)/$P$14</f>
        <v>0.1358695652173913</v>
      </c>
      <c r="L188" s="4">
        <f>(Table1[[#This Row],[sp_defense]]-$P$17)/$P$19</f>
        <v>0.16666666666666666</v>
      </c>
    </row>
    <row r="189" spans="1:12">
      <c r="A189" t="s">
        <v>2871</v>
      </c>
      <c r="B189" t="s">
        <v>667</v>
      </c>
      <c r="C189" t="s">
        <v>45</v>
      </c>
      <c r="D189" t="s">
        <v>61</v>
      </c>
      <c r="E189">
        <v>1059860</v>
      </c>
      <c r="F189">
        <v>80</v>
      </c>
      <c r="G189">
        <v>45</v>
      </c>
      <c r="H189">
        <v>65</v>
      </c>
      <c r="I189" s="4">
        <f>(Table1[[#This Row],[experience_growth]]-$P$3)/$P$4</f>
        <v>0.44217307692307695</v>
      </c>
      <c r="J189" s="4">
        <f>(Table1[[#This Row],[speed]]-$P$7)/$P$9</f>
        <v>0.42857142857142855</v>
      </c>
      <c r="K189" s="4">
        <f>(Table1[[#This Row],[sp_attack]]-$P$12)/$P$14</f>
        <v>0.19021739130434784</v>
      </c>
      <c r="L189" s="4">
        <f>(Table1[[#This Row],[sp_defense]]-$P$17)/$P$19</f>
        <v>0.21428571428571427</v>
      </c>
    </row>
    <row r="190" spans="1:12">
      <c r="A190" t="s">
        <v>2871</v>
      </c>
      <c r="B190" t="s">
        <v>669</v>
      </c>
      <c r="C190" t="s">
        <v>45</v>
      </c>
      <c r="D190" t="s">
        <v>61</v>
      </c>
      <c r="E190">
        <v>1059860</v>
      </c>
      <c r="F190">
        <v>110</v>
      </c>
      <c r="G190">
        <v>55</v>
      </c>
      <c r="H190">
        <v>95</v>
      </c>
      <c r="I190" s="4">
        <f>(Table1[[#This Row],[experience_growth]]-$P$3)/$P$4</f>
        <v>0.44217307692307695</v>
      </c>
      <c r="J190" s="4">
        <f>(Table1[[#This Row],[speed]]-$P$7)/$P$9</f>
        <v>0.6</v>
      </c>
      <c r="K190" s="4">
        <f>(Table1[[#This Row],[sp_attack]]-$P$12)/$P$14</f>
        <v>0.24456521739130435</v>
      </c>
      <c r="L190" s="4">
        <f>(Table1[[#This Row],[sp_defense]]-$P$17)/$P$19</f>
        <v>0.35714285714285715</v>
      </c>
    </row>
    <row r="191" spans="1:12">
      <c r="A191" t="s">
        <v>2872</v>
      </c>
      <c r="B191" t="s">
        <v>673</v>
      </c>
      <c r="C191" t="s">
        <v>99</v>
      </c>
      <c r="E191">
        <v>800000</v>
      </c>
      <c r="F191">
        <v>85</v>
      </c>
      <c r="G191">
        <v>40</v>
      </c>
      <c r="H191">
        <v>55</v>
      </c>
      <c r="I191" s="4">
        <f>(Table1[[#This Row],[experience_growth]]-$P$3)/$P$4</f>
        <v>0.19230769230769232</v>
      </c>
      <c r="J191" s="4">
        <f>(Table1[[#This Row],[speed]]-$P$7)/$P$9</f>
        <v>0.45714285714285713</v>
      </c>
      <c r="K191" s="4">
        <f>(Table1[[#This Row],[sp_attack]]-$P$12)/$P$14</f>
        <v>0.16304347826086957</v>
      </c>
      <c r="L191" s="4">
        <f>(Table1[[#This Row],[sp_defense]]-$P$17)/$P$19</f>
        <v>0.16666666666666666</v>
      </c>
    </row>
    <row r="192" spans="1:12">
      <c r="A192" t="s">
        <v>2737</v>
      </c>
      <c r="B192" t="s">
        <v>676</v>
      </c>
      <c r="C192" t="s">
        <v>45</v>
      </c>
      <c r="E192">
        <v>1059860</v>
      </c>
      <c r="F192">
        <v>30</v>
      </c>
      <c r="G192">
        <v>30</v>
      </c>
      <c r="H192">
        <v>30</v>
      </c>
      <c r="I192" s="4">
        <f>(Table1[[#This Row],[experience_growth]]-$P$3)/$P$4</f>
        <v>0.44217307692307695</v>
      </c>
      <c r="J192" s="4">
        <f>(Table1[[#This Row],[speed]]-$P$7)/$P$9</f>
        <v>0.14285714285714285</v>
      </c>
      <c r="K192" s="4">
        <f>(Table1[[#This Row],[sp_attack]]-$P$12)/$P$14</f>
        <v>0.10869565217391304</v>
      </c>
      <c r="L192" s="4">
        <f>(Table1[[#This Row],[sp_defense]]-$P$17)/$P$19</f>
        <v>4.7619047619047616E-2</v>
      </c>
    </row>
    <row r="193" spans="1:12">
      <c r="A193" t="s">
        <v>2873</v>
      </c>
      <c r="B193" t="s">
        <v>679</v>
      </c>
      <c r="C193" t="s">
        <v>45</v>
      </c>
      <c r="E193">
        <v>1059860</v>
      </c>
      <c r="F193">
        <v>30</v>
      </c>
      <c r="G193">
        <v>105</v>
      </c>
      <c r="H193">
        <v>85</v>
      </c>
      <c r="I193" s="4">
        <f>(Table1[[#This Row],[experience_growth]]-$P$3)/$P$4</f>
        <v>0.44217307692307695</v>
      </c>
      <c r="J193" s="4">
        <f>(Table1[[#This Row],[speed]]-$P$7)/$P$9</f>
        <v>0.14285714285714285</v>
      </c>
      <c r="K193" s="4">
        <f>(Table1[[#This Row],[sp_attack]]-$P$12)/$P$14</f>
        <v>0.51630434782608692</v>
      </c>
      <c r="L193" s="4">
        <f>(Table1[[#This Row],[sp_defense]]-$P$17)/$P$19</f>
        <v>0.30952380952380953</v>
      </c>
    </row>
    <row r="194" spans="1:12">
      <c r="A194" t="s">
        <v>2874</v>
      </c>
      <c r="B194" t="s">
        <v>683</v>
      </c>
      <c r="C194" t="s">
        <v>77</v>
      </c>
      <c r="D194" t="s">
        <v>61</v>
      </c>
      <c r="E194">
        <v>1000000</v>
      </c>
      <c r="F194">
        <v>95</v>
      </c>
      <c r="G194">
        <v>75</v>
      </c>
      <c r="H194">
        <v>45</v>
      </c>
      <c r="I194" s="4">
        <f>(Table1[[#This Row],[experience_growth]]-$P$3)/$P$4</f>
        <v>0.38461538461538464</v>
      </c>
      <c r="J194" s="4">
        <f>(Table1[[#This Row],[speed]]-$P$7)/$P$9</f>
        <v>0.51428571428571423</v>
      </c>
      <c r="K194" s="4">
        <f>(Table1[[#This Row],[sp_attack]]-$P$12)/$P$14</f>
        <v>0.35326086956521741</v>
      </c>
      <c r="L194" s="4">
        <f>(Table1[[#This Row],[sp_defense]]-$P$17)/$P$19</f>
        <v>0.11904761904761904</v>
      </c>
    </row>
    <row r="195" spans="1:12">
      <c r="A195" t="s">
        <v>2875</v>
      </c>
      <c r="B195" t="s">
        <v>687</v>
      </c>
      <c r="C195" t="s">
        <v>66</v>
      </c>
      <c r="D195" t="s">
        <v>135</v>
      </c>
      <c r="E195">
        <v>1000000</v>
      </c>
      <c r="F195">
        <v>15</v>
      </c>
      <c r="G195">
        <v>25</v>
      </c>
      <c r="H195">
        <v>25</v>
      </c>
      <c r="I195" s="4">
        <f>(Table1[[#This Row],[experience_growth]]-$P$3)/$P$4</f>
        <v>0.38461538461538464</v>
      </c>
      <c r="J195" s="4">
        <f>(Table1[[#This Row],[speed]]-$P$7)/$P$9</f>
        <v>5.7142857142857141E-2</v>
      </c>
      <c r="K195" s="4">
        <f>(Table1[[#This Row],[sp_attack]]-$P$12)/$P$14</f>
        <v>8.1521739130434784E-2</v>
      </c>
      <c r="L195" s="4">
        <f>(Table1[[#This Row],[sp_defense]]-$P$17)/$P$19</f>
        <v>2.3809523809523808E-2</v>
      </c>
    </row>
    <row r="196" spans="1:12">
      <c r="A196" t="s">
        <v>2875</v>
      </c>
      <c r="B196" t="s">
        <v>689</v>
      </c>
      <c r="C196" t="s">
        <v>66</v>
      </c>
      <c r="D196" t="s">
        <v>135</v>
      </c>
      <c r="E196">
        <v>1000000</v>
      </c>
      <c r="F196">
        <v>35</v>
      </c>
      <c r="G196">
        <v>65</v>
      </c>
      <c r="H196">
        <v>65</v>
      </c>
      <c r="I196" s="4">
        <f>(Table1[[#This Row],[experience_growth]]-$P$3)/$P$4</f>
        <v>0.38461538461538464</v>
      </c>
      <c r="J196" s="4">
        <f>(Table1[[#This Row],[speed]]-$P$7)/$P$9</f>
        <v>0.17142857142857143</v>
      </c>
      <c r="K196" s="4">
        <f>(Table1[[#This Row],[sp_attack]]-$P$12)/$P$14</f>
        <v>0.29891304347826086</v>
      </c>
      <c r="L196" s="4">
        <f>(Table1[[#This Row],[sp_defense]]-$P$17)/$P$19</f>
        <v>0.21428571428571427</v>
      </c>
    </row>
    <row r="197" spans="1:12">
      <c r="A197" t="s">
        <v>2873</v>
      </c>
      <c r="B197" t="s">
        <v>692</v>
      </c>
      <c r="C197" t="s">
        <v>253</v>
      </c>
      <c r="E197">
        <v>1000000</v>
      </c>
      <c r="F197">
        <v>110</v>
      </c>
      <c r="G197">
        <v>130</v>
      </c>
      <c r="H197">
        <v>95</v>
      </c>
      <c r="I197" s="4">
        <f>(Table1[[#This Row],[experience_growth]]-$P$3)/$P$4</f>
        <v>0.38461538461538464</v>
      </c>
      <c r="J197" s="4">
        <f>(Table1[[#This Row],[speed]]-$P$7)/$P$9</f>
        <v>0.6</v>
      </c>
      <c r="K197" s="4">
        <f>(Table1[[#This Row],[sp_attack]]-$P$12)/$P$14</f>
        <v>0.65217391304347827</v>
      </c>
      <c r="L197" s="4">
        <f>(Table1[[#This Row],[sp_defense]]-$P$17)/$P$19</f>
        <v>0.35714285714285715</v>
      </c>
    </row>
    <row r="198" spans="1:12">
      <c r="A198" t="s">
        <v>2876</v>
      </c>
      <c r="B198" t="s">
        <v>696</v>
      </c>
      <c r="C198" t="s">
        <v>109</v>
      </c>
      <c r="E198">
        <v>1000000</v>
      </c>
      <c r="F198">
        <v>65</v>
      </c>
      <c r="G198">
        <v>60</v>
      </c>
      <c r="H198">
        <v>130</v>
      </c>
      <c r="I198" s="4">
        <f>(Table1[[#This Row],[experience_growth]]-$P$3)/$P$4</f>
        <v>0.38461538461538464</v>
      </c>
      <c r="J198" s="4">
        <f>(Table1[[#This Row],[speed]]-$P$7)/$P$9</f>
        <v>0.34285714285714286</v>
      </c>
      <c r="K198" s="4">
        <f>(Table1[[#This Row],[sp_attack]]-$P$12)/$P$14</f>
        <v>0.27173913043478259</v>
      </c>
      <c r="L198" s="4">
        <f>(Table1[[#This Row],[sp_defense]]-$P$17)/$P$19</f>
        <v>0.52380952380952384</v>
      </c>
    </row>
    <row r="199" spans="1:12">
      <c r="A199" t="s">
        <v>2877</v>
      </c>
      <c r="B199" t="s">
        <v>700</v>
      </c>
      <c r="C199" t="s">
        <v>109</v>
      </c>
      <c r="D199" t="s">
        <v>61</v>
      </c>
      <c r="E199">
        <v>1059860</v>
      </c>
      <c r="F199">
        <v>91</v>
      </c>
      <c r="G199">
        <v>85</v>
      </c>
      <c r="H199">
        <v>42</v>
      </c>
      <c r="I199" s="4">
        <f>(Table1[[#This Row],[experience_growth]]-$P$3)/$P$4</f>
        <v>0.44217307692307695</v>
      </c>
      <c r="J199" s="4">
        <f>(Table1[[#This Row],[speed]]-$P$7)/$P$9</f>
        <v>0.49142857142857144</v>
      </c>
      <c r="K199" s="4">
        <f>(Table1[[#This Row],[sp_attack]]-$P$12)/$P$14</f>
        <v>0.40760869565217389</v>
      </c>
      <c r="L199" s="4">
        <f>(Table1[[#This Row],[sp_defense]]-$P$17)/$P$19</f>
        <v>0.10476190476190476</v>
      </c>
    </row>
    <row r="200" spans="1:12">
      <c r="A200" t="s">
        <v>2878</v>
      </c>
      <c r="B200" t="s">
        <v>703</v>
      </c>
      <c r="C200" t="s">
        <v>66</v>
      </c>
      <c r="D200" t="s">
        <v>253</v>
      </c>
      <c r="E200">
        <v>1000000</v>
      </c>
      <c r="F200">
        <v>30</v>
      </c>
      <c r="G200">
        <v>100</v>
      </c>
      <c r="H200">
        <v>110</v>
      </c>
      <c r="I200" s="4">
        <f>(Table1[[#This Row],[experience_growth]]-$P$3)/$P$4</f>
        <v>0.38461538461538464</v>
      </c>
      <c r="J200" s="4">
        <f>(Table1[[#This Row],[speed]]-$P$7)/$P$9</f>
        <v>0.14285714285714285</v>
      </c>
      <c r="K200" s="4">
        <f>(Table1[[#This Row],[sp_attack]]-$P$12)/$P$14</f>
        <v>0.4891304347826087</v>
      </c>
      <c r="L200" s="4">
        <f>(Table1[[#This Row],[sp_defense]]-$P$17)/$P$19</f>
        <v>0.42857142857142855</v>
      </c>
    </row>
    <row r="201" spans="1:12">
      <c r="A201" t="s">
        <v>2879</v>
      </c>
      <c r="B201" t="s">
        <v>706</v>
      </c>
      <c r="C201" t="s">
        <v>343</v>
      </c>
      <c r="E201">
        <v>800000</v>
      </c>
      <c r="F201">
        <v>85</v>
      </c>
      <c r="G201">
        <v>85</v>
      </c>
      <c r="H201">
        <v>85</v>
      </c>
      <c r="I201" s="4">
        <f>(Table1[[#This Row],[experience_growth]]-$P$3)/$P$4</f>
        <v>0.19230769230769232</v>
      </c>
      <c r="J201" s="4">
        <f>(Table1[[#This Row],[speed]]-$P$7)/$P$9</f>
        <v>0.45714285714285713</v>
      </c>
      <c r="K201" s="4">
        <f>(Table1[[#This Row],[sp_attack]]-$P$12)/$P$14</f>
        <v>0.40760869565217389</v>
      </c>
      <c r="L201" s="4">
        <f>(Table1[[#This Row],[sp_defense]]-$P$17)/$P$19</f>
        <v>0.30952380952380953</v>
      </c>
    </row>
    <row r="202" spans="1:12">
      <c r="A202" t="s">
        <v>2880</v>
      </c>
      <c r="B202" t="s">
        <v>709</v>
      </c>
      <c r="C202" t="s">
        <v>253</v>
      </c>
      <c r="E202">
        <v>1000000</v>
      </c>
      <c r="F202">
        <v>48</v>
      </c>
      <c r="G202">
        <v>72</v>
      </c>
      <c r="H202">
        <v>48</v>
      </c>
      <c r="I202" s="4">
        <f>(Table1[[#This Row],[experience_growth]]-$P$3)/$P$4</f>
        <v>0.38461538461538464</v>
      </c>
      <c r="J202" s="4">
        <f>(Table1[[#This Row],[speed]]-$P$7)/$P$9</f>
        <v>0.24571428571428572</v>
      </c>
      <c r="K202" s="4">
        <f>(Table1[[#This Row],[sp_attack]]-$P$12)/$P$14</f>
        <v>0.33695652173913043</v>
      </c>
      <c r="L202" s="4">
        <f>(Table1[[#This Row],[sp_defense]]-$P$17)/$P$19</f>
        <v>0.13333333333333333</v>
      </c>
    </row>
    <row r="203" spans="1:12">
      <c r="A203" t="s">
        <v>2881</v>
      </c>
      <c r="B203" t="s">
        <v>713</v>
      </c>
      <c r="C203" t="s">
        <v>253</v>
      </c>
      <c r="E203">
        <v>1000000</v>
      </c>
      <c r="F203">
        <v>33</v>
      </c>
      <c r="G203">
        <v>33</v>
      </c>
      <c r="H203">
        <v>58</v>
      </c>
      <c r="I203" s="4">
        <f>(Table1[[#This Row],[experience_growth]]-$P$3)/$P$4</f>
        <v>0.38461538461538464</v>
      </c>
      <c r="J203" s="4">
        <f>(Table1[[#This Row],[speed]]-$P$7)/$P$9</f>
        <v>0.16</v>
      </c>
      <c r="K203" s="4">
        <f>(Table1[[#This Row],[sp_attack]]-$P$12)/$P$14</f>
        <v>0.125</v>
      </c>
      <c r="L203" s="4">
        <f>(Table1[[#This Row],[sp_defense]]-$P$17)/$P$19</f>
        <v>0.18095238095238095</v>
      </c>
    </row>
    <row r="204" spans="1:12">
      <c r="A204" t="s">
        <v>2882</v>
      </c>
      <c r="B204" t="s">
        <v>717</v>
      </c>
      <c r="C204" t="s">
        <v>99</v>
      </c>
      <c r="D204" t="s">
        <v>253</v>
      </c>
      <c r="E204">
        <v>1000000</v>
      </c>
      <c r="F204">
        <v>85</v>
      </c>
      <c r="G204">
        <v>90</v>
      </c>
      <c r="H204">
        <v>65</v>
      </c>
      <c r="I204" s="4">
        <f>(Table1[[#This Row],[experience_growth]]-$P$3)/$P$4</f>
        <v>0.38461538461538464</v>
      </c>
      <c r="J204" s="4">
        <f>(Table1[[#This Row],[speed]]-$P$7)/$P$9</f>
        <v>0.45714285714285713</v>
      </c>
      <c r="K204" s="4">
        <f>(Table1[[#This Row],[sp_attack]]-$P$12)/$P$14</f>
        <v>0.43478260869565216</v>
      </c>
      <c r="L204" s="4">
        <f>(Table1[[#This Row],[sp_defense]]-$P$17)/$P$19</f>
        <v>0.21428571428571427</v>
      </c>
    </row>
    <row r="205" spans="1:12">
      <c r="A205" t="s">
        <v>2883</v>
      </c>
      <c r="B205" t="s">
        <v>721</v>
      </c>
      <c r="C205" t="s">
        <v>77</v>
      </c>
      <c r="E205">
        <v>1000000</v>
      </c>
      <c r="F205">
        <v>15</v>
      </c>
      <c r="G205">
        <v>35</v>
      </c>
      <c r="H205">
        <v>35</v>
      </c>
      <c r="I205" s="4">
        <f>(Table1[[#This Row],[experience_growth]]-$P$3)/$P$4</f>
        <v>0.38461538461538464</v>
      </c>
      <c r="J205" s="4">
        <f>(Table1[[#This Row],[speed]]-$P$7)/$P$9</f>
        <v>5.7142857142857141E-2</v>
      </c>
      <c r="K205" s="4">
        <f>(Table1[[#This Row],[sp_attack]]-$P$12)/$P$14</f>
        <v>0.1358695652173913</v>
      </c>
      <c r="L205" s="4">
        <f>(Table1[[#This Row],[sp_defense]]-$P$17)/$P$19</f>
        <v>7.1428571428571425E-2</v>
      </c>
    </row>
    <row r="206" spans="1:12">
      <c r="A206" t="s">
        <v>2883</v>
      </c>
      <c r="B206" t="s">
        <v>723</v>
      </c>
      <c r="C206" t="s">
        <v>77</v>
      </c>
      <c r="D206" t="s">
        <v>307</v>
      </c>
      <c r="E206">
        <v>1000000</v>
      </c>
      <c r="F206">
        <v>40</v>
      </c>
      <c r="G206">
        <v>60</v>
      </c>
      <c r="H206">
        <v>60</v>
      </c>
      <c r="I206" s="4">
        <f>(Table1[[#This Row],[experience_growth]]-$P$3)/$P$4</f>
        <v>0.38461538461538464</v>
      </c>
      <c r="J206" s="4">
        <f>(Table1[[#This Row],[speed]]-$P$7)/$P$9</f>
        <v>0.2</v>
      </c>
      <c r="K206" s="4">
        <f>(Table1[[#This Row],[sp_attack]]-$P$12)/$P$14</f>
        <v>0.27173913043478259</v>
      </c>
      <c r="L206" s="4">
        <f>(Table1[[#This Row],[sp_defense]]-$P$17)/$P$19</f>
        <v>0.19047619047619047</v>
      </c>
    </row>
    <row r="207" spans="1:12">
      <c r="A207" t="s">
        <v>2884</v>
      </c>
      <c r="B207" t="s">
        <v>727</v>
      </c>
      <c r="C207" t="s">
        <v>99</v>
      </c>
      <c r="E207">
        <v>1000000</v>
      </c>
      <c r="F207">
        <v>45</v>
      </c>
      <c r="G207">
        <v>65</v>
      </c>
      <c r="H207">
        <v>65</v>
      </c>
      <c r="I207" s="4">
        <f>(Table1[[#This Row],[experience_growth]]-$P$3)/$P$4</f>
        <v>0.38461538461538464</v>
      </c>
      <c r="J207" s="4">
        <f>(Table1[[#This Row],[speed]]-$P$7)/$P$9</f>
        <v>0.22857142857142856</v>
      </c>
      <c r="K207" s="4">
        <f>(Table1[[#This Row],[sp_attack]]-$P$12)/$P$14</f>
        <v>0.29891304347826086</v>
      </c>
      <c r="L207" s="4">
        <f>(Table1[[#This Row],[sp_defense]]-$P$17)/$P$19</f>
        <v>0.21428571428571427</v>
      </c>
    </row>
    <row r="208" spans="1:12">
      <c r="A208" t="s">
        <v>2885</v>
      </c>
      <c r="B208" t="s">
        <v>731</v>
      </c>
      <c r="C208" t="s">
        <v>135</v>
      </c>
      <c r="D208" t="s">
        <v>61</v>
      </c>
      <c r="E208">
        <v>1059860</v>
      </c>
      <c r="F208">
        <v>85</v>
      </c>
      <c r="G208">
        <v>35</v>
      </c>
      <c r="H208">
        <v>65</v>
      </c>
      <c r="I208" s="4">
        <f>(Table1[[#This Row],[experience_growth]]-$P$3)/$P$4</f>
        <v>0.44217307692307695</v>
      </c>
      <c r="J208" s="4">
        <f>(Table1[[#This Row],[speed]]-$P$7)/$P$9</f>
        <v>0.45714285714285713</v>
      </c>
      <c r="K208" s="4">
        <f>(Table1[[#This Row],[sp_attack]]-$P$12)/$P$14</f>
        <v>0.1358695652173913</v>
      </c>
      <c r="L208" s="4">
        <f>(Table1[[#This Row],[sp_defense]]-$P$17)/$P$19</f>
        <v>0.21428571428571427</v>
      </c>
    </row>
    <row r="209" spans="1:12">
      <c r="A209" t="s">
        <v>2886</v>
      </c>
      <c r="B209" t="s">
        <v>735</v>
      </c>
      <c r="C209" t="s">
        <v>307</v>
      </c>
      <c r="D209" t="s">
        <v>135</v>
      </c>
      <c r="E209">
        <v>1000000</v>
      </c>
      <c r="F209">
        <v>30</v>
      </c>
      <c r="G209">
        <v>55</v>
      </c>
      <c r="H209">
        <v>95</v>
      </c>
      <c r="I209" s="4">
        <f>(Table1[[#This Row],[experience_growth]]-$P$3)/$P$4</f>
        <v>0.38461538461538464</v>
      </c>
      <c r="J209" s="4">
        <f>(Table1[[#This Row],[speed]]-$P$7)/$P$9</f>
        <v>0.14285714285714285</v>
      </c>
      <c r="K209" s="4">
        <f>(Table1[[#This Row],[sp_attack]]-$P$12)/$P$14</f>
        <v>0.24456521739130435</v>
      </c>
      <c r="L209" s="4">
        <f>(Table1[[#This Row],[sp_defense]]-$P$17)/$P$19</f>
        <v>0.35714285714285715</v>
      </c>
    </row>
    <row r="210" spans="1:12">
      <c r="A210" t="s">
        <v>2771</v>
      </c>
      <c r="B210" t="s">
        <v>738</v>
      </c>
      <c r="C210" t="s">
        <v>159</v>
      </c>
      <c r="E210">
        <v>800000</v>
      </c>
      <c r="F210">
        <v>30</v>
      </c>
      <c r="G210">
        <v>40</v>
      </c>
      <c r="H210">
        <v>40</v>
      </c>
      <c r="I210" s="4">
        <f>(Table1[[#This Row],[experience_growth]]-$P$3)/$P$4</f>
        <v>0.19230769230769232</v>
      </c>
      <c r="J210" s="4">
        <f>(Table1[[#This Row],[speed]]-$P$7)/$P$9</f>
        <v>0.14285714285714285</v>
      </c>
      <c r="K210" s="4">
        <f>(Table1[[#This Row],[sp_attack]]-$P$12)/$P$14</f>
        <v>0.16304347826086957</v>
      </c>
      <c r="L210" s="4">
        <f>(Table1[[#This Row],[sp_defense]]-$P$17)/$P$19</f>
        <v>9.5238095238095233E-2</v>
      </c>
    </row>
    <row r="211" spans="1:12">
      <c r="A211" t="s">
        <v>2771</v>
      </c>
      <c r="B211" t="s">
        <v>741</v>
      </c>
      <c r="C211" t="s">
        <v>159</v>
      </c>
      <c r="E211">
        <v>800000</v>
      </c>
      <c r="F211">
        <v>45</v>
      </c>
      <c r="G211">
        <v>60</v>
      </c>
      <c r="H211">
        <v>60</v>
      </c>
      <c r="I211" s="4">
        <f>(Table1[[#This Row],[experience_growth]]-$P$3)/$P$4</f>
        <v>0.19230769230769232</v>
      </c>
      <c r="J211" s="4">
        <f>(Table1[[#This Row],[speed]]-$P$7)/$P$9</f>
        <v>0.22857142857142856</v>
      </c>
      <c r="K211" s="4">
        <f>(Table1[[#This Row],[sp_attack]]-$P$12)/$P$14</f>
        <v>0.27173913043478259</v>
      </c>
      <c r="L211" s="4">
        <f>(Table1[[#This Row],[sp_defense]]-$P$17)/$P$19</f>
        <v>0.19047619047619047</v>
      </c>
    </row>
    <row r="212" spans="1:12">
      <c r="A212" t="s">
        <v>2773</v>
      </c>
      <c r="B212" t="s">
        <v>744</v>
      </c>
      <c r="C212" t="s">
        <v>66</v>
      </c>
      <c r="D212" t="s">
        <v>46</v>
      </c>
      <c r="E212">
        <v>1000000</v>
      </c>
      <c r="F212">
        <v>85</v>
      </c>
      <c r="G212">
        <v>55</v>
      </c>
      <c r="H212">
        <v>55</v>
      </c>
      <c r="I212" s="4">
        <f>(Table1[[#This Row],[experience_growth]]-$P$3)/$P$4</f>
        <v>0.38461538461538464</v>
      </c>
      <c r="J212" s="4">
        <f>(Table1[[#This Row],[speed]]-$P$7)/$P$9</f>
        <v>0.45714285714285713</v>
      </c>
      <c r="K212" s="4">
        <f>(Table1[[#This Row],[sp_attack]]-$P$12)/$P$14</f>
        <v>0.24456521739130435</v>
      </c>
      <c r="L212" s="4">
        <f>(Table1[[#This Row],[sp_defense]]-$P$17)/$P$19</f>
        <v>0.16666666666666666</v>
      </c>
    </row>
    <row r="213" spans="1:12">
      <c r="A213" t="s">
        <v>2809</v>
      </c>
      <c r="B213" t="s">
        <v>747</v>
      </c>
      <c r="C213" t="s">
        <v>77</v>
      </c>
      <c r="D213" t="s">
        <v>307</v>
      </c>
      <c r="E213">
        <v>1000000</v>
      </c>
      <c r="F213">
        <v>75</v>
      </c>
      <c r="G213">
        <v>65</v>
      </c>
      <c r="H213">
        <v>100</v>
      </c>
      <c r="I213" s="4">
        <f>(Table1[[#This Row],[experience_growth]]-$P$3)/$P$4</f>
        <v>0.38461538461538464</v>
      </c>
      <c r="J213" s="4">
        <f>(Table1[[#This Row],[speed]]-$P$7)/$P$9</f>
        <v>0.4</v>
      </c>
      <c r="K213" s="4">
        <f>(Table1[[#This Row],[sp_attack]]-$P$12)/$P$14</f>
        <v>0.29891304347826086</v>
      </c>
      <c r="L213" s="4">
        <f>(Table1[[#This Row],[sp_defense]]-$P$17)/$P$19</f>
        <v>0.38095238095238093</v>
      </c>
    </row>
    <row r="214" spans="1:12">
      <c r="A214" t="s">
        <v>2887</v>
      </c>
      <c r="B214" t="s">
        <v>751</v>
      </c>
      <c r="C214" t="s">
        <v>77</v>
      </c>
      <c r="D214" t="s">
        <v>284</v>
      </c>
      <c r="E214">
        <v>1059860</v>
      </c>
      <c r="F214">
        <v>5</v>
      </c>
      <c r="G214">
        <v>10</v>
      </c>
      <c r="H214">
        <v>230</v>
      </c>
      <c r="I214" s="4">
        <f>(Table1[[#This Row],[experience_growth]]-$P$3)/$P$4</f>
        <v>0.44217307692307695</v>
      </c>
      <c r="J214" s="4">
        <f>(Table1[[#This Row],[speed]]-$P$7)/$P$9</f>
        <v>0</v>
      </c>
      <c r="K214" s="4">
        <f>(Table1[[#This Row],[sp_attack]]-$P$12)/$P$14</f>
        <v>0</v>
      </c>
      <c r="L214" s="4">
        <f>(Table1[[#This Row],[sp_defense]]-$P$17)/$P$19</f>
        <v>1</v>
      </c>
    </row>
    <row r="215" spans="1:12">
      <c r="A215" t="s">
        <v>2888</v>
      </c>
      <c r="B215" t="s">
        <v>755</v>
      </c>
      <c r="C215" t="s">
        <v>77</v>
      </c>
      <c r="D215" t="s">
        <v>231</v>
      </c>
      <c r="E215">
        <v>1250000</v>
      </c>
      <c r="F215">
        <v>75</v>
      </c>
      <c r="G215">
        <v>40</v>
      </c>
      <c r="H215">
        <v>105</v>
      </c>
      <c r="I215" s="4">
        <f>(Table1[[#This Row],[experience_growth]]-$P$3)/$P$4</f>
        <v>0.625</v>
      </c>
      <c r="J215" s="4">
        <f>(Table1[[#This Row],[speed]]-$P$7)/$P$9</f>
        <v>0.4</v>
      </c>
      <c r="K215" s="4">
        <f>(Table1[[#This Row],[sp_attack]]-$P$12)/$P$14</f>
        <v>0.16304347826086957</v>
      </c>
      <c r="L215" s="4">
        <f>(Table1[[#This Row],[sp_defense]]-$P$17)/$P$19</f>
        <v>0.40476190476190477</v>
      </c>
    </row>
    <row r="216" spans="1:12">
      <c r="A216" t="s">
        <v>2889</v>
      </c>
      <c r="B216" t="s">
        <v>759</v>
      </c>
      <c r="C216" t="s">
        <v>109</v>
      </c>
      <c r="D216" t="s">
        <v>136</v>
      </c>
      <c r="E216">
        <v>1059860</v>
      </c>
      <c r="F216">
        <v>115</v>
      </c>
      <c r="G216">
        <v>35</v>
      </c>
      <c r="H216">
        <v>75</v>
      </c>
      <c r="I216" s="4">
        <f>(Table1[[#This Row],[experience_growth]]-$P$3)/$P$4</f>
        <v>0.44217307692307695</v>
      </c>
      <c r="J216" s="4">
        <f>(Table1[[#This Row],[speed]]-$P$7)/$P$9</f>
        <v>0.62857142857142856</v>
      </c>
      <c r="K216" s="4">
        <f>(Table1[[#This Row],[sp_attack]]-$P$12)/$P$14</f>
        <v>0.1358695652173913</v>
      </c>
      <c r="L216" s="4">
        <f>(Table1[[#This Row],[sp_defense]]-$P$17)/$P$19</f>
        <v>0.26190476190476192</v>
      </c>
    </row>
    <row r="217" spans="1:12">
      <c r="A217" t="s">
        <v>2890</v>
      </c>
      <c r="B217" t="s">
        <v>763</v>
      </c>
      <c r="C217" t="s">
        <v>99</v>
      </c>
      <c r="E217">
        <v>1000000</v>
      </c>
      <c r="F217">
        <v>40</v>
      </c>
      <c r="G217">
        <v>50</v>
      </c>
      <c r="H217">
        <v>50</v>
      </c>
      <c r="I217" s="4">
        <f>(Table1[[#This Row],[experience_growth]]-$P$3)/$P$4</f>
        <v>0.38461538461538464</v>
      </c>
      <c r="J217" s="4">
        <f>(Table1[[#This Row],[speed]]-$P$7)/$P$9</f>
        <v>0.2</v>
      </c>
      <c r="K217" s="4">
        <f>(Table1[[#This Row],[sp_attack]]-$P$12)/$P$14</f>
        <v>0.21739130434782608</v>
      </c>
      <c r="L217" s="4">
        <f>(Table1[[#This Row],[sp_defense]]-$P$17)/$P$19</f>
        <v>0.14285714285714285</v>
      </c>
    </row>
    <row r="218" spans="1:12">
      <c r="A218" t="s">
        <v>2891</v>
      </c>
      <c r="B218" t="s">
        <v>767</v>
      </c>
      <c r="C218" t="s">
        <v>99</v>
      </c>
      <c r="E218">
        <v>1000000</v>
      </c>
      <c r="F218">
        <v>55</v>
      </c>
      <c r="G218">
        <v>75</v>
      </c>
      <c r="H218">
        <v>75</v>
      </c>
      <c r="I218" s="4">
        <f>(Table1[[#This Row],[experience_growth]]-$P$3)/$P$4</f>
        <v>0.38461538461538464</v>
      </c>
      <c r="J218" s="4">
        <f>(Table1[[#This Row],[speed]]-$P$7)/$P$9</f>
        <v>0.2857142857142857</v>
      </c>
      <c r="K218" s="4">
        <f>(Table1[[#This Row],[sp_attack]]-$P$12)/$P$14</f>
        <v>0.35326086956521741</v>
      </c>
      <c r="L218" s="4">
        <f>(Table1[[#This Row],[sp_defense]]-$P$17)/$P$19</f>
        <v>0.26190476190476192</v>
      </c>
    </row>
    <row r="219" spans="1:12">
      <c r="A219" t="s">
        <v>2892</v>
      </c>
      <c r="B219" t="s">
        <v>771</v>
      </c>
      <c r="C219" t="s">
        <v>55</v>
      </c>
      <c r="E219">
        <v>1000000</v>
      </c>
      <c r="F219">
        <v>20</v>
      </c>
      <c r="G219">
        <v>70</v>
      </c>
      <c r="H219">
        <v>40</v>
      </c>
      <c r="I219" s="4">
        <f>(Table1[[#This Row],[experience_growth]]-$P$3)/$P$4</f>
        <v>0.38461538461538464</v>
      </c>
      <c r="J219" s="4">
        <f>(Table1[[#This Row],[speed]]-$P$7)/$P$9</f>
        <v>8.5714285714285715E-2</v>
      </c>
      <c r="K219" s="4">
        <f>(Table1[[#This Row],[sp_attack]]-$P$12)/$P$14</f>
        <v>0.32608695652173914</v>
      </c>
      <c r="L219" s="4">
        <f>(Table1[[#This Row],[sp_defense]]-$P$17)/$P$19</f>
        <v>9.5238095238095233E-2</v>
      </c>
    </row>
    <row r="220" spans="1:12">
      <c r="A220" t="s">
        <v>2892</v>
      </c>
      <c r="B220" t="s">
        <v>773</v>
      </c>
      <c r="C220" t="s">
        <v>55</v>
      </c>
      <c r="D220" t="s">
        <v>284</v>
      </c>
      <c r="E220">
        <v>1000000</v>
      </c>
      <c r="F220">
        <v>30</v>
      </c>
      <c r="G220">
        <v>90</v>
      </c>
      <c r="H220">
        <v>80</v>
      </c>
      <c r="I220" s="4">
        <f>(Table1[[#This Row],[experience_growth]]-$P$3)/$P$4</f>
        <v>0.38461538461538464</v>
      </c>
      <c r="J220" s="4">
        <f>(Table1[[#This Row],[speed]]-$P$7)/$P$9</f>
        <v>0.14285714285714285</v>
      </c>
      <c r="K220" s="4">
        <f>(Table1[[#This Row],[sp_attack]]-$P$12)/$P$14</f>
        <v>0.43478260869565216</v>
      </c>
      <c r="L220" s="4">
        <f>(Table1[[#This Row],[sp_defense]]-$P$17)/$P$19</f>
        <v>0.2857142857142857</v>
      </c>
    </row>
    <row r="221" spans="1:12">
      <c r="A221" t="s">
        <v>2893</v>
      </c>
      <c r="B221" t="s">
        <v>777</v>
      </c>
      <c r="C221" t="s">
        <v>136</v>
      </c>
      <c r="D221" t="s">
        <v>135</v>
      </c>
      <c r="E221">
        <v>1250000</v>
      </c>
      <c r="F221">
        <v>50</v>
      </c>
      <c r="G221">
        <v>30</v>
      </c>
      <c r="H221">
        <v>30</v>
      </c>
      <c r="I221" s="4">
        <f>(Table1[[#This Row],[experience_growth]]-$P$3)/$P$4</f>
        <v>0.625</v>
      </c>
      <c r="J221" s="4">
        <f>(Table1[[#This Row],[speed]]-$P$7)/$P$9</f>
        <v>0.25714285714285712</v>
      </c>
      <c r="K221" s="4">
        <f>(Table1[[#This Row],[sp_attack]]-$P$12)/$P$14</f>
        <v>0.10869565217391304</v>
      </c>
      <c r="L221" s="4">
        <f>(Table1[[#This Row],[sp_defense]]-$P$17)/$P$19</f>
        <v>4.7619047619047616E-2</v>
      </c>
    </row>
    <row r="222" spans="1:12">
      <c r="A222" t="s">
        <v>2894</v>
      </c>
      <c r="B222" t="s">
        <v>780</v>
      </c>
      <c r="C222" t="s">
        <v>136</v>
      </c>
      <c r="D222" t="s">
        <v>135</v>
      </c>
      <c r="E222">
        <v>1250000</v>
      </c>
      <c r="F222">
        <v>50</v>
      </c>
      <c r="G222">
        <v>60</v>
      </c>
      <c r="H222">
        <v>60</v>
      </c>
      <c r="I222" s="4">
        <f>(Table1[[#This Row],[experience_growth]]-$P$3)/$P$4</f>
        <v>0.625</v>
      </c>
      <c r="J222" s="4">
        <f>(Table1[[#This Row],[speed]]-$P$7)/$P$9</f>
        <v>0.25714285714285712</v>
      </c>
      <c r="K222" s="4">
        <f>(Table1[[#This Row],[sp_attack]]-$P$12)/$P$14</f>
        <v>0.27173913043478259</v>
      </c>
      <c r="L222" s="4">
        <f>(Table1[[#This Row],[sp_defense]]-$P$17)/$P$19</f>
        <v>0.19047619047619047</v>
      </c>
    </row>
    <row r="223" spans="1:12">
      <c r="A223" t="s">
        <v>2895</v>
      </c>
      <c r="B223" t="s">
        <v>784</v>
      </c>
      <c r="C223" t="s">
        <v>66</v>
      </c>
      <c r="D223" t="s">
        <v>284</v>
      </c>
      <c r="E223">
        <v>800000</v>
      </c>
      <c r="F223">
        <v>35</v>
      </c>
      <c r="G223">
        <v>65</v>
      </c>
      <c r="H223">
        <v>95</v>
      </c>
      <c r="I223" s="4">
        <f>(Table1[[#This Row],[experience_growth]]-$P$3)/$P$4</f>
        <v>0.19230769230769232</v>
      </c>
      <c r="J223" s="4">
        <f>(Table1[[#This Row],[speed]]-$P$7)/$P$9</f>
        <v>0.17142857142857143</v>
      </c>
      <c r="K223" s="4">
        <f>(Table1[[#This Row],[sp_attack]]-$P$12)/$P$14</f>
        <v>0.29891304347826086</v>
      </c>
      <c r="L223" s="4">
        <f>(Table1[[#This Row],[sp_defense]]-$P$17)/$P$19</f>
        <v>0.35714285714285715</v>
      </c>
    </row>
    <row r="224" spans="1:12">
      <c r="A224" t="s">
        <v>2896</v>
      </c>
      <c r="B224" t="s">
        <v>788</v>
      </c>
      <c r="C224" t="s">
        <v>66</v>
      </c>
      <c r="E224">
        <v>1000000</v>
      </c>
      <c r="F224">
        <v>65</v>
      </c>
      <c r="G224">
        <v>65</v>
      </c>
      <c r="H224">
        <v>35</v>
      </c>
      <c r="I224" s="4">
        <f>(Table1[[#This Row],[experience_growth]]-$P$3)/$P$4</f>
        <v>0.38461538461538464</v>
      </c>
      <c r="J224" s="4">
        <f>(Table1[[#This Row],[speed]]-$P$7)/$P$9</f>
        <v>0.34285714285714286</v>
      </c>
      <c r="K224" s="4">
        <f>(Table1[[#This Row],[sp_attack]]-$P$12)/$P$14</f>
        <v>0.29891304347826086</v>
      </c>
      <c r="L224" s="4">
        <f>(Table1[[#This Row],[sp_defense]]-$P$17)/$P$19</f>
        <v>7.1428571428571425E-2</v>
      </c>
    </row>
    <row r="225" spans="1:12">
      <c r="A225" t="s">
        <v>2896</v>
      </c>
      <c r="B225" t="s">
        <v>791</v>
      </c>
      <c r="C225" t="s">
        <v>66</v>
      </c>
      <c r="E225">
        <v>1000000</v>
      </c>
      <c r="F225">
        <v>45</v>
      </c>
      <c r="G225">
        <v>105</v>
      </c>
      <c r="H225">
        <v>75</v>
      </c>
      <c r="I225" s="4">
        <f>(Table1[[#This Row],[experience_growth]]-$P$3)/$P$4</f>
        <v>0.38461538461538464</v>
      </c>
      <c r="J225" s="4">
        <f>(Table1[[#This Row],[speed]]-$P$7)/$P$9</f>
        <v>0.22857142857142856</v>
      </c>
      <c r="K225" s="4">
        <f>(Table1[[#This Row],[sp_attack]]-$P$12)/$P$14</f>
        <v>0.51630434782608692</v>
      </c>
      <c r="L225" s="4">
        <f>(Table1[[#This Row],[sp_defense]]-$P$17)/$P$19</f>
        <v>0.26190476190476192</v>
      </c>
    </row>
    <row r="226" spans="1:12">
      <c r="A226" t="s">
        <v>2897</v>
      </c>
      <c r="B226" t="s">
        <v>795</v>
      </c>
      <c r="C226" t="s">
        <v>136</v>
      </c>
      <c r="D226" t="s">
        <v>61</v>
      </c>
      <c r="E226">
        <v>800000</v>
      </c>
      <c r="F226">
        <v>75</v>
      </c>
      <c r="G226">
        <v>65</v>
      </c>
      <c r="H226">
        <v>45</v>
      </c>
      <c r="I226" s="4">
        <f>(Table1[[#This Row],[experience_growth]]-$P$3)/$P$4</f>
        <v>0.19230769230769232</v>
      </c>
      <c r="J226" s="4">
        <f>(Table1[[#This Row],[speed]]-$P$7)/$P$9</f>
        <v>0.4</v>
      </c>
      <c r="K226" s="4">
        <f>(Table1[[#This Row],[sp_attack]]-$P$12)/$P$14</f>
        <v>0.29891304347826086</v>
      </c>
      <c r="L226" s="4">
        <f>(Table1[[#This Row],[sp_defense]]-$P$17)/$P$19</f>
        <v>0.11904761904761904</v>
      </c>
    </row>
    <row r="227" spans="1:12">
      <c r="A227" t="s">
        <v>2898</v>
      </c>
      <c r="B227" t="s">
        <v>799</v>
      </c>
      <c r="C227" t="s">
        <v>66</v>
      </c>
      <c r="D227" t="s">
        <v>61</v>
      </c>
      <c r="E227">
        <v>1250000</v>
      </c>
      <c r="F227">
        <v>70</v>
      </c>
      <c r="G227">
        <v>80</v>
      </c>
      <c r="H227">
        <v>140</v>
      </c>
      <c r="I227" s="4">
        <f>(Table1[[#This Row],[experience_growth]]-$P$3)/$P$4</f>
        <v>0.625</v>
      </c>
      <c r="J227" s="4">
        <f>(Table1[[#This Row],[speed]]-$P$7)/$P$9</f>
        <v>0.37142857142857144</v>
      </c>
      <c r="K227" s="4">
        <f>(Table1[[#This Row],[sp_attack]]-$P$12)/$P$14</f>
        <v>0.38043478260869568</v>
      </c>
      <c r="L227" s="4">
        <f>(Table1[[#This Row],[sp_defense]]-$P$17)/$P$19</f>
        <v>0.5714285714285714</v>
      </c>
    </row>
    <row r="228" spans="1:12">
      <c r="A228" t="s">
        <v>2899</v>
      </c>
      <c r="B228" t="s">
        <v>803</v>
      </c>
      <c r="C228" t="s">
        <v>307</v>
      </c>
      <c r="D228" t="s">
        <v>61</v>
      </c>
      <c r="E228">
        <v>1250000</v>
      </c>
      <c r="F228">
        <v>70</v>
      </c>
      <c r="G228">
        <v>40</v>
      </c>
      <c r="H228">
        <v>70</v>
      </c>
      <c r="I228" s="4">
        <f>(Table1[[#This Row],[experience_growth]]-$P$3)/$P$4</f>
        <v>0.625</v>
      </c>
      <c r="J228" s="4">
        <f>(Table1[[#This Row],[speed]]-$P$7)/$P$9</f>
        <v>0.37142857142857144</v>
      </c>
      <c r="K228" s="4">
        <f>(Table1[[#This Row],[sp_attack]]-$P$12)/$P$14</f>
        <v>0.16304347826086957</v>
      </c>
      <c r="L228" s="4">
        <f>(Table1[[#This Row],[sp_defense]]-$P$17)/$P$19</f>
        <v>0.23809523809523808</v>
      </c>
    </row>
    <row r="229" spans="1:12">
      <c r="A229" t="s">
        <v>2900</v>
      </c>
      <c r="B229" t="s">
        <v>807</v>
      </c>
      <c r="C229" t="s">
        <v>109</v>
      </c>
      <c r="D229" t="s">
        <v>55</v>
      </c>
      <c r="E229">
        <v>1250000</v>
      </c>
      <c r="F229">
        <v>65</v>
      </c>
      <c r="G229">
        <v>80</v>
      </c>
      <c r="H229">
        <v>50</v>
      </c>
      <c r="I229" s="4">
        <f>(Table1[[#This Row],[experience_growth]]-$P$3)/$P$4</f>
        <v>0.625</v>
      </c>
      <c r="J229" s="4">
        <f>(Table1[[#This Row],[speed]]-$P$7)/$P$9</f>
        <v>0.34285714285714286</v>
      </c>
      <c r="K229" s="4">
        <f>(Table1[[#This Row],[sp_attack]]-$P$12)/$P$14</f>
        <v>0.38043478260869568</v>
      </c>
      <c r="L229" s="4">
        <f>(Table1[[#This Row],[sp_defense]]-$P$17)/$P$19</f>
        <v>0.14285714285714285</v>
      </c>
    </row>
    <row r="230" spans="1:12">
      <c r="A230" t="s">
        <v>2900</v>
      </c>
      <c r="B230" t="s">
        <v>809</v>
      </c>
      <c r="C230" t="s">
        <v>109</v>
      </c>
      <c r="D230" t="s">
        <v>55</v>
      </c>
      <c r="E230">
        <v>1250000</v>
      </c>
      <c r="F230">
        <v>115</v>
      </c>
      <c r="G230">
        <v>140</v>
      </c>
      <c r="H230">
        <v>90</v>
      </c>
      <c r="I230" s="4">
        <f>(Table1[[#This Row],[experience_growth]]-$P$3)/$P$4</f>
        <v>0.625</v>
      </c>
      <c r="J230" s="4">
        <f>(Table1[[#This Row],[speed]]-$P$7)/$P$9</f>
        <v>0.62857142857142856</v>
      </c>
      <c r="K230" s="4">
        <f>(Table1[[#This Row],[sp_attack]]-$P$12)/$P$14</f>
        <v>0.70652173913043481</v>
      </c>
      <c r="L230" s="4">
        <f>(Table1[[#This Row],[sp_defense]]-$P$17)/$P$19</f>
        <v>0.33333333333333331</v>
      </c>
    </row>
    <row r="231" spans="1:12">
      <c r="A231" t="s">
        <v>2822</v>
      </c>
      <c r="B231" t="s">
        <v>811</v>
      </c>
      <c r="C231" t="s">
        <v>66</v>
      </c>
      <c r="D231" t="s">
        <v>538</v>
      </c>
      <c r="E231">
        <v>1000000</v>
      </c>
      <c r="F231">
        <v>85</v>
      </c>
      <c r="G231">
        <v>95</v>
      </c>
      <c r="H231">
        <v>95</v>
      </c>
      <c r="I231" s="4">
        <f>(Table1[[#This Row],[experience_growth]]-$P$3)/$P$4</f>
        <v>0.38461538461538464</v>
      </c>
      <c r="J231" s="4">
        <f>(Table1[[#This Row],[speed]]-$P$7)/$P$9</f>
        <v>0.45714285714285713</v>
      </c>
      <c r="K231" s="4">
        <f>(Table1[[#This Row],[sp_attack]]-$P$12)/$P$14</f>
        <v>0.46195652173913043</v>
      </c>
      <c r="L231" s="4">
        <f>(Table1[[#This Row],[sp_defense]]-$P$17)/$P$19</f>
        <v>0.35714285714285715</v>
      </c>
    </row>
    <row r="232" spans="1:12">
      <c r="A232" t="s">
        <v>2901</v>
      </c>
      <c r="B232" t="s">
        <v>815</v>
      </c>
      <c r="C232" t="s">
        <v>135</v>
      </c>
      <c r="E232">
        <v>1000000</v>
      </c>
      <c r="F232">
        <v>40</v>
      </c>
      <c r="G232">
        <v>40</v>
      </c>
      <c r="H232">
        <v>40</v>
      </c>
      <c r="I232" s="4">
        <f>(Table1[[#This Row],[experience_growth]]-$P$3)/$P$4</f>
        <v>0.38461538461538464</v>
      </c>
      <c r="J232" s="4">
        <f>(Table1[[#This Row],[speed]]-$P$7)/$P$9</f>
        <v>0.2</v>
      </c>
      <c r="K232" s="4">
        <f>(Table1[[#This Row],[sp_attack]]-$P$12)/$P$14</f>
        <v>0.16304347826086957</v>
      </c>
      <c r="L232" s="4">
        <f>(Table1[[#This Row],[sp_defense]]-$P$17)/$P$19</f>
        <v>9.5238095238095233E-2</v>
      </c>
    </row>
    <row r="233" spans="1:12">
      <c r="A233" t="s">
        <v>2902</v>
      </c>
      <c r="B233" t="s">
        <v>819</v>
      </c>
      <c r="C233" t="s">
        <v>135</v>
      </c>
      <c r="E233">
        <v>1000000</v>
      </c>
      <c r="F233">
        <v>50</v>
      </c>
      <c r="G233">
        <v>60</v>
      </c>
      <c r="H233">
        <v>60</v>
      </c>
      <c r="I233" s="4">
        <f>(Table1[[#This Row],[experience_growth]]-$P$3)/$P$4</f>
        <v>0.38461538461538464</v>
      </c>
      <c r="J233" s="4">
        <f>(Table1[[#This Row],[speed]]-$P$7)/$P$9</f>
        <v>0.25714285714285712</v>
      </c>
      <c r="K233" s="4">
        <f>(Table1[[#This Row],[sp_attack]]-$P$12)/$P$14</f>
        <v>0.27173913043478259</v>
      </c>
      <c r="L233" s="4">
        <f>(Table1[[#This Row],[sp_defense]]-$P$17)/$P$19</f>
        <v>0.19047619047619047</v>
      </c>
    </row>
    <row r="234" spans="1:12">
      <c r="A234" t="s">
        <v>2840</v>
      </c>
      <c r="B234" t="s">
        <v>821</v>
      </c>
      <c r="C234" t="s">
        <v>99</v>
      </c>
      <c r="E234">
        <v>1000000</v>
      </c>
      <c r="F234">
        <v>60</v>
      </c>
      <c r="G234">
        <v>105</v>
      </c>
      <c r="H234">
        <v>95</v>
      </c>
      <c r="I234" s="4">
        <f>(Table1[[#This Row],[experience_growth]]-$P$3)/$P$4</f>
        <v>0.38461538461538464</v>
      </c>
      <c r="J234" s="4">
        <f>(Table1[[#This Row],[speed]]-$P$7)/$P$9</f>
        <v>0.31428571428571428</v>
      </c>
      <c r="K234" s="4">
        <f>(Table1[[#This Row],[sp_attack]]-$P$12)/$P$14</f>
        <v>0.51630434782608692</v>
      </c>
      <c r="L234" s="4">
        <f>(Table1[[#This Row],[sp_defense]]-$P$17)/$P$19</f>
        <v>0.35714285714285715</v>
      </c>
    </row>
    <row r="235" spans="1:12">
      <c r="A235" t="s">
        <v>2903</v>
      </c>
      <c r="B235" t="s">
        <v>825</v>
      </c>
      <c r="C235" t="s">
        <v>99</v>
      </c>
      <c r="E235">
        <v>1250000</v>
      </c>
      <c r="F235">
        <v>85</v>
      </c>
      <c r="G235">
        <v>85</v>
      </c>
      <c r="H235">
        <v>65</v>
      </c>
      <c r="I235" s="4">
        <f>(Table1[[#This Row],[experience_growth]]-$P$3)/$P$4</f>
        <v>0.625</v>
      </c>
      <c r="J235" s="4">
        <f>(Table1[[#This Row],[speed]]-$P$7)/$P$9</f>
        <v>0.45714285714285713</v>
      </c>
      <c r="K235" s="4">
        <f>(Table1[[#This Row],[sp_attack]]-$P$12)/$P$14</f>
        <v>0.40760869565217389</v>
      </c>
      <c r="L235" s="4">
        <f>(Table1[[#This Row],[sp_defense]]-$P$17)/$P$19</f>
        <v>0.21428571428571427</v>
      </c>
    </row>
    <row r="236" spans="1:12">
      <c r="A236" t="s">
        <v>2904</v>
      </c>
      <c r="B236" t="s">
        <v>829</v>
      </c>
      <c r="C236" t="s">
        <v>99</v>
      </c>
      <c r="E236">
        <v>800000</v>
      </c>
      <c r="F236">
        <v>75</v>
      </c>
      <c r="G236">
        <v>20</v>
      </c>
      <c r="H236">
        <v>45</v>
      </c>
      <c r="I236" s="4">
        <f>(Table1[[#This Row],[experience_growth]]-$P$3)/$P$4</f>
        <v>0.19230769230769232</v>
      </c>
      <c r="J236" s="4">
        <f>(Table1[[#This Row],[speed]]-$P$7)/$P$9</f>
        <v>0.4</v>
      </c>
      <c r="K236" s="4">
        <f>(Table1[[#This Row],[sp_attack]]-$P$12)/$P$14</f>
        <v>5.434782608695652E-2</v>
      </c>
      <c r="L236" s="4">
        <f>(Table1[[#This Row],[sp_defense]]-$P$17)/$P$19</f>
        <v>0.11904761904761904</v>
      </c>
    </row>
    <row r="237" spans="1:12">
      <c r="A237" t="s">
        <v>2905</v>
      </c>
      <c r="B237" t="s">
        <v>833</v>
      </c>
      <c r="C237" t="s">
        <v>231</v>
      </c>
      <c r="E237">
        <v>1000000</v>
      </c>
      <c r="F237">
        <v>35</v>
      </c>
      <c r="G237">
        <v>35</v>
      </c>
      <c r="H237">
        <v>35</v>
      </c>
      <c r="I237" s="4">
        <f>(Table1[[#This Row],[experience_growth]]-$P$3)/$P$4</f>
        <v>0.38461538461538464</v>
      </c>
      <c r="J237" s="4">
        <f>(Table1[[#This Row],[speed]]-$P$7)/$P$9</f>
        <v>0.17142857142857143</v>
      </c>
      <c r="K237" s="4">
        <f>(Table1[[#This Row],[sp_attack]]-$P$12)/$P$14</f>
        <v>0.1358695652173913</v>
      </c>
      <c r="L237" s="4">
        <f>(Table1[[#This Row],[sp_defense]]-$P$17)/$P$19</f>
        <v>7.1428571428571425E-2</v>
      </c>
    </row>
    <row r="238" spans="1:12">
      <c r="A238" t="s">
        <v>2906</v>
      </c>
      <c r="B238" t="s">
        <v>837</v>
      </c>
      <c r="C238" t="s">
        <v>231</v>
      </c>
      <c r="E238">
        <v>1000000</v>
      </c>
      <c r="F238">
        <v>70</v>
      </c>
      <c r="G238">
        <v>35</v>
      </c>
      <c r="H238">
        <v>110</v>
      </c>
      <c r="I238" s="4">
        <f>(Table1[[#This Row],[experience_growth]]-$P$3)/$P$4</f>
        <v>0.38461538461538464</v>
      </c>
      <c r="J238" s="4">
        <f>(Table1[[#This Row],[speed]]-$P$7)/$P$9</f>
        <v>0.37142857142857144</v>
      </c>
      <c r="K238" s="4">
        <f>(Table1[[#This Row],[sp_attack]]-$P$12)/$P$14</f>
        <v>0.1358695652173913</v>
      </c>
      <c r="L238" s="4">
        <f>(Table1[[#This Row],[sp_defense]]-$P$17)/$P$19</f>
        <v>0.42857142857142855</v>
      </c>
    </row>
    <row r="239" spans="1:12">
      <c r="A239" t="s">
        <v>2907</v>
      </c>
      <c r="B239" t="s">
        <v>841</v>
      </c>
      <c r="C239" t="s">
        <v>136</v>
      </c>
      <c r="D239" t="s">
        <v>253</v>
      </c>
      <c r="E239">
        <v>1000000</v>
      </c>
      <c r="F239">
        <v>65</v>
      </c>
      <c r="G239">
        <v>85</v>
      </c>
      <c r="H239">
        <v>65</v>
      </c>
      <c r="I239" s="4">
        <f>(Table1[[#This Row],[experience_growth]]-$P$3)/$P$4</f>
        <v>0.38461538461538464</v>
      </c>
      <c r="J239" s="4">
        <f>(Table1[[#This Row],[speed]]-$P$7)/$P$9</f>
        <v>0.34285714285714286</v>
      </c>
      <c r="K239" s="4">
        <f>(Table1[[#This Row],[sp_attack]]-$P$12)/$P$14</f>
        <v>0.40760869565217389</v>
      </c>
      <c r="L239" s="4">
        <f>(Table1[[#This Row],[sp_defense]]-$P$17)/$P$19</f>
        <v>0.21428571428571427</v>
      </c>
    </row>
    <row r="240" spans="1:12">
      <c r="A240" t="s">
        <v>2829</v>
      </c>
      <c r="B240" t="s">
        <v>843</v>
      </c>
      <c r="C240" t="s">
        <v>128</v>
      </c>
      <c r="E240">
        <v>1000000</v>
      </c>
      <c r="F240">
        <v>95</v>
      </c>
      <c r="G240">
        <v>65</v>
      </c>
      <c r="H240">
        <v>55</v>
      </c>
      <c r="I240" s="4">
        <f>(Table1[[#This Row],[experience_growth]]-$P$3)/$P$4</f>
        <v>0.38461538461538464</v>
      </c>
      <c r="J240" s="4">
        <f>(Table1[[#This Row],[speed]]-$P$7)/$P$9</f>
        <v>0.51428571428571423</v>
      </c>
      <c r="K240" s="4">
        <f>(Table1[[#This Row],[sp_attack]]-$P$12)/$P$14</f>
        <v>0.29891304347826086</v>
      </c>
      <c r="L240" s="4">
        <f>(Table1[[#This Row],[sp_defense]]-$P$17)/$P$19</f>
        <v>0.16666666666666666</v>
      </c>
    </row>
    <row r="241" spans="1:12">
      <c r="A241" t="s">
        <v>2908</v>
      </c>
      <c r="B241" t="s">
        <v>846</v>
      </c>
      <c r="C241" t="s">
        <v>55</v>
      </c>
      <c r="E241">
        <v>1000000</v>
      </c>
      <c r="F241">
        <v>83</v>
      </c>
      <c r="G241">
        <v>70</v>
      </c>
      <c r="H241">
        <v>55</v>
      </c>
      <c r="I241" s="4">
        <f>(Table1[[#This Row],[experience_growth]]-$P$3)/$P$4</f>
        <v>0.38461538461538464</v>
      </c>
      <c r="J241" s="4">
        <f>(Table1[[#This Row],[speed]]-$P$7)/$P$9</f>
        <v>0.44571428571428573</v>
      </c>
      <c r="K241" s="4">
        <f>(Table1[[#This Row],[sp_attack]]-$P$12)/$P$14</f>
        <v>0.32608695652173914</v>
      </c>
      <c r="L241" s="4">
        <f>(Table1[[#This Row],[sp_defense]]-$P$17)/$P$19</f>
        <v>0.16666666666666666</v>
      </c>
    </row>
    <row r="242" spans="1:12">
      <c r="A242" t="s">
        <v>2909</v>
      </c>
      <c r="B242" t="s">
        <v>850</v>
      </c>
      <c r="C242" t="s">
        <v>99</v>
      </c>
      <c r="E242">
        <v>1250000</v>
      </c>
      <c r="F242">
        <v>100</v>
      </c>
      <c r="G242">
        <v>40</v>
      </c>
      <c r="H242">
        <v>70</v>
      </c>
      <c r="I242" s="4">
        <f>(Table1[[#This Row],[experience_growth]]-$P$3)/$P$4</f>
        <v>0.625</v>
      </c>
      <c r="J242" s="4">
        <f>(Table1[[#This Row],[speed]]-$P$7)/$P$9</f>
        <v>0.54285714285714282</v>
      </c>
      <c r="K242" s="4">
        <f>(Table1[[#This Row],[sp_attack]]-$P$12)/$P$14</f>
        <v>0.16304347826086957</v>
      </c>
      <c r="L242" s="4">
        <f>(Table1[[#This Row],[sp_defense]]-$P$17)/$P$19</f>
        <v>0.23809523809523808</v>
      </c>
    </row>
    <row r="243" spans="1:12">
      <c r="A243" t="s">
        <v>2863</v>
      </c>
      <c r="B243" t="s">
        <v>852</v>
      </c>
      <c r="C243" t="s">
        <v>99</v>
      </c>
      <c r="E243">
        <v>800000</v>
      </c>
      <c r="F243">
        <v>55</v>
      </c>
      <c r="G243">
        <v>75</v>
      </c>
      <c r="H243">
        <v>135</v>
      </c>
      <c r="I243" s="4">
        <f>(Table1[[#This Row],[experience_growth]]-$P$3)/$P$4</f>
        <v>0.19230769230769232</v>
      </c>
      <c r="J243" s="4">
        <f>(Table1[[#This Row],[speed]]-$P$7)/$P$9</f>
        <v>0.2857142857142857</v>
      </c>
      <c r="K243" s="4">
        <f>(Table1[[#This Row],[sp_attack]]-$P$12)/$P$14</f>
        <v>0.35326086956521741</v>
      </c>
      <c r="L243" s="4">
        <f>(Table1[[#This Row],[sp_defense]]-$P$17)/$P$19</f>
        <v>0.54761904761904767</v>
      </c>
    </row>
    <row r="244" spans="1:12">
      <c r="A244" t="s">
        <v>2910</v>
      </c>
      <c r="B244" t="s">
        <v>856</v>
      </c>
      <c r="C244" t="s">
        <v>128</v>
      </c>
      <c r="E244">
        <v>1250000</v>
      </c>
      <c r="F244">
        <v>115</v>
      </c>
      <c r="G244">
        <v>115</v>
      </c>
      <c r="H244">
        <v>100</v>
      </c>
      <c r="I244" s="4">
        <f>(Table1[[#This Row],[experience_growth]]-$P$3)/$P$4</f>
        <v>0.625</v>
      </c>
      <c r="J244" s="4">
        <f>(Table1[[#This Row],[speed]]-$P$7)/$P$9</f>
        <v>0.62857142857142856</v>
      </c>
      <c r="K244" s="4">
        <f>(Table1[[#This Row],[sp_attack]]-$P$12)/$P$14</f>
        <v>0.57065217391304346</v>
      </c>
      <c r="L244" s="4">
        <f>(Table1[[#This Row],[sp_defense]]-$P$17)/$P$19</f>
        <v>0.38095238095238093</v>
      </c>
    </row>
    <row r="245" spans="1:12">
      <c r="A245" t="s">
        <v>2850</v>
      </c>
      <c r="B245" t="s">
        <v>858</v>
      </c>
      <c r="C245" t="s">
        <v>55</v>
      </c>
      <c r="E245">
        <v>1250000</v>
      </c>
      <c r="F245">
        <v>100</v>
      </c>
      <c r="G245">
        <v>90</v>
      </c>
      <c r="H245">
        <v>75</v>
      </c>
      <c r="I245" s="4">
        <f>(Table1[[#This Row],[experience_growth]]-$P$3)/$P$4</f>
        <v>0.625</v>
      </c>
      <c r="J245" s="4">
        <f>(Table1[[#This Row],[speed]]-$P$7)/$P$9</f>
        <v>0.54285714285714282</v>
      </c>
      <c r="K245" s="4">
        <f>(Table1[[#This Row],[sp_attack]]-$P$12)/$P$14</f>
        <v>0.43478260869565216</v>
      </c>
      <c r="L245" s="4">
        <f>(Table1[[#This Row],[sp_defense]]-$P$17)/$P$19</f>
        <v>0.26190476190476192</v>
      </c>
    </row>
    <row r="246" spans="1:12">
      <c r="A246" t="s">
        <v>2911</v>
      </c>
      <c r="B246" t="s">
        <v>861</v>
      </c>
      <c r="C246" t="s">
        <v>66</v>
      </c>
      <c r="E246">
        <v>1250000</v>
      </c>
      <c r="F246">
        <v>85</v>
      </c>
      <c r="G246">
        <v>90</v>
      </c>
      <c r="H246">
        <v>115</v>
      </c>
      <c r="I246" s="4">
        <f>(Table1[[#This Row],[experience_growth]]-$P$3)/$P$4</f>
        <v>0.625</v>
      </c>
      <c r="J246" s="4">
        <f>(Table1[[#This Row],[speed]]-$P$7)/$P$9</f>
        <v>0.45714285714285713</v>
      </c>
      <c r="K246" s="4">
        <f>(Table1[[#This Row],[sp_attack]]-$P$12)/$P$14</f>
        <v>0.43478260869565216</v>
      </c>
      <c r="L246" s="4">
        <f>(Table1[[#This Row],[sp_defense]]-$P$17)/$P$19</f>
        <v>0.45238095238095238</v>
      </c>
    </row>
    <row r="247" spans="1:12">
      <c r="A247" t="s">
        <v>2912</v>
      </c>
      <c r="B247" t="s">
        <v>865</v>
      </c>
      <c r="C247" t="s">
        <v>284</v>
      </c>
      <c r="D247" t="s">
        <v>135</v>
      </c>
      <c r="E247">
        <v>1250000</v>
      </c>
      <c r="F247">
        <v>41</v>
      </c>
      <c r="G247">
        <v>45</v>
      </c>
      <c r="H247">
        <v>50</v>
      </c>
      <c r="I247" s="4">
        <f>(Table1[[#This Row],[experience_growth]]-$P$3)/$P$4</f>
        <v>0.625</v>
      </c>
      <c r="J247" s="4">
        <f>(Table1[[#This Row],[speed]]-$P$7)/$P$9</f>
        <v>0.20571428571428571</v>
      </c>
      <c r="K247" s="4">
        <f>(Table1[[#This Row],[sp_attack]]-$P$12)/$P$14</f>
        <v>0.19021739130434784</v>
      </c>
      <c r="L247" s="4">
        <f>(Table1[[#This Row],[sp_defense]]-$P$17)/$P$19</f>
        <v>0.14285714285714285</v>
      </c>
    </row>
    <row r="248" spans="1:12">
      <c r="A248" t="s">
        <v>2913</v>
      </c>
      <c r="B248" t="s">
        <v>868</v>
      </c>
      <c r="C248" t="s">
        <v>284</v>
      </c>
      <c r="D248" t="s">
        <v>135</v>
      </c>
      <c r="E248">
        <v>1250000</v>
      </c>
      <c r="F248">
        <v>51</v>
      </c>
      <c r="G248">
        <v>65</v>
      </c>
      <c r="H248">
        <v>70</v>
      </c>
      <c r="I248" s="4">
        <f>(Table1[[#This Row],[experience_growth]]-$P$3)/$P$4</f>
        <v>0.625</v>
      </c>
      <c r="J248" s="4">
        <f>(Table1[[#This Row],[speed]]-$P$7)/$P$9</f>
        <v>0.26285714285714284</v>
      </c>
      <c r="K248" s="4">
        <f>(Table1[[#This Row],[sp_attack]]-$P$12)/$P$14</f>
        <v>0.29891304347826086</v>
      </c>
      <c r="L248" s="4">
        <f>(Table1[[#This Row],[sp_defense]]-$P$17)/$P$19</f>
        <v>0.23809523809523808</v>
      </c>
    </row>
    <row r="249" spans="1:12">
      <c r="A249" t="s">
        <v>2902</v>
      </c>
      <c r="B249" t="s">
        <v>871</v>
      </c>
      <c r="C249" t="s">
        <v>284</v>
      </c>
      <c r="D249" t="s">
        <v>109</v>
      </c>
      <c r="E249">
        <v>1250000</v>
      </c>
      <c r="F249">
        <v>71</v>
      </c>
      <c r="G249">
        <v>95</v>
      </c>
      <c r="H249">
        <v>120</v>
      </c>
      <c r="I249" s="4">
        <f>(Table1[[#This Row],[experience_growth]]-$P$3)/$P$4</f>
        <v>0.625</v>
      </c>
      <c r="J249" s="4">
        <f>(Table1[[#This Row],[speed]]-$P$7)/$P$9</f>
        <v>0.37714285714285717</v>
      </c>
      <c r="K249" s="4">
        <f>(Table1[[#This Row],[sp_attack]]-$P$12)/$P$14</f>
        <v>0.46195652173913043</v>
      </c>
      <c r="L249" s="4">
        <f>(Table1[[#This Row],[sp_defense]]-$P$17)/$P$19</f>
        <v>0.47619047619047616</v>
      </c>
    </row>
    <row r="250" spans="1:12">
      <c r="A250" t="s">
        <v>2914</v>
      </c>
      <c r="B250" t="s">
        <v>875</v>
      </c>
      <c r="C250" t="s">
        <v>253</v>
      </c>
      <c r="D250" t="s">
        <v>61</v>
      </c>
      <c r="E250">
        <v>1250000</v>
      </c>
      <c r="F250">
        <v>110</v>
      </c>
      <c r="G250">
        <v>90</v>
      </c>
      <c r="H250">
        <v>154</v>
      </c>
      <c r="I250" s="4">
        <f>(Table1[[#This Row],[experience_growth]]-$P$3)/$P$4</f>
        <v>0.625</v>
      </c>
      <c r="J250" s="4">
        <f>(Table1[[#This Row],[speed]]-$P$7)/$P$9</f>
        <v>0.6</v>
      </c>
      <c r="K250" s="4">
        <f>(Table1[[#This Row],[sp_attack]]-$P$12)/$P$14</f>
        <v>0.43478260869565216</v>
      </c>
      <c r="L250" s="4">
        <f>(Table1[[#This Row],[sp_defense]]-$P$17)/$P$19</f>
        <v>0.63809523809523805</v>
      </c>
    </row>
    <row r="251" spans="1:12">
      <c r="A251" t="s">
        <v>2915</v>
      </c>
      <c r="B251" t="s">
        <v>879</v>
      </c>
      <c r="C251" t="s">
        <v>55</v>
      </c>
      <c r="D251" t="s">
        <v>61</v>
      </c>
      <c r="E251">
        <v>1250000</v>
      </c>
      <c r="F251">
        <v>90</v>
      </c>
      <c r="G251">
        <v>110</v>
      </c>
      <c r="H251">
        <v>154</v>
      </c>
      <c r="I251" s="4">
        <f>(Table1[[#This Row],[experience_growth]]-$P$3)/$P$4</f>
        <v>0.625</v>
      </c>
      <c r="J251" s="4">
        <f>(Table1[[#This Row],[speed]]-$P$7)/$P$9</f>
        <v>0.48571428571428571</v>
      </c>
      <c r="K251" s="4">
        <f>(Table1[[#This Row],[sp_attack]]-$P$12)/$P$14</f>
        <v>0.54347826086956519</v>
      </c>
      <c r="L251" s="4">
        <f>(Table1[[#This Row],[sp_defense]]-$P$17)/$P$19</f>
        <v>0.63809523809523805</v>
      </c>
    </row>
    <row r="252" spans="1:12">
      <c r="A252" t="s">
        <v>2916</v>
      </c>
      <c r="B252" t="s">
        <v>883</v>
      </c>
      <c r="C252" t="s">
        <v>253</v>
      </c>
      <c r="D252" t="s">
        <v>45</v>
      </c>
      <c r="E252">
        <v>1059860</v>
      </c>
      <c r="F252">
        <v>100</v>
      </c>
      <c r="G252">
        <v>100</v>
      </c>
      <c r="H252">
        <v>100</v>
      </c>
      <c r="I252" s="4">
        <f>(Table1[[#This Row],[experience_growth]]-$P$3)/$P$4</f>
        <v>0.44217307692307695</v>
      </c>
      <c r="J252" s="4">
        <f>(Table1[[#This Row],[speed]]-$P$7)/$P$9</f>
        <v>0.54285714285714282</v>
      </c>
      <c r="K252" s="4">
        <f>(Table1[[#This Row],[sp_attack]]-$P$12)/$P$14</f>
        <v>0.4891304347826087</v>
      </c>
      <c r="L252" s="4">
        <f>(Table1[[#This Row],[sp_defense]]-$P$17)/$P$19</f>
        <v>0.38095238095238093</v>
      </c>
    </row>
    <row r="253" spans="1:12">
      <c r="A253" t="s">
        <v>2917</v>
      </c>
      <c r="B253" t="s">
        <v>887</v>
      </c>
      <c r="C253" t="s">
        <v>45</v>
      </c>
      <c r="E253">
        <v>1059860</v>
      </c>
      <c r="F253">
        <v>70</v>
      </c>
      <c r="G253">
        <v>65</v>
      </c>
      <c r="H253">
        <v>55</v>
      </c>
      <c r="I253" s="4">
        <f>(Table1[[#This Row],[experience_growth]]-$P$3)/$P$4</f>
        <v>0.44217307692307695</v>
      </c>
      <c r="J253" s="4">
        <f>(Table1[[#This Row],[speed]]-$P$7)/$P$9</f>
        <v>0.37142857142857144</v>
      </c>
      <c r="K253" s="4">
        <f>(Table1[[#This Row],[sp_attack]]-$P$12)/$P$14</f>
        <v>0.29891304347826086</v>
      </c>
      <c r="L253" s="4">
        <f>(Table1[[#This Row],[sp_defense]]-$P$17)/$P$19</f>
        <v>0.16666666666666666</v>
      </c>
    </row>
    <row r="254" spans="1:12">
      <c r="A254" t="s">
        <v>2917</v>
      </c>
      <c r="B254" t="s">
        <v>889</v>
      </c>
      <c r="C254" t="s">
        <v>45</v>
      </c>
      <c r="E254">
        <v>1059860</v>
      </c>
      <c r="F254">
        <v>95</v>
      </c>
      <c r="G254">
        <v>85</v>
      </c>
      <c r="H254">
        <v>65</v>
      </c>
      <c r="I254" s="4">
        <f>(Table1[[#This Row],[experience_growth]]-$P$3)/$P$4</f>
        <v>0.44217307692307695</v>
      </c>
      <c r="J254" s="4">
        <f>(Table1[[#This Row],[speed]]-$P$7)/$P$9</f>
        <v>0.51428571428571423</v>
      </c>
      <c r="K254" s="4">
        <f>(Table1[[#This Row],[sp_attack]]-$P$12)/$P$14</f>
        <v>0.40760869565217389</v>
      </c>
      <c r="L254" s="4">
        <f>(Table1[[#This Row],[sp_defense]]-$P$17)/$P$19</f>
        <v>0.21428571428571427</v>
      </c>
    </row>
    <row r="255" spans="1:12">
      <c r="A255" t="s">
        <v>2918</v>
      </c>
      <c r="B255" t="s">
        <v>892</v>
      </c>
      <c r="C255" t="s">
        <v>45</v>
      </c>
      <c r="E255">
        <v>1059860</v>
      </c>
      <c r="F255">
        <v>145</v>
      </c>
      <c r="G255">
        <v>145</v>
      </c>
      <c r="H255">
        <v>85</v>
      </c>
      <c r="I255" s="4">
        <f>(Table1[[#This Row],[experience_growth]]-$P$3)/$P$4</f>
        <v>0.44217307692307695</v>
      </c>
      <c r="J255" s="4">
        <f>(Table1[[#This Row],[speed]]-$P$7)/$P$9</f>
        <v>0.8</v>
      </c>
      <c r="K255" s="4">
        <f>(Table1[[#This Row],[sp_attack]]-$P$12)/$P$14</f>
        <v>0.73369565217391308</v>
      </c>
      <c r="L255" s="4">
        <f>(Table1[[#This Row],[sp_defense]]-$P$17)/$P$19</f>
        <v>0.30952380952380953</v>
      </c>
    </row>
    <row r="256" spans="1:12">
      <c r="A256" t="s">
        <v>2919</v>
      </c>
      <c r="B256" t="s">
        <v>896</v>
      </c>
      <c r="C256" t="s">
        <v>55</v>
      </c>
      <c r="E256">
        <v>1059860</v>
      </c>
      <c r="F256">
        <v>45</v>
      </c>
      <c r="G256">
        <v>70</v>
      </c>
      <c r="H256">
        <v>50</v>
      </c>
      <c r="I256" s="4">
        <f>(Table1[[#This Row],[experience_growth]]-$P$3)/$P$4</f>
        <v>0.44217307692307695</v>
      </c>
      <c r="J256" s="4">
        <f>(Table1[[#This Row],[speed]]-$P$7)/$P$9</f>
        <v>0.22857142857142856</v>
      </c>
      <c r="K256" s="4">
        <f>(Table1[[#This Row],[sp_attack]]-$P$12)/$P$14</f>
        <v>0.32608695652173914</v>
      </c>
      <c r="L256" s="4">
        <f>(Table1[[#This Row],[sp_defense]]-$P$17)/$P$19</f>
        <v>0.14285714285714285</v>
      </c>
    </row>
    <row r="257" spans="1:12">
      <c r="A257" t="s">
        <v>2920</v>
      </c>
      <c r="B257" t="s">
        <v>899</v>
      </c>
      <c r="C257" t="s">
        <v>55</v>
      </c>
      <c r="D257" t="s">
        <v>231</v>
      </c>
      <c r="E257">
        <v>1059860</v>
      </c>
      <c r="F257">
        <v>55</v>
      </c>
      <c r="G257">
        <v>85</v>
      </c>
      <c r="H257">
        <v>60</v>
      </c>
      <c r="I257" s="4">
        <f>(Table1[[#This Row],[experience_growth]]-$P$3)/$P$4</f>
        <v>0.44217307692307695</v>
      </c>
      <c r="J257" s="4">
        <f>(Table1[[#This Row],[speed]]-$P$7)/$P$9</f>
        <v>0.2857142857142857</v>
      </c>
      <c r="K257" s="4">
        <f>(Table1[[#This Row],[sp_attack]]-$P$12)/$P$14</f>
        <v>0.40760869565217389</v>
      </c>
      <c r="L257" s="4">
        <f>(Table1[[#This Row],[sp_defense]]-$P$17)/$P$19</f>
        <v>0.19047619047619047</v>
      </c>
    </row>
    <row r="258" spans="1:12">
      <c r="A258" t="s">
        <v>2921</v>
      </c>
      <c r="B258" t="s">
        <v>902</v>
      </c>
      <c r="C258" t="s">
        <v>55</v>
      </c>
      <c r="D258" t="s">
        <v>231</v>
      </c>
      <c r="E258">
        <v>1059860</v>
      </c>
      <c r="F258">
        <v>100</v>
      </c>
      <c r="G258">
        <v>130</v>
      </c>
      <c r="H258">
        <v>80</v>
      </c>
      <c r="I258" s="4">
        <f>(Table1[[#This Row],[experience_growth]]-$P$3)/$P$4</f>
        <v>0.44217307692307695</v>
      </c>
      <c r="J258" s="4">
        <f>(Table1[[#This Row],[speed]]-$P$7)/$P$9</f>
        <v>0.54285714285714282</v>
      </c>
      <c r="K258" s="4">
        <f>(Table1[[#This Row],[sp_attack]]-$P$12)/$P$14</f>
        <v>0.65217391304347827</v>
      </c>
      <c r="L258" s="4">
        <f>(Table1[[#This Row],[sp_defense]]-$P$17)/$P$19</f>
        <v>0.2857142857142857</v>
      </c>
    </row>
    <row r="259" spans="1:12">
      <c r="A259" t="s">
        <v>2922</v>
      </c>
      <c r="B259" t="s">
        <v>906</v>
      </c>
      <c r="C259" t="s">
        <v>66</v>
      </c>
      <c r="E259">
        <v>1059860</v>
      </c>
      <c r="F259">
        <v>40</v>
      </c>
      <c r="G259">
        <v>50</v>
      </c>
      <c r="H259">
        <v>50</v>
      </c>
      <c r="I259" s="4">
        <f>(Table1[[#This Row],[experience_growth]]-$P$3)/$P$4</f>
        <v>0.44217307692307695</v>
      </c>
      <c r="J259" s="4">
        <f>(Table1[[#This Row],[speed]]-$P$7)/$P$9</f>
        <v>0.2</v>
      </c>
      <c r="K259" s="4">
        <f>(Table1[[#This Row],[sp_attack]]-$P$12)/$P$14</f>
        <v>0.21739130434782608</v>
      </c>
      <c r="L259" s="4">
        <f>(Table1[[#This Row],[sp_defense]]-$P$17)/$P$19</f>
        <v>0.14285714285714285</v>
      </c>
    </row>
    <row r="260" spans="1:12">
      <c r="A260" t="s">
        <v>2922</v>
      </c>
      <c r="B260" t="s">
        <v>908</v>
      </c>
      <c r="C260" t="s">
        <v>66</v>
      </c>
      <c r="D260" t="s">
        <v>135</v>
      </c>
      <c r="E260">
        <v>1059860</v>
      </c>
      <c r="F260">
        <v>50</v>
      </c>
      <c r="G260">
        <v>60</v>
      </c>
      <c r="H260">
        <v>70</v>
      </c>
      <c r="I260" s="4">
        <f>(Table1[[#This Row],[experience_growth]]-$P$3)/$P$4</f>
        <v>0.44217307692307695</v>
      </c>
      <c r="J260" s="4">
        <f>(Table1[[#This Row],[speed]]-$P$7)/$P$9</f>
        <v>0.25714285714285712</v>
      </c>
      <c r="K260" s="4">
        <f>(Table1[[#This Row],[sp_attack]]-$P$12)/$P$14</f>
        <v>0.27173913043478259</v>
      </c>
      <c r="L260" s="4">
        <f>(Table1[[#This Row],[sp_defense]]-$P$17)/$P$19</f>
        <v>0.23809523809523808</v>
      </c>
    </row>
    <row r="261" spans="1:12">
      <c r="A261" t="s">
        <v>2922</v>
      </c>
      <c r="B261" t="s">
        <v>910</v>
      </c>
      <c r="C261" t="s">
        <v>66</v>
      </c>
      <c r="D261" t="s">
        <v>135</v>
      </c>
      <c r="E261">
        <v>1059860</v>
      </c>
      <c r="F261">
        <v>70</v>
      </c>
      <c r="G261">
        <v>95</v>
      </c>
      <c r="H261">
        <v>110</v>
      </c>
      <c r="I261" s="4">
        <f>(Table1[[#This Row],[experience_growth]]-$P$3)/$P$4</f>
        <v>0.44217307692307695</v>
      </c>
      <c r="J261" s="4">
        <f>(Table1[[#This Row],[speed]]-$P$7)/$P$9</f>
        <v>0.37142857142857144</v>
      </c>
      <c r="K261" s="4">
        <f>(Table1[[#This Row],[sp_attack]]-$P$12)/$P$14</f>
        <v>0.46195652173913043</v>
      </c>
      <c r="L261" s="4">
        <f>(Table1[[#This Row],[sp_defense]]-$P$17)/$P$19</f>
        <v>0.42857142857142855</v>
      </c>
    </row>
    <row r="262" spans="1:12">
      <c r="A262" t="s">
        <v>2923</v>
      </c>
      <c r="B262" t="s">
        <v>914</v>
      </c>
      <c r="C262" t="s">
        <v>109</v>
      </c>
      <c r="E262">
        <v>1000000</v>
      </c>
      <c r="F262">
        <v>35</v>
      </c>
      <c r="G262">
        <v>30</v>
      </c>
      <c r="H262">
        <v>30</v>
      </c>
      <c r="I262" s="4">
        <f>(Table1[[#This Row],[experience_growth]]-$P$3)/$P$4</f>
        <v>0.38461538461538464</v>
      </c>
      <c r="J262" s="4">
        <f>(Table1[[#This Row],[speed]]-$P$7)/$P$9</f>
        <v>0.17142857142857143</v>
      </c>
      <c r="K262" s="4">
        <f>(Table1[[#This Row],[sp_attack]]-$P$12)/$P$14</f>
        <v>0.10869565217391304</v>
      </c>
      <c r="L262" s="4">
        <f>(Table1[[#This Row],[sp_defense]]-$P$17)/$P$19</f>
        <v>4.7619047619047616E-2</v>
      </c>
    </row>
    <row r="263" spans="1:12">
      <c r="A263" t="s">
        <v>2923</v>
      </c>
      <c r="B263" t="s">
        <v>917</v>
      </c>
      <c r="C263" t="s">
        <v>109</v>
      </c>
      <c r="E263">
        <v>1000000</v>
      </c>
      <c r="F263">
        <v>70</v>
      </c>
      <c r="G263">
        <v>60</v>
      </c>
      <c r="H263">
        <v>60</v>
      </c>
      <c r="I263" s="4">
        <f>(Table1[[#This Row],[experience_growth]]-$P$3)/$P$4</f>
        <v>0.38461538461538464</v>
      </c>
      <c r="J263" s="4">
        <f>(Table1[[#This Row],[speed]]-$P$7)/$P$9</f>
        <v>0.37142857142857144</v>
      </c>
      <c r="K263" s="4">
        <f>(Table1[[#This Row],[sp_attack]]-$P$12)/$P$14</f>
        <v>0.27173913043478259</v>
      </c>
      <c r="L263" s="4">
        <f>(Table1[[#This Row],[sp_defense]]-$P$17)/$P$19</f>
        <v>0.19047619047619047</v>
      </c>
    </row>
    <row r="264" spans="1:12">
      <c r="A264" t="s">
        <v>2924</v>
      </c>
      <c r="B264" t="s">
        <v>921</v>
      </c>
      <c r="C264" t="s">
        <v>99</v>
      </c>
      <c r="E264">
        <v>1000000</v>
      </c>
      <c r="F264">
        <v>60</v>
      </c>
      <c r="G264">
        <v>30</v>
      </c>
      <c r="H264">
        <v>41</v>
      </c>
      <c r="I264" s="4">
        <f>(Table1[[#This Row],[experience_growth]]-$P$3)/$P$4</f>
        <v>0.38461538461538464</v>
      </c>
      <c r="J264" s="4">
        <f>(Table1[[#This Row],[speed]]-$P$7)/$P$9</f>
        <v>0.31428571428571428</v>
      </c>
      <c r="K264" s="4">
        <f>(Table1[[#This Row],[sp_attack]]-$P$12)/$P$14</f>
        <v>0.10869565217391304</v>
      </c>
      <c r="L264" s="4">
        <f>(Table1[[#This Row],[sp_defense]]-$P$17)/$P$19</f>
        <v>0.1</v>
      </c>
    </row>
    <row r="265" spans="1:12">
      <c r="A265" t="s">
        <v>2925</v>
      </c>
      <c r="B265" t="s">
        <v>924</v>
      </c>
      <c r="C265" t="s">
        <v>99</v>
      </c>
      <c r="E265">
        <v>1000000</v>
      </c>
      <c r="F265">
        <v>100</v>
      </c>
      <c r="G265">
        <v>50</v>
      </c>
      <c r="H265">
        <v>61</v>
      </c>
      <c r="I265" s="4">
        <f>(Table1[[#This Row],[experience_growth]]-$P$3)/$P$4</f>
        <v>0.38461538461538464</v>
      </c>
      <c r="J265" s="4">
        <f>(Table1[[#This Row],[speed]]-$P$7)/$P$9</f>
        <v>0.54285714285714282</v>
      </c>
      <c r="K265" s="4">
        <f>(Table1[[#This Row],[sp_attack]]-$P$12)/$P$14</f>
        <v>0.21739130434782608</v>
      </c>
      <c r="L265" s="4">
        <f>(Table1[[#This Row],[sp_defense]]-$P$17)/$P$19</f>
        <v>0.19523809523809524</v>
      </c>
    </row>
    <row r="266" spans="1:12">
      <c r="A266" t="s">
        <v>2750</v>
      </c>
      <c r="B266" t="s">
        <v>926</v>
      </c>
      <c r="C266" t="s">
        <v>77</v>
      </c>
      <c r="E266">
        <v>1000000</v>
      </c>
      <c r="F266">
        <v>20</v>
      </c>
      <c r="G266">
        <v>20</v>
      </c>
      <c r="H266">
        <v>30</v>
      </c>
      <c r="I266" s="4">
        <f>(Table1[[#This Row],[experience_growth]]-$P$3)/$P$4</f>
        <v>0.38461538461538464</v>
      </c>
      <c r="J266" s="4">
        <f>(Table1[[#This Row],[speed]]-$P$7)/$P$9</f>
        <v>8.5714285714285715E-2</v>
      </c>
      <c r="K266" s="4">
        <f>(Table1[[#This Row],[sp_attack]]-$P$12)/$P$14</f>
        <v>5.434782608695652E-2</v>
      </c>
      <c r="L266" s="4">
        <f>(Table1[[#This Row],[sp_defense]]-$P$17)/$P$19</f>
        <v>4.7619047619047616E-2</v>
      </c>
    </row>
    <row r="267" spans="1:12">
      <c r="A267" t="s">
        <v>2752</v>
      </c>
      <c r="B267" t="s">
        <v>928</v>
      </c>
      <c r="C267" t="s">
        <v>77</v>
      </c>
      <c r="E267">
        <v>1000000</v>
      </c>
      <c r="F267">
        <v>15</v>
      </c>
      <c r="G267">
        <v>25</v>
      </c>
      <c r="H267">
        <v>25</v>
      </c>
      <c r="I267" s="4">
        <f>(Table1[[#This Row],[experience_growth]]-$P$3)/$P$4</f>
        <v>0.38461538461538464</v>
      </c>
      <c r="J267" s="4">
        <f>(Table1[[#This Row],[speed]]-$P$7)/$P$9</f>
        <v>5.7142857142857141E-2</v>
      </c>
      <c r="K267" s="4">
        <f>(Table1[[#This Row],[sp_attack]]-$P$12)/$P$14</f>
        <v>8.1521739130434784E-2</v>
      </c>
      <c r="L267" s="4">
        <f>(Table1[[#This Row],[sp_defense]]-$P$17)/$P$19</f>
        <v>2.3809523809523808E-2</v>
      </c>
    </row>
    <row r="268" spans="1:12">
      <c r="A268" t="s">
        <v>2754</v>
      </c>
      <c r="B268" t="s">
        <v>931</v>
      </c>
      <c r="C268" t="s">
        <v>77</v>
      </c>
      <c r="D268" t="s">
        <v>61</v>
      </c>
      <c r="E268">
        <v>1000000</v>
      </c>
      <c r="F268">
        <v>65</v>
      </c>
      <c r="G268">
        <v>100</v>
      </c>
      <c r="H268">
        <v>50</v>
      </c>
      <c r="I268" s="4">
        <f>(Table1[[#This Row],[experience_growth]]-$P$3)/$P$4</f>
        <v>0.38461538461538464</v>
      </c>
      <c r="J268" s="4">
        <f>(Table1[[#This Row],[speed]]-$P$7)/$P$9</f>
        <v>0.34285714285714286</v>
      </c>
      <c r="K268" s="4">
        <f>(Table1[[#This Row],[sp_attack]]-$P$12)/$P$14</f>
        <v>0.4891304347826087</v>
      </c>
      <c r="L268" s="4">
        <f>(Table1[[#This Row],[sp_defense]]-$P$17)/$P$19</f>
        <v>0.14285714285714285</v>
      </c>
    </row>
    <row r="269" spans="1:12">
      <c r="A269" t="s">
        <v>2752</v>
      </c>
      <c r="B269" t="s">
        <v>933</v>
      </c>
      <c r="C269" t="s">
        <v>77</v>
      </c>
      <c r="E269">
        <v>1000000</v>
      </c>
      <c r="F269">
        <v>15</v>
      </c>
      <c r="G269">
        <v>25</v>
      </c>
      <c r="H269">
        <v>25</v>
      </c>
      <c r="I269" s="4">
        <f>(Table1[[#This Row],[experience_growth]]-$P$3)/$P$4</f>
        <v>0.38461538461538464</v>
      </c>
      <c r="J269" s="4">
        <f>(Table1[[#This Row],[speed]]-$P$7)/$P$9</f>
        <v>5.7142857142857141E-2</v>
      </c>
      <c r="K269" s="4">
        <f>(Table1[[#This Row],[sp_attack]]-$P$12)/$P$14</f>
        <v>8.1521739130434784E-2</v>
      </c>
      <c r="L269" s="4">
        <f>(Table1[[#This Row],[sp_defense]]-$P$17)/$P$19</f>
        <v>2.3809523809523808E-2</v>
      </c>
    </row>
    <row r="270" spans="1:12">
      <c r="A270" t="s">
        <v>2779</v>
      </c>
      <c r="B270" t="s">
        <v>936</v>
      </c>
      <c r="C270" t="s">
        <v>77</v>
      </c>
      <c r="D270" t="s">
        <v>46</v>
      </c>
      <c r="E270">
        <v>1000000</v>
      </c>
      <c r="F270">
        <v>65</v>
      </c>
      <c r="G270">
        <v>50</v>
      </c>
      <c r="H270">
        <v>90</v>
      </c>
      <c r="I270" s="4">
        <f>(Table1[[#This Row],[experience_growth]]-$P$3)/$P$4</f>
        <v>0.38461538461538464</v>
      </c>
      <c r="J270" s="4">
        <f>(Table1[[#This Row],[speed]]-$P$7)/$P$9</f>
        <v>0.34285714285714286</v>
      </c>
      <c r="K270" s="4">
        <f>(Table1[[#This Row],[sp_attack]]-$P$12)/$P$14</f>
        <v>0.21739130434782608</v>
      </c>
      <c r="L270" s="4">
        <f>(Table1[[#This Row],[sp_defense]]-$P$17)/$P$19</f>
        <v>0.33333333333333331</v>
      </c>
    </row>
    <row r="271" spans="1:12">
      <c r="A271" t="s">
        <v>2926</v>
      </c>
      <c r="B271" t="s">
        <v>940</v>
      </c>
      <c r="C271" t="s">
        <v>66</v>
      </c>
      <c r="D271" t="s">
        <v>45</v>
      </c>
      <c r="E271">
        <v>1059860</v>
      </c>
      <c r="F271">
        <v>30</v>
      </c>
      <c r="G271">
        <v>40</v>
      </c>
      <c r="H271">
        <v>50</v>
      </c>
      <c r="I271" s="4">
        <f>(Table1[[#This Row],[experience_growth]]-$P$3)/$P$4</f>
        <v>0.44217307692307695</v>
      </c>
      <c r="J271" s="4">
        <f>(Table1[[#This Row],[speed]]-$P$7)/$P$9</f>
        <v>0.14285714285714285</v>
      </c>
      <c r="K271" s="4">
        <f>(Table1[[#This Row],[sp_attack]]-$P$12)/$P$14</f>
        <v>0.16304347826086957</v>
      </c>
      <c r="L271" s="4">
        <f>(Table1[[#This Row],[sp_defense]]-$P$17)/$P$19</f>
        <v>0.14285714285714285</v>
      </c>
    </row>
    <row r="272" spans="1:12">
      <c r="A272" t="s">
        <v>2927</v>
      </c>
      <c r="B272" t="s">
        <v>943</v>
      </c>
      <c r="C272" t="s">
        <v>66</v>
      </c>
      <c r="D272" t="s">
        <v>45</v>
      </c>
      <c r="E272">
        <v>1059860</v>
      </c>
      <c r="F272">
        <v>50</v>
      </c>
      <c r="G272">
        <v>60</v>
      </c>
      <c r="H272">
        <v>70</v>
      </c>
      <c r="I272" s="4">
        <f>(Table1[[#This Row],[experience_growth]]-$P$3)/$P$4</f>
        <v>0.44217307692307695</v>
      </c>
      <c r="J272" s="4">
        <f>(Table1[[#This Row],[speed]]-$P$7)/$P$9</f>
        <v>0.25714285714285712</v>
      </c>
      <c r="K272" s="4">
        <f>(Table1[[#This Row],[sp_attack]]-$P$12)/$P$14</f>
        <v>0.27173913043478259</v>
      </c>
      <c r="L272" s="4">
        <f>(Table1[[#This Row],[sp_defense]]-$P$17)/$P$19</f>
        <v>0.23809523809523808</v>
      </c>
    </row>
    <row r="273" spans="1:12">
      <c r="A273" t="s">
        <v>2928</v>
      </c>
      <c r="B273" t="s">
        <v>946</v>
      </c>
      <c r="C273" t="s">
        <v>66</v>
      </c>
      <c r="D273" t="s">
        <v>45</v>
      </c>
      <c r="E273">
        <v>1059860</v>
      </c>
      <c r="F273">
        <v>70</v>
      </c>
      <c r="G273">
        <v>90</v>
      </c>
      <c r="H273">
        <v>100</v>
      </c>
      <c r="I273" s="4">
        <f>(Table1[[#This Row],[experience_growth]]-$P$3)/$P$4</f>
        <v>0.44217307692307695</v>
      </c>
      <c r="J273" s="4">
        <f>(Table1[[#This Row],[speed]]-$P$7)/$P$9</f>
        <v>0.37142857142857144</v>
      </c>
      <c r="K273" s="4">
        <f>(Table1[[#This Row],[sp_attack]]-$P$12)/$P$14</f>
        <v>0.43478260869565216</v>
      </c>
      <c r="L273" s="4">
        <f>(Table1[[#This Row],[sp_defense]]-$P$17)/$P$19</f>
        <v>0.38095238095238093</v>
      </c>
    </row>
    <row r="274" spans="1:12">
      <c r="A274" t="s">
        <v>2929</v>
      </c>
      <c r="B274" t="s">
        <v>950</v>
      </c>
      <c r="C274" t="s">
        <v>45</v>
      </c>
      <c r="E274">
        <v>1059860</v>
      </c>
      <c r="F274">
        <v>30</v>
      </c>
      <c r="G274">
        <v>30</v>
      </c>
      <c r="H274">
        <v>30</v>
      </c>
      <c r="I274" s="4">
        <f>(Table1[[#This Row],[experience_growth]]-$P$3)/$P$4</f>
        <v>0.44217307692307695</v>
      </c>
      <c r="J274" s="4">
        <f>(Table1[[#This Row],[speed]]-$P$7)/$P$9</f>
        <v>0.14285714285714285</v>
      </c>
      <c r="K274" s="4">
        <f>(Table1[[#This Row],[sp_attack]]-$P$12)/$P$14</f>
        <v>0.10869565217391304</v>
      </c>
      <c r="L274" s="4">
        <f>(Table1[[#This Row],[sp_defense]]-$P$17)/$P$19</f>
        <v>4.7619047619047616E-2</v>
      </c>
    </row>
    <row r="275" spans="1:12">
      <c r="A275" t="s">
        <v>2930</v>
      </c>
      <c r="B275" t="s">
        <v>953</v>
      </c>
      <c r="C275" t="s">
        <v>45</v>
      </c>
      <c r="D275" t="s">
        <v>109</v>
      </c>
      <c r="E275">
        <v>1059860</v>
      </c>
      <c r="F275">
        <v>60</v>
      </c>
      <c r="G275">
        <v>60</v>
      </c>
      <c r="H275">
        <v>40</v>
      </c>
      <c r="I275" s="4">
        <f>(Table1[[#This Row],[experience_growth]]-$P$3)/$P$4</f>
        <v>0.44217307692307695</v>
      </c>
      <c r="J275" s="4">
        <f>(Table1[[#This Row],[speed]]-$P$7)/$P$9</f>
        <v>0.31428571428571428</v>
      </c>
      <c r="K275" s="4">
        <f>(Table1[[#This Row],[sp_attack]]-$P$12)/$P$14</f>
        <v>0.27173913043478259</v>
      </c>
      <c r="L275" s="4">
        <f>(Table1[[#This Row],[sp_defense]]-$P$17)/$P$19</f>
        <v>9.5238095238095233E-2</v>
      </c>
    </row>
    <row r="276" spans="1:12">
      <c r="A276" t="s">
        <v>2931</v>
      </c>
      <c r="B276" t="s">
        <v>956</v>
      </c>
      <c r="C276" t="s">
        <v>45</v>
      </c>
      <c r="D276" t="s">
        <v>109</v>
      </c>
      <c r="E276">
        <v>1059860</v>
      </c>
      <c r="F276">
        <v>80</v>
      </c>
      <c r="G276">
        <v>90</v>
      </c>
      <c r="H276">
        <v>60</v>
      </c>
      <c r="I276" s="4">
        <f>(Table1[[#This Row],[experience_growth]]-$P$3)/$P$4</f>
        <v>0.44217307692307695</v>
      </c>
      <c r="J276" s="4">
        <f>(Table1[[#This Row],[speed]]-$P$7)/$P$9</f>
        <v>0.42857142857142855</v>
      </c>
      <c r="K276" s="4">
        <f>(Table1[[#This Row],[sp_attack]]-$P$12)/$P$14</f>
        <v>0.43478260869565216</v>
      </c>
      <c r="L276" s="4">
        <f>(Table1[[#This Row],[sp_defense]]-$P$17)/$P$19</f>
        <v>0.19047619047619047</v>
      </c>
    </row>
    <row r="277" spans="1:12">
      <c r="A277" t="s">
        <v>2932</v>
      </c>
      <c r="B277" t="s">
        <v>960</v>
      </c>
      <c r="C277" t="s">
        <v>99</v>
      </c>
      <c r="D277" t="s">
        <v>61</v>
      </c>
      <c r="E277">
        <v>1059860</v>
      </c>
      <c r="F277">
        <v>85</v>
      </c>
      <c r="G277">
        <v>30</v>
      </c>
      <c r="H277">
        <v>30</v>
      </c>
      <c r="I277" s="4">
        <f>(Table1[[#This Row],[experience_growth]]-$P$3)/$P$4</f>
        <v>0.44217307692307695</v>
      </c>
      <c r="J277" s="4">
        <f>(Table1[[#This Row],[speed]]-$P$7)/$P$9</f>
        <v>0.45714285714285713</v>
      </c>
      <c r="K277" s="4">
        <f>(Table1[[#This Row],[sp_attack]]-$P$12)/$P$14</f>
        <v>0.10869565217391304</v>
      </c>
      <c r="L277" s="4">
        <f>(Table1[[#This Row],[sp_defense]]-$P$17)/$P$19</f>
        <v>4.7619047619047616E-2</v>
      </c>
    </row>
    <row r="278" spans="1:12">
      <c r="A278" t="s">
        <v>2933</v>
      </c>
      <c r="B278" t="s">
        <v>963</v>
      </c>
      <c r="C278" t="s">
        <v>99</v>
      </c>
      <c r="D278" t="s">
        <v>61</v>
      </c>
      <c r="E278">
        <v>1059860</v>
      </c>
      <c r="F278">
        <v>125</v>
      </c>
      <c r="G278">
        <v>75</v>
      </c>
      <c r="H278">
        <v>50</v>
      </c>
      <c r="I278" s="4">
        <f>(Table1[[#This Row],[experience_growth]]-$P$3)/$P$4</f>
        <v>0.44217307692307695</v>
      </c>
      <c r="J278" s="4">
        <f>(Table1[[#This Row],[speed]]-$P$7)/$P$9</f>
        <v>0.68571428571428572</v>
      </c>
      <c r="K278" s="4">
        <f>(Table1[[#This Row],[sp_attack]]-$P$12)/$P$14</f>
        <v>0.35326086956521741</v>
      </c>
      <c r="L278" s="4">
        <f>(Table1[[#This Row],[sp_defense]]-$P$17)/$P$19</f>
        <v>0.14285714285714285</v>
      </c>
    </row>
    <row r="279" spans="1:12">
      <c r="A279" t="s">
        <v>2934</v>
      </c>
      <c r="B279" t="s">
        <v>967</v>
      </c>
      <c r="C279" t="s">
        <v>66</v>
      </c>
      <c r="D279" t="s">
        <v>61</v>
      </c>
      <c r="E279">
        <v>1000000</v>
      </c>
      <c r="F279">
        <v>85</v>
      </c>
      <c r="G279">
        <v>55</v>
      </c>
      <c r="H279">
        <v>30</v>
      </c>
      <c r="I279" s="4">
        <f>(Table1[[#This Row],[experience_growth]]-$P$3)/$P$4</f>
        <v>0.38461538461538464</v>
      </c>
      <c r="J279" s="4">
        <f>(Table1[[#This Row],[speed]]-$P$7)/$P$9</f>
        <v>0.45714285714285713</v>
      </c>
      <c r="K279" s="4">
        <f>(Table1[[#This Row],[sp_attack]]-$P$12)/$P$14</f>
        <v>0.24456521739130435</v>
      </c>
      <c r="L279" s="4">
        <f>(Table1[[#This Row],[sp_defense]]-$P$17)/$P$19</f>
        <v>4.7619047619047616E-2</v>
      </c>
    </row>
    <row r="280" spans="1:12">
      <c r="A280" t="s">
        <v>2935</v>
      </c>
      <c r="B280" t="s">
        <v>971</v>
      </c>
      <c r="C280" t="s">
        <v>66</v>
      </c>
      <c r="D280" t="s">
        <v>61</v>
      </c>
      <c r="E280">
        <v>1000000</v>
      </c>
      <c r="F280">
        <v>65</v>
      </c>
      <c r="G280">
        <v>95</v>
      </c>
      <c r="H280">
        <v>70</v>
      </c>
      <c r="I280" s="4">
        <f>(Table1[[#This Row],[experience_growth]]-$P$3)/$P$4</f>
        <v>0.38461538461538464</v>
      </c>
      <c r="J280" s="4">
        <f>(Table1[[#This Row],[speed]]-$P$7)/$P$9</f>
        <v>0.34285714285714286</v>
      </c>
      <c r="K280" s="4">
        <f>(Table1[[#This Row],[sp_attack]]-$P$12)/$P$14</f>
        <v>0.46195652173913043</v>
      </c>
      <c r="L280" s="4">
        <f>(Table1[[#This Row],[sp_defense]]-$P$17)/$P$19</f>
        <v>0.23809523809523808</v>
      </c>
    </row>
    <row r="281" spans="1:12">
      <c r="A281" t="s">
        <v>2936</v>
      </c>
      <c r="B281" t="s">
        <v>975</v>
      </c>
      <c r="C281" t="s">
        <v>253</v>
      </c>
      <c r="D281" t="s">
        <v>159</v>
      </c>
      <c r="E281">
        <v>1250000</v>
      </c>
      <c r="F281">
        <v>40</v>
      </c>
      <c r="G281">
        <v>45</v>
      </c>
      <c r="H281">
        <v>35</v>
      </c>
      <c r="I281" s="4">
        <f>(Table1[[#This Row],[experience_growth]]-$P$3)/$P$4</f>
        <v>0.625</v>
      </c>
      <c r="J281" s="4">
        <f>(Table1[[#This Row],[speed]]-$P$7)/$P$9</f>
        <v>0.2</v>
      </c>
      <c r="K281" s="4">
        <f>(Table1[[#This Row],[sp_attack]]-$P$12)/$P$14</f>
        <v>0.19021739130434784</v>
      </c>
      <c r="L281" s="4">
        <f>(Table1[[#This Row],[sp_defense]]-$P$17)/$P$19</f>
        <v>7.1428571428571425E-2</v>
      </c>
    </row>
    <row r="282" spans="1:12">
      <c r="A282" t="s">
        <v>2937</v>
      </c>
      <c r="B282" t="s">
        <v>978</v>
      </c>
      <c r="C282" t="s">
        <v>253</v>
      </c>
      <c r="D282" t="s">
        <v>159</v>
      </c>
      <c r="E282">
        <v>1250000</v>
      </c>
      <c r="F282">
        <v>50</v>
      </c>
      <c r="G282">
        <v>65</v>
      </c>
      <c r="H282">
        <v>55</v>
      </c>
      <c r="I282" s="4">
        <f>(Table1[[#This Row],[experience_growth]]-$P$3)/$P$4</f>
        <v>0.625</v>
      </c>
      <c r="J282" s="4">
        <f>(Table1[[#This Row],[speed]]-$P$7)/$P$9</f>
        <v>0.25714285714285712</v>
      </c>
      <c r="K282" s="4">
        <f>(Table1[[#This Row],[sp_attack]]-$P$12)/$P$14</f>
        <v>0.29891304347826086</v>
      </c>
      <c r="L282" s="4">
        <f>(Table1[[#This Row],[sp_defense]]-$P$17)/$P$19</f>
        <v>0.16666666666666666</v>
      </c>
    </row>
    <row r="283" spans="1:12">
      <c r="A283" t="s">
        <v>2938</v>
      </c>
      <c r="B283" t="s">
        <v>981</v>
      </c>
      <c r="C283" t="s">
        <v>253</v>
      </c>
      <c r="D283" t="s">
        <v>159</v>
      </c>
      <c r="E283">
        <v>1250000</v>
      </c>
      <c r="F283">
        <v>100</v>
      </c>
      <c r="G283">
        <v>165</v>
      </c>
      <c r="H283">
        <v>135</v>
      </c>
      <c r="I283" s="4">
        <f>(Table1[[#This Row],[experience_growth]]-$P$3)/$P$4</f>
        <v>0.625</v>
      </c>
      <c r="J283" s="4">
        <f>(Table1[[#This Row],[speed]]-$P$7)/$P$9</f>
        <v>0.54285714285714282</v>
      </c>
      <c r="K283" s="4">
        <f>(Table1[[#This Row],[sp_attack]]-$P$12)/$P$14</f>
        <v>0.84239130434782605</v>
      </c>
      <c r="L283" s="4">
        <f>(Table1[[#This Row],[sp_defense]]-$P$17)/$P$19</f>
        <v>0.54761904761904767</v>
      </c>
    </row>
    <row r="284" spans="1:12">
      <c r="A284" t="s">
        <v>2939</v>
      </c>
      <c r="B284" t="s">
        <v>985</v>
      </c>
      <c r="C284" t="s">
        <v>77</v>
      </c>
      <c r="D284" t="s">
        <v>66</v>
      </c>
      <c r="E284">
        <v>1000000</v>
      </c>
      <c r="F284">
        <v>65</v>
      </c>
      <c r="G284">
        <v>50</v>
      </c>
      <c r="H284">
        <v>52</v>
      </c>
      <c r="I284" s="4">
        <f>(Table1[[#This Row],[experience_growth]]-$P$3)/$P$4</f>
        <v>0.38461538461538464</v>
      </c>
      <c r="J284" s="4">
        <f>(Table1[[#This Row],[speed]]-$P$7)/$P$9</f>
        <v>0.34285714285714286</v>
      </c>
      <c r="K284" s="4">
        <f>(Table1[[#This Row],[sp_attack]]-$P$12)/$P$14</f>
        <v>0.21739130434782608</v>
      </c>
      <c r="L284" s="4">
        <f>(Table1[[#This Row],[sp_defense]]-$P$17)/$P$19</f>
        <v>0.15238095238095239</v>
      </c>
    </row>
    <row r="285" spans="1:12">
      <c r="A285" t="s">
        <v>2940</v>
      </c>
      <c r="B285" t="s">
        <v>989</v>
      </c>
      <c r="C285" t="s">
        <v>77</v>
      </c>
      <c r="D285" t="s">
        <v>61</v>
      </c>
      <c r="E285">
        <v>1000000</v>
      </c>
      <c r="F285">
        <v>80</v>
      </c>
      <c r="G285">
        <v>100</v>
      </c>
      <c r="H285">
        <v>82</v>
      </c>
      <c r="I285" s="4">
        <f>(Table1[[#This Row],[experience_growth]]-$P$3)/$P$4</f>
        <v>0.38461538461538464</v>
      </c>
      <c r="J285" s="4">
        <f>(Table1[[#This Row],[speed]]-$P$7)/$P$9</f>
        <v>0.42857142857142855</v>
      </c>
      <c r="K285" s="4">
        <f>(Table1[[#This Row],[sp_attack]]-$P$12)/$P$14</f>
        <v>0.4891304347826087</v>
      </c>
      <c r="L285" s="4">
        <f>(Table1[[#This Row],[sp_defense]]-$P$17)/$P$19</f>
        <v>0.29523809523809524</v>
      </c>
    </row>
    <row r="286" spans="1:12">
      <c r="A286" t="s">
        <v>2777</v>
      </c>
      <c r="B286" t="s">
        <v>992</v>
      </c>
      <c r="C286" t="s">
        <v>45</v>
      </c>
      <c r="E286">
        <v>1640000</v>
      </c>
      <c r="F286">
        <v>35</v>
      </c>
      <c r="G286">
        <v>40</v>
      </c>
      <c r="H286">
        <v>60</v>
      </c>
      <c r="I286" s="4">
        <f>(Table1[[#This Row],[experience_growth]]-$P$3)/$P$4</f>
        <v>1</v>
      </c>
      <c r="J286" s="4">
        <f>(Table1[[#This Row],[speed]]-$P$7)/$P$9</f>
        <v>0.17142857142857143</v>
      </c>
      <c r="K286" s="4">
        <f>(Table1[[#This Row],[sp_attack]]-$P$12)/$P$14</f>
        <v>0.16304347826086957</v>
      </c>
      <c r="L286" s="4">
        <f>(Table1[[#This Row],[sp_defense]]-$P$17)/$P$19</f>
        <v>0.19047619047619047</v>
      </c>
    </row>
    <row r="287" spans="1:12">
      <c r="A287" t="s">
        <v>2777</v>
      </c>
      <c r="B287" t="s">
        <v>995</v>
      </c>
      <c r="C287" t="s">
        <v>45</v>
      </c>
      <c r="D287" t="s">
        <v>231</v>
      </c>
      <c r="E287">
        <v>1640000</v>
      </c>
      <c r="F287">
        <v>70</v>
      </c>
      <c r="G287">
        <v>60</v>
      </c>
      <c r="H287">
        <v>60</v>
      </c>
      <c r="I287" s="4">
        <f>(Table1[[#This Row],[experience_growth]]-$P$3)/$P$4</f>
        <v>1</v>
      </c>
      <c r="J287" s="4">
        <f>(Table1[[#This Row],[speed]]-$P$7)/$P$9</f>
        <v>0.37142857142857144</v>
      </c>
      <c r="K287" s="4">
        <f>(Table1[[#This Row],[sp_attack]]-$P$12)/$P$14</f>
        <v>0.27173913043478259</v>
      </c>
      <c r="L287" s="4">
        <f>(Table1[[#This Row],[sp_defense]]-$P$17)/$P$19</f>
        <v>0.19047619047619047</v>
      </c>
    </row>
    <row r="288" spans="1:12">
      <c r="A288" t="s">
        <v>2941</v>
      </c>
      <c r="B288" t="s">
        <v>999</v>
      </c>
      <c r="C288" t="s">
        <v>99</v>
      </c>
      <c r="E288">
        <v>1250000</v>
      </c>
      <c r="F288">
        <v>30</v>
      </c>
      <c r="G288">
        <v>35</v>
      </c>
      <c r="H288">
        <v>35</v>
      </c>
      <c r="I288" s="4">
        <f>(Table1[[#This Row],[experience_growth]]-$P$3)/$P$4</f>
        <v>0.625</v>
      </c>
      <c r="J288" s="4">
        <f>(Table1[[#This Row],[speed]]-$P$7)/$P$9</f>
        <v>0.14285714285714285</v>
      </c>
      <c r="K288" s="4">
        <f>(Table1[[#This Row],[sp_attack]]-$P$12)/$P$14</f>
        <v>0.1358695652173913</v>
      </c>
      <c r="L288" s="4">
        <f>(Table1[[#This Row],[sp_defense]]-$P$17)/$P$19</f>
        <v>7.1428571428571425E-2</v>
      </c>
    </row>
    <row r="289" spans="1:12">
      <c r="A289" t="s">
        <v>2942</v>
      </c>
      <c r="B289" t="s">
        <v>1003</v>
      </c>
      <c r="C289" t="s">
        <v>99</v>
      </c>
      <c r="E289">
        <v>1250000</v>
      </c>
      <c r="F289">
        <v>90</v>
      </c>
      <c r="G289">
        <v>55</v>
      </c>
      <c r="H289">
        <v>55</v>
      </c>
      <c r="I289" s="4">
        <f>(Table1[[#This Row],[experience_growth]]-$P$3)/$P$4</f>
        <v>0.625</v>
      </c>
      <c r="J289" s="4">
        <f>(Table1[[#This Row],[speed]]-$P$7)/$P$9</f>
        <v>0.48571428571428571</v>
      </c>
      <c r="K289" s="4">
        <f>(Table1[[#This Row],[sp_attack]]-$P$12)/$P$14</f>
        <v>0.24456521739130435</v>
      </c>
      <c r="L289" s="4">
        <f>(Table1[[#This Row],[sp_defense]]-$P$17)/$P$19</f>
        <v>0.16666666666666666</v>
      </c>
    </row>
    <row r="290" spans="1:12">
      <c r="A290" t="s">
        <v>2943</v>
      </c>
      <c r="B290" t="s">
        <v>1006</v>
      </c>
      <c r="C290" t="s">
        <v>99</v>
      </c>
      <c r="E290">
        <v>1250000</v>
      </c>
      <c r="F290">
        <v>100</v>
      </c>
      <c r="G290">
        <v>95</v>
      </c>
      <c r="H290">
        <v>65</v>
      </c>
      <c r="I290" s="4">
        <f>(Table1[[#This Row],[experience_growth]]-$P$3)/$P$4</f>
        <v>0.625</v>
      </c>
      <c r="J290" s="4">
        <f>(Table1[[#This Row],[speed]]-$P$7)/$P$9</f>
        <v>0.54285714285714282</v>
      </c>
      <c r="K290" s="4">
        <f>(Table1[[#This Row],[sp_attack]]-$P$12)/$P$14</f>
        <v>0.46195652173913043</v>
      </c>
      <c r="L290" s="4">
        <f>(Table1[[#This Row],[sp_defense]]-$P$17)/$P$19</f>
        <v>0.21428571428571427</v>
      </c>
    </row>
    <row r="291" spans="1:12">
      <c r="A291" t="s">
        <v>2944</v>
      </c>
      <c r="B291" t="s">
        <v>1010</v>
      </c>
      <c r="C291" t="s">
        <v>77</v>
      </c>
      <c r="D291" t="s">
        <v>135</v>
      </c>
      <c r="E291">
        <v>600000</v>
      </c>
      <c r="F291">
        <v>40</v>
      </c>
      <c r="G291">
        <v>30</v>
      </c>
      <c r="H291">
        <v>30</v>
      </c>
      <c r="I291" s="4">
        <f>(Table1[[#This Row],[experience_growth]]-$P$3)/$P$4</f>
        <v>0</v>
      </c>
      <c r="J291" s="4">
        <f>(Table1[[#This Row],[speed]]-$P$7)/$P$9</f>
        <v>0.2</v>
      </c>
      <c r="K291" s="4">
        <f>(Table1[[#This Row],[sp_attack]]-$P$12)/$P$14</f>
        <v>0.10869565217391304</v>
      </c>
      <c r="L291" s="4">
        <f>(Table1[[#This Row],[sp_defense]]-$P$17)/$P$19</f>
        <v>4.7619047619047616E-2</v>
      </c>
    </row>
    <row r="292" spans="1:12">
      <c r="A292" t="s">
        <v>2945</v>
      </c>
      <c r="B292" t="s">
        <v>1014</v>
      </c>
      <c r="C292" t="s">
        <v>77</v>
      </c>
      <c r="D292" t="s">
        <v>61</v>
      </c>
      <c r="E292">
        <v>600000</v>
      </c>
      <c r="F292">
        <v>160</v>
      </c>
      <c r="G292">
        <v>50</v>
      </c>
      <c r="H292">
        <v>50</v>
      </c>
      <c r="I292" s="4">
        <f>(Table1[[#This Row],[experience_growth]]-$P$3)/$P$4</f>
        <v>0</v>
      </c>
      <c r="J292" s="4">
        <f>(Table1[[#This Row],[speed]]-$P$7)/$P$9</f>
        <v>0.88571428571428568</v>
      </c>
      <c r="K292" s="4">
        <f>(Table1[[#This Row],[sp_attack]]-$P$12)/$P$14</f>
        <v>0.21739130434782608</v>
      </c>
      <c r="L292" s="4">
        <f>(Table1[[#This Row],[sp_defense]]-$P$17)/$P$19</f>
        <v>0.14285714285714285</v>
      </c>
    </row>
    <row r="293" spans="1:12">
      <c r="A293" t="s">
        <v>2946</v>
      </c>
      <c r="B293" t="s">
        <v>1018</v>
      </c>
      <c r="C293" t="s">
        <v>77</v>
      </c>
      <c r="D293" t="s">
        <v>343</v>
      </c>
      <c r="E293">
        <v>600000</v>
      </c>
      <c r="F293">
        <v>40</v>
      </c>
      <c r="G293">
        <v>30</v>
      </c>
      <c r="H293">
        <v>30</v>
      </c>
      <c r="I293" s="4">
        <f>(Table1[[#This Row],[experience_growth]]-$P$3)/$P$4</f>
        <v>0</v>
      </c>
      <c r="J293" s="4">
        <f>(Table1[[#This Row],[speed]]-$P$7)/$P$9</f>
        <v>0.2</v>
      </c>
      <c r="K293" s="4">
        <f>(Table1[[#This Row],[sp_attack]]-$P$12)/$P$14</f>
        <v>0.10869565217391304</v>
      </c>
      <c r="L293" s="4">
        <f>(Table1[[#This Row],[sp_defense]]-$P$17)/$P$19</f>
        <v>4.7619047619047616E-2</v>
      </c>
    </row>
    <row r="294" spans="1:12">
      <c r="A294" t="s">
        <v>2947</v>
      </c>
      <c r="B294" t="s">
        <v>1022</v>
      </c>
      <c r="C294" t="s">
        <v>99</v>
      </c>
      <c r="E294">
        <v>1059860</v>
      </c>
      <c r="F294">
        <v>28</v>
      </c>
      <c r="G294">
        <v>51</v>
      </c>
      <c r="H294">
        <v>23</v>
      </c>
      <c r="I294" s="4">
        <f>(Table1[[#This Row],[experience_growth]]-$P$3)/$P$4</f>
        <v>0.44217307692307695</v>
      </c>
      <c r="J294" s="4">
        <f>(Table1[[#This Row],[speed]]-$P$7)/$P$9</f>
        <v>0.13142857142857142</v>
      </c>
      <c r="K294" s="4">
        <f>(Table1[[#This Row],[sp_attack]]-$P$12)/$P$14</f>
        <v>0.22282608695652173</v>
      </c>
      <c r="L294" s="4">
        <f>(Table1[[#This Row],[sp_defense]]-$P$17)/$P$19</f>
        <v>1.4285714285714285E-2</v>
      </c>
    </row>
    <row r="295" spans="1:12">
      <c r="A295" t="s">
        <v>2948</v>
      </c>
      <c r="B295" t="s">
        <v>1026</v>
      </c>
      <c r="C295" t="s">
        <v>99</v>
      </c>
      <c r="E295">
        <v>1059860</v>
      </c>
      <c r="F295">
        <v>48</v>
      </c>
      <c r="G295">
        <v>71</v>
      </c>
      <c r="H295">
        <v>43</v>
      </c>
      <c r="I295" s="4">
        <f>(Table1[[#This Row],[experience_growth]]-$P$3)/$P$4</f>
        <v>0.44217307692307695</v>
      </c>
      <c r="J295" s="4">
        <f>(Table1[[#This Row],[speed]]-$P$7)/$P$9</f>
        <v>0.24571428571428572</v>
      </c>
      <c r="K295" s="4">
        <f>(Table1[[#This Row],[sp_attack]]-$P$12)/$P$14</f>
        <v>0.33152173913043476</v>
      </c>
      <c r="L295" s="4">
        <f>(Table1[[#This Row],[sp_defense]]-$P$17)/$P$19</f>
        <v>0.10952380952380952</v>
      </c>
    </row>
    <row r="296" spans="1:12">
      <c r="A296" t="s">
        <v>2949</v>
      </c>
      <c r="B296" t="s">
        <v>1029</v>
      </c>
      <c r="C296" t="s">
        <v>99</v>
      </c>
      <c r="E296">
        <v>1059860</v>
      </c>
      <c r="F296">
        <v>68</v>
      </c>
      <c r="G296">
        <v>91</v>
      </c>
      <c r="H296">
        <v>73</v>
      </c>
      <c r="I296" s="4">
        <f>(Table1[[#This Row],[experience_growth]]-$P$3)/$P$4</f>
        <v>0.44217307692307695</v>
      </c>
      <c r="J296" s="4">
        <f>(Table1[[#This Row],[speed]]-$P$7)/$P$9</f>
        <v>0.36</v>
      </c>
      <c r="K296" s="4">
        <f>(Table1[[#This Row],[sp_attack]]-$P$12)/$P$14</f>
        <v>0.44021739130434784</v>
      </c>
      <c r="L296" s="4">
        <f>(Table1[[#This Row],[sp_defense]]-$P$17)/$P$19</f>
        <v>0.25238095238095237</v>
      </c>
    </row>
    <row r="297" spans="1:12">
      <c r="A297" t="s">
        <v>2950</v>
      </c>
      <c r="B297" t="s">
        <v>1033</v>
      </c>
      <c r="C297" t="s">
        <v>231</v>
      </c>
      <c r="E297">
        <v>1640000</v>
      </c>
      <c r="F297">
        <v>25</v>
      </c>
      <c r="G297">
        <v>20</v>
      </c>
      <c r="H297">
        <v>30</v>
      </c>
      <c r="I297" s="4">
        <f>(Table1[[#This Row],[experience_growth]]-$P$3)/$P$4</f>
        <v>1</v>
      </c>
      <c r="J297" s="4">
        <f>(Table1[[#This Row],[speed]]-$P$7)/$P$9</f>
        <v>0.11428571428571428</v>
      </c>
      <c r="K297" s="4">
        <f>(Table1[[#This Row],[sp_attack]]-$P$12)/$P$14</f>
        <v>5.434782608695652E-2</v>
      </c>
      <c r="L297" s="4">
        <f>(Table1[[#This Row],[sp_defense]]-$P$17)/$P$19</f>
        <v>4.7619047619047616E-2</v>
      </c>
    </row>
    <row r="298" spans="1:12">
      <c r="A298" t="s">
        <v>2951</v>
      </c>
      <c r="B298" t="s">
        <v>1036</v>
      </c>
      <c r="C298" t="s">
        <v>231</v>
      </c>
      <c r="E298">
        <v>1640000</v>
      </c>
      <c r="F298">
        <v>50</v>
      </c>
      <c r="G298">
        <v>40</v>
      </c>
      <c r="H298">
        <v>60</v>
      </c>
      <c r="I298" s="4">
        <f>(Table1[[#This Row],[experience_growth]]-$P$3)/$P$4</f>
        <v>1</v>
      </c>
      <c r="J298" s="4">
        <f>(Table1[[#This Row],[speed]]-$P$7)/$P$9</f>
        <v>0.25714285714285712</v>
      </c>
      <c r="K298" s="4">
        <f>(Table1[[#This Row],[sp_attack]]-$P$12)/$P$14</f>
        <v>0.16304347826086957</v>
      </c>
      <c r="L298" s="4">
        <f>(Table1[[#This Row],[sp_defense]]-$P$17)/$P$19</f>
        <v>0.19047619047619047</v>
      </c>
    </row>
    <row r="299" spans="1:12">
      <c r="A299" t="s">
        <v>2952</v>
      </c>
      <c r="B299" t="s">
        <v>1039</v>
      </c>
      <c r="C299" t="s">
        <v>99</v>
      </c>
      <c r="D299" t="s">
        <v>159</v>
      </c>
      <c r="E299">
        <v>800000</v>
      </c>
      <c r="F299">
        <v>20</v>
      </c>
      <c r="G299">
        <v>20</v>
      </c>
      <c r="H299">
        <v>40</v>
      </c>
      <c r="I299" s="4">
        <f>(Table1[[#This Row],[experience_growth]]-$P$3)/$P$4</f>
        <v>0.19230769230769232</v>
      </c>
      <c r="J299" s="4">
        <f>(Table1[[#This Row],[speed]]-$P$7)/$P$9</f>
        <v>8.5714285714285715E-2</v>
      </c>
      <c r="K299" s="4">
        <f>(Table1[[#This Row],[sp_attack]]-$P$12)/$P$14</f>
        <v>5.434782608695652E-2</v>
      </c>
      <c r="L299" s="4">
        <f>(Table1[[#This Row],[sp_defense]]-$P$17)/$P$19</f>
        <v>9.5238095238095233E-2</v>
      </c>
    </row>
    <row r="300" spans="1:12">
      <c r="A300" t="s">
        <v>2953</v>
      </c>
      <c r="B300" t="s">
        <v>1043</v>
      </c>
      <c r="C300" t="s">
        <v>284</v>
      </c>
      <c r="E300">
        <v>1000000</v>
      </c>
      <c r="F300">
        <v>30</v>
      </c>
      <c r="G300">
        <v>45</v>
      </c>
      <c r="H300">
        <v>90</v>
      </c>
      <c r="I300" s="4">
        <f>(Table1[[#This Row],[experience_growth]]-$P$3)/$P$4</f>
        <v>0.38461538461538464</v>
      </c>
      <c r="J300" s="4">
        <f>(Table1[[#This Row],[speed]]-$P$7)/$P$9</f>
        <v>0.14285714285714285</v>
      </c>
      <c r="K300" s="4">
        <f>(Table1[[#This Row],[sp_attack]]-$P$12)/$P$14</f>
        <v>0.19021739130434784</v>
      </c>
      <c r="L300" s="4">
        <f>(Table1[[#This Row],[sp_defense]]-$P$17)/$P$19</f>
        <v>0.33333333333333331</v>
      </c>
    </row>
    <row r="301" spans="1:12">
      <c r="A301" t="s">
        <v>2954</v>
      </c>
      <c r="B301" t="s">
        <v>1047</v>
      </c>
      <c r="C301" t="s">
        <v>99</v>
      </c>
      <c r="E301">
        <v>800000</v>
      </c>
      <c r="F301">
        <v>50</v>
      </c>
      <c r="G301">
        <v>35</v>
      </c>
      <c r="H301">
        <v>35</v>
      </c>
      <c r="I301" s="4">
        <f>(Table1[[#This Row],[experience_growth]]-$P$3)/$P$4</f>
        <v>0.19230769230769232</v>
      </c>
      <c r="J301" s="4">
        <f>(Table1[[#This Row],[speed]]-$P$7)/$P$9</f>
        <v>0.25714285714285712</v>
      </c>
      <c r="K301" s="4">
        <f>(Table1[[#This Row],[sp_attack]]-$P$12)/$P$14</f>
        <v>0.1358695652173913</v>
      </c>
      <c r="L301" s="4">
        <f>(Table1[[#This Row],[sp_defense]]-$P$17)/$P$19</f>
        <v>7.1428571428571425E-2</v>
      </c>
    </row>
    <row r="302" spans="1:12">
      <c r="A302" t="s">
        <v>2955</v>
      </c>
      <c r="B302" t="s">
        <v>1050</v>
      </c>
      <c r="C302" t="s">
        <v>99</v>
      </c>
      <c r="E302">
        <v>800000</v>
      </c>
      <c r="F302">
        <v>90</v>
      </c>
      <c r="G302">
        <v>55</v>
      </c>
      <c r="H302">
        <v>55</v>
      </c>
      <c r="I302" s="4">
        <f>(Table1[[#This Row],[experience_growth]]-$P$3)/$P$4</f>
        <v>0.19230769230769232</v>
      </c>
      <c r="J302" s="4">
        <f>(Table1[[#This Row],[speed]]-$P$7)/$P$9</f>
        <v>0.48571428571428571</v>
      </c>
      <c r="K302" s="4">
        <f>(Table1[[#This Row],[sp_attack]]-$P$12)/$P$14</f>
        <v>0.24456521739130435</v>
      </c>
      <c r="L302" s="4">
        <f>(Table1[[#This Row],[sp_defense]]-$P$17)/$P$19</f>
        <v>0.16666666666666666</v>
      </c>
    </row>
    <row r="303" spans="1:12">
      <c r="A303" t="s">
        <v>2877</v>
      </c>
      <c r="B303" t="s">
        <v>1053</v>
      </c>
      <c r="C303" t="s">
        <v>109</v>
      </c>
      <c r="D303" t="s">
        <v>343</v>
      </c>
      <c r="E303">
        <v>1059860</v>
      </c>
      <c r="F303">
        <v>20</v>
      </c>
      <c r="G303">
        <v>85</v>
      </c>
      <c r="H303">
        <v>115</v>
      </c>
      <c r="I303" s="4">
        <f>(Table1[[#This Row],[experience_growth]]-$P$3)/$P$4</f>
        <v>0.44217307692307695</v>
      </c>
      <c r="J303" s="4">
        <f>(Table1[[#This Row],[speed]]-$P$7)/$P$9</f>
        <v>8.5714285714285715E-2</v>
      </c>
      <c r="K303" s="4">
        <f>(Table1[[#This Row],[sp_attack]]-$P$12)/$P$14</f>
        <v>0.40760869565217389</v>
      </c>
      <c r="L303" s="4">
        <f>(Table1[[#This Row],[sp_defense]]-$P$17)/$P$19</f>
        <v>0.45238095238095238</v>
      </c>
    </row>
    <row r="304" spans="1:12">
      <c r="A304" t="s">
        <v>2956</v>
      </c>
      <c r="B304" t="s">
        <v>1057</v>
      </c>
      <c r="C304" t="s">
        <v>307</v>
      </c>
      <c r="D304" t="s">
        <v>159</v>
      </c>
      <c r="E304">
        <v>800000</v>
      </c>
      <c r="F304">
        <v>50</v>
      </c>
      <c r="G304">
        <v>55</v>
      </c>
      <c r="H304">
        <v>95</v>
      </c>
      <c r="I304" s="4">
        <f>(Table1[[#This Row],[experience_growth]]-$P$3)/$P$4</f>
        <v>0.19230769230769232</v>
      </c>
      <c r="J304" s="4">
        <f>(Table1[[#This Row],[speed]]-$P$7)/$P$9</f>
        <v>0.25714285714285712</v>
      </c>
      <c r="K304" s="4">
        <f>(Table1[[#This Row],[sp_attack]]-$P$12)/$P$14</f>
        <v>0.24456521739130435</v>
      </c>
      <c r="L304" s="4">
        <f>(Table1[[#This Row],[sp_defense]]-$P$17)/$P$19</f>
        <v>0.35714285714285715</v>
      </c>
    </row>
    <row r="305" spans="1:12">
      <c r="A305" t="s">
        <v>2957</v>
      </c>
      <c r="B305" t="s">
        <v>1061</v>
      </c>
      <c r="C305" t="s">
        <v>307</v>
      </c>
      <c r="D305" t="s">
        <v>284</v>
      </c>
      <c r="E305">
        <v>1250000</v>
      </c>
      <c r="F305">
        <v>30</v>
      </c>
      <c r="G305">
        <v>40</v>
      </c>
      <c r="H305">
        <v>40</v>
      </c>
      <c r="I305" s="4">
        <f>(Table1[[#This Row],[experience_growth]]-$P$3)/$P$4</f>
        <v>0.625</v>
      </c>
      <c r="J305" s="4">
        <f>(Table1[[#This Row],[speed]]-$P$7)/$P$9</f>
        <v>0.14285714285714285</v>
      </c>
      <c r="K305" s="4">
        <f>(Table1[[#This Row],[sp_attack]]-$P$12)/$P$14</f>
        <v>0.16304347826086957</v>
      </c>
      <c r="L305" s="4">
        <f>(Table1[[#This Row],[sp_defense]]-$P$17)/$P$19</f>
        <v>9.5238095238095233E-2</v>
      </c>
    </row>
    <row r="306" spans="1:12">
      <c r="A306" t="s">
        <v>2957</v>
      </c>
      <c r="B306" t="s">
        <v>1063</v>
      </c>
      <c r="C306" t="s">
        <v>307</v>
      </c>
      <c r="D306" t="s">
        <v>284</v>
      </c>
      <c r="E306">
        <v>1250000</v>
      </c>
      <c r="F306">
        <v>40</v>
      </c>
      <c r="G306">
        <v>50</v>
      </c>
      <c r="H306">
        <v>50</v>
      </c>
      <c r="I306" s="4">
        <f>(Table1[[#This Row],[experience_growth]]-$P$3)/$P$4</f>
        <v>0.625</v>
      </c>
      <c r="J306" s="4">
        <f>(Table1[[#This Row],[speed]]-$P$7)/$P$9</f>
        <v>0.2</v>
      </c>
      <c r="K306" s="4">
        <f>(Table1[[#This Row],[sp_attack]]-$P$12)/$P$14</f>
        <v>0.21739130434782608</v>
      </c>
      <c r="L306" s="4">
        <f>(Table1[[#This Row],[sp_defense]]-$P$17)/$P$19</f>
        <v>0.14285714285714285</v>
      </c>
    </row>
    <row r="307" spans="1:12">
      <c r="A307" t="s">
        <v>2957</v>
      </c>
      <c r="B307" t="s">
        <v>1065</v>
      </c>
      <c r="C307" t="s">
        <v>307</v>
      </c>
      <c r="D307" t="s">
        <v>284</v>
      </c>
      <c r="E307">
        <v>1250000</v>
      </c>
      <c r="F307">
        <v>50</v>
      </c>
      <c r="G307">
        <v>60</v>
      </c>
      <c r="H307">
        <v>80</v>
      </c>
      <c r="I307" s="4">
        <f>(Table1[[#This Row],[experience_growth]]-$P$3)/$P$4</f>
        <v>0.625</v>
      </c>
      <c r="J307" s="4">
        <f>(Table1[[#This Row],[speed]]-$P$7)/$P$9</f>
        <v>0.25714285714285712</v>
      </c>
      <c r="K307" s="4">
        <f>(Table1[[#This Row],[sp_attack]]-$P$12)/$P$14</f>
        <v>0.27173913043478259</v>
      </c>
      <c r="L307" s="4">
        <f>(Table1[[#This Row],[sp_defense]]-$P$17)/$P$19</f>
        <v>0.2857142857142857</v>
      </c>
    </row>
    <row r="308" spans="1:12">
      <c r="A308" t="s">
        <v>2958</v>
      </c>
      <c r="B308" t="s">
        <v>1069</v>
      </c>
      <c r="C308" t="s">
        <v>231</v>
      </c>
      <c r="D308" t="s">
        <v>253</v>
      </c>
      <c r="E308">
        <v>1000000</v>
      </c>
      <c r="F308">
        <v>60</v>
      </c>
      <c r="G308">
        <v>40</v>
      </c>
      <c r="H308">
        <v>55</v>
      </c>
      <c r="I308" s="4">
        <f>(Table1[[#This Row],[experience_growth]]-$P$3)/$P$4</f>
        <v>0.38461538461538464</v>
      </c>
      <c r="J308" s="4">
        <f>(Table1[[#This Row],[speed]]-$P$7)/$P$9</f>
        <v>0.31428571428571428</v>
      </c>
      <c r="K308" s="4">
        <f>(Table1[[#This Row],[sp_attack]]-$P$12)/$P$14</f>
        <v>0.16304347826086957</v>
      </c>
      <c r="L308" s="4">
        <f>(Table1[[#This Row],[sp_defense]]-$P$17)/$P$19</f>
        <v>0.16666666666666666</v>
      </c>
    </row>
    <row r="309" spans="1:12">
      <c r="A309" t="s">
        <v>2958</v>
      </c>
      <c r="B309" t="s">
        <v>1071</v>
      </c>
      <c r="C309" t="s">
        <v>231</v>
      </c>
      <c r="D309" t="s">
        <v>253</v>
      </c>
      <c r="E309">
        <v>1000000</v>
      </c>
      <c r="F309">
        <v>100</v>
      </c>
      <c r="G309">
        <v>80</v>
      </c>
      <c r="H309">
        <v>85</v>
      </c>
      <c r="I309" s="4">
        <f>(Table1[[#This Row],[experience_growth]]-$P$3)/$P$4</f>
        <v>0.38461538461538464</v>
      </c>
      <c r="J309" s="4">
        <f>(Table1[[#This Row],[speed]]-$P$7)/$P$9</f>
        <v>0.54285714285714282</v>
      </c>
      <c r="K309" s="4">
        <f>(Table1[[#This Row],[sp_attack]]-$P$12)/$P$14</f>
        <v>0.38043478260869568</v>
      </c>
      <c r="L309" s="4">
        <f>(Table1[[#This Row],[sp_defense]]-$P$17)/$P$19</f>
        <v>0.30952380952380953</v>
      </c>
    </row>
    <row r="310" spans="1:12">
      <c r="A310" t="s">
        <v>2839</v>
      </c>
      <c r="B310" t="s">
        <v>1074</v>
      </c>
      <c r="C310" t="s">
        <v>128</v>
      </c>
      <c r="E310">
        <v>1250000</v>
      </c>
      <c r="F310">
        <v>65</v>
      </c>
      <c r="G310">
        <v>65</v>
      </c>
      <c r="H310">
        <v>40</v>
      </c>
      <c r="I310" s="4">
        <f>(Table1[[#This Row],[experience_growth]]-$P$3)/$P$4</f>
        <v>0.625</v>
      </c>
      <c r="J310" s="4">
        <f>(Table1[[#This Row],[speed]]-$P$7)/$P$9</f>
        <v>0.34285714285714286</v>
      </c>
      <c r="K310" s="4">
        <f>(Table1[[#This Row],[sp_attack]]-$P$12)/$P$14</f>
        <v>0.29891304347826086</v>
      </c>
      <c r="L310" s="4">
        <f>(Table1[[#This Row],[sp_defense]]-$P$17)/$P$19</f>
        <v>9.5238095238095233E-2</v>
      </c>
    </row>
    <row r="311" spans="1:12">
      <c r="A311" t="s">
        <v>2959</v>
      </c>
      <c r="B311" t="s">
        <v>1077</v>
      </c>
      <c r="C311" t="s">
        <v>128</v>
      </c>
      <c r="E311">
        <v>1250000</v>
      </c>
      <c r="F311">
        <v>135</v>
      </c>
      <c r="G311">
        <v>135</v>
      </c>
      <c r="H311">
        <v>80</v>
      </c>
      <c r="I311" s="4">
        <f>(Table1[[#This Row],[experience_growth]]-$P$3)/$P$4</f>
        <v>0.625</v>
      </c>
      <c r="J311" s="4">
        <f>(Table1[[#This Row],[speed]]-$P$7)/$P$9</f>
        <v>0.74285714285714288</v>
      </c>
      <c r="K311" s="4">
        <f>(Table1[[#This Row],[sp_attack]]-$P$12)/$P$14</f>
        <v>0.67934782608695654</v>
      </c>
      <c r="L311" s="4">
        <f>(Table1[[#This Row],[sp_defense]]-$P$17)/$P$19</f>
        <v>0.2857142857142857</v>
      </c>
    </row>
    <row r="312" spans="1:12">
      <c r="A312" t="s">
        <v>2960</v>
      </c>
      <c r="B312" t="s">
        <v>1081</v>
      </c>
      <c r="C312" t="s">
        <v>128</v>
      </c>
      <c r="E312">
        <v>1000000</v>
      </c>
      <c r="F312">
        <v>95</v>
      </c>
      <c r="G312">
        <v>85</v>
      </c>
      <c r="H312">
        <v>75</v>
      </c>
      <c r="I312" s="4">
        <f>(Table1[[#This Row],[experience_growth]]-$P$3)/$P$4</f>
        <v>0.38461538461538464</v>
      </c>
      <c r="J312" s="4">
        <f>(Table1[[#This Row],[speed]]-$P$7)/$P$9</f>
        <v>0.51428571428571423</v>
      </c>
      <c r="K312" s="4">
        <f>(Table1[[#This Row],[sp_attack]]-$P$12)/$P$14</f>
        <v>0.40760869565217389</v>
      </c>
      <c r="L312" s="4">
        <f>(Table1[[#This Row],[sp_defense]]-$P$17)/$P$19</f>
        <v>0.26190476190476192</v>
      </c>
    </row>
    <row r="313" spans="1:12">
      <c r="A313" t="s">
        <v>2960</v>
      </c>
      <c r="B313" t="s">
        <v>1084</v>
      </c>
      <c r="C313" t="s">
        <v>128</v>
      </c>
      <c r="E313">
        <v>1000000</v>
      </c>
      <c r="F313">
        <v>95</v>
      </c>
      <c r="G313">
        <v>75</v>
      </c>
      <c r="H313">
        <v>85</v>
      </c>
      <c r="I313" s="4">
        <f>(Table1[[#This Row],[experience_growth]]-$P$3)/$P$4</f>
        <v>0.38461538461538464</v>
      </c>
      <c r="J313" s="4">
        <f>(Table1[[#This Row],[speed]]-$P$7)/$P$9</f>
        <v>0.51428571428571423</v>
      </c>
      <c r="K313" s="4">
        <f>(Table1[[#This Row],[sp_attack]]-$P$12)/$P$14</f>
        <v>0.35326086956521741</v>
      </c>
      <c r="L313" s="4">
        <f>(Table1[[#This Row],[sp_defense]]-$P$17)/$P$19</f>
        <v>0.30952380952380953</v>
      </c>
    </row>
    <row r="314" spans="1:12">
      <c r="A314" t="s">
        <v>2961</v>
      </c>
      <c r="B314" t="s">
        <v>1088</v>
      </c>
      <c r="C314" t="s">
        <v>77</v>
      </c>
      <c r="E314">
        <v>600000</v>
      </c>
      <c r="F314">
        <v>85</v>
      </c>
      <c r="G314">
        <v>47</v>
      </c>
      <c r="H314">
        <v>85</v>
      </c>
      <c r="I314" s="4">
        <f>(Table1[[#This Row],[experience_growth]]-$P$3)/$P$4</f>
        <v>0</v>
      </c>
      <c r="J314" s="4">
        <f>(Table1[[#This Row],[speed]]-$P$7)/$P$9</f>
        <v>0.45714285714285713</v>
      </c>
      <c r="K314" s="4">
        <f>(Table1[[#This Row],[sp_attack]]-$P$12)/$P$14</f>
        <v>0.20108695652173914</v>
      </c>
      <c r="L314" s="4">
        <f>(Table1[[#This Row],[sp_defense]]-$P$17)/$P$19</f>
        <v>0.30952380952380953</v>
      </c>
    </row>
    <row r="315" spans="1:12">
      <c r="A315" t="s">
        <v>2961</v>
      </c>
      <c r="B315" t="s">
        <v>1091</v>
      </c>
      <c r="C315" t="s">
        <v>77</v>
      </c>
      <c r="E315">
        <v>1640000</v>
      </c>
      <c r="F315">
        <v>85</v>
      </c>
      <c r="G315">
        <v>73</v>
      </c>
      <c r="H315">
        <v>85</v>
      </c>
      <c r="I315" s="4">
        <f>(Table1[[#This Row],[experience_growth]]-$P$3)/$P$4</f>
        <v>1</v>
      </c>
      <c r="J315" s="4">
        <f>(Table1[[#This Row],[speed]]-$P$7)/$P$9</f>
        <v>0.45714285714285713</v>
      </c>
      <c r="K315" s="4">
        <f>(Table1[[#This Row],[sp_attack]]-$P$12)/$P$14</f>
        <v>0.34239130434782611</v>
      </c>
      <c r="L315" s="4">
        <f>(Table1[[#This Row],[sp_defense]]-$P$17)/$P$19</f>
        <v>0.30952380952380953</v>
      </c>
    </row>
    <row r="316" spans="1:12">
      <c r="A316" t="s">
        <v>2962</v>
      </c>
      <c r="B316" t="s">
        <v>1095</v>
      </c>
      <c r="C316" t="s">
        <v>45</v>
      </c>
      <c r="D316" t="s">
        <v>46</v>
      </c>
      <c r="E316">
        <v>1059860</v>
      </c>
      <c r="F316">
        <v>65</v>
      </c>
      <c r="G316">
        <v>100</v>
      </c>
      <c r="H316">
        <v>80</v>
      </c>
      <c r="I316" s="4">
        <f>(Table1[[#This Row],[experience_growth]]-$P$3)/$P$4</f>
        <v>0.44217307692307695</v>
      </c>
      <c r="J316" s="4">
        <f>(Table1[[#This Row],[speed]]-$P$7)/$P$9</f>
        <v>0.34285714285714286</v>
      </c>
      <c r="K316" s="4">
        <f>(Table1[[#This Row],[sp_attack]]-$P$12)/$P$14</f>
        <v>0.4891304347826087</v>
      </c>
      <c r="L316" s="4">
        <f>(Table1[[#This Row],[sp_defense]]-$P$17)/$P$19</f>
        <v>0.2857142857142857</v>
      </c>
    </row>
    <row r="317" spans="1:12">
      <c r="A317" t="s">
        <v>2963</v>
      </c>
      <c r="B317" t="s">
        <v>1099</v>
      </c>
      <c r="C317" t="s">
        <v>46</v>
      </c>
      <c r="E317">
        <v>1640000</v>
      </c>
      <c r="F317">
        <v>40</v>
      </c>
      <c r="G317">
        <v>43</v>
      </c>
      <c r="H317">
        <v>53</v>
      </c>
      <c r="I317" s="4">
        <f>(Table1[[#This Row],[experience_growth]]-$P$3)/$P$4</f>
        <v>1</v>
      </c>
      <c r="J317" s="4">
        <f>(Table1[[#This Row],[speed]]-$P$7)/$P$9</f>
        <v>0.2</v>
      </c>
      <c r="K317" s="4">
        <f>(Table1[[#This Row],[sp_attack]]-$P$12)/$P$14</f>
        <v>0.17934782608695651</v>
      </c>
      <c r="L317" s="4">
        <f>(Table1[[#This Row],[sp_defense]]-$P$17)/$P$19</f>
        <v>0.15714285714285714</v>
      </c>
    </row>
    <row r="318" spans="1:12">
      <c r="A318" t="s">
        <v>2964</v>
      </c>
      <c r="B318" t="s">
        <v>1102</v>
      </c>
      <c r="C318" t="s">
        <v>46</v>
      </c>
      <c r="E318">
        <v>1640000</v>
      </c>
      <c r="F318">
        <v>55</v>
      </c>
      <c r="G318">
        <v>73</v>
      </c>
      <c r="H318">
        <v>83</v>
      </c>
      <c r="I318" s="4">
        <f>(Table1[[#This Row],[experience_growth]]-$P$3)/$P$4</f>
        <v>1</v>
      </c>
      <c r="J318" s="4">
        <f>(Table1[[#This Row],[speed]]-$P$7)/$P$9</f>
        <v>0.2857142857142857</v>
      </c>
      <c r="K318" s="4">
        <f>(Table1[[#This Row],[sp_attack]]-$P$12)/$P$14</f>
        <v>0.34239130434782611</v>
      </c>
      <c r="L318" s="4">
        <f>(Table1[[#This Row],[sp_defense]]-$P$17)/$P$19</f>
        <v>0.3</v>
      </c>
    </row>
    <row r="319" spans="1:12">
      <c r="A319" t="s">
        <v>2965</v>
      </c>
      <c r="B319" t="s">
        <v>1106</v>
      </c>
      <c r="C319" t="s">
        <v>66</v>
      </c>
      <c r="D319" t="s">
        <v>109</v>
      </c>
      <c r="E319">
        <v>1250000</v>
      </c>
      <c r="F319">
        <v>65</v>
      </c>
      <c r="G319">
        <v>65</v>
      </c>
      <c r="H319">
        <v>20</v>
      </c>
      <c r="I319" s="4">
        <f>(Table1[[#This Row],[experience_growth]]-$P$3)/$P$4</f>
        <v>0.625</v>
      </c>
      <c r="J319" s="4">
        <f>(Table1[[#This Row],[speed]]-$P$7)/$P$9</f>
        <v>0.34285714285714286</v>
      </c>
      <c r="K319" s="4">
        <f>(Table1[[#This Row],[sp_attack]]-$P$12)/$P$14</f>
        <v>0.29891304347826086</v>
      </c>
      <c r="L319" s="4">
        <f>(Table1[[#This Row],[sp_defense]]-$P$17)/$P$19</f>
        <v>0</v>
      </c>
    </row>
    <row r="320" spans="1:12">
      <c r="A320" t="s">
        <v>2966</v>
      </c>
      <c r="B320" t="s">
        <v>1109</v>
      </c>
      <c r="C320" t="s">
        <v>66</v>
      </c>
      <c r="D320" t="s">
        <v>109</v>
      </c>
      <c r="E320">
        <v>1250000</v>
      </c>
      <c r="F320">
        <v>105</v>
      </c>
      <c r="G320">
        <v>110</v>
      </c>
      <c r="H320">
        <v>65</v>
      </c>
      <c r="I320" s="4">
        <f>(Table1[[#This Row],[experience_growth]]-$P$3)/$P$4</f>
        <v>0.625</v>
      </c>
      <c r="J320" s="4">
        <f>(Table1[[#This Row],[speed]]-$P$7)/$P$9</f>
        <v>0.5714285714285714</v>
      </c>
      <c r="K320" s="4">
        <f>(Table1[[#This Row],[sp_attack]]-$P$12)/$P$14</f>
        <v>0.54347826086956519</v>
      </c>
      <c r="L320" s="4">
        <f>(Table1[[#This Row],[sp_defense]]-$P$17)/$P$19</f>
        <v>0.21428571428571427</v>
      </c>
    </row>
    <row r="321" spans="1:12">
      <c r="A321" t="s">
        <v>2967</v>
      </c>
      <c r="B321" t="s">
        <v>1113</v>
      </c>
      <c r="C321" t="s">
        <v>66</v>
      </c>
      <c r="E321">
        <v>1640000</v>
      </c>
      <c r="F321">
        <v>60</v>
      </c>
      <c r="G321">
        <v>70</v>
      </c>
      <c r="H321">
        <v>35</v>
      </c>
      <c r="I321" s="4">
        <f>(Table1[[#This Row],[experience_growth]]-$P$3)/$P$4</f>
        <v>1</v>
      </c>
      <c r="J321" s="4">
        <f>(Table1[[#This Row],[speed]]-$P$7)/$P$9</f>
        <v>0.31428571428571428</v>
      </c>
      <c r="K321" s="4">
        <f>(Table1[[#This Row],[sp_attack]]-$P$12)/$P$14</f>
        <v>0.32608695652173914</v>
      </c>
      <c r="L321" s="4">
        <f>(Table1[[#This Row],[sp_defense]]-$P$17)/$P$19</f>
        <v>7.1428571428571425E-2</v>
      </c>
    </row>
    <row r="322" spans="1:12">
      <c r="A322" t="s">
        <v>2968</v>
      </c>
      <c r="B322" t="s">
        <v>1116</v>
      </c>
      <c r="C322" t="s">
        <v>66</v>
      </c>
      <c r="E322">
        <v>1640000</v>
      </c>
      <c r="F322">
        <v>60</v>
      </c>
      <c r="G322">
        <v>90</v>
      </c>
      <c r="H322">
        <v>45</v>
      </c>
      <c r="I322" s="4">
        <f>(Table1[[#This Row],[experience_growth]]-$P$3)/$P$4</f>
        <v>1</v>
      </c>
      <c r="J322" s="4">
        <f>(Table1[[#This Row],[speed]]-$P$7)/$P$9</f>
        <v>0.31428571428571428</v>
      </c>
      <c r="K322" s="4">
        <f>(Table1[[#This Row],[sp_attack]]-$P$12)/$P$14</f>
        <v>0.43478260869565216</v>
      </c>
      <c r="L322" s="4">
        <f>(Table1[[#This Row],[sp_defense]]-$P$17)/$P$19</f>
        <v>0.11904761904761904</v>
      </c>
    </row>
    <row r="323" spans="1:12">
      <c r="A323" t="s">
        <v>2969</v>
      </c>
      <c r="B323" t="s">
        <v>1120</v>
      </c>
      <c r="C323" t="s">
        <v>55</v>
      </c>
      <c r="D323" t="s">
        <v>135</v>
      </c>
      <c r="E323">
        <v>1000000</v>
      </c>
      <c r="F323">
        <v>35</v>
      </c>
      <c r="G323">
        <v>65</v>
      </c>
      <c r="H323">
        <v>45</v>
      </c>
      <c r="I323" s="4">
        <f>(Table1[[#This Row],[experience_growth]]-$P$3)/$P$4</f>
        <v>0.38461538461538464</v>
      </c>
      <c r="J323" s="4">
        <f>(Table1[[#This Row],[speed]]-$P$7)/$P$9</f>
        <v>0.17142857142857143</v>
      </c>
      <c r="K323" s="4">
        <f>(Table1[[#This Row],[sp_attack]]-$P$12)/$P$14</f>
        <v>0.29891304347826086</v>
      </c>
      <c r="L323" s="4">
        <f>(Table1[[#This Row],[sp_defense]]-$P$17)/$P$19</f>
        <v>0.11904761904761904</v>
      </c>
    </row>
    <row r="324" spans="1:12">
      <c r="A324" t="s">
        <v>2970</v>
      </c>
      <c r="B324" t="s">
        <v>1124</v>
      </c>
      <c r="C324" t="s">
        <v>55</v>
      </c>
      <c r="D324" t="s">
        <v>135</v>
      </c>
      <c r="E324">
        <v>1000000</v>
      </c>
      <c r="F324">
        <v>20</v>
      </c>
      <c r="G324">
        <v>145</v>
      </c>
      <c r="H324">
        <v>105</v>
      </c>
      <c r="I324" s="4">
        <f>(Table1[[#This Row],[experience_growth]]-$P$3)/$P$4</f>
        <v>0.38461538461538464</v>
      </c>
      <c r="J324" s="4">
        <f>(Table1[[#This Row],[speed]]-$P$7)/$P$9</f>
        <v>8.5714285714285715E-2</v>
      </c>
      <c r="K324" s="4">
        <f>(Table1[[#This Row],[sp_attack]]-$P$12)/$P$14</f>
        <v>0.73369565217391308</v>
      </c>
      <c r="L324" s="4">
        <f>(Table1[[#This Row],[sp_defense]]-$P$17)/$P$19</f>
        <v>0.40476190476190477</v>
      </c>
    </row>
    <row r="325" spans="1:12">
      <c r="A325" t="s">
        <v>2971</v>
      </c>
      <c r="B325" t="s">
        <v>1128</v>
      </c>
      <c r="C325" t="s">
        <v>55</v>
      </c>
      <c r="E325">
        <v>1000000</v>
      </c>
      <c r="F325">
        <v>20</v>
      </c>
      <c r="G325">
        <v>85</v>
      </c>
      <c r="H325">
        <v>70</v>
      </c>
      <c r="I325" s="4">
        <f>(Table1[[#This Row],[experience_growth]]-$P$3)/$P$4</f>
        <v>0.38461538461538464</v>
      </c>
      <c r="J325" s="4">
        <f>(Table1[[#This Row],[speed]]-$P$7)/$P$9</f>
        <v>8.5714285714285715E-2</v>
      </c>
      <c r="K325" s="4">
        <f>(Table1[[#This Row],[sp_attack]]-$P$12)/$P$14</f>
        <v>0.40760869565217389</v>
      </c>
      <c r="L325" s="4">
        <f>(Table1[[#This Row],[sp_defense]]-$P$17)/$P$19</f>
        <v>0.23809523809523808</v>
      </c>
    </row>
    <row r="326" spans="1:12">
      <c r="A326" t="s">
        <v>2972</v>
      </c>
      <c r="B326" t="s">
        <v>1132</v>
      </c>
      <c r="C326" t="s">
        <v>253</v>
      </c>
      <c r="E326">
        <v>800000</v>
      </c>
      <c r="F326">
        <v>60</v>
      </c>
      <c r="G326">
        <v>70</v>
      </c>
      <c r="H326">
        <v>80</v>
      </c>
      <c r="I326" s="4">
        <f>(Table1[[#This Row],[experience_growth]]-$P$3)/$P$4</f>
        <v>0.19230769230769232</v>
      </c>
      <c r="J326" s="4">
        <f>(Table1[[#This Row],[speed]]-$P$7)/$P$9</f>
        <v>0.31428571428571428</v>
      </c>
      <c r="K326" s="4">
        <f>(Table1[[#This Row],[sp_attack]]-$P$12)/$P$14</f>
        <v>0.32608695652173914</v>
      </c>
      <c r="L326" s="4">
        <f>(Table1[[#This Row],[sp_defense]]-$P$17)/$P$19</f>
        <v>0.2857142857142857</v>
      </c>
    </row>
    <row r="327" spans="1:12">
      <c r="A327" t="s">
        <v>2973</v>
      </c>
      <c r="B327" t="s">
        <v>1135</v>
      </c>
      <c r="C327" t="s">
        <v>253</v>
      </c>
      <c r="E327">
        <v>800000</v>
      </c>
      <c r="F327">
        <v>80</v>
      </c>
      <c r="G327">
        <v>90</v>
      </c>
      <c r="H327">
        <v>110</v>
      </c>
      <c r="I327" s="4">
        <f>(Table1[[#This Row],[experience_growth]]-$P$3)/$P$4</f>
        <v>0.19230769230769232</v>
      </c>
      <c r="J327" s="4">
        <f>(Table1[[#This Row],[speed]]-$P$7)/$P$9</f>
        <v>0.42857142857142855</v>
      </c>
      <c r="K327" s="4">
        <f>(Table1[[#This Row],[sp_attack]]-$P$12)/$P$14</f>
        <v>0.43478260869565216</v>
      </c>
      <c r="L327" s="4">
        <f>(Table1[[#This Row],[sp_defense]]-$P$17)/$P$19</f>
        <v>0.42857142857142855</v>
      </c>
    </row>
    <row r="328" spans="1:12">
      <c r="A328" t="s">
        <v>2974</v>
      </c>
      <c r="B328" t="s">
        <v>1139</v>
      </c>
      <c r="C328" t="s">
        <v>99</v>
      </c>
      <c r="E328">
        <v>800000</v>
      </c>
      <c r="F328">
        <v>60</v>
      </c>
      <c r="G328">
        <v>60</v>
      </c>
      <c r="H328">
        <v>60</v>
      </c>
      <c r="I328" s="4">
        <f>(Table1[[#This Row],[experience_growth]]-$P$3)/$P$4</f>
        <v>0.19230769230769232</v>
      </c>
      <c r="J328" s="4">
        <f>(Table1[[#This Row],[speed]]-$P$7)/$P$9</f>
        <v>0.31428571428571428</v>
      </c>
      <c r="K328" s="4">
        <f>(Table1[[#This Row],[sp_attack]]-$P$12)/$P$14</f>
        <v>0.27173913043478259</v>
      </c>
      <c r="L328" s="4">
        <f>(Table1[[#This Row],[sp_defense]]-$P$17)/$P$19</f>
        <v>0.19047619047619047</v>
      </c>
    </row>
    <row r="329" spans="1:12">
      <c r="A329" t="s">
        <v>2975</v>
      </c>
      <c r="B329" t="s">
        <v>1143</v>
      </c>
      <c r="C329" t="s">
        <v>135</v>
      </c>
      <c r="E329">
        <v>1059860</v>
      </c>
      <c r="F329">
        <v>10</v>
      </c>
      <c r="G329">
        <v>45</v>
      </c>
      <c r="H329">
        <v>45</v>
      </c>
      <c r="I329" s="4">
        <f>(Table1[[#This Row],[experience_growth]]-$P$3)/$P$4</f>
        <v>0.44217307692307695</v>
      </c>
      <c r="J329" s="4">
        <f>(Table1[[#This Row],[speed]]-$P$7)/$P$9</f>
        <v>2.8571428571428571E-2</v>
      </c>
      <c r="K329" s="4">
        <f>(Table1[[#This Row],[sp_attack]]-$P$12)/$P$14</f>
        <v>0.19021739130434784</v>
      </c>
      <c r="L329" s="4">
        <f>(Table1[[#This Row],[sp_defense]]-$P$17)/$P$19</f>
        <v>0.11904761904761904</v>
      </c>
    </row>
    <row r="330" spans="1:12">
      <c r="A330" t="s">
        <v>2976</v>
      </c>
      <c r="B330" t="s">
        <v>1146</v>
      </c>
      <c r="C330" t="s">
        <v>135</v>
      </c>
      <c r="D330" t="s">
        <v>538</v>
      </c>
      <c r="E330">
        <v>1059860</v>
      </c>
      <c r="F330">
        <v>70</v>
      </c>
      <c r="G330">
        <v>50</v>
      </c>
      <c r="H330">
        <v>50</v>
      </c>
      <c r="I330" s="4">
        <f>(Table1[[#This Row],[experience_growth]]-$P$3)/$P$4</f>
        <v>0.44217307692307695</v>
      </c>
      <c r="J330" s="4">
        <f>(Table1[[#This Row],[speed]]-$P$7)/$P$9</f>
        <v>0.37142857142857144</v>
      </c>
      <c r="K330" s="4">
        <f>(Table1[[#This Row],[sp_attack]]-$P$12)/$P$14</f>
        <v>0.21739130434782608</v>
      </c>
      <c r="L330" s="4">
        <f>(Table1[[#This Row],[sp_defense]]-$P$17)/$P$19</f>
        <v>0.14285714285714285</v>
      </c>
    </row>
    <row r="331" spans="1:12">
      <c r="A331" t="s">
        <v>2865</v>
      </c>
      <c r="B331" t="s">
        <v>1148</v>
      </c>
      <c r="C331" t="s">
        <v>135</v>
      </c>
      <c r="D331" t="s">
        <v>538</v>
      </c>
      <c r="E331">
        <v>1059860</v>
      </c>
      <c r="F331">
        <v>100</v>
      </c>
      <c r="G331">
        <v>80</v>
      </c>
      <c r="H331">
        <v>80</v>
      </c>
      <c r="I331" s="4">
        <f>(Table1[[#This Row],[experience_growth]]-$P$3)/$P$4</f>
        <v>0.44217307692307695</v>
      </c>
      <c r="J331" s="4">
        <f>(Table1[[#This Row],[speed]]-$P$7)/$P$9</f>
        <v>0.54285714285714282</v>
      </c>
      <c r="K331" s="4">
        <f>(Table1[[#This Row],[sp_attack]]-$P$12)/$P$14</f>
        <v>0.38043478260869568</v>
      </c>
      <c r="L331" s="4">
        <f>(Table1[[#This Row],[sp_defense]]-$P$17)/$P$19</f>
        <v>0.2857142857142857</v>
      </c>
    </row>
    <row r="332" spans="1:12">
      <c r="A332" t="s">
        <v>2977</v>
      </c>
      <c r="B332" t="s">
        <v>1152</v>
      </c>
      <c r="C332" t="s">
        <v>45</v>
      </c>
      <c r="E332">
        <v>1059860</v>
      </c>
      <c r="F332">
        <v>35</v>
      </c>
      <c r="G332">
        <v>85</v>
      </c>
      <c r="H332">
        <v>40</v>
      </c>
      <c r="I332" s="4">
        <f>(Table1[[#This Row],[experience_growth]]-$P$3)/$P$4</f>
        <v>0.44217307692307695</v>
      </c>
      <c r="J332" s="4">
        <f>(Table1[[#This Row],[speed]]-$P$7)/$P$9</f>
        <v>0.17142857142857143</v>
      </c>
      <c r="K332" s="4">
        <f>(Table1[[#This Row],[sp_attack]]-$P$12)/$P$14</f>
        <v>0.40760869565217389</v>
      </c>
      <c r="L332" s="4">
        <f>(Table1[[#This Row],[sp_defense]]-$P$17)/$P$19</f>
        <v>9.5238095238095233E-2</v>
      </c>
    </row>
    <row r="333" spans="1:12">
      <c r="A333" t="s">
        <v>2978</v>
      </c>
      <c r="B333" t="s">
        <v>1155</v>
      </c>
      <c r="C333" t="s">
        <v>45</v>
      </c>
      <c r="D333" t="s">
        <v>109</v>
      </c>
      <c r="E333">
        <v>1059860</v>
      </c>
      <c r="F333">
        <v>55</v>
      </c>
      <c r="G333">
        <v>115</v>
      </c>
      <c r="H333">
        <v>60</v>
      </c>
      <c r="I333" s="4">
        <f>(Table1[[#This Row],[experience_growth]]-$P$3)/$P$4</f>
        <v>0.44217307692307695</v>
      </c>
      <c r="J333" s="4">
        <f>(Table1[[#This Row],[speed]]-$P$7)/$P$9</f>
        <v>0.2857142857142857</v>
      </c>
      <c r="K333" s="4">
        <f>(Table1[[#This Row],[sp_attack]]-$P$12)/$P$14</f>
        <v>0.57065217391304346</v>
      </c>
      <c r="L333" s="4">
        <f>(Table1[[#This Row],[sp_defense]]-$P$17)/$P$19</f>
        <v>0.19047619047619047</v>
      </c>
    </row>
    <row r="334" spans="1:12">
      <c r="A334" t="s">
        <v>2979</v>
      </c>
      <c r="B334" t="s">
        <v>1159</v>
      </c>
      <c r="C334" t="s">
        <v>99</v>
      </c>
      <c r="D334" t="s">
        <v>61</v>
      </c>
      <c r="E334">
        <v>600000</v>
      </c>
      <c r="F334">
        <v>50</v>
      </c>
      <c r="G334">
        <v>40</v>
      </c>
      <c r="H334">
        <v>75</v>
      </c>
      <c r="I334" s="4">
        <f>(Table1[[#This Row],[experience_growth]]-$P$3)/$P$4</f>
        <v>0</v>
      </c>
      <c r="J334" s="4">
        <f>(Table1[[#This Row],[speed]]-$P$7)/$P$9</f>
        <v>0.25714285714285712</v>
      </c>
      <c r="K334" s="4">
        <f>(Table1[[#This Row],[sp_attack]]-$P$12)/$P$14</f>
        <v>0.16304347826086957</v>
      </c>
      <c r="L334" s="4">
        <f>(Table1[[#This Row],[sp_defense]]-$P$17)/$P$19</f>
        <v>0.26190476190476192</v>
      </c>
    </row>
    <row r="335" spans="1:12">
      <c r="A335" t="s">
        <v>2980</v>
      </c>
      <c r="B335" t="s">
        <v>1162</v>
      </c>
      <c r="C335" t="s">
        <v>538</v>
      </c>
      <c r="D335" t="s">
        <v>61</v>
      </c>
      <c r="E335">
        <v>600000</v>
      </c>
      <c r="F335">
        <v>80</v>
      </c>
      <c r="G335">
        <v>110</v>
      </c>
      <c r="H335">
        <v>105</v>
      </c>
      <c r="I335" s="4">
        <f>(Table1[[#This Row],[experience_growth]]-$P$3)/$P$4</f>
        <v>0</v>
      </c>
      <c r="J335" s="4">
        <f>(Table1[[#This Row],[speed]]-$P$7)/$P$9</f>
        <v>0.42857142857142855</v>
      </c>
      <c r="K335" s="4">
        <f>(Table1[[#This Row],[sp_attack]]-$P$12)/$P$14</f>
        <v>0.54347826086956519</v>
      </c>
      <c r="L335" s="4">
        <f>(Table1[[#This Row],[sp_defense]]-$P$17)/$P$19</f>
        <v>0.40476190476190477</v>
      </c>
    </row>
    <row r="336" spans="1:12">
      <c r="A336" t="s">
        <v>2981</v>
      </c>
      <c r="B336" t="s">
        <v>1166</v>
      </c>
      <c r="C336" t="s">
        <v>99</v>
      </c>
      <c r="E336">
        <v>600000</v>
      </c>
      <c r="F336">
        <v>90</v>
      </c>
      <c r="G336">
        <v>60</v>
      </c>
      <c r="H336">
        <v>60</v>
      </c>
      <c r="I336" s="4">
        <f>(Table1[[#This Row],[experience_growth]]-$P$3)/$P$4</f>
        <v>0</v>
      </c>
      <c r="J336" s="4">
        <f>(Table1[[#This Row],[speed]]-$P$7)/$P$9</f>
        <v>0.48571428571428571</v>
      </c>
      <c r="K336" s="4">
        <f>(Table1[[#This Row],[sp_attack]]-$P$12)/$P$14</f>
        <v>0.27173913043478259</v>
      </c>
      <c r="L336" s="4">
        <f>(Table1[[#This Row],[sp_defense]]-$P$17)/$P$19</f>
        <v>0.19047619047619047</v>
      </c>
    </row>
    <row r="337" spans="1:12">
      <c r="A337" t="s">
        <v>2982</v>
      </c>
      <c r="B337" t="s">
        <v>1170</v>
      </c>
      <c r="C337" t="s">
        <v>46</v>
      </c>
      <c r="E337">
        <v>1640000</v>
      </c>
      <c r="F337">
        <v>65</v>
      </c>
      <c r="G337">
        <v>100</v>
      </c>
      <c r="H337">
        <v>60</v>
      </c>
      <c r="I337" s="4">
        <f>(Table1[[#This Row],[experience_growth]]-$P$3)/$P$4</f>
        <v>1</v>
      </c>
      <c r="J337" s="4">
        <f>(Table1[[#This Row],[speed]]-$P$7)/$P$9</f>
        <v>0.34285714285714286</v>
      </c>
      <c r="K337" s="4">
        <f>(Table1[[#This Row],[sp_attack]]-$P$12)/$P$14</f>
        <v>0.4891304347826087</v>
      </c>
      <c r="L337" s="4">
        <f>(Table1[[#This Row],[sp_defense]]-$P$17)/$P$19</f>
        <v>0.19047619047619047</v>
      </c>
    </row>
    <row r="338" spans="1:12">
      <c r="A338" t="s">
        <v>2983</v>
      </c>
      <c r="B338" t="s">
        <v>1173</v>
      </c>
      <c r="C338" t="s">
        <v>284</v>
      </c>
      <c r="D338" t="s">
        <v>253</v>
      </c>
      <c r="E338">
        <v>800000</v>
      </c>
      <c r="F338">
        <v>70</v>
      </c>
      <c r="G338">
        <v>95</v>
      </c>
      <c r="H338">
        <v>85</v>
      </c>
      <c r="I338" s="4">
        <f>(Table1[[#This Row],[experience_growth]]-$P$3)/$P$4</f>
        <v>0.19230769230769232</v>
      </c>
      <c r="J338" s="4">
        <f>(Table1[[#This Row],[speed]]-$P$7)/$P$9</f>
        <v>0.37142857142857144</v>
      </c>
      <c r="K338" s="4">
        <f>(Table1[[#This Row],[sp_attack]]-$P$12)/$P$14</f>
        <v>0.46195652173913043</v>
      </c>
      <c r="L338" s="4">
        <f>(Table1[[#This Row],[sp_defense]]-$P$17)/$P$19</f>
        <v>0.30952380952380953</v>
      </c>
    </row>
    <row r="339" spans="1:12">
      <c r="A339" t="s">
        <v>2983</v>
      </c>
      <c r="B339" t="s">
        <v>1175</v>
      </c>
      <c r="C339" t="s">
        <v>284</v>
      </c>
      <c r="D339" t="s">
        <v>253</v>
      </c>
      <c r="E339">
        <v>800000</v>
      </c>
      <c r="F339">
        <v>70</v>
      </c>
      <c r="G339">
        <v>55</v>
      </c>
      <c r="H339">
        <v>65</v>
      </c>
      <c r="I339" s="4">
        <f>(Table1[[#This Row],[experience_growth]]-$P$3)/$P$4</f>
        <v>0.19230769230769232</v>
      </c>
      <c r="J339" s="4">
        <f>(Table1[[#This Row],[speed]]-$P$7)/$P$9</f>
        <v>0.37142857142857144</v>
      </c>
      <c r="K339" s="4">
        <f>(Table1[[#This Row],[sp_attack]]-$P$12)/$P$14</f>
        <v>0.24456521739130435</v>
      </c>
      <c r="L339" s="4">
        <f>(Table1[[#This Row],[sp_defense]]-$P$17)/$P$19</f>
        <v>0.21428571428571427</v>
      </c>
    </row>
    <row r="340" spans="1:12">
      <c r="A340" t="s">
        <v>2984</v>
      </c>
      <c r="B340" t="s">
        <v>1179</v>
      </c>
      <c r="C340" t="s">
        <v>66</v>
      </c>
      <c r="D340" t="s">
        <v>135</v>
      </c>
      <c r="E340">
        <v>1000000</v>
      </c>
      <c r="F340">
        <v>60</v>
      </c>
      <c r="G340">
        <v>46</v>
      </c>
      <c r="H340">
        <v>41</v>
      </c>
      <c r="I340" s="4">
        <f>(Table1[[#This Row],[experience_growth]]-$P$3)/$P$4</f>
        <v>0.38461538461538464</v>
      </c>
      <c r="J340" s="4">
        <f>(Table1[[#This Row],[speed]]-$P$7)/$P$9</f>
        <v>0.31428571428571428</v>
      </c>
      <c r="K340" s="4">
        <f>(Table1[[#This Row],[sp_attack]]-$P$12)/$P$14</f>
        <v>0.19565217391304349</v>
      </c>
      <c r="L340" s="4">
        <f>(Table1[[#This Row],[sp_defense]]-$P$17)/$P$19</f>
        <v>0.1</v>
      </c>
    </row>
    <row r="341" spans="1:12">
      <c r="A341" t="s">
        <v>2984</v>
      </c>
      <c r="B341" t="s">
        <v>1181</v>
      </c>
      <c r="C341" t="s">
        <v>66</v>
      </c>
      <c r="D341" t="s">
        <v>135</v>
      </c>
      <c r="E341">
        <v>1000000</v>
      </c>
      <c r="F341">
        <v>60</v>
      </c>
      <c r="G341">
        <v>76</v>
      </c>
      <c r="H341">
        <v>71</v>
      </c>
      <c r="I341" s="4">
        <f>(Table1[[#This Row],[experience_growth]]-$P$3)/$P$4</f>
        <v>0.38461538461538464</v>
      </c>
      <c r="J341" s="4">
        <f>(Table1[[#This Row],[speed]]-$P$7)/$P$9</f>
        <v>0.31428571428571428</v>
      </c>
      <c r="K341" s="4">
        <f>(Table1[[#This Row],[sp_attack]]-$P$12)/$P$14</f>
        <v>0.35869565217391303</v>
      </c>
      <c r="L341" s="4">
        <f>(Table1[[#This Row],[sp_defense]]-$P$17)/$P$19</f>
        <v>0.24285714285714285</v>
      </c>
    </row>
    <row r="342" spans="1:12">
      <c r="A342" t="s">
        <v>2985</v>
      </c>
      <c r="B342" t="s">
        <v>1185</v>
      </c>
      <c r="C342" t="s">
        <v>66</v>
      </c>
      <c r="E342">
        <v>1640000</v>
      </c>
      <c r="F342">
        <v>35</v>
      </c>
      <c r="G342">
        <v>50</v>
      </c>
      <c r="H342">
        <v>35</v>
      </c>
      <c r="I342" s="4">
        <f>(Table1[[#This Row],[experience_growth]]-$P$3)/$P$4</f>
        <v>1</v>
      </c>
      <c r="J342" s="4">
        <f>(Table1[[#This Row],[speed]]-$P$7)/$P$9</f>
        <v>0.17142857142857143</v>
      </c>
      <c r="K342" s="4">
        <f>(Table1[[#This Row],[sp_attack]]-$P$12)/$P$14</f>
        <v>0.21739130434782608</v>
      </c>
      <c r="L342" s="4">
        <f>(Table1[[#This Row],[sp_defense]]-$P$17)/$P$19</f>
        <v>7.1428571428571425E-2</v>
      </c>
    </row>
    <row r="343" spans="1:12">
      <c r="A343" t="s">
        <v>2986</v>
      </c>
      <c r="B343" t="s">
        <v>1188</v>
      </c>
      <c r="C343" t="s">
        <v>66</v>
      </c>
      <c r="D343" t="s">
        <v>109</v>
      </c>
      <c r="E343">
        <v>1640000</v>
      </c>
      <c r="F343">
        <v>55</v>
      </c>
      <c r="G343">
        <v>90</v>
      </c>
      <c r="H343">
        <v>55</v>
      </c>
      <c r="I343" s="4">
        <f>(Table1[[#This Row],[experience_growth]]-$P$3)/$P$4</f>
        <v>1</v>
      </c>
      <c r="J343" s="4">
        <f>(Table1[[#This Row],[speed]]-$P$7)/$P$9</f>
        <v>0.2857142857142857</v>
      </c>
      <c r="K343" s="4">
        <f>(Table1[[#This Row],[sp_attack]]-$P$12)/$P$14</f>
        <v>0.43478260869565216</v>
      </c>
      <c r="L343" s="4">
        <f>(Table1[[#This Row],[sp_defense]]-$P$17)/$P$19</f>
        <v>0.16666666666666666</v>
      </c>
    </row>
    <row r="344" spans="1:12">
      <c r="A344" t="s">
        <v>2987</v>
      </c>
      <c r="B344" t="s">
        <v>1191</v>
      </c>
      <c r="C344" t="s">
        <v>135</v>
      </c>
      <c r="D344" t="s">
        <v>253</v>
      </c>
      <c r="E344">
        <v>1000000</v>
      </c>
      <c r="F344">
        <v>55</v>
      </c>
      <c r="G344">
        <v>40</v>
      </c>
      <c r="H344">
        <v>70</v>
      </c>
      <c r="I344" s="4">
        <f>(Table1[[#This Row],[experience_growth]]-$P$3)/$P$4</f>
        <v>0.38461538461538464</v>
      </c>
      <c r="J344" s="4">
        <f>(Table1[[#This Row],[speed]]-$P$7)/$P$9</f>
        <v>0.2857142857142857</v>
      </c>
      <c r="K344" s="4">
        <f>(Table1[[#This Row],[sp_attack]]-$P$12)/$P$14</f>
        <v>0.16304347826086957</v>
      </c>
      <c r="L344" s="4">
        <f>(Table1[[#This Row],[sp_defense]]-$P$17)/$P$19</f>
        <v>0.23809523809523808</v>
      </c>
    </row>
    <row r="345" spans="1:12">
      <c r="A345" t="s">
        <v>2987</v>
      </c>
      <c r="B345" t="s">
        <v>1193</v>
      </c>
      <c r="C345" t="s">
        <v>135</v>
      </c>
      <c r="D345" t="s">
        <v>253</v>
      </c>
      <c r="E345">
        <v>1000000</v>
      </c>
      <c r="F345">
        <v>75</v>
      </c>
      <c r="G345">
        <v>70</v>
      </c>
      <c r="H345">
        <v>120</v>
      </c>
      <c r="I345" s="4">
        <f>(Table1[[#This Row],[experience_growth]]-$P$3)/$P$4</f>
        <v>0.38461538461538464</v>
      </c>
      <c r="J345" s="4">
        <f>(Table1[[#This Row],[speed]]-$P$7)/$P$9</f>
        <v>0.4</v>
      </c>
      <c r="K345" s="4">
        <f>(Table1[[#This Row],[sp_attack]]-$P$12)/$P$14</f>
        <v>0.32608695652173914</v>
      </c>
      <c r="L345" s="4">
        <f>(Table1[[#This Row],[sp_defense]]-$P$17)/$P$19</f>
        <v>0.47619047619047616</v>
      </c>
    </row>
    <row r="346" spans="1:12">
      <c r="A346" t="s">
        <v>2988</v>
      </c>
      <c r="B346" t="s">
        <v>1197</v>
      </c>
      <c r="C346" t="s">
        <v>284</v>
      </c>
      <c r="D346" t="s">
        <v>45</v>
      </c>
      <c r="E346">
        <v>600000</v>
      </c>
      <c r="F346">
        <v>23</v>
      </c>
      <c r="G346">
        <v>61</v>
      </c>
      <c r="H346">
        <v>87</v>
      </c>
      <c r="I346" s="4">
        <f>(Table1[[#This Row],[experience_growth]]-$P$3)/$P$4</f>
        <v>0</v>
      </c>
      <c r="J346" s="4">
        <f>(Table1[[#This Row],[speed]]-$P$7)/$P$9</f>
        <v>0.10285714285714286</v>
      </c>
      <c r="K346" s="4">
        <f>(Table1[[#This Row],[sp_attack]]-$P$12)/$P$14</f>
        <v>0.27717391304347827</v>
      </c>
      <c r="L346" s="4">
        <f>(Table1[[#This Row],[sp_defense]]-$P$17)/$P$19</f>
        <v>0.31904761904761902</v>
      </c>
    </row>
    <row r="347" spans="1:12">
      <c r="A347" t="s">
        <v>2989</v>
      </c>
      <c r="B347" t="s">
        <v>1200</v>
      </c>
      <c r="C347" t="s">
        <v>284</v>
      </c>
      <c r="D347" t="s">
        <v>45</v>
      </c>
      <c r="E347">
        <v>600000</v>
      </c>
      <c r="F347">
        <v>43</v>
      </c>
      <c r="G347">
        <v>81</v>
      </c>
      <c r="H347">
        <v>107</v>
      </c>
      <c r="I347" s="4">
        <f>(Table1[[#This Row],[experience_growth]]-$P$3)/$P$4</f>
        <v>0</v>
      </c>
      <c r="J347" s="4">
        <f>(Table1[[#This Row],[speed]]-$P$7)/$P$9</f>
        <v>0.21714285714285714</v>
      </c>
      <c r="K347" s="4">
        <f>(Table1[[#This Row],[sp_attack]]-$P$12)/$P$14</f>
        <v>0.3858695652173913</v>
      </c>
      <c r="L347" s="4">
        <f>(Table1[[#This Row],[sp_defense]]-$P$17)/$P$19</f>
        <v>0.41428571428571431</v>
      </c>
    </row>
    <row r="348" spans="1:12">
      <c r="A348" t="s">
        <v>2990</v>
      </c>
      <c r="B348" t="s">
        <v>1204</v>
      </c>
      <c r="C348" t="s">
        <v>284</v>
      </c>
      <c r="D348" t="s">
        <v>77</v>
      </c>
      <c r="E348">
        <v>600000</v>
      </c>
      <c r="F348">
        <v>75</v>
      </c>
      <c r="G348">
        <v>40</v>
      </c>
      <c r="H348">
        <v>50</v>
      </c>
      <c r="I348" s="4">
        <f>(Table1[[#This Row],[experience_growth]]-$P$3)/$P$4</f>
        <v>0</v>
      </c>
      <c r="J348" s="4">
        <f>(Table1[[#This Row],[speed]]-$P$7)/$P$9</f>
        <v>0.4</v>
      </c>
      <c r="K348" s="4">
        <f>(Table1[[#This Row],[sp_attack]]-$P$12)/$P$14</f>
        <v>0.16304347826086957</v>
      </c>
      <c r="L348" s="4">
        <f>(Table1[[#This Row],[sp_defense]]-$P$17)/$P$19</f>
        <v>0.14285714285714285</v>
      </c>
    </row>
    <row r="349" spans="1:12">
      <c r="A349" t="s">
        <v>2991</v>
      </c>
      <c r="B349" t="s">
        <v>1207</v>
      </c>
      <c r="C349" t="s">
        <v>284</v>
      </c>
      <c r="D349" t="s">
        <v>77</v>
      </c>
      <c r="E349">
        <v>600000</v>
      </c>
      <c r="F349">
        <v>45</v>
      </c>
      <c r="G349">
        <v>70</v>
      </c>
      <c r="H349">
        <v>80</v>
      </c>
      <c r="I349" s="4">
        <f>(Table1[[#This Row],[experience_growth]]-$P$3)/$P$4</f>
        <v>0</v>
      </c>
      <c r="J349" s="4">
        <f>(Table1[[#This Row],[speed]]-$P$7)/$P$9</f>
        <v>0.22857142857142856</v>
      </c>
      <c r="K349" s="4">
        <f>(Table1[[#This Row],[sp_attack]]-$P$12)/$P$14</f>
        <v>0.32608695652173914</v>
      </c>
      <c r="L349" s="4">
        <f>(Table1[[#This Row],[sp_defense]]-$P$17)/$P$19</f>
        <v>0.2857142857142857</v>
      </c>
    </row>
    <row r="350" spans="1:12">
      <c r="A350" t="s">
        <v>2833</v>
      </c>
      <c r="B350" t="s">
        <v>1210</v>
      </c>
      <c r="C350" t="s">
        <v>66</v>
      </c>
      <c r="E350">
        <v>600000</v>
      </c>
      <c r="F350">
        <v>80</v>
      </c>
      <c r="G350">
        <v>10</v>
      </c>
      <c r="H350">
        <v>55</v>
      </c>
      <c r="I350" s="4">
        <f>(Table1[[#This Row],[experience_growth]]-$P$3)/$P$4</f>
        <v>0</v>
      </c>
      <c r="J350" s="4">
        <f>(Table1[[#This Row],[speed]]-$P$7)/$P$9</f>
        <v>0.42857142857142855</v>
      </c>
      <c r="K350" s="4">
        <f>(Table1[[#This Row],[sp_attack]]-$P$12)/$P$14</f>
        <v>0</v>
      </c>
      <c r="L350" s="4">
        <f>(Table1[[#This Row],[sp_defense]]-$P$17)/$P$19</f>
        <v>0.16666666666666666</v>
      </c>
    </row>
    <row r="351" spans="1:12">
      <c r="A351" t="s">
        <v>2992</v>
      </c>
      <c r="B351" t="s">
        <v>1214</v>
      </c>
      <c r="C351" t="s">
        <v>66</v>
      </c>
      <c r="E351">
        <v>600000</v>
      </c>
      <c r="F351">
        <v>81</v>
      </c>
      <c r="G351">
        <v>100</v>
      </c>
      <c r="H351">
        <v>125</v>
      </c>
      <c r="I351" s="4">
        <f>(Table1[[#This Row],[experience_growth]]-$P$3)/$P$4</f>
        <v>0</v>
      </c>
      <c r="J351" s="4">
        <f>(Table1[[#This Row],[speed]]-$P$7)/$P$9</f>
        <v>0.43428571428571427</v>
      </c>
      <c r="K351" s="4">
        <f>(Table1[[#This Row],[sp_attack]]-$P$12)/$P$14</f>
        <v>0.4891304347826087</v>
      </c>
      <c r="L351" s="4">
        <f>(Table1[[#This Row],[sp_defense]]-$P$17)/$P$19</f>
        <v>0.5</v>
      </c>
    </row>
    <row r="352" spans="1:12">
      <c r="A352" t="s">
        <v>2993</v>
      </c>
      <c r="B352" t="s">
        <v>1218</v>
      </c>
      <c r="C352" t="s">
        <v>99</v>
      </c>
      <c r="E352">
        <v>1000000</v>
      </c>
      <c r="F352">
        <v>70</v>
      </c>
      <c r="G352">
        <v>70</v>
      </c>
      <c r="H352">
        <v>70</v>
      </c>
      <c r="I352" s="4">
        <f>(Table1[[#This Row],[experience_growth]]-$P$3)/$P$4</f>
        <v>0.38461538461538464</v>
      </c>
      <c r="J352" s="4">
        <f>(Table1[[#This Row],[speed]]-$P$7)/$P$9</f>
        <v>0.37142857142857144</v>
      </c>
      <c r="K352" s="4">
        <f>(Table1[[#This Row],[sp_attack]]-$P$12)/$P$14</f>
        <v>0.32608695652173914</v>
      </c>
      <c r="L352" s="4">
        <f>(Table1[[#This Row],[sp_defense]]-$P$17)/$P$19</f>
        <v>0.23809523809523808</v>
      </c>
    </row>
    <row r="353" spans="1:12">
      <c r="A353" t="s">
        <v>2994</v>
      </c>
      <c r="B353" t="s">
        <v>1222</v>
      </c>
      <c r="C353" t="s">
        <v>99</v>
      </c>
      <c r="E353">
        <v>1059860</v>
      </c>
      <c r="F353">
        <v>40</v>
      </c>
      <c r="G353">
        <v>60</v>
      </c>
      <c r="H353">
        <v>120</v>
      </c>
      <c r="I353" s="4">
        <f>(Table1[[#This Row],[experience_growth]]-$P$3)/$P$4</f>
        <v>0.44217307692307695</v>
      </c>
      <c r="J353" s="4">
        <f>(Table1[[#This Row],[speed]]-$P$7)/$P$9</f>
        <v>0.2</v>
      </c>
      <c r="K353" s="4">
        <f>(Table1[[#This Row],[sp_attack]]-$P$12)/$P$14</f>
        <v>0.27173913043478259</v>
      </c>
      <c r="L353" s="4">
        <f>(Table1[[#This Row],[sp_defense]]-$P$17)/$P$19</f>
        <v>0.47619047619047616</v>
      </c>
    </row>
    <row r="354" spans="1:12">
      <c r="A354" t="s">
        <v>2995</v>
      </c>
      <c r="B354" t="s">
        <v>1226</v>
      </c>
      <c r="C354" t="s">
        <v>343</v>
      </c>
      <c r="E354">
        <v>800000</v>
      </c>
      <c r="F354">
        <v>45</v>
      </c>
      <c r="G354">
        <v>63</v>
      </c>
      <c r="H354">
        <v>33</v>
      </c>
      <c r="I354" s="4">
        <f>(Table1[[#This Row],[experience_growth]]-$P$3)/$P$4</f>
        <v>0.19230769230769232</v>
      </c>
      <c r="J354" s="4">
        <f>(Table1[[#This Row],[speed]]-$P$7)/$P$9</f>
        <v>0.22857142857142856</v>
      </c>
      <c r="K354" s="4">
        <f>(Table1[[#This Row],[sp_attack]]-$P$12)/$P$14</f>
        <v>0.28804347826086957</v>
      </c>
      <c r="L354" s="4">
        <f>(Table1[[#This Row],[sp_defense]]-$P$17)/$P$19</f>
        <v>6.1904761904761907E-2</v>
      </c>
    </row>
    <row r="355" spans="1:12">
      <c r="A355" t="s">
        <v>2996</v>
      </c>
      <c r="B355" t="s">
        <v>1229</v>
      </c>
      <c r="C355" t="s">
        <v>343</v>
      </c>
      <c r="E355">
        <v>800000</v>
      </c>
      <c r="F355">
        <v>75</v>
      </c>
      <c r="G355">
        <v>93</v>
      </c>
      <c r="H355">
        <v>83</v>
      </c>
      <c r="I355" s="4">
        <f>(Table1[[#This Row],[experience_growth]]-$P$3)/$P$4</f>
        <v>0.19230769230769232</v>
      </c>
      <c r="J355" s="4">
        <f>(Table1[[#This Row],[speed]]-$P$7)/$P$9</f>
        <v>0.4</v>
      </c>
      <c r="K355" s="4">
        <f>(Table1[[#This Row],[sp_attack]]-$P$12)/$P$14</f>
        <v>0.45108695652173914</v>
      </c>
      <c r="L355" s="4">
        <f>(Table1[[#This Row],[sp_defense]]-$P$17)/$P$19</f>
        <v>0.3</v>
      </c>
    </row>
    <row r="356" spans="1:12">
      <c r="A356" t="s">
        <v>2997</v>
      </c>
      <c r="B356" t="s">
        <v>1233</v>
      </c>
      <c r="C356" t="s">
        <v>343</v>
      </c>
      <c r="E356">
        <v>800000</v>
      </c>
      <c r="F356">
        <v>25</v>
      </c>
      <c r="G356">
        <v>30</v>
      </c>
      <c r="H356">
        <v>90</v>
      </c>
      <c r="I356" s="4">
        <f>(Table1[[#This Row],[experience_growth]]-$P$3)/$P$4</f>
        <v>0.19230769230769232</v>
      </c>
      <c r="J356" s="4">
        <f>(Table1[[#This Row],[speed]]-$P$7)/$P$9</f>
        <v>0.11428571428571428</v>
      </c>
      <c r="K356" s="4">
        <f>(Table1[[#This Row],[sp_attack]]-$P$12)/$P$14</f>
        <v>0.10869565217391304</v>
      </c>
      <c r="L356" s="4">
        <f>(Table1[[#This Row],[sp_defense]]-$P$17)/$P$19</f>
        <v>0.33333333333333331</v>
      </c>
    </row>
    <row r="357" spans="1:12">
      <c r="A357" t="s">
        <v>2998</v>
      </c>
      <c r="B357" t="s">
        <v>1237</v>
      </c>
      <c r="C357" t="s">
        <v>343</v>
      </c>
      <c r="E357">
        <v>800000</v>
      </c>
      <c r="F357">
        <v>25</v>
      </c>
      <c r="G357">
        <v>60</v>
      </c>
      <c r="H357">
        <v>130</v>
      </c>
      <c r="I357" s="4">
        <f>(Table1[[#This Row],[experience_growth]]-$P$3)/$P$4</f>
        <v>0.19230769230769232</v>
      </c>
      <c r="J357" s="4">
        <f>(Table1[[#This Row],[speed]]-$P$7)/$P$9</f>
        <v>0.11428571428571428</v>
      </c>
      <c r="K357" s="4">
        <f>(Table1[[#This Row],[sp_attack]]-$P$12)/$P$14</f>
        <v>0.27173913043478259</v>
      </c>
      <c r="L357" s="4">
        <f>(Table1[[#This Row],[sp_defense]]-$P$17)/$P$19</f>
        <v>0.52380952380952384</v>
      </c>
    </row>
    <row r="358" spans="1:12">
      <c r="A358" t="s">
        <v>2999</v>
      </c>
      <c r="B358" t="s">
        <v>1241</v>
      </c>
      <c r="C358" t="s">
        <v>45</v>
      </c>
      <c r="D358" t="s">
        <v>61</v>
      </c>
      <c r="E358">
        <v>1250000</v>
      </c>
      <c r="F358">
        <v>51</v>
      </c>
      <c r="G358">
        <v>72</v>
      </c>
      <c r="H358">
        <v>87</v>
      </c>
      <c r="I358" s="4">
        <f>(Table1[[#This Row],[experience_growth]]-$P$3)/$P$4</f>
        <v>0.625</v>
      </c>
      <c r="J358" s="4">
        <f>(Table1[[#This Row],[speed]]-$P$7)/$P$9</f>
        <v>0.26285714285714284</v>
      </c>
      <c r="K358" s="4">
        <f>(Table1[[#This Row],[sp_attack]]-$P$12)/$P$14</f>
        <v>0.33695652173913043</v>
      </c>
      <c r="L358" s="4">
        <f>(Table1[[#This Row],[sp_defense]]-$P$17)/$P$19</f>
        <v>0.31904761904761902</v>
      </c>
    </row>
    <row r="359" spans="1:12">
      <c r="A359" t="s">
        <v>3000</v>
      </c>
      <c r="B359" t="s">
        <v>1244</v>
      </c>
      <c r="C359" t="s">
        <v>253</v>
      </c>
      <c r="E359">
        <v>800000</v>
      </c>
      <c r="F359">
        <v>65</v>
      </c>
      <c r="G359">
        <v>95</v>
      </c>
      <c r="H359">
        <v>90</v>
      </c>
      <c r="I359" s="4">
        <f>(Table1[[#This Row],[experience_growth]]-$P$3)/$P$4</f>
        <v>0.19230769230769232</v>
      </c>
      <c r="J359" s="4">
        <f>(Table1[[#This Row],[speed]]-$P$7)/$P$9</f>
        <v>0.34285714285714286</v>
      </c>
      <c r="K359" s="4">
        <f>(Table1[[#This Row],[sp_attack]]-$P$12)/$P$14</f>
        <v>0.46195652173913043</v>
      </c>
      <c r="L359" s="4">
        <f>(Table1[[#This Row],[sp_defense]]-$P$17)/$P$19</f>
        <v>0.33333333333333331</v>
      </c>
    </row>
    <row r="360" spans="1:12">
      <c r="A360" t="s">
        <v>3001</v>
      </c>
      <c r="B360" t="s">
        <v>1248</v>
      </c>
      <c r="C360" t="s">
        <v>109</v>
      </c>
      <c r="E360">
        <v>1059860</v>
      </c>
      <c r="F360">
        <v>115</v>
      </c>
      <c r="G360">
        <v>115</v>
      </c>
      <c r="H360">
        <v>60</v>
      </c>
      <c r="I360" s="4">
        <f>(Table1[[#This Row],[experience_growth]]-$P$3)/$P$4</f>
        <v>0.44217307692307695</v>
      </c>
      <c r="J360" s="4">
        <f>(Table1[[#This Row],[speed]]-$P$7)/$P$9</f>
        <v>0.62857142857142856</v>
      </c>
      <c r="K360" s="4">
        <f>(Table1[[#This Row],[sp_attack]]-$P$12)/$P$14</f>
        <v>0.57065217391304346</v>
      </c>
      <c r="L360" s="4">
        <f>(Table1[[#This Row],[sp_defense]]-$P$17)/$P$19</f>
        <v>0.19047619047619047</v>
      </c>
    </row>
    <row r="361" spans="1:12">
      <c r="A361" t="s">
        <v>3002</v>
      </c>
      <c r="B361" t="s">
        <v>1251</v>
      </c>
      <c r="C361" t="s">
        <v>253</v>
      </c>
      <c r="E361">
        <v>1000000</v>
      </c>
      <c r="F361">
        <v>23</v>
      </c>
      <c r="G361">
        <v>23</v>
      </c>
      <c r="H361">
        <v>48</v>
      </c>
      <c r="I361" s="4">
        <f>(Table1[[#This Row],[experience_growth]]-$P$3)/$P$4</f>
        <v>0.38461538461538464</v>
      </c>
      <c r="J361" s="4">
        <f>(Table1[[#This Row],[speed]]-$P$7)/$P$9</f>
        <v>0.10285714285714286</v>
      </c>
      <c r="K361" s="4">
        <f>(Table1[[#This Row],[sp_attack]]-$P$12)/$P$14</f>
        <v>7.0652173913043473E-2</v>
      </c>
      <c r="L361" s="4">
        <f>(Table1[[#This Row],[sp_defense]]-$P$17)/$P$19</f>
        <v>0.13333333333333333</v>
      </c>
    </row>
    <row r="362" spans="1:12">
      <c r="A362" t="s">
        <v>3003</v>
      </c>
      <c r="B362" t="s">
        <v>1255</v>
      </c>
      <c r="C362" t="s">
        <v>136</v>
      </c>
      <c r="E362">
        <v>1000000</v>
      </c>
      <c r="F362">
        <v>50</v>
      </c>
      <c r="G362">
        <v>50</v>
      </c>
      <c r="H362">
        <v>50</v>
      </c>
      <c r="I362" s="4">
        <f>(Table1[[#This Row],[experience_growth]]-$P$3)/$P$4</f>
        <v>0.38461538461538464</v>
      </c>
      <c r="J362" s="4">
        <f>(Table1[[#This Row],[speed]]-$P$7)/$P$9</f>
        <v>0.25714285714285712</v>
      </c>
      <c r="K362" s="4">
        <f>(Table1[[#This Row],[sp_attack]]-$P$12)/$P$14</f>
        <v>0.21739130434782608</v>
      </c>
      <c r="L362" s="4">
        <f>(Table1[[#This Row],[sp_defense]]-$P$17)/$P$19</f>
        <v>0.14285714285714285</v>
      </c>
    </row>
    <row r="363" spans="1:12">
      <c r="A363" t="s">
        <v>3004</v>
      </c>
      <c r="B363" t="s">
        <v>1258</v>
      </c>
      <c r="C363" t="s">
        <v>136</v>
      </c>
      <c r="E363">
        <v>1000000</v>
      </c>
      <c r="F363">
        <v>100</v>
      </c>
      <c r="G363">
        <v>120</v>
      </c>
      <c r="H363">
        <v>80</v>
      </c>
      <c r="I363" s="4">
        <f>(Table1[[#This Row],[experience_growth]]-$P$3)/$P$4</f>
        <v>0.38461538461538464</v>
      </c>
      <c r="J363" s="4">
        <f>(Table1[[#This Row],[speed]]-$P$7)/$P$9</f>
        <v>0.54285714285714282</v>
      </c>
      <c r="K363" s="4">
        <f>(Table1[[#This Row],[sp_attack]]-$P$12)/$P$14</f>
        <v>0.59782608695652173</v>
      </c>
      <c r="L363" s="4">
        <f>(Table1[[#This Row],[sp_defense]]-$P$17)/$P$19</f>
        <v>0.2857142857142857</v>
      </c>
    </row>
    <row r="364" spans="1:12">
      <c r="A364" t="s">
        <v>3005</v>
      </c>
      <c r="B364" t="s">
        <v>1262</v>
      </c>
      <c r="C364" t="s">
        <v>136</v>
      </c>
      <c r="D364" t="s">
        <v>66</v>
      </c>
      <c r="E364">
        <v>1059860</v>
      </c>
      <c r="F364">
        <v>25</v>
      </c>
      <c r="G364">
        <v>55</v>
      </c>
      <c r="H364">
        <v>50</v>
      </c>
      <c r="I364" s="4">
        <f>(Table1[[#This Row],[experience_growth]]-$P$3)/$P$4</f>
        <v>0.44217307692307695</v>
      </c>
      <c r="J364" s="4">
        <f>(Table1[[#This Row],[speed]]-$P$7)/$P$9</f>
        <v>0.11428571428571428</v>
      </c>
      <c r="K364" s="4">
        <f>(Table1[[#This Row],[sp_attack]]-$P$12)/$P$14</f>
        <v>0.24456521739130435</v>
      </c>
      <c r="L364" s="4">
        <f>(Table1[[#This Row],[sp_defense]]-$P$17)/$P$19</f>
        <v>0.14285714285714285</v>
      </c>
    </row>
    <row r="365" spans="1:12">
      <c r="A365" t="s">
        <v>3006</v>
      </c>
      <c r="B365" t="s">
        <v>1265</v>
      </c>
      <c r="C365" t="s">
        <v>136</v>
      </c>
      <c r="D365" t="s">
        <v>66</v>
      </c>
      <c r="E365">
        <v>1059860</v>
      </c>
      <c r="F365">
        <v>45</v>
      </c>
      <c r="G365">
        <v>75</v>
      </c>
      <c r="H365">
        <v>70</v>
      </c>
      <c r="I365" s="4">
        <f>(Table1[[#This Row],[experience_growth]]-$P$3)/$P$4</f>
        <v>0.44217307692307695</v>
      </c>
      <c r="J365" s="4">
        <f>(Table1[[#This Row],[speed]]-$P$7)/$P$9</f>
        <v>0.22857142857142856</v>
      </c>
      <c r="K365" s="4">
        <f>(Table1[[#This Row],[sp_attack]]-$P$12)/$P$14</f>
        <v>0.35326086956521741</v>
      </c>
      <c r="L365" s="4">
        <f>(Table1[[#This Row],[sp_defense]]-$P$17)/$P$19</f>
        <v>0.23809523809523808</v>
      </c>
    </row>
    <row r="366" spans="1:12">
      <c r="A366" t="s">
        <v>3007</v>
      </c>
      <c r="B366" t="s">
        <v>1268</v>
      </c>
      <c r="C366" t="s">
        <v>136</v>
      </c>
      <c r="D366" t="s">
        <v>66</v>
      </c>
      <c r="E366">
        <v>1059860</v>
      </c>
      <c r="F366">
        <v>65</v>
      </c>
      <c r="G366">
        <v>95</v>
      </c>
      <c r="H366">
        <v>90</v>
      </c>
      <c r="I366" s="4">
        <f>(Table1[[#This Row],[experience_growth]]-$P$3)/$P$4</f>
        <v>0.44217307692307695</v>
      </c>
      <c r="J366" s="4">
        <f>(Table1[[#This Row],[speed]]-$P$7)/$P$9</f>
        <v>0.34285714285714286</v>
      </c>
      <c r="K366" s="4">
        <f>(Table1[[#This Row],[sp_attack]]-$P$12)/$P$14</f>
        <v>0.46195652173913043</v>
      </c>
      <c r="L366" s="4">
        <f>(Table1[[#This Row],[sp_defense]]-$P$17)/$P$19</f>
        <v>0.33333333333333331</v>
      </c>
    </row>
    <row r="367" spans="1:12">
      <c r="A367" t="s">
        <v>2803</v>
      </c>
      <c r="B367" t="s">
        <v>1271</v>
      </c>
      <c r="C367" t="s">
        <v>66</v>
      </c>
      <c r="E367">
        <v>600000</v>
      </c>
      <c r="F367">
        <v>32</v>
      </c>
      <c r="G367">
        <v>74</v>
      </c>
      <c r="H367">
        <v>55</v>
      </c>
      <c r="I367" s="4">
        <f>(Table1[[#This Row],[experience_growth]]-$P$3)/$P$4</f>
        <v>0</v>
      </c>
      <c r="J367" s="4">
        <f>(Table1[[#This Row],[speed]]-$P$7)/$P$9</f>
        <v>0.15428571428571428</v>
      </c>
      <c r="K367" s="4">
        <f>(Table1[[#This Row],[sp_attack]]-$P$12)/$P$14</f>
        <v>0.34782608695652173</v>
      </c>
      <c r="L367" s="4">
        <f>(Table1[[#This Row],[sp_defense]]-$P$17)/$P$19</f>
        <v>0.16666666666666666</v>
      </c>
    </row>
    <row r="368" spans="1:12">
      <c r="A368" t="s">
        <v>3008</v>
      </c>
      <c r="B368" t="s">
        <v>1275</v>
      </c>
      <c r="C368" t="s">
        <v>66</v>
      </c>
      <c r="E368">
        <v>600000</v>
      </c>
      <c r="F368">
        <v>52</v>
      </c>
      <c r="G368">
        <v>94</v>
      </c>
      <c r="H368">
        <v>75</v>
      </c>
      <c r="I368" s="4">
        <f>(Table1[[#This Row],[experience_growth]]-$P$3)/$P$4</f>
        <v>0</v>
      </c>
      <c r="J368" s="4">
        <f>(Table1[[#This Row],[speed]]-$P$7)/$P$9</f>
        <v>0.26857142857142857</v>
      </c>
      <c r="K368" s="4">
        <f>(Table1[[#This Row],[sp_attack]]-$P$12)/$P$14</f>
        <v>0.45652173913043476</v>
      </c>
      <c r="L368" s="4">
        <f>(Table1[[#This Row],[sp_defense]]-$P$17)/$P$19</f>
        <v>0.26190476190476192</v>
      </c>
    </row>
    <row r="369" spans="1:12">
      <c r="A369" t="s">
        <v>3009</v>
      </c>
      <c r="B369" t="s">
        <v>1279</v>
      </c>
      <c r="C369" t="s">
        <v>66</v>
      </c>
      <c r="E369">
        <v>600000</v>
      </c>
      <c r="F369">
        <v>52</v>
      </c>
      <c r="G369">
        <v>114</v>
      </c>
      <c r="H369">
        <v>75</v>
      </c>
      <c r="I369" s="4">
        <f>(Table1[[#This Row],[experience_growth]]-$P$3)/$P$4</f>
        <v>0</v>
      </c>
      <c r="J369" s="4">
        <f>(Table1[[#This Row],[speed]]-$P$7)/$P$9</f>
        <v>0.26857142857142857</v>
      </c>
      <c r="K369" s="4">
        <f>(Table1[[#This Row],[sp_attack]]-$P$12)/$P$14</f>
        <v>0.56521739130434778</v>
      </c>
      <c r="L369" s="4">
        <f>(Table1[[#This Row],[sp_defense]]-$P$17)/$P$19</f>
        <v>0.26190476190476192</v>
      </c>
    </row>
    <row r="370" spans="1:12">
      <c r="A370" t="s">
        <v>3010</v>
      </c>
      <c r="B370" t="s">
        <v>1283</v>
      </c>
      <c r="C370" t="s">
        <v>66</v>
      </c>
      <c r="D370" t="s">
        <v>284</v>
      </c>
      <c r="E370">
        <v>1250000</v>
      </c>
      <c r="F370">
        <v>55</v>
      </c>
      <c r="G370">
        <v>45</v>
      </c>
      <c r="H370">
        <v>65</v>
      </c>
      <c r="I370" s="4">
        <f>(Table1[[#This Row],[experience_growth]]-$P$3)/$P$4</f>
        <v>0.625</v>
      </c>
      <c r="J370" s="4">
        <f>(Table1[[#This Row],[speed]]-$P$7)/$P$9</f>
        <v>0.2857142857142857</v>
      </c>
      <c r="K370" s="4">
        <f>(Table1[[#This Row],[sp_attack]]-$P$12)/$P$14</f>
        <v>0.19021739130434784</v>
      </c>
      <c r="L370" s="4">
        <f>(Table1[[#This Row],[sp_defense]]-$P$17)/$P$19</f>
        <v>0.21428571428571427</v>
      </c>
    </row>
    <row r="371" spans="1:12">
      <c r="A371" t="s">
        <v>3011</v>
      </c>
      <c r="B371" t="s">
        <v>1286</v>
      </c>
      <c r="C371" t="s">
        <v>66</v>
      </c>
      <c r="E371">
        <v>800000</v>
      </c>
      <c r="F371">
        <v>97</v>
      </c>
      <c r="G371">
        <v>40</v>
      </c>
      <c r="H371">
        <v>65</v>
      </c>
      <c r="I371" s="4">
        <f>(Table1[[#This Row],[experience_growth]]-$P$3)/$P$4</f>
        <v>0.19230769230769232</v>
      </c>
      <c r="J371" s="4">
        <f>(Table1[[#This Row],[speed]]-$P$7)/$P$9</f>
        <v>0.52571428571428569</v>
      </c>
      <c r="K371" s="4">
        <f>(Table1[[#This Row],[sp_attack]]-$P$12)/$P$14</f>
        <v>0.16304347826086957</v>
      </c>
      <c r="L371" s="4">
        <f>(Table1[[#This Row],[sp_defense]]-$P$17)/$P$19</f>
        <v>0.21428571428571427</v>
      </c>
    </row>
    <row r="372" spans="1:12">
      <c r="A372" t="s">
        <v>3012</v>
      </c>
      <c r="B372" t="s">
        <v>1290</v>
      </c>
      <c r="C372" t="s">
        <v>538</v>
      </c>
      <c r="E372">
        <v>1250000</v>
      </c>
      <c r="F372">
        <v>50</v>
      </c>
      <c r="G372">
        <v>40</v>
      </c>
      <c r="H372">
        <v>30</v>
      </c>
      <c r="I372" s="4">
        <f>(Table1[[#This Row],[experience_growth]]-$P$3)/$P$4</f>
        <v>0.625</v>
      </c>
      <c r="J372" s="4">
        <f>(Table1[[#This Row],[speed]]-$P$7)/$P$9</f>
        <v>0.25714285714285712</v>
      </c>
      <c r="K372" s="4">
        <f>(Table1[[#This Row],[sp_attack]]-$P$12)/$P$14</f>
        <v>0.16304347826086957</v>
      </c>
      <c r="L372" s="4">
        <f>(Table1[[#This Row],[sp_defense]]-$P$17)/$P$19</f>
        <v>4.7619047619047616E-2</v>
      </c>
    </row>
    <row r="373" spans="1:12">
      <c r="A373" t="s">
        <v>3013</v>
      </c>
      <c r="B373" t="s">
        <v>1294</v>
      </c>
      <c r="C373" t="s">
        <v>538</v>
      </c>
      <c r="E373">
        <v>1250000</v>
      </c>
      <c r="F373">
        <v>50</v>
      </c>
      <c r="G373">
        <v>60</v>
      </c>
      <c r="H373">
        <v>50</v>
      </c>
      <c r="I373" s="4">
        <f>(Table1[[#This Row],[experience_growth]]-$P$3)/$P$4</f>
        <v>0.625</v>
      </c>
      <c r="J373" s="4">
        <f>(Table1[[#This Row],[speed]]-$P$7)/$P$9</f>
        <v>0.25714285714285712</v>
      </c>
      <c r="K373" s="4">
        <f>(Table1[[#This Row],[sp_attack]]-$P$12)/$P$14</f>
        <v>0.27173913043478259</v>
      </c>
      <c r="L373" s="4">
        <f>(Table1[[#This Row],[sp_defense]]-$P$17)/$P$19</f>
        <v>0.14285714285714285</v>
      </c>
    </row>
    <row r="374" spans="1:12">
      <c r="A374" t="s">
        <v>2822</v>
      </c>
      <c r="B374" t="s">
        <v>1296</v>
      </c>
      <c r="C374" t="s">
        <v>538</v>
      </c>
      <c r="D374" t="s">
        <v>61</v>
      </c>
      <c r="E374">
        <v>1250000</v>
      </c>
      <c r="F374">
        <v>120</v>
      </c>
      <c r="G374">
        <v>120</v>
      </c>
      <c r="H374">
        <v>90</v>
      </c>
      <c r="I374" s="4">
        <f>(Table1[[#This Row],[experience_growth]]-$P$3)/$P$4</f>
        <v>0.625</v>
      </c>
      <c r="J374" s="4">
        <f>(Table1[[#This Row],[speed]]-$P$7)/$P$9</f>
        <v>0.65714285714285714</v>
      </c>
      <c r="K374" s="4">
        <f>(Table1[[#This Row],[sp_attack]]-$P$12)/$P$14</f>
        <v>0.59782608695652173</v>
      </c>
      <c r="L374" s="4">
        <f>(Table1[[#This Row],[sp_defense]]-$P$17)/$P$19</f>
        <v>0.33333333333333331</v>
      </c>
    </row>
    <row r="375" spans="1:12">
      <c r="A375" t="s">
        <v>3014</v>
      </c>
      <c r="B375" t="s">
        <v>1300</v>
      </c>
      <c r="C375" t="s">
        <v>307</v>
      </c>
      <c r="D375" t="s">
        <v>253</v>
      </c>
      <c r="E375">
        <v>1250000</v>
      </c>
      <c r="F375">
        <v>30</v>
      </c>
      <c r="G375">
        <v>35</v>
      </c>
      <c r="H375">
        <v>60</v>
      </c>
      <c r="I375" s="4">
        <f>(Table1[[#This Row],[experience_growth]]-$P$3)/$P$4</f>
        <v>0.625</v>
      </c>
      <c r="J375" s="4">
        <f>(Table1[[#This Row],[speed]]-$P$7)/$P$9</f>
        <v>0.14285714285714285</v>
      </c>
      <c r="K375" s="4">
        <f>(Table1[[#This Row],[sp_attack]]-$P$12)/$P$14</f>
        <v>0.1358695652173913</v>
      </c>
      <c r="L375" s="4">
        <f>(Table1[[#This Row],[sp_defense]]-$P$17)/$P$19</f>
        <v>0.19047619047619047</v>
      </c>
    </row>
    <row r="376" spans="1:12">
      <c r="A376" t="s">
        <v>3015</v>
      </c>
      <c r="B376" t="s">
        <v>1303</v>
      </c>
      <c r="C376" t="s">
        <v>307</v>
      </c>
      <c r="D376" t="s">
        <v>253</v>
      </c>
      <c r="E376">
        <v>1250000</v>
      </c>
      <c r="F376">
        <v>50</v>
      </c>
      <c r="G376">
        <v>55</v>
      </c>
      <c r="H376">
        <v>80</v>
      </c>
      <c r="I376" s="4">
        <f>(Table1[[#This Row],[experience_growth]]-$P$3)/$P$4</f>
        <v>0.625</v>
      </c>
      <c r="J376" s="4">
        <f>(Table1[[#This Row],[speed]]-$P$7)/$P$9</f>
        <v>0.25714285714285712</v>
      </c>
      <c r="K376" s="4">
        <f>(Table1[[#This Row],[sp_attack]]-$P$12)/$P$14</f>
        <v>0.24456521739130435</v>
      </c>
      <c r="L376" s="4">
        <f>(Table1[[#This Row],[sp_defense]]-$P$17)/$P$19</f>
        <v>0.2857142857142857</v>
      </c>
    </row>
    <row r="377" spans="1:12">
      <c r="A377" t="s">
        <v>3016</v>
      </c>
      <c r="B377" t="s">
        <v>1306</v>
      </c>
      <c r="C377" t="s">
        <v>307</v>
      </c>
      <c r="D377" t="s">
        <v>253</v>
      </c>
      <c r="E377">
        <v>1250000</v>
      </c>
      <c r="F377">
        <v>110</v>
      </c>
      <c r="G377">
        <v>105</v>
      </c>
      <c r="H377">
        <v>110</v>
      </c>
      <c r="I377" s="4">
        <f>(Table1[[#This Row],[experience_growth]]-$P$3)/$P$4</f>
        <v>0.625</v>
      </c>
      <c r="J377" s="4">
        <f>(Table1[[#This Row],[speed]]-$P$7)/$P$9</f>
        <v>0.6</v>
      </c>
      <c r="K377" s="4">
        <f>(Table1[[#This Row],[sp_attack]]-$P$12)/$P$14</f>
        <v>0.51630434782608692</v>
      </c>
      <c r="L377" s="4">
        <f>(Table1[[#This Row],[sp_defense]]-$P$17)/$P$19</f>
        <v>0.42857142857142855</v>
      </c>
    </row>
    <row r="378" spans="1:12">
      <c r="A378" t="s">
        <v>3017</v>
      </c>
      <c r="B378" t="s">
        <v>1310</v>
      </c>
      <c r="C378" t="s">
        <v>284</v>
      </c>
      <c r="E378">
        <v>1250000</v>
      </c>
      <c r="F378">
        <v>50</v>
      </c>
      <c r="G378">
        <v>50</v>
      </c>
      <c r="H378">
        <v>100</v>
      </c>
      <c r="I378" s="4">
        <f>(Table1[[#This Row],[experience_growth]]-$P$3)/$P$4</f>
        <v>0.625</v>
      </c>
      <c r="J378" s="4">
        <f>(Table1[[#This Row],[speed]]-$P$7)/$P$9</f>
        <v>0.25714285714285712</v>
      </c>
      <c r="K378" s="4">
        <f>(Table1[[#This Row],[sp_attack]]-$P$12)/$P$14</f>
        <v>0.21739130434782608</v>
      </c>
      <c r="L378" s="4">
        <f>(Table1[[#This Row],[sp_defense]]-$P$17)/$P$19</f>
        <v>0.38095238095238093</v>
      </c>
    </row>
    <row r="379" spans="1:12">
      <c r="A379" t="s">
        <v>3018</v>
      </c>
      <c r="B379" t="s">
        <v>1314</v>
      </c>
      <c r="C379" t="s">
        <v>136</v>
      </c>
      <c r="E379">
        <v>1250000</v>
      </c>
      <c r="F379">
        <v>50</v>
      </c>
      <c r="G379">
        <v>100</v>
      </c>
      <c r="H379">
        <v>200</v>
      </c>
      <c r="I379" s="4">
        <f>(Table1[[#This Row],[experience_growth]]-$P$3)/$P$4</f>
        <v>0.625</v>
      </c>
      <c r="J379" s="4">
        <f>(Table1[[#This Row],[speed]]-$P$7)/$P$9</f>
        <v>0.25714285714285712</v>
      </c>
      <c r="K379" s="4">
        <f>(Table1[[#This Row],[sp_attack]]-$P$12)/$P$14</f>
        <v>0.4891304347826087</v>
      </c>
      <c r="L379" s="4">
        <f>(Table1[[#This Row],[sp_defense]]-$P$17)/$P$19</f>
        <v>0.8571428571428571</v>
      </c>
    </row>
    <row r="380" spans="1:12">
      <c r="A380" t="s">
        <v>3019</v>
      </c>
      <c r="B380" t="s">
        <v>1317</v>
      </c>
      <c r="C380" t="s">
        <v>307</v>
      </c>
      <c r="E380">
        <v>1250000</v>
      </c>
      <c r="F380">
        <v>50</v>
      </c>
      <c r="G380">
        <v>75</v>
      </c>
      <c r="H380">
        <v>150</v>
      </c>
      <c r="I380" s="4">
        <f>(Table1[[#This Row],[experience_growth]]-$P$3)/$P$4</f>
        <v>0.625</v>
      </c>
      <c r="J380" s="4">
        <f>(Table1[[#This Row],[speed]]-$P$7)/$P$9</f>
        <v>0.25714285714285712</v>
      </c>
      <c r="K380" s="4">
        <f>(Table1[[#This Row],[sp_attack]]-$P$12)/$P$14</f>
        <v>0.35326086956521741</v>
      </c>
      <c r="L380" s="4">
        <f>(Table1[[#This Row],[sp_defense]]-$P$17)/$P$19</f>
        <v>0.61904761904761907</v>
      </c>
    </row>
    <row r="381" spans="1:12">
      <c r="A381" t="s">
        <v>3020</v>
      </c>
      <c r="B381" t="s">
        <v>1320</v>
      </c>
      <c r="C381" t="s">
        <v>538</v>
      </c>
      <c r="D381" t="s">
        <v>253</v>
      </c>
      <c r="E381">
        <v>1250000</v>
      </c>
      <c r="F381">
        <v>110</v>
      </c>
      <c r="G381">
        <v>140</v>
      </c>
      <c r="H381">
        <v>150</v>
      </c>
      <c r="I381" s="4">
        <f>(Table1[[#This Row],[experience_growth]]-$P$3)/$P$4</f>
        <v>0.625</v>
      </c>
      <c r="J381" s="4">
        <f>(Table1[[#This Row],[speed]]-$P$7)/$P$9</f>
        <v>0.6</v>
      </c>
      <c r="K381" s="4">
        <f>(Table1[[#This Row],[sp_attack]]-$P$12)/$P$14</f>
        <v>0.70652173913043481</v>
      </c>
      <c r="L381" s="4">
        <f>(Table1[[#This Row],[sp_defense]]-$P$17)/$P$19</f>
        <v>0.61904761904761907</v>
      </c>
    </row>
    <row r="382" spans="1:12">
      <c r="A382" t="s">
        <v>3020</v>
      </c>
      <c r="B382" t="s">
        <v>1322</v>
      </c>
      <c r="C382" t="s">
        <v>538</v>
      </c>
      <c r="D382" t="s">
        <v>253</v>
      </c>
      <c r="E382">
        <v>1250000</v>
      </c>
      <c r="F382">
        <v>110</v>
      </c>
      <c r="G382">
        <v>160</v>
      </c>
      <c r="H382">
        <v>120</v>
      </c>
      <c r="I382" s="4">
        <f>(Table1[[#This Row],[experience_growth]]-$P$3)/$P$4</f>
        <v>0.625</v>
      </c>
      <c r="J382" s="4">
        <f>(Table1[[#This Row],[speed]]-$P$7)/$P$9</f>
        <v>0.6</v>
      </c>
      <c r="K382" s="4">
        <f>(Table1[[#This Row],[sp_attack]]-$P$12)/$P$14</f>
        <v>0.81521739130434778</v>
      </c>
      <c r="L382" s="4">
        <f>(Table1[[#This Row],[sp_defense]]-$P$17)/$P$19</f>
        <v>0.47619047619047616</v>
      </c>
    </row>
    <row r="383" spans="1:12">
      <c r="A383" t="s">
        <v>3021</v>
      </c>
      <c r="B383" t="s">
        <v>1326</v>
      </c>
      <c r="C383" t="s">
        <v>66</v>
      </c>
      <c r="E383">
        <v>1250000</v>
      </c>
      <c r="F383">
        <v>90</v>
      </c>
      <c r="G383">
        <v>180</v>
      </c>
      <c r="H383">
        <v>160</v>
      </c>
      <c r="I383" s="4">
        <f>(Table1[[#This Row],[experience_growth]]-$P$3)/$P$4</f>
        <v>0.625</v>
      </c>
      <c r="J383" s="4">
        <f>(Table1[[#This Row],[speed]]-$P$7)/$P$9</f>
        <v>0.48571428571428571</v>
      </c>
      <c r="K383" s="4">
        <f>(Table1[[#This Row],[sp_attack]]-$P$12)/$P$14</f>
        <v>0.92391304347826086</v>
      </c>
      <c r="L383" s="4">
        <f>(Table1[[#This Row],[sp_defense]]-$P$17)/$P$19</f>
        <v>0.66666666666666663</v>
      </c>
    </row>
    <row r="384" spans="1:12">
      <c r="A384" t="s">
        <v>3022</v>
      </c>
      <c r="B384" t="s">
        <v>1330</v>
      </c>
      <c r="C384" t="s">
        <v>135</v>
      </c>
      <c r="E384">
        <v>1250000</v>
      </c>
      <c r="F384">
        <v>90</v>
      </c>
      <c r="G384">
        <v>150</v>
      </c>
      <c r="H384">
        <v>90</v>
      </c>
      <c r="I384" s="4">
        <f>(Table1[[#This Row],[experience_growth]]-$P$3)/$P$4</f>
        <v>0.625</v>
      </c>
      <c r="J384" s="4">
        <f>(Table1[[#This Row],[speed]]-$P$7)/$P$9</f>
        <v>0.48571428571428571</v>
      </c>
      <c r="K384" s="4">
        <f>(Table1[[#This Row],[sp_attack]]-$P$12)/$P$14</f>
        <v>0.76086956521739135</v>
      </c>
      <c r="L384" s="4">
        <f>(Table1[[#This Row],[sp_defense]]-$P$17)/$P$19</f>
        <v>0.33333333333333331</v>
      </c>
    </row>
    <row r="385" spans="1:12">
      <c r="A385" t="s">
        <v>3023</v>
      </c>
      <c r="B385" t="s">
        <v>1334</v>
      </c>
      <c r="C385" t="s">
        <v>538</v>
      </c>
      <c r="D385" t="s">
        <v>61</v>
      </c>
      <c r="E385">
        <v>1250000</v>
      </c>
      <c r="F385">
        <v>115</v>
      </c>
      <c r="G385">
        <v>180</v>
      </c>
      <c r="H385">
        <v>100</v>
      </c>
      <c r="I385" s="4">
        <f>(Table1[[#This Row],[experience_growth]]-$P$3)/$P$4</f>
        <v>0.625</v>
      </c>
      <c r="J385" s="4">
        <f>(Table1[[#This Row],[speed]]-$P$7)/$P$9</f>
        <v>0.62857142857142856</v>
      </c>
      <c r="K385" s="4">
        <f>(Table1[[#This Row],[sp_attack]]-$P$12)/$P$14</f>
        <v>0.92391304347826086</v>
      </c>
      <c r="L385" s="4">
        <f>(Table1[[#This Row],[sp_defense]]-$P$17)/$P$19</f>
        <v>0.38095238095238093</v>
      </c>
    </row>
    <row r="386" spans="1:12">
      <c r="A386" t="s">
        <v>3024</v>
      </c>
      <c r="B386" t="s">
        <v>1338</v>
      </c>
      <c r="C386" t="s">
        <v>307</v>
      </c>
      <c r="D386" t="s">
        <v>253</v>
      </c>
      <c r="E386">
        <v>1250000</v>
      </c>
      <c r="F386">
        <v>100</v>
      </c>
      <c r="G386">
        <v>100</v>
      </c>
      <c r="H386">
        <v>100</v>
      </c>
      <c r="I386" s="4">
        <f>(Table1[[#This Row],[experience_growth]]-$P$3)/$P$4</f>
        <v>0.625</v>
      </c>
      <c r="J386" s="4">
        <f>(Table1[[#This Row],[speed]]-$P$7)/$P$9</f>
        <v>0.54285714285714282</v>
      </c>
      <c r="K386" s="4">
        <f>(Table1[[#This Row],[sp_attack]]-$P$12)/$P$14</f>
        <v>0.4891304347826087</v>
      </c>
      <c r="L386" s="4">
        <f>(Table1[[#This Row],[sp_defense]]-$P$17)/$P$19</f>
        <v>0.38095238095238093</v>
      </c>
    </row>
    <row r="387" spans="1:12">
      <c r="A387" t="s">
        <v>3025</v>
      </c>
      <c r="B387" t="s">
        <v>1342</v>
      </c>
      <c r="C387" t="s">
        <v>253</v>
      </c>
      <c r="E387">
        <v>1250000</v>
      </c>
      <c r="F387">
        <v>180</v>
      </c>
      <c r="G387">
        <v>95</v>
      </c>
      <c r="H387">
        <v>90</v>
      </c>
      <c r="I387" s="4">
        <f>(Table1[[#This Row],[experience_growth]]-$P$3)/$P$4</f>
        <v>0.625</v>
      </c>
      <c r="J387" s="4">
        <f>(Table1[[#This Row],[speed]]-$P$7)/$P$9</f>
        <v>1</v>
      </c>
      <c r="K387" s="4">
        <f>(Table1[[#This Row],[sp_attack]]-$P$12)/$P$14</f>
        <v>0.46195652173913043</v>
      </c>
      <c r="L387" s="4">
        <f>(Table1[[#This Row],[sp_defense]]-$P$17)/$P$19</f>
        <v>0.33333333333333331</v>
      </c>
    </row>
    <row r="388" spans="1:12">
      <c r="A388" t="s">
        <v>3026</v>
      </c>
      <c r="B388" t="s">
        <v>1346</v>
      </c>
      <c r="C388" t="s">
        <v>45</v>
      </c>
      <c r="E388">
        <v>1059860</v>
      </c>
      <c r="F388">
        <v>31</v>
      </c>
      <c r="G388">
        <v>45</v>
      </c>
      <c r="H388">
        <v>55</v>
      </c>
      <c r="I388" s="4">
        <f>(Table1[[#This Row],[experience_growth]]-$P$3)/$P$4</f>
        <v>0.44217307692307695</v>
      </c>
      <c r="J388" s="4">
        <f>(Table1[[#This Row],[speed]]-$P$7)/$P$9</f>
        <v>0.14857142857142858</v>
      </c>
      <c r="K388" s="4">
        <f>(Table1[[#This Row],[sp_attack]]-$P$12)/$P$14</f>
        <v>0.19021739130434784</v>
      </c>
      <c r="L388" s="4">
        <f>(Table1[[#This Row],[sp_defense]]-$P$17)/$P$19</f>
        <v>0.16666666666666666</v>
      </c>
    </row>
    <row r="389" spans="1:12">
      <c r="A389" t="s">
        <v>3027</v>
      </c>
      <c r="B389" t="s">
        <v>1349</v>
      </c>
      <c r="C389" t="s">
        <v>45</v>
      </c>
      <c r="E389">
        <v>1059860</v>
      </c>
      <c r="F389">
        <v>36</v>
      </c>
      <c r="G389">
        <v>55</v>
      </c>
      <c r="H389">
        <v>65</v>
      </c>
      <c r="I389" s="4">
        <f>(Table1[[#This Row],[experience_growth]]-$P$3)/$P$4</f>
        <v>0.44217307692307695</v>
      </c>
      <c r="J389" s="4">
        <f>(Table1[[#This Row],[speed]]-$P$7)/$P$9</f>
        <v>0.17714285714285713</v>
      </c>
      <c r="K389" s="4">
        <f>(Table1[[#This Row],[sp_attack]]-$P$12)/$P$14</f>
        <v>0.24456521739130435</v>
      </c>
      <c r="L389" s="4">
        <f>(Table1[[#This Row],[sp_defense]]-$P$17)/$P$19</f>
        <v>0.21428571428571427</v>
      </c>
    </row>
    <row r="390" spans="1:12">
      <c r="A390" t="s">
        <v>3022</v>
      </c>
      <c r="B390" t="s">
        <v>1351</v>
      </c>
      <c r="C390" t="s">
        <v>45</v>
      </c>
      <c r="D390" t="s">
        <v>135</v>
      </c>
      <c r="E390">
        <v>1059860</v>
      </c>
      <c r="F390">
        <v>56</v>
      </c>
      <c r="G390">
        <v>75</v>
      </c>
      <c r="H390">
        <v>85</v>
      </c>
      <c r="I390" s="4">
        <f>(Table1[[#This Row],[experience_growth]]-$P$3)/$P$4</f>
        <v>0.44217307692307695</v>
      </c>
      <c r="J390" s="4">
        <f>(Table1[[#This Row],[speed]]-$P$7)/$P$9</f>
        <v>0.29142857142857143</v>
      </c>
      <c r="K390" s="4">
        <f>(Table1[[#This Row],[sp_attack]]-$P$12)/$P$14</f>
        <v>0.35326086956521741</v>
      </c>
      <c r="L390" s="4">
        <f>(Table1[[#This Row],[sp_defense]]-$P$17)/$P$19</f>
        <v>0.30952380952380953</v>
      </c>
    </row>
    <row r="391" spans="1:12">
      <c r="A391" t="s">
        <v>3028</v>
      </c>
      <c r="B391" t="s">
        <v>1355</v>
      </c>
      <c r="C391" t="s">
        <v>55</v>
      </c>
      <c r="E391">
        <v>1059860</v>
      </c>
      <c r="F391">
        <v>61</v>
      </c>
      <c r="G391">
        <v>58</v>
      </c>
      <c r="H391">
        <v>44</v>
      </c>
      <c r="I391" s="4">
        <f>(Table1[[#This Row],[experience_growth]]-$P$3)/$P$4</f>
        <v>0.44217307692307695</v>
      </c>
      <c r="J391" s="4">
        <f>(Table1[[#This Row],[speed]]-$P$7)/$P$9</f>
        <v>0.32</v>
      </c>
      <c r="K391" s="4">
        <f>(Table1[[#This Row],[sp_attack]]-$P$12)/$P$14</f>
        <v>0.2608695652173913</v>
      </c>
      <c r="L391" s="4">
        <f>(Table1[[#This Row],[sp_defense]]-$P$17)/$P$19</f>
        <v>0.11428571428571428</v>
      </c>
    </row>
    <row r="392" spans="1:12">
      <c r="A392" t="s">
        <v>3029</v>
      </c>
      <c r="B392" t="s">
        <v>1358</v>
      </c>
      <c r="C392" t="s">
        <v>55</v>
      </c>
      <c r="D392" t="s">
        <v>231</v>
      </c>
      <c r="E392">
        <v>1059860</v>
      </c>
      <c r="F392">
        <v>81</v>
      </c>
      <c r="G392">
        <v>78</v>
      </c>
      <c r="H392">
        <v>52</v>
      </c>
      <c r="I392" s="4">
        <f>(Table1[[#This Row],[experience_growth]]-$P$3)/$P$4</f>
        <v>0.44217307692307695</v>
      </c>
      <c r="J392" s="4">
        <f>(Table1[[#This Row],[speed]]-$P$7)/$P$9</f>
        <v>0.43428571428571427</v>
      </c>
      <c r="K392" s="4">
        <f>(Table1[[#This Row],[sp_attack]]-$P$12)/$P$14</f>
        <v>0.36956521739130432</v>
      </c>
      <c r="L392" s="4">
        <f>(Table1[[#This Row],[sp_defense]]-$P$17)/$P$19</f>
        <v>0.15238095238095239</v>
      </c>
    </row>
    <row r="393" spans="1:12">
      <c r="A393" t="s">
        <v>2742</v>
      </c>
      <c r="B393" t="s">
        <v>1360</v>
      </c>
      <c r="C393" t="s">
        <v>55</v>
      </c>
      <c r="D393" t="s">
        <v>231</v>
      </c>
      <c r="E393">
        <v>1059860</v>
      </c>
      <c r="F393">
        <v>108</v>
      </c>
      <c r="G393">
        <v>104</v>
      </c>
      <c r="H393">
        <v>71</v>
      </c>
      <c r="I393" s="4">
        <f>(Table1[[#This Row],[experience_growth]]-$P$3)/$P$4</f>
        <v>0.44217307692307695</v>
      </c>
      <c r="J393" s="4">
        <f>(Table1[[#This Row],[speed]]-$P$7)/$P$9</f>
        <v>0.58857142857142852</v>
      </c>
      <c r="K393" s="4">
        <f>(Table1[[#This Row],[sp_attack]]-$P$12)/$P$14</f>
        <v>0.51086956521739135</v>
      </c>
      <c r="L393" s="4">
        <f>(Table1[[#This Row],[sp_defense]]-$P$17)/$P$19</f>
        <v>0.24285714285714285</v>
      </c>
    </row>
    <row r="394" spans="1:12">
      <c r="A394" t="s">
        <v>3030</v>
      </c>
      <c r="B394" t="s">
        <v>1364</v>
      </c>
      <c r="C394" t="s">
        <v>66</v>
      </c>
      <c r="E394">
        <v>1059860</v>
      </c>
      <c r="F394">
        <v>40</v>
      </c>
      <c r="G394">
        <v>61</v>
      </c>
      <c r="H394">
        <v>56</v>
      </c>
      <c r="I394" s="4">
        <f>(Table1[[#This Row],[experience_growth]]-$P$3)/$P$4</f>
        <v>0.44217307692307695</v>
      </c>
      <c r="J394" s="4">
        <f>(Table1[[#This Row],[speed]]-$P$7)/$P$9</f>
        <v>0.2</v>
      </c>
      <c r="K394" s="4">
        <f>(Table1[[#This Row],[sp_attack]]-$P$12)/$P$14</f>
        <v>0.27717391304347827</v>
      </c>
      <c r="L394" s="4">
        <f>(Table1[[#This Row],[sp_defense]]-$P$17)/$P$19</f>
        <v>0.17142857142857143</v>
      </c>
    </row>
    <row r="395" spans="1:12">
      <c r="A395" t="s">
        <v>3030</v>
      </c>
      <c r="B395" t="s">
        <v>1366</v>
      </c>
      <c r="C395" t="s">
        <v>66</v>
      </c>
      <c r="E395">
        <v>1059860</v>
      </c>
      <c r="F395">
        <v>50</v>
      </c>
      <c r="G395">
        <v>81</v>
      </c>
      <c r="H395">
        <v>76</v>
      </c>
      <c r="I395" s="4">
        <f>(Table1[[#This Row],[experience_growth]]-$P$3)/$P$4</f>
        <v>0.44217307692307695</v>
      </c>
      <c r="J395" s="4">
        <f>(Table1[[#This Row],[speed]]-$P$7)/$P$9</f>
        <v>0.25714285714285712</v>
      </c>
      <c r="K395" s="4">
        <f>(Table1[[#This Row],[sp_attack]]-$P$12)/$P$14</f>
        <v>0.3858695652173913</v>
      </c>
      <c r="L395" s="4">
        <f>(Table1[[#This Row],[sp_defense]]-$P$17)/$P$19</f>
        <v>0.26666666666666666</v>
      </c>
    </row>
    <row r="396" spans="1:12">
      <c r="A396" t="s">
        <v>3031</v>
      </c>
      <c r="B396" t="s">
        <v>1369</v>
      </c>
      <c r="C396" t="s">
        <v>66</v>
      </c>
      <c r="D396" t="s">
        <v>307</v>
      </c>
      <c r="E396">
        <v>1059860</v>
      </c>
      <c r="F396">
        <v>60</v>
      </c>
      <c r="G396">
        <v>111</v>
      </c>
      <c r="H396">
        <v>101</v>
      </c>
      <c r="I396" s="4">
        <f>(Table1[[#This Row],[experience_growth]]-$P$3)/$P$4</f>
        <v>0.44217307692307695</v>
      </c>
      <c r="J396" s="4">
        <f>(Table1[[#This Row],[speed]]-$P$7)/$P$9</f>
        <v>0.31428571428571428</v>
      </c>
      <c r="K396" s="4">
        <f>(Table1[[#This Row],[sp_attack]]-$P$12)/$P$14</f>
        <v>0.54891304347826086</v>
      </c>
      <c r="L396" s="4">
        <f>(Table1[[#This Row],[sp_defense]]-$P$17)/$P$19</f>
        <v>0.38571428571428573</v>
      </c>
    </row>
    <row r="397" spans="1:12">
      <c r="A397" t="s">
        <v>3032</v>
      </c>
      <c r="B397" t="s">
        <v>1373</v>
      </c>
      <c r="C397" t="s">
        <v>99</v>
      </c>
      <c r="D397" t="s">
        <v>61</v>
      </c>
      <c r="E397">
        <v>1059860</v>
      </c>
      <c r="F397">
        <v>60</v>
      </c>
      <c r="G397">
        <v>30</v>
      </c>
      <c r="H397">
        <v>30</v>
      </c>
      <c r="I397" s="4">
        <f>(Table1[[#This Row],[experience_growth]]-$P$3)/$P$4</f>
        <v>0.44217307692307695</v>
      </c>
      <c r="J397" s="4">
        <f>(Table1[[#This Row],[speed]]-$P$7)/$P$9</f>
        <v>0.31428571428571428</v>
      </c>
      <c r="K397" s="4">
        <f>(Table1[[#This Row],[sp_attack]]-$P$12)/$P$14</f>
        <v>0.10869565217391304</v>
      </c>
      <c r="L397" s="4">
        <f>(Table1[[#This Row],[sp_defense]]-$P$17)/$P$19</f>
        <v>4.7619047619047616E-2</v>
      </c>
    </row>
    <row r="398" spans="1:12">
      <c r="A398" t="s">
        <v>3032</v>
      </c>
      <c r="B398" t="s">
        <v>1376</v>
      </c>
      <c r="C398" t="s">
        <v>99</v>
      </c>
      <c r="D398" t="s">
        <v>61</v>
      </c>
      <c r="E398">
        <v>1059860</v>
      </c>
      <c r="F398">
        <v>80</v>
      </c>
      <c r="G398">
        <v>40</v>
      </c>
      <c r="H398">
        <v>40</v>
      </c>
      <c r="I398" s="4">
        <f>(Table1[[#This Row],[experience_growth]]-$P$3)/$P$4</f>
        <v>0.44217307692307695</v>
      </c>
      <c r="J398" s="4">
        <f>(Table1[[#This Row],[speed]]-$P$7)/$P$9</f>
        <v>0.42857142857142855</v>
      </c>
      <c r="K398" s="4">
        <f>(Table1[[#This Row],[sp_attack]]-$P$12)/$P$14</f>
        <v>0.16304347826086957</v>
      </c>
      <c r="L398" s="4">
        <f>(Table1[[#This Row],[sp_defense]]-$P$17)/$P$19</f>
        <v>9.5238095238095233E-2</v>
      </c>
    </row>
    <row r="399" spans="1:12">
      <c r="A399" t="s">
        <v>3033</v>
      </c>
      <c r="B399" t="s">
        <v>1379</v>
      </c>
      <c r="C399" t="s">
        <v>99</v>
      </c>
      <c r="D399" t="s">
        <v>61</v>
      </c>
      <c r="E399">
        <v>1059860</v>
      </c>
      <c r="F399">
        <v>100</v>
      </c>
      <c r="G399">
        <v>50</v>
      </c>
      <c r="H399">
        <v>60</v>
      </c>
      <c r="I399" s="4">
        <f>(Table1[[#This Row],[experience_growth]]-$P$3)/$P$4</f>
        <v>0.44217307692307695</v>
      </c>
      <c r="J399" s="4">
        <f>(Table1[[#This Row],[speed]]-$P$7)/$P$9</f>
        <v>0.54285714285714282</v>
      </c>
      <c r="K399" s="4">
        <f>(Table1[[#This Row],[sp_attack]]-$P$12)/$P$14</f>
        <v>0.21739130434782608</v>
      </c>
      <c r="L399" s="4">
        <f>(Table1[[#This Row],[sp_defense]]-$P$17)/$P$19</f>
        <v>0.19047619047619047</v>
      </c>
    </row>
    <row r="400" spans="1:12">
      <c r="A400" t="s">
        <v>3034</v>
      </c>
      <c r="B400" t="s">
        <v>1383</v>
      </c>
      <c r="C400" t="s">
        <v>99</v>
      </c>
      <c r="E400">
        <v>1000000</v>
      </c>
      <c r="F400">
        <v>31</v>
      </c>
      <c r="G400">
        <v>35</v>
      </c>
      <c r="H400">
        <v>40</v>
      </c>
      <c r="I400" s="4">
        <f>(Table1[[#This Row],[experience_growth]]-$P$3)/$P$4</f>
        <v>0.38461538461538464</v>
      </c>
      <c r="J400" s="4">
        <f>(Table1[[#This Row],[speed]]-$P$7)/$P$9</f>
        <v>0.14857142857142858</v>
      </c>
      <c r="K400" s="4">
        <f>(Table1[[#This Row],[sp_attack]]-$P$12)/$P$14</f>
        <v>0.1358695652173913</v>
      </c>
      <c r="L400" s="4">
        <f>(Table1[[#This Row],[sp_defense]]-$P$17)/$P$19</f>
        <v>9.5238095238095233E-2</v>
      </c>
    </row>
    <row r="401" spans="1:12">
      <c r="A401" t="s">
        <v>3035</v>
      </c>
      <c r="B401" t="s">
        <v>1386</v>
      </c>
      <c r="C401" t="s">
        <v>99</v>
      </c>
      <c r="D401" t="s">
        <v>66</v>
      </c>
      <c r="E401">
        <v>1000000</v>
      </c>
      <c r="F401">
        <v>71</v>
      </c>
      <c r="G401">
        <v>55</v>
      </c>
      <c r="H401">
        <v>60</v>
      </c>
      <c r="I401" s="4">
        <f>(Table1[[#This Row],[experience_growth]]-$P$3)/$P$4</f>
        <v>0.38461538461538464</v>
      </c>
      <c r="J401" s="4">
        <f>(Table1[[#This Row],[speed]]-$P$7)/$P$9</f>
        <v>0.37714285714285717</v>
      </c>
      <c r="K401" s="4">
        <f>(Table1[[#This Row],[sp_attack]]-$P$12)/$P$14</f>
        <v>0.24456521739130435</v>
      </c>
      <c r="L401" s="4">
        <f>(Table1[[#This Row],[sp_defense]]-$P$17)/$P$19</f>
        <v>0.19047619047619047</v>
      </c>
    </row>
    <row r="402" spans="1:12">
      <c r="A402" t="s">
        <v>3036</v>
      </c>
      <c r="B402" t="s">
        <v>1390</v>
      </c>
      <c r="C402" t="s">
        <v>77</v>
      </c>
      <c r="E402">
        <v>1059860</v>
      </c>
      <c r="F402">
        <v>25</v>
      </c>
      <c r="G402">
        <v>25</v>
      </c>
      <c r="H402">
        <v>41</v>
      </c>
      <c r="I402" s="4">
        <f>(Table1[[#This Row],[experience_growth]]-$P$3)/$P$4</f>
        <v>0.44217307692307695</v>
      </c>
      <c r="J402" s="4">
        <f>(Table1[[#This Row],[speed]]-$P$7)/$P$9</f>
        <v>0.11428571428571428</v>
      </c>
      <c r="K402" s="4">
        <f>(Table1[[#This Row],[sp_attack]]-$P$12)/$P$14</f>
        <v>8.1521739130434784E-2</v>
      </c>
      <c r="L402" s="4">
        <f>(Table1[[#This Row],[sp_defense]]-$P$17)/$P$19</f>
        <v>0.1</v>
      </c>
    </row>
    <row r="403" spans="1:12">
      <c r="A403" t="s">
        <v>3036</v>
      </c>
      <c r="B403" t="s">
        <v>1393</v>
      </c>
      <c r="C403" t="s">
        <v>77</v>
      </c>
      <c r="E403">
        <v>1059860</v>
      </c>
      <c r="F403">
        <v>65</v>
      </c>
      <c r="G403">
        <v>55</v>
      </c>
      <c r="H403">
        <v>51</v>
      </c>
      <c r="I403" s="4">
        <f>(Table1[[#This Row],[experience_growth]]-$P$3)/$P$4</f>
        <v>0.44217307692307695</v>
      </c>
      <c r="J403" s="4">
        <f>(Table1[[#This Row],[speed]]-$P$7)/$P$9</f>
        <v>0.34285714285714286</v>
      </c>
      <c r="K403" s="4">
        <f>(Table1[[#This Row],[sp_attack]]-$P$12)/$P$14</f>
        <v>0.24456521739130435</v>
      </c>
      <c r="L403" s="4">
        <f>(Table1[[#This Row],[sp_defense]]-$P$17)/$P$19</f>
        <v>0.14761904761904762</v>
      </c>
    </row>
    <row r="404" spans="1:12">
      <c r="A404" t="s">
        <v>3037</v>
      </c>
      <c r="B404" t="s">
        <v>1397</v>
      </c>
      <c r="C404" t="s">
        <v>128</v>
      </c>
      <c r="E404">
        <v>1059860</v>
      </c>
      <c r="F404">
        <v>45</v>
      </c>
      <c r="G404">
        <v>40</v>
      </c>
      <c r="H404">
        <v>34</v>
      </c>
      <c r="I404" s="4">
        <f>(Table1[[#This Row],[experience_growth]]-$P$3)/$P$4</f>
        <v>0.44217307692307695</v>
      </c>
      <c r="J404" s="4">
        <f>(Table1[[#This Row],[speed]]-$P$7)/$P$9</f>
        <v>0.22857142857142856</v>
      </c>
      <c r="K404" s="4">
        <f>(Table1[[#This Row],[sp_attack]]-$P$12)/$P$14</f>
        <v>0.16304347826086957</v>
      </c>
      <c r="L404" s="4">
        <f>(Table1[[#This Row],[sp_defense]]-$P$17)/$P$19</f>
        <v>6.6666666666666666E-2</v>
      </c>
    </row>
    <row r="405" spans="1:12">
      <c r="A405" t="s">
        <v>3038</v>
      </c>
      <c r="B405" t="s">
        <v>1400</v>
      </c>
      <c r="C405" t="s">
        <v>128</v>
      </c>
      <c r="E405">
        <v>1059860</v>
      </c>
      <c r="F405">
        <v>60</v>
      </c>
      <c r="G405">
        <v>60</v>
      </c>
      <c r="H405">
        <v>49</v>
      </c>
      <c r="I405" s="4">
        <f>(Table1[[#This Row],[experience_growth]]-$P$3)/$P$4</f>
        <v>0.44217307692307695</v>
      </c>
      <c r="J405" s="4">
        <f>(Table1[[#This Row],[speed]]-$P$7)/$P$9</f>
        <v>0.31428571428571428</v>
      </c>
      <c r="K405" s="4">
        <f>(Table1[[#This Row],[sp_attack]]-$P$12)/$P$14</f>
        <v>0.27173913043478259</v>
      </c>
      <c r="L405" s="4">
        <f>(Table1[[#This Row],[sp_defense]]-$P$17)/$P$19</f>
        <v>0.1380952380952381</v>
      </c>
    </row>
    <row r="406" spans="1:12">
      <c r="A406" t="s">
        <v>3039</v>
      </c>
      <c r="B406" t="s">
        <v>1403</v>
      </c>
      <c r="C406" t="s">
        <v>128</v>
      </c>
      <c r="E406">
        <v>1059860</v>
      </c>
      <c r="F406">
        <v>70</v>
      </c>
      <c r="G406">
        <v>95</v>
      </c>
      <c r="H406">
        <v>79</v>
      </c>
      <c r="I406" s="4">
        <f>(Table1[[#This Row],[experience_growth]]-$P$3)/$P$4</f>
        <v>0.44217307692307695</v>
      </c>
      <c r="J406" s="4">
        <f>(Table1[[#This Row],[speed]]-$P$7)/$P$9</f>
        <v>0.37142857142857144</v>
      </c>
      <c r="K406" s="4">
        <f>(Table1[[#This Row],[sp_attack]]-$P$12)/$P$14</f>
        <v>0.46195652173913043</v>
      </c>
      <c r="L406" s="4">
        <f>(Table1[[#This Row],[sp_defense]]-$P$17)/$P$19</f>
        <v>0.28095238095238095</v>
      </c>
    </row>
    <row r="407" spans="1:12">
      <c r="A407" t="s">
        <v>3040</v>
      </c>
      <c r="B407" t="s">
        <v>1406</v>
      </c>
      <c r="C407" t="s">
        <v>45</v>
      </c>
      <c r="D407" t="s">
        <v>46</v>
      </c>
      <c r="E407">
        <v>1059860</v>
      </c>
      <c r="F407">
        <v>55</v>
      </c>
      <c r="G407">
        <v>50</v>
      </c>
      <c r="H407">
        <v>70</v>
      </c>
      <c r="I407" s="4">
        <f>(Table1[[#This Row],[experience_growth]]-$P$3)/$P$4</f>
        <v>0.44217307692307695</v>
      </c>
      <c r="J407" s="4">
        <f>(Table1[[#This Row],[speed]]-$P$7)/$P$9</f>
        <v>0.2857142857142857</v>
      </c>
      <c r="K407" s="4">
        <f>(Table1[[#This Row],[sp_attack]]-$P$12)/$P$14</f>
        <v>0.21739130434782608</v>
      </c>
      <c r="L407" s="4">
        <f>(Table1[[#This Row],[sp_defense]]-$P$17)/$P$19</f>
        <v>0.23809523809523808</v>
      </c>
    </row>
    <row r="408" spans="1:12">
      <c r="A408" t="s">
        <v>3041</v>
      </c>
      <c r="B408" t="s">
        <v>1410</v>
      </c>
      <c r="C408" t="s">
        <v>45</v>
      </c>
      <c r="D408" t="s">
        <v>46</v>
      </c>
      <c r="E408">
        <v>1059860</v>
      </c>
      <c r="F408">
        <v>90</v>
      </c>
      <c r="G408">
        <v>125</v>
      </c>
      <c r="H408">
        <v>105</v>
      </c>
      <c r="I408" s="4">
        <f>(Table1[[#This Row],[experience_growth]]-$P$3)/$P$4</f>
        <v>0.44217307692307695</v>
      </c>
      <c r="J408" s="4">
        <f>(Table1[[#This Row],[speed]]-$P$7)/$P$9</f>
        <v>0.48571428571428571</v>
      </c>
      <c r="K408" s="4">
        <f>(Table1[[#This Row],[sp_attack]]-$P$12)/$P$14</f>
        <v>0.625</v>
      </c>
      <c r="L408" s="4">
        <f>(Table1[[#This Row],[sp_defense]]-$P$17)/$P$19</f>
        <v>0.40476190476190477</v>
      </c>
    </row>
    <row r="409" spans="1:12">
      <c r="A409" t="s">
        <v>3042</v>
      </c>
      <c r="B409" t="s">
        <v>1414</v>
      </c>
      <c r="C409" t="s">
        <v>284</v>
      </c>
      <c r="E409">
        <v>600000</v>
      </c>
      <c r="F409">
        <v>58</v>
      </c>
      <c r="G409">
        <v>30</v>
      </c>
      <c r="H409">
        <v>30</v>
      </c>
      <c r="I409" s="4">
        <f>(Table1[[#This Row],[experience_growth]]-$P$3)/$P$4</f>
        <v>0</v>
      </c>
      <c r="J409" s="4">
        <f>(Table1[[#This Row],[speed]]-$P$7)/$P$9</f>
        <v>0.30285714285714288</v>
      </c>
      <c r="K409" s="4">
        <f>(Table1[[#This Row],[sp_attack]]-$P$12)/$P$14</f>
        <v>0.10869565217391304</v>
      </c>
      <c r="L409" s="4">
        <f>(Table1[[#This Row],[sp_defense]]-$P$17)/$P$19</f>
        <v>4.7619047619047616E-2</v>
      </c>
    </row>
    <row r="410" spans="1:12">
      <c r="A410" t="s">
        <v>3042</v>
      </c>
      <c r="B410" t="s">
        <v>1416</v>
      </c>
      <c r="C410" t="s">
        <v>284</v>
      </c>
      <c r="E410">
        <v>600000</v>
      </c>
      <c r="F410">
        <v>58</v>
      </c>
      <c r="G410">
        <v>65</v>
      </c>
      <c r="H410">
        <v>50</v>
      </c>
      <c r="I410" s="4">
        <f>(Table1[[#This Row],[experience_growth]]-$P$3)/$P$4</f>
        <v>0</v>
      </c>
      <c r="J410" s="4">
        <f>(Table1[[#This Row],[speed]]-$P$7)/$P$9</f>
        <v>0.30285714285714288</v>
      </c>
      <c r="K410" s="4">
        <f>(Table1[[#This Row],[sp_attack]]-$P$12)/$P$14</f>
        <v>0.29891304347826086</v>
      </c>
      <c r="L410" s="4">
        <f>(Table1[[#This Row],[sp_defense]]-$P$17)/$P$19</f>
        <v>0.14285714285714285</v>
      </c>
    </row>
    <row r="411" spans="1:12">
      <c r="A411" t="s">
        <v>3043</v>
      </c>
      <c r="B411" t="s">
        <v>1420</v>
      </c>
      <c r="C411" t="s">
        <v>284</v>
      </c>
      <c r="D411" t="s">
        <v>307</v>
      </c>
      <c r="E411">
        <v>600000</v>
      </c>
      <c r="F411">
        <v>30</v>
      </c>
      <c r="G411">
        <v>42</v>
      </c>
      <c r="H411">
        <v>88</v>
      </c>
      <c r="I411" s="4">
        <f>(Table1[[#This Row],[experience_growth]]-$P$3)/$P$4</f>
        <v>0</v>
      </c>
      <c r="J411" s="4">
        <f>(Table1[[#This Row],[speed]]-$P$7)/$P$9</f>
        <v>0.14285714285714285</v>
      </c>
      <c r="K411" s="4">
        <f>(Table1[[#This Row],[sp_attack]]-$P$12)/$P$14</f>
        <v>0.17391304347826086</v>
      </c>
      <c r="L411" s="4">
        <f>(Table1[[#This Row],[sp_defense]]-$P$17)/$P$19</f>
        <v>0.32380952380952382</v>
      </c>
    </row>
    <row r="412" spans="1:12">
      <c r="A412" t="s">
        <v>3043</v>
      </c>
      <c r="B412" t="s">
        <v>1422</v>
      </c>
      <c r="C412" t="s">
        <v>284</v>
      </c>
      <c r="D412" t="s">
        <v>307</v>
      </c>
      <c r="E412">
        <v>600000</v>
      </c>
      <c r="F412">
        <v>30</v>
      </c>
      <c r="G412">
        <v>47</v>
      </c>
      <c r="H412">
        <v>138</v>
      </c>
      <c r="I412" s="4">
        <f>(Table1[[#This Row],[experience_growth]]-$P$3)/$P$4</f>
        <v>0</v>
      </c>
      <c r="J412" s="4">
        <f>(Table1[[#This Row],[speed]]-$P$7)/$P$9</f>
        <v>0.14285714285714285</v>
      </c>
      <c r="K412" s="4">
        <f>(Table1[[#This Row],[sp_attack]]-$P$12)/$P$14</f>
        <v>0.20108695652173914</v>
      </c>
      <c r="L412" s="4">
        <f>(Table1[[#This Row],[sp_defense]]-$P$17)/$P$19</f>
        <v>0.56190476190476191</v>
      </c>
    </row>
    <row r="413" spans="1:12">
      <c r="A413" t="s">
        <v>2883</v>
      </c>
      <c r="B413" t="s">
        <v>1425</v>
      </c>
      <c r="C413" t="s">
        <v>77</v>
      </c>
      <c r="E413">
        <v>1000000</v>
      </c>
      <c r="F413">
        <v>36</v>
      </c>
      <c r="G413">
        <v>29</v>
      </c>
      <c r="H413">
        <v>45</v>
      </c>
      <c r="I413" s="4">
        <f>(Table1[[#This Row],[experience_growth]]-$P$3)/$P$4</f>
        <v>0.38461538461538464</v>
      </c>
      <c r="J413" s="4">
        <f>(Table1[[#This Row],[speed]]-$P$7)/$P$9</f>
        <v>0.17714285714285713</v>
      </c>
      <c r="K413" s="4">
        <f>(Table1[[#This Row],[sp_attack]]-$P$12)/$P$14</f>
        <v>0.10326086956521739</v>
      </c>
      <c r="L413" s="4">
        <f>(Table1[[#This Row],[sp_defense]]-$P$17)/$P$19</f>
        <v>0.11904761904761904</v>
      </c>
    </row>
    <row r="414" spans="1:12">
      <c r="A414" t="s">
        <v>2883</v>
      </c>
      <c r="B414" t="s">
        <v>1428</v>
      </c>
      <c r="C414" t="s">
        <v>77</v>
      </c>
      <c r="D414" t="s">
        <v>45</v>
      </c>
      <c r="E414">
        <v>1000000</v>
      </c>
      <c r="F414">
        <v>36</v>
      </c>
      <c r="G414">
        <v>69</v>
      </c>
      <c r="H414">
        <v>95</v>
      </c>
      <c r="I414" s="4">
        <f>(Table1[[#This Row],[experience_growth]]-$P$3)/$P$4</f>
        <v>0.38461538461538464</v>
      </c>
      <c r="J414" s="4">
        <f>(Table1[[#This Row],[speed]]-$P$7)/$P$9</f>
        <v>0.17714285714285713</v>
      </c>
      <c r="K414" s="4">
        <f>(Table1[[#This Row],[sp_attack]]-$P$12)/$P$14</f>
        <v>0.32065217391304346</v>
      </c>
      <c r="L414" s="4">
        <f>(Table1[[#This Row],[sp_defense]]-$P$17)/$P$19</f>
        <v>0.35714285714285715</v>
      </c>
    </row>
    <row r="415" spans="1:12">
      <c r="A415" t="s">
        <v>3044</v>
      </c>
      <c r="B415" t="s">
        <v>1432</v>
      </c>
      <c r="C415" t="s">
        <v>77</v>
      </c>
      <c r="D415" t="s">
        <v>61</v>
      </c>
      <c r="E415">
        <v>1000000</v>
      </c>
      <c r="F415">
        <v>66</v>
      </c>
      <c r="G415">
        <v>94</v>
      </c>
      <c r="H415">
        <v>50</v>
      </c>
      <c r="I415" s="4">
        <f>(Table1[[#This Row],[experience_growth]]-$P$3)/$P$4</f>
        <v>0.38461538461538464</v>
      </c>
      <c r="J415" s="4">
        <f>(Table1[[#This Row],[speed]]-$P$7)/$P$9</f>
        <v>0.34857142857142859</v>
      </c>
      <c r="K415" s="4">
        <f>(Table1[[#This Row],[sp_attack]]-$P$12)/$P$14</f>
        <v>0.45652173913043476</v>
      </c>
      <c r="L415" s="4">
        <f>(Table1[[#This Row],[sp_defense]]-$P$17)/$P$19</f>
        <v>0.14285714285714285</v>
      </c>
    </row>
    <row r="416" spans="1:12">
      <c r="A416" t="s">
        <v>3045</v>
      </c>
      <c r="B416" t="s">
        <v>1436</v>
      </c>
      <c r="C416" t="s">
        <v>77</v>
      </c>
      <c r="D416" t="s">
        <v>61</v>
      </c>
      <c r="E416">
        <v>1059860</v>
      </c>
      <c r="F416">
        <v>70</v>
      </c>
      <c r="G416">
        <v>30</v>
      </c>
      <c r="H416">
        <v>42</v>
      </c>
      <c r="I416" s="4">
        <f>(Table1[[#This Row],[experience_growth]]-$P$3)/$P$4</f>
        <v>0.44217307692307695</v>
      </c>
      <c r="J416" s="4">
        <f>(Table1[[#This Row],[speed]]-$P$7)/$P$9</f>
        <v>0.37142857142857144</v>
      </c>
      <c r="K416" s="4">
        <f>(Table1[[#This Row],[sp_attack]]-$P$12)/$P$14</f>
        <v>0.10869565217391304</v>
      </c>
      <c r="L416" s="4">
        <f>(Table1[[#This Row],[sp_defense]]-$P$17)/$P$19</f>
        <v>0.10476190476190476</v>
      </c>
    </row>
    <row r="417" spans="1:12">
      <c r="A417" t="s">
        <v>3046</v>
      </c>
      <c r="B417" t="s">
        <v>1439</v>
      </c>
      <c r="C417" t="s">
        <v>77</v>
      </c>
      <c r="D417" t="s">
        <v>61</v>
      </c>
      <c r="E417">
        <v>1059860</v>
      </c>
      <c r="F417">
        <v>40</v>
      </c>
      <c r="G417">
        <v>80</v>
      </c>
      <c r="H417">
        <v>102</v>
      </c>
      <c r="I417" s="4">
        <f>(Table1[[#This Row],[experience_growth]]-$P$3)/$P$4</f>
        <v>0.44217307692307695</v>
      </c>
      <c r="J417" s="4">
        <f>(Table1[[#This Row],[speed]]-$P$7)/$P$9</f>
        <v>0.2</v>
      </c>
      <c r="K417" s="4">
        <f>(Table1[[#This Row],[sp_attack]]-$P$12)/$P$14</f>
        <v>0.38043478260869568</v>
      </c>
      <c r="L417" s="4">
        <f>(Table1[[#This Row],[sp_defense]]-$P$17)/$P$19</f>
        <v>0.39047619047619048</v>
      </c>
    </row>
    <row r="418" spans="1:12">
      <c r="A418" t="s">
        <v>3047</v>
      </c>
      <c r="B418" t="s">
        <v>1443</v>
      </c>
      <c r="C418" t="s">
        <v>128</v>
      </c>
      <c r="E418">
        <v>1000000</v>
      </c>
      <c r="F418">
        <v>95</v>
      </c>
      <c r="G418">
        <v>45</v>
      </c>
      <c r="H418">
        <v>90</v>
      </c>
      <c r="I418" s="4">
        <f>(Table1[[#This Row],[experience_growth]]-$P$3)/$P$4</f>
        <v>0.38461538461538464</v>
      </c>
      <c r="J418" s="4">
        <f>(Table1[[#This Row],[speed]]-$P$7)/$P$9</f>
        <v>0.51428571428571423</v>
      </c>
      <c r="K418" s="4">
        <f>(Table1[[#This Row],[sp_attack]]-$P$12)/$P$14</f>
        <v>0.19021739130434784</v>
      </c>
      <c r="L418" s="4">
        <f>(Table1[[#This Row],[sp_defense]]-$P$17)/$P$19</f>
        <v>0.33333333333333331</v>
      </c>
    </row>
    <row r="419" spans="1:12">
      <c r="A419" t="s">
        <v>3048</v>
      </c>
      <c r="B419" t="s">
        <v>1446</v>
      </c>
      <c r="C419" t="s">
        <v>66</v>
      </c>
      <c r="E419">
        <v>1000000</v>
      </c>
      <c r="F419">
        <v>85</v>
      </c>
      <c r="G419">
        <v>60</v>
      </c>
      <c r="H419">
        <v>30</v>
      </c>
      <c r="I419" s="4">
        <f>(Table1[[#This Row],[experience_growth]]-$P$3)/$P$4</f>
        <v>0.38461538461538464</v>
      </c>
      <c r="J419" s="4">
        <f>(Table1[[#This Row],[speed]]-$P$7)/$P$9</f>
        <v>0.45714285714285713</v>
      </c>
      <c r="K419" s="4">
        <f>(Table1[[#This Row],[sp_attack]]-$P$12)/$P$14</f>
        <v>0.27173913043478259</v>
      </c>
      <c r="L419" s="4">
        <f>(Table1[[#This Row],[sp_defense]]-$P$17)/$P$19</f>
        <v>4.7619047619047616E-2</v>
      </c>
    </row>
    <row r="420" spans="1:12">
      <c r="A420" t="s">
        <v>3048</v>
      </c>
      <c r="B420" t="s">
        <v>1448</v>
      </c>
      <c r="C420" t="s">
        <v>66</v>
      </c>
      <c r="E420">
        <v>1000000</v>
      </c>
      <c r="F420">
        <v>115</v>
      </c>
      <c r="G420">
        <v>85</v>
      </c>
      <c r="H420">
        <v>50</v>
      </c>
      <c r="I420" s="4">
        <f>(Table1[[#This Row],[experience_growth]]-$P$3)/$P$4</f>
        <v>0.38461538461538464</v>
      </c>
      <c r="J420" s="4">
        <f>(Table1[[#This Row],[speed]]-$P$7)/$P$9</f>
        <v>0.62857142857142856</v>
      </c>
      <c r="K420" s="4">
        <f>(Table1[[#This Row],[sp_attack]]-$P$12)/$P$14</f>
        <v>0.40760869565217389</v>
      </c>
      <c r="L420" s="4">
        <f>(Table1[[#This Row],[sp_defense]]-$P$17)/$P$19</f>
        <v>0.14285714285714285</v>
      </c>
    </row>
    <row r="421" spans="1:12">
      <c r="A421" t="s">
        <v>3049</v>
      </c>
      <c r="B421" t="s">
        <v>1452</v>
      </c>
      <c r="C421" t="s">
        <v>45</v>
      </c>
      <c r="E421">
        <v>1000000</v>
      </c>
      <c r="F421">
        <v>35</v>
      </c>
      <c r="G421">
        <v>62</v>
      </c>
      <c r="H421">
        <v>53</v>
      </c>
      <c r="I421" s="4">
        <f>(Table1[[#This Row],[experience_growth]]-$P$3)/$P$4</f>
        <v>0.38461538461538464</v>
      </c>
      <c r="J421" s="4">
        <f>(Table1[[#This Row],[speed]]-$P$7)/$P$9</f>
        <v>0.17142857142857143</v>
      </c>
      <c r="K421" s="4">
        <f>(Table1[[#This Row],[sp_attack]]-$P$12)/$P$14</f>
        <v>0.28260869565217389</v>
      </c>
      <c r="L421" s="4">
        <f>(Table1[[#This Row],[sp_defense]]-$P$17)/$P$19</f>
        <v>0.15714285714285714</v>
      </c>
    </row>
    <row r="422" spans="1:12">
      <c r="A422" t="s">
        <v>3050</v>
      </c>
      <c r="B422" t="s">
        <v>1456</v>
      </c>
      <c r="C422" t="s">
        <v>45</v>
      </c>
      <c r="E422">
        <v>1000000</v>
      </c>
      <c r="F422">
        <v>85</v>
      </c>
      <c r="G422">
        <v>87</v>
      </c>
      <c r="H422">
        <v>78</v>
      </c>
      <c r="I422" s="4">
        <f>(Table1[[#This Row],[experience_growth]]-$P$3)/$P$4</f>
        <v>0.38461538461538464</v>
      </c>
      <c r="J422" s="4">
        <f>(Table1[[#This Row],[speed]]-$P$7)/$P$9</f>
        <v>0.45714285714285713</v>
      </c>
      <c r="K422" s="4">
        <f>(Table1[[#This Row],[sp_attack]]-$P$12)/$P$14</f>
        <v>0.41847826086956524</v>
      </c>
      <c r="L422" s="4">
        <f>(Table1[[#This Row],[sp_defense]]-$P$17)/$P$19</f>
        <v>0.27619047619047621</v>
      </c>
    </row>
    <row r="423" spans="1:12">
      <c r="A423" t="s">
        <v>3051</v>
      </c>
      <c r="B423" t="s">
        <v>1460</v>
      </c>
      <c r="C423" t="s">
        <v>66</v>
      </c>
      <c r="E423">
        <v>1000000</v>
      </c>
      <c r="F423">
        <v>34</v>
      </c>
      <c r="G423">
        <v>57</v>
      </c>
      <c r="H423">
        <v>62</v>
      </c>
      <c r="I423" s="4">
        <f>(Table1[[#This Row],[experience_growth]]-$P$3)/$P$4</f>
        <v>0.38461538461538464</v>
      </c>
      <c r="J423" s="4">
        <f>(Table1[[#This Row],[speed]]-$P$7)/$P$9</f>
        <v>0.1657142857142857</v>
      </c>
      <c r="K423" s="4">
        <f>(Table1[[#This Row],[sp_attack]]-$P$12)/$P$14</f>
        <v>0.25543478260869568</v>
      </c>
      <c r="L423" s="4">
        <f>(Table1[[#This Row],[sp_defense]]-$P$17)/$P$19</f>
        <v>0.2</v>
      </c>
    </row>
    <row r="424" spans="1:12">
      <c r="A424" t="s">
        <v>3051</v>
      </c>
      <c r="B424" t="s">
        <v>1462</v>
      </c>
      <c r="C424" t="s">
        <v>66</v>
      </c>
      <c r="D424" t="s">
        <v>135</v>
      </c>
      <c r="E424">
        <v>1000000</v>
      </c>
      <c r="F424">
        <v>39</v>
      </c>
      <c r="G424">
        <v>92</v>
      </c>
      <c r="H424">
        <v>82</v>
      </c>
      <c r="I424" s="4">
        <f>(Table1[[#This Row],[experience_growth]]-$P$3)/$P$4</f>
        <v>0.38461538461538464</v>
      </c>
      <c r="J424" s="4">
        <f>(Table1[[#This Row],[speed]]-$P$7)/$P$9</f>
        <v>0.19428571428571428</v>
      </c>
      <c r="K424" s="4">
        <f>(Table1[[#This Row],[sp_attack]]-$P$12)/$P$14</f>
        <v>0.44565217391304346</v>
      </c>
      <c r="L424" s="4">
        <f>(Table1[[#This Row],[sp_defense]]-$P$17)/$P$19</f>
        <v>0.29523809523809524</v>
      </c>
    </row>
    <row r="425" spans="1:12">
      <c r="A425" t="s">
        <v>2872</v>
      </c>
      <c r="B425" t="s">
        <v>1465</v>
      </c>
      <c r="C425" t="s">
        <v>99</v>
      </c>
      <c r="E425">
        <v>800000</v>
      </c>
      <c r="F425">
        <v>115</v>
      </c>
      <c r="G425">
        <v>60</v>
      </c>
      <c r="H425">
        <v>66</v>
      </c>
      <c r="I425" s="4">
        <f>(Table1[[#This Row],[experience_growth]]-$P$3)/$P$4</f>
        <v>0.19230769230769232</v>
      </c>
      <c r="J425" s="4">
        <f>(Table1[[#This Row],[speed]]-$P$7)/$P$9</f>
        <v>0.62857142857142856</v>
      </c>
      <c r="K425" s="4">
        <f>(Table1[[#This Row],[sp_attack]]-$P$12)/$P$14</f>
        <v>0.27173913043478259</v>
      </c>
      <c r="L425" s="4">
        <f>(Table1[[#This Row],[sp_defense]]-$P$17)/$P$19</f>
        <v>0.21904761904761905</v>
      </c>
    </row>
    <row r="426" spans="1:12">
      <c r="A426" t="s">
        <v>2773</v>
      </c>
      <c r="B426" t="s">
        <v>1468</v>
      </c>
      <c r="C426" t="s">
        <v>343</v>
      </c>
      <c r="D426" t="s">
        <v>61</v>
      </c>
      <c r="E426">
        <v>1640000</v>
      </c>
      <c r="F426">
        <v>70</v>
      </c>
      <c r="G426">
        <v>60</v>
      </c>
      <c r="H426">
        <v>44</v>
      </c>
      <c r="I426" s="4">
        <f>(Table1[[#This Row],[experience_growth]]-$P$3)/$P$4</f>
        <v>1</v>
      </c>
      <c r="J426" s="4">
        <f>(Table1[[#This Row],[speed]]-$P$7)/$P$9</f>
        <v>0.37142857142857144</v>
      </c>
      <c r="K426" s="4">
        <f>(Table1[[#This Row],[sp_attack]]-$P$12)/$P$14</f>
        <v>0.27173913043478259</v>
      </c>
      <c r="L426" s="4">
        <f>(Table1[[#This Row],[sp_defense]]-$P$17)/$P$19</f>
        <v>0.11428571428571428</v>
      </c>
    </row>
    <row r="427" spans="1:12">
      <c r="A427" t="s">
        <v>3052</v>
      </c>
      <c r="B427" t="s">
        <v>1471</v>
      </c>
      <c r="C427" t="s">
        <v>343</v>
      </c>
      <c r="D427" t="s">
        <v>61</v>
      </c>
      <c r="E427">
        <v>1640000</v>
      </c>
      <c r="F427">
        <v>80</v>
      </c>
      <c r="G427">
        <v>90</v>
      </c>
      <c r="H427">
        <v>54</v>
      </c>
      <c r="I427" s="4">
        <f>(Table1[[#This Row],[experience_growth]]-$P$3)/$P$4</f>
        <v>1</v>
      </c>
      <c r="J427" s="4">
        <f>(Table1[[#This Row],[speed]]-$P$7)/$P$9</f>
        <v>0.42857142857142855</v>
      </c>
      <c r="K427" s="4">
        <f>(Table1[[#This Row],[sp_attack]]-$P$12)/$P$14</f>
        <v>0.43478260869565216</v>
      </c>
      <c r="L427" s="4">
        <f>(Table1[[#This Row],[sp_defense]]-$P$17)/$P$19</f>
        <v>0.16190476190476191</v>
      </c>
    </row>
    <row r="428" spans="1:12">
      <c r="A428" t="s">
        <v>3053</v>
      </c>
      <c r="B428" t="s">
        <v>1475</v>
      </c>
      <c r="C428" t="s">
        <v>99</v>
      </c>
      <c r="E428">
        <v>1000000</v>
      </c>
      <c r="F428">
        <v>85</v>
      </c>
      <c r="G428">
        <v>44</v>
      </c>
      <c r="H428">
        <v>56</v>
      </c>
      <c r="I428" s="4">
        <f>(Table1[[#This Row],[experience_growth]]-$P$3)/$P$4</f>
        <v>0.38461538461538464</v>
      </c>
      <c r="J428" s="4">
        <f>(Table1[[#This Row],[speed]]-$P$7)/$P$9</f>
        <v>0.45714285714285713</v>
      </c>
      <c r="K428" s="4">
        <f>(Table1[[#This Row],[sp_attack]]-$P$12)/$P$14</f>
        <v>0.18478260869565216</v>
      </c>
      <c r="L428" s="4">
        <f>(Table1[[#This Row],[sp_defense]]-$P$17)/$P$19</f>
        <v>0.17142857142857143</v>
      </c>
    </row>
    <row r="429" spans="1:12">
      <c r="A429" t="s">
        <v>3053</v>
      </c>
      <c r="B429" t="s">
        <v>1478</v>
      </c>
      <c r="C429" t="s">
        <v>99</v>
      </c>
      <c r="E429">
        <v>1000000</v>
      </c>
      <c r="F429">
        <v>135</v>
      </c>
      <c r="G429">
        <v>54</v>
      </c>
      <c r="H429">
        <v>96</v>
      </c>
      <c r="I429" s="4">
        <f>(Table1[[#This Row],[experience_growth]]-$P$3)/$P$4</f>
        <v>0.38461538461538464</v>
      </c>
      <c r="J429" s="4">
        <f>(Table1[[#This Row],[speed]]-$P$7)/$P$9</f>
        <v>0.74285714285714288</v>
      </c>
      <c r="K429" s="4">
        <f>(Table1[[#This Row],[sp_attack]]-$P$12)/$P$14</f>
        <v>0.2391304347826087</v>
      </c>
      <c r="L429" s="4">
        <f>(Table1[[#This Row],[sp_defense]]-$P$17)/$P$19</f>
        <v>0.3619047619047619</v>
      </c>
    </row>
    <row r="430" spans="1:12">
      <c r="A430" t="s">
        <v>3054</v>
      </c>
      <c r="B430" t="s">
        <v>1481</v>
      </c>
      <c r="C430" t="s">
        <v>343</v>
      </c>
      <c r="E430">
        <v>800000</v>
      </c>
      <c r="F430">
        <v>105</v>
      </c>
      <c r="G430">
        <v>105</v>
      </c>
      <c r="H430">
        <v>105</v>
      </c>
      <c r="I430" s="4">
        <f>(Table1[[#This Row],[experience_growth]]-$P$3)/$P$4</f>
        <v>0.19230769230769232</v>
      </c>
      <c r="J430" s="4">
        <f>(Table1[[#This Row],[speed]]-$P$7)/$P$9</f>
        <v>0.5714285714285714</v>
      </c>
      <c r="K430" s="4">
        <f>(Table1[[#This Row],[sp_attack]]-$P$12)/$P$14</f>
        <v>0.51630434782608692</v>
      </c>
      <c r="L430" s="4">
        <f>(Table1[[#This Row],[sp_defense]]-$P$17)/$P$19</f>
        <v>0.40476190476190477</v>
      </c>
    </row>
    <row r="431" spans="1:12">
      <c r="A431" t="s">
        <v>3055</v>
      </c>
      <c r="B431" t="s">
        <v>1485</v>
      </c>
      <c r="C431" t="s">
        <v>109</v>
      </c>
      <c r="D431" t="s">
        <v>61</v>
      </c>
      <c r="E431">
        <v>1059860</v>
      </c>
      <c r="F431">
        <v>71</v>
      </c>
      <c r="G431">
        <v>105</v>
      </c>
      <c r="H431">
        <v>52</v>
      </c>
      <c r="I431" s="4">
        <f>(Table1[[#This Row],[experience_growth]]-$P$3)/$P$4</f>
        <v>0.44217307692307695</v>
      </c>
      <c r="J431" s="4">
        <f>(Table1[[#This Row],[speed]]-$P$7)/$P$9</f>
        <v>0.37714285714285717</v>
      </c>
      <c r="K431" s="4">
        <f>(Table1[[#This Row],[sp_attack]]-$P$12)/$P$14</f>
        <v>0.51630434782608692</v>
      </c>
      <c r="L431" s="4">
        <f>(Table1[[#This Row],[sp_defense]]-$P$17)/$P$19</f>
        <v>0.15238095238095239</v>
      </c>
    </row>
    <row r="432" spans="1:12">
      <c r="A432" t="s">
        <v>3056</v>
      </c>
      <c r="B432" t="s">
        <v>1489</v>
      </c>
      <c r="C432" t="s">
        <v>99</v>
      </c>
      <c r="E432">
        <v>800000</v>
      </c>
      <c r="F432">
        <v>85</v>
      </c>
      <c r="G432">
        <v>42</v>
      </c>
      <c r="H432">
        <v>37</v>
      </c>
      <c r="I432" s="4">
        <f>(Table1[[#This Row],[experience_growth]]-$P$3)/$P$4</f>
        <v>0.19230769230769232</v>
      </c>
      <c r="J432" s="4">
        <f>(Table1[[#This Row],[speed]]-$P$7)/$P$9</f>
        <v>0.45714285714285713</v>
      </c>
      <c r="K432" s="4">
        <f>(Table1[[#This Row],[sp_attack]]-$P$12)/$P$14</f>
        <v>0.17391304347826086</v>
      </c>
      <c r="L432" s="4">
        <f>(Table1[[#This Row],[sp_defense]]-$P$17)/$P$19</f>
        <v>8.0952380952380956E-2</v>
      </c>
    </row>
    <row r="433" spans="1:12">
      <c r="A433" t="s">
        <v>3057</v>
      </c>
      <c r="B433" t="s">
        <v>1493</v>
      </c>
      <c r="C433" t="s">
        <v>99</v>
      </c>
      <c r="E433">
        <v>800000</v>
      </c>
      <c r="F433">
        <v>112</v>
      </c>
      <c r="G433">
        <v>64</v>
      </c>
      <c r="H433">
        <v>59</v>
      </c>
      <c r="I433" s="4">
        <f>(Table1[[#This Row],[experience_growth]]-$P$3)/$P$4</f>
        <v>0.19230769230769232</v>
      </c>
      <c r="J433" s="4">
        <f>(Table1[[#This Row],[speed]]-$P$7)/$P$9</f>
        <v>0.61142857142857143</v>
      </c>
      <c r="K433" s="4">
        <f>(Table1[[#This Row],[sp_attack]]-$P$12)/$P$14</f>
        <v>0.29347826086956524</v>
      </c>
      <c r="L433" s="4">
        <f>(Table1[[#This Row],[sp_defense]]-$P$17)/$P$19</f>
        <v>0.18571428571428572</v>
      </c>
    </row>
    <row r="434" spans="1:12">
      <c r="A434" t="s">
        <v>3058</v>
      </c>
      <c r="B434" t="s">
        <v>1496</v>
      </c>
      <c r="C434" t="s">
        <v>253</v>
      </c>
      <c r="E434">
        <v>800000</v>
      </c>
      <c r="F434">
        <v>45</v>
      </c>
      <c r="G434">
        <v>65</v>
      </c>
      <c r="H434">
        <v>50</v>
      </c>
      <c r="I434" s="4">
        <f>(Table1[[#This Row],[experience_growth]]-$P$3)/$P$4</f>
        <v>0.19230769230769232</v>
      </c>
      <c r="J434" s="4">
        <f>(Table1[[#This Row],[speed]]-$P$7)/$P$9</f>
        <v>0.22857142857142856</v>
      </c>
      <c r="K434" s="4">
        <f>(Table1[[#This Row],[sp_attack]]-$P$12)/$P$14</f>
        <v>0.29891304347826086</v>
      </c>
      <c r="L434" s="4">
        <f>(Table1[[#This Row],[sp_defense]]-$P$17)/$P$19</f>
        <v>0.14285714285714285</v>
      </c>
    </row>
    <row r="435" spans="1:12">
      <c r="A435" t="s">
        <v>3059</v>
      </c>
      <c r="B435" t="s">
        <v>1500</v>
      </c>
      <c r="C435" t="s">
        <v>46</v>
      </c>
      <c r="D435" t="s">
        <v>109</v>
      </c>
      <c r="E435">
        <v>1000000</v>
      </c>
      <c r="F435">
        <v>74</v>
      </c>
      <c r="G435">
        <v>41</v>
      </c>
      <c r="H435">
        <v>41</v>
      </c>
      <c r="I435" s="4">
        <f>(Table1[[#This Row],[experience_growth]]-$P$3)/$P$4</f>
        <v>0.38461538461538464</v>
      </c>
      <c r="J435" s="4">
        <f>(Table1[[#This Row],[speed]]-$P$7)/$P$9</f>
        <v>0.39428571428571429</v>
      </c>
      <c r="K435" s="4">
        <f>(Table1[[#This Row],[sp_attack]]-$P$12)/$P$14</f>
        <v>0.16847826086956522</v>
      </c>
      <c r="L435" s="4">
        <f>(Table1[[#This Row],[sp_defense]]-$P$17)/$P$19</f>
        <v>0.1</v>
      </c>
    </row>
    <row r="436" spans="1:12">
      <c r="A436" t="s">
        <v>3059</v>
      </c>
      <c r="B436" t="s">
        <v>1502</v>
      </c>
      <c r="C436" t="s">
        <v>46</v>
      </c>
      <c r="D436" t="s">
        <v>109</v>
      </c>
      <c r="E436">
        <v>1000000</v>
      </c>
      <c r="F436">
        <v>84</v>
      </c>
      <c r="G436">
        <v>71</v>
      </c>
      <c r="H436">
        <v>61</v>
      </c>
      <c r="I436" s="4">
        <f>(Table1[[#This Row],[experience_growth]]-$P$3)/$P$4</f>
        <v>0.38461538461538464</v>
      </c>
      <c r="J436" s="4">
        <f>(Table1[[#This Row],[speed]]-$P$7)/$P$9</f>
        <v>0.4514285714285714</v>
      </c>
      <c r="K436" s="4">
        <f>(Table1[[#This Row],[sp_attack]]-$P$12)/$P$14</f>
        <v>0.33152173913043476</v>
      </c>
      <c r="L436" s="4">
        <f>(Table1[[#This Row],[sp_defense]]-$P$17)/$P$19</f>
        <v>0.19523809523809524</v>
      </c>
    </row>
    <row r="437" spans="1:12">
      <c r="A437" t="s">
        <v>3060</v>
      </c>
      <c r="B437" t="s">
        <v>1506</v>
      </c>
      <c r="C437" t="s">
        <v>307</v>
      </c>
      <c r="D437" t="s">
        <v>253</v>
      </c>
      <c r="E437">
        <v>1000000</v>
      </c>
      <c r="F437">
        <v>23</v>
      </c>
      <c r="G437">
        <v>24</v>
      </c>
      <c r="H437">
        <v>86</v>
      </c>
      <c r="I437" s="4">
        <f>(Table1[[#This Row],[experience_growth]]-$P$3)/$P$4</f>
        <v>0.38461538461538464</v>
      </c>
      <c r="J437" s="4">
        <f>(Table1[[#This Row],[speed]]-$P$7)/$P$9</f>
        <v>0.10285714285714286</v>
      </c>
      <c r="K437" s="4">
        <f>(Table1[[#This Row],[sp_attack]]-$P$12)/$P$14</f>
        <v>7.6086956521739135E-2</v>
      </c>
      <c r="L437" s="4">
        <f>(Table1[[#This Row],[sp_defense]]-$P$17)/$P$19</f>
        <v>0.31428571428571428</v>
      </c>
    </row>
    <row r="438" spans="1:12">
      <c r="A438" t="s">
        <v>3061</v>
      </c>
      <c r="B438" t="s">
        <v>1509</v>
      </c>
      <c r="C438" t="s">
        <v>307</v>
      </c>
      <c r="D438" t="s">
        <v>253</v>
      </c>
      <c r="E438">
        <v>1000000</v>
      </c>
      <c r="F438">
        <v>33</v>
      </c>
      <c r="G438">
        <v>79</v>
      </c>
      <c r="H438">
        <v>116</v>
      </c>
      <c r="I438" s="4">
        <f>(Table1[[#This Row],[experience_growth]]-$P$3)/$P$4</f>
        <v>0.38461538461538464</v>
      </c>
      <c r="J438" s="4">
        <f>(Table1[[#This Row],[speed]]-$P$7)/$P$9</f>
        <v>0.16</v>
      </c>
      <c r="K438" s="4">
        <f>(Table1[[#This Row],[sp_attack]]-$P$12)/$P$14</f>
        <v>0.375</v>
      </c>
      <c r="L438" s="4">
        <f>(Table1[[#This Row],[sp_defense]]-$P$17)/$P$19</f>
        <v>0.45714285714285713</v>
      </c>
    </row>
    <row r="439" spans="1:12">
      <c r="A439" t="s">
        <v>3062</v>
      </c>
      <c r="B439" t="s">
        <v>1512</v>
      </c>
      <c r="C439" t="s">
        <v>284</v>
      </c>
      <c r="E439">
        <v>1000000</v>
      </c>
      <c r="F439">
        <v>10</v>
      </c>
      <c r="G439">
        <v>10</v>
      </c>
      <c r="H439">
        <v>45</v>
      </c>
      <c r="I439" s="4">
        <f>(Table1[[#This Row],[experience_growth]]-$P$3)/$P$4</f>
        <v>0.38461538461538464</v>
      </c>
      <c r="J439" s="4">
        <f>(Table1[[#This Row],[speed]]-$P$7)/$P$9</f>
        <v>2.8571428571428571E-2</v>
      </c>
      <c r="K439" s="4">
        <f>(Table1[[#This Row],[sp_attack]]-$P$12)/$P$14</f>
        <v>0</v>
      </c>
      <c r="L439" s="4">
        <f>(Table1[[#This Row],[sp_defense]]-$P$17)/$P$19</f>
        <v>0.11904761904761904</v>
      </c>
    </row>
    <row r="440" spans="1:12">
      <c r="A440" t="s">
        <v>3063</v>
      </c>
      <c r="B440" t="s">
        <v>1515</v>
      </c>
      <c r="C440" t="s">
        <v>253</v>
      </c>
      <c r="D440" t="s">
        <v>159</v>
      </c>
      <c r="E440">
        <v>1000000</v>
      </c>
      <c r="F440">
        <v>60</v>
      </c>
      <c r="G440">
        <v>70</v>
      </c>
      <c r="H440">
        <v>90</v>
      </c>
      <c r="I440" s="4">
        <f>(Table1[[#This Row],[experience_growth]]-$P$3)/$P$4</f>
        <v>0.38461538461538464</v>
      </c>
      <c r="J440" s="4">
        <f>(Table1[[#This Row],[speed]]-$P$7)/$P$9</f>
        <v>0.31428571428571428</v>
      </c>
      <c r="K440" s="4">
        <f>(Table1[[#This Row],[sp_attack]]-$P$12)/$P$14</f>
        <v>0.32608695652173914</v>
      </c>
      <c r="L440" s="4">
        <f>(Table1[[#This Row],[sp_defense]]-$P$17)/$P$19</f>
        <v>0.33333333333333331</v>
      </c>
    </row>
    <row r="441" spans="1:12">
      <c r="A441" t="s">
        <v>3064</v>
      </c>
      <c r="B441" t="s">
        <v>1519</v>
      </c>
      <c r="C441" t="s">
        <v>99</v>
      </c>
      <c r="E441">
        <v>800000</v>
      </c>
      <c r="F441">
        <v>30</v>
      </c>
      <c r="G441">
        <v>15</v>
      </c>
      <c r="H441">
        <v>65</v>
      </c>
      <c r="I441" s="4">
        <f>(Table1[[#This Row],[experience_growth]]-$P$3)/$P$4</f>
        <v>0.19230769230769232</v>
      </c>
      <c r="J441" s="4">
        <f>(Table1[[#This Row],[speed]]-$P$7)/$P$9</f>
        <v>0.14285714285714285</v>
      </c>
      <c r="K441" s="4">
        <f>(Table1[[#This Row],[sp_attack]]-$P$12)/$P$14</f>
        <v>2.717391304347826E-2</v>
      </c>
      <c r="L441" s="4">
        <f>(Table1[[#This Row],[sp_defense]]-$P$17)/$P$19</f>
        <v>0.21428571428571427</v>
      </c>
    </row>
    <row r="442" spans="1:12">
      <c r="A442" t="s">
        <v>3065</v>
      </c>
      <c r="B442" t="s">
        <v>1522</v>
      </c>
      <c r="C442" t="s">
        <v>99</v>
      </c>
      <c r="D442" t="s">
        <v>61</v>
      </c>
      <c r="E442">
        <v>1059860</v>
      </c>
      <c r="F442">
        <v>91</v>
      </c>
      <c r="G442">
        <v>92</v>
      </c>
      <c r="H442">
        <v>42</v>
      </c>
      <c r="I442" s="4">
        <f>(Table1[[#This Row],[experience_growth]]-$P$3)/$P$4</f>
        <v>0.44217307692307695</v>
      </c>
      <c r="J442" s="4">
        <f>(Table1[[#This Row],[speed]]-$P$7)/$P$9</f>
        <v>0.49142857142857144</v>
      </c>
      <c r="K442" s="4">
        <f>(Table1[[#This Row],[sp_attack]]-$P$12)/$P$14</f>
        <v>0.44565217391304346</v>
      </c>
      <c r="L442" s="4">
        <f>(Table1[[#This Row],[sp_defense]]-$P$17)/$P$19</f>
        <v>0.10476190476190476</v>
      </c>
    </row>
    <row r="443" spans="1:12">
      <c r="A443" t="s">
        <v>3066</v>
      </c>
      <c r="B443" t="s">
        <v>1526</v>
      </c>
      <c r="C443" t="s">
        <v>343</v>
      </c>
      <c r="D443" t="s">
        <v>109</v>
      </c>
      <c r="E443">
        <v>1000000</v>
      </c>
      <c r="F443">
        <v>35</v>
      </c>
      <c r="G443">
        <v>92</v>
      </c>
      <c r="H443">
        <v>108</v>
      </c>
      <c r="I443" s="4">
        <f>(Table1[[#This Row],[experience_growth]]-$P$3)/$P$4</f>
        <v>0.38461538461538464</v>
      </c>
      <c r="J443" s="4">
        <f>(Table1[[#This Row],[speed]]-$P$7)/$P$9</f>
        <v>0.17142857142857143</v>
      </c>
      <c r="K443" s="4">
        <f>(Table1[[#This Row],[sp_attack]]-$P$12)/$P$14</f>
        <v>0.44565217391304346</v>
      </c>
      <c r="L443" s="4">
        <f>(Table1[[#This Row],[sp_defense]]-$P$17)/$P$19</f>
        <v>0.41904761904761906</v>
      </c>
    </row>
    <row r="444" spans="1:12">
      <c r="A444" t="s">
        <v>3067</v>
      </c>
      <c r="B444" t="s">
        <v>1530</v>
      </c>
      <c r="C444" t="s">
        <v>538</v>
      </c>
      <c r="D444" t="s">
        <v>135</v>
      </c>
      <c r="E444">
        <v>1250000</v>
      </c>
      <c r="F444">
        <v>42</v>
      </c>
      <c r="G444">
        <v>40</v>
      </c>
      <c r="H444">
        <v>45</v>
      </c>
      <c r="I444" s="4">
        <f>(Table1[[#This Row],[experience_growth]]-$P$3)/$P$4</f>
        <v>0.625</v>
      </c>
      <c r="J444" s="4">
        <f>(Table1[[#This Row],[speed]]-$P$7)/$P$9</f>
        <v>0.21142857142857144</v>
      </c>
      <c r="K444" s="4">
        <f>(Table1[[#This Row],[sp_attack]]-$P$12)/$P$14</f>
        <v>0.16304347826086957</v>
      </c>
      <c r="L444" s="4">
        <f>(Table1[[#This Row],[sp_defense]]-$P$17)/$P$19</f>
        <v>0.11904761904761904</v>
      </c>
    </row>
    <row r="445" spans="1:12">
      <c r="A445" t="s">
        <v>3068</v>
      </c>
      <c r="B445" t="s">
        <v>1533</v>
      </c>
      <c r="C445" t="s">
        <v>538</v>
      </c>
      <c r="D445" t="s">
        <v>135</v>
      </c>
      <c r="E445">
        <v>1250000</v>
      </c>
      <c r="F445">
        <v>82</v>
      </c>
      <c r="G445">
        <v>50</v>
      </c>
      <c r="H445">
        <v>55</v>
      </c>
      <c r="I445" s="4">
        <f>(Table1[[#This Row],[experience_growth]]-$P$3)/$P$4</f>
        <v>0.625</v>
      </c>
      <c r="J445" s="4">
        <f>(Table1[[#This Row],[speed]]-$P$7)/$P$9</f>
        <v>0.44</v>
      </c>
      <c r="K445" s="4">
        <f>(Table1[[#This Row],[sp_attack]]-$P$12)/$P$14</f>
        <v>0.21739130434782608</v>
      </c>
      <c r="L445" s="4">
        <f>(Table1[[#This Row],[sp_defense]]-$P$17)/$P$19</f>
        <v>0.16666666666666666</v>
      </c>
    </row>
    <row r="446" spans="1:12">
      <c r="A446" t="s">
        <v>3069</v>
      </c>
      <c r="B446" t="s">
        <v>1536</v>
      </c>
      <c r="C446" t="s">
        <v>538</v>
      </c>
      <c r="D446" t="s">
        <v>135</v>
      </c>
      <c r="E446">
        <v>1250000</v>
      </c>
      <c r="F446">
        <v>92</v>
      </c>
      <c r="G446">
        <v>120</v>
      </c>
      <c r="H446">
        <v>95</v>
      </c>
      <c r="I446" s="4">
        <f>(Table1[[#This Row],[experience_growth]]-$P$3)/$P$4</f>
        <v>0.625</v>
      </c>
      <c r="J446" s="4">
        <f>(Table1[[#This Row],[speed]]-$P$7)/$P$9</f>
        <v>0.49714285714285716</v>
      </c>
      <c r="K446" s="4">
        <f>(Table1[[#This Row],[sp_attack]]-$P$12)/$P$14</f>
        <v>0.59782608695652173</v>
      </c>
      <c r="L446" s="4">
        <f>(Table1[[#This Row],[sp_defense]]-$P$17)/$P$19</f>
        <v>0.35714285714285715</v>
      </c>
    </row>
    <row r="447" spans="1:12">
      <c r="A447" t="s">
        <v>3070</v>
      </c>
      <c r="B447" t="s">
        <v>1540</v>
      </c>
      <c r="C447" t="s">
        <v>99</v>
      </c>
      <c r="E447">
        <v>1250000</v>
      </c>
      <c r="F447">
        <v>5</v>
      </c>
      <c r="G447">
        <v>40</v>
      </c>
      <c r="H447">
        <v>85</v>
      </c>
      <c r="I447" s="4">
        <f>(Table1[[#This Row],[experience_growth]]-$P$3)/$P$4</f>
        <v>0.625</v>
      </c>
      <c r="J447" s="4">
        <f>(Table1[[#This Row],[speed]]-$P$7)/$P$9</f>
        <v>0</v>
      </c>
      <c r="K447" s="4">
        <f>(Table1[[#This Row],[sp_attack]]-$P$12)/$P$14</f>
        <v>0.16304347826086957</v>
      </c>
      <c r="L447" s="4">
        <f>(Table1[[#This Row],[sp_defense]]-$P$17)/$P$19</f>
        <v>0.30952380952380953</v>
      </c>
    </row>
    <row r="448" spans="1:12">
      <c r="A448" t="s">
        <v>3071</v>
      </c>
      <c r="B448" t="s">
        <v>1544</v>
      </c>
      <c r="C448" t="s">
        <v>231</v>
      </c>
      <c r="E448">
        <v>1059860</v>
      </c>
      <c r="F448">
        <v>60</v>
      </c>
      <c r="G448">
        <v>35</v>
      </c>
      <c r="H448">
        <v>40</v>
      </c>
      <c r="I448" s="4">
        <f>(Table1[[#This Row],[experience_growth]]-$P$3)/$P$4</f>
        <v>0.44217307692307695</v>
      </c>
      <c r="J448" s="4">
        <f>(Table1[[#This Row],[speed]]-$P$7)/$P$9</f>
        <v>0.31428571428571428</v>
      </c>
      <c r="K448" s="4">
        <f>(Table1[[#This Row],[sp_attack]]-$P$12)/$P$14</f>
        <v>0.1358695652173913</v>
      </c>
      <c r="L448" s="4">
        <f>(Table1[[#This Row],[sp_defense]]-$P$17)/$P$19</f>
        <v>9.5238095238095233E-2</v>
      </c>
    </row>
    <row r="449" spans="1:12">
      <c r="A449" t="s">
        <v>3072</v>
      </c>
      <c r="B449" t="s">
        <v>1548</v>
      </c>
      <c r="C449" t="s">
        <v>231</v>
      </c>
      <c r="D449" t="s">
        <v>307</v>
      </c>
      <c r="E449">
        <v>1059860</v>
      </c>
      <c r="F449">
        <v>112</v>
      </c>
      <c r="G449">
        <v>140</v>
      </c>
      <c r="H449">
        <v>70</v>
      </c>
      <c r="I449" s="4">
        <f>(Table1[[#This Row],[experience_growth]]-$P$3)/$P$4</f>
        <v>0.44217307692307695</v>
      </c>
      <c r="J449" s="4">
        <f>(Table1[[#This Row],[speed]]-$P$7)/$P$9</f>
        <v>0.61142857142857143</v>
      </c>
      <c r="K449" s="4">
        <f>(Table1[[#This Row],[sp_attack]]-$P$12)/$P$14</f>
        <v>0.70652173913043481</v>
      </c>
      <c r="L449" s="4">
        <f>(Table1[[#This Row],[sp_defense]]-$P$17)/$P$19</f>
        <v>0.23809523809523808</v>
      </c>
    </row>
    <row r="450" spans="1:12">
      <c r="A450" t="s">
        <v>3073</v>
      </c>
      <c r="B450" t="s">
        <v>1552</v>
      </c>
      <c r="C450" t="s">
        <v>135</v>
      </c>
      <c r="E450">
        <v>1250000</v>
      </c>
      <c r="F450">
        <v>32</v>
      </c>
      <c r="G450">
        <v>38</v>
      </c>
      <c r="H450">
        <v>42</v>
      </c>
      <c r="I450" s="4">
        <f>(Table1[[#This Row],[experience_growth]]-$P$3)/$P$4</f>
        <v>0.625</v>
      </c>
      <c r="J450" s="4">
        <f>(Table1[[#This Row],[speed]]-$P$7)/$P$9</f>
        <v>0.15428571428571428</v>
      </c>
      <c r="K450" s="4">
        <f>(Table1[[#This Row],[sp_attack]]-$P$12)/$P$14</f>
        <v>0.15217391304347827</v>
      </c>
      <c r="L450" s="4">
        <f>(Table1[[#This Row],[sp_defense]]-$P$17)/$P$19</f>
        <v>0.10476190476190476</v>
      </c>
    </row>
    <row r="451" spans="1:12">
      <c r="A451" t="s">
        <v>3074</v>
      </c>
      <c r="B451" t="s">
        <v>1555</v>
      </c>
      <c r="C451" t="s">
        <v>135</v>
      </c>
      <c r="E451">
        <v>1250000</v>
      </c>
      <c r="F451">
        <v>47</v>
      </c>
      <c r="G451">
        <v>68</v>
      </c>
      <c r="H451">
        <v>72</v>
      </c>
      <c r="I451" s="4">
        <f>(Table1[[#This Row],[experience_growth]]-$P$3)/$P$4</f>
        <v>0.625</v>
      </c>
      <c r="J451" s="4">
        <f>(Table1[[#This Row],[speed]]-$P$7)/$P$9</f>
        <v>0.24</v>
      </c>
      <c r="K451" s="4">
        <f>(Table1[[#This Row],[sp_attack]]-$P$12)/$P$14</f>
        <v>0.31521739130434784</v>
      </c>
      <c r="L451" s="4">
        <f>(Table1[[#This Row],[sp_defense]]-$P$17)/$P$19</f>
        <v>0.24761904761904763</v>
      </c>
    </row>
    <row r="452" spans="1:12">
      <c r="A452" t="s">
        <v>3075</v>
      </c>
      <c r="B452" t="s">
        <v>1559</v>
      </c>
      <c r="C452" t="s">
        <v>46</v>
      </c>
      <c r="D452" t="s">
        <v>77</v>
      </c>
      <c r="E452">
        <v>1250000</v>
      </c>
      <c r="F452">
        <v>65</v>
      </c>
      <c r="G452">
        <v>30</v>
      </c>
      <c r="H452">
        <v>55</v>
      </c>
      <c r="I452" s="4">
        <f>(Table1[[#This Row],[experience_growth]]-$P$3)/$P$4</f>
        <v>0.625</v>
      </c>
      <c r="J452" s="4">
        <f>(Table1[[#This Row],[speed]]-$P$7)/$P$9</f>
        <v>0.34285714285714286</v>
      </c>
      <c r="K452" s="4">
        <f>(Table1[[#This Row],[sp_attack]]-$P$12)/$P$14</f>
        <v>0.10869565217391304</v>
      </c>
      <c r="L452" s="4">
        <f>(Table1[[#This Row],[sp_defense]]-$P$17)/$P$19</f>
        <v>0.16666666666666666</v>
      </c>
    </row>
    <row r="453" spans="1:12">
      <c r="A453" t="s">
        <v>3076</v>
      </c>
      <c r="B453" t="s">
        <v>1562</v>
      </c>
      <c r="C453" t="s">
        <v>46</v>
      </c>
      <c r="D453" t="s">
        <v>109</v>
      </c>
      <c r="E453">
        <v>1250000</v>
      </c>
      <c r="F453">
        <v>95</v>
      </c>
      <c r="G453">
        <v>60</v>
      </c>
      <c r="H453">
        <v>75</v>
      </c>
      <c r="I453" s="4">
        <f>(Table1[[#This Row],[experience_growth]]-$P$3)/$P$4</f>
        <v>0.625</v>
      </c>
      <c r="J453" s="4">
        <f>(Table1[[#This Row],[speed]]-$P$7)/$P$9</f>
        <v>0.51428571428571423</v>
      </c>
      <c r="K453" s="4">
        <f>(Table1[[#This Row],[sp_attack]]-$P$12)/$P$14</f>
        <v>0.27173913043478259</v>
      </c>
      <c r="L453" s="4">
        <f>(Table1[[#This Row],[sp_defense]]-$P$17)/$P$19</f>
        <v>0.26190476190476192</v>
      </c>
    </row>
    <row r="454" spans="1:12">
      <c r="A454" t="s">
        <v>3077</v>
      </c>
      <c r="B454" t="s">
        <v>1566</v>
      </c>
      <c r="C454" t="s">
        <v>46</v>
      </c>
      <c r="D454" t="s">
        <v>231</v>
      </c>
      <c r="E454">
        <v>1000000</v>
      </c>
      <c r="F454">
        <v>50</v>
      </c>
      <c r="G454">
        <v>61</v>
      </c>
      <c r="H454">
        <v>40</v>
      </c>
      <c r="I454" s="4">
        <f>(Table1[[#This Row],[experience_growth]]-$P$3)/$P$4</f>
        <v>0.38461538461538464</v>
      </c>
      <c r="J454" s="4">
        <f>(Table1[[#This Row],[speed]]-$P$7)/$P$9</f>
        <v>0.25714285714285712</v>
      </c>
      <c r="K454" s="4">
        <f>(Table1[[#This Row],[sp_attack]]-$P$12)/$P$14</f>
        <v>0.27717391304347827</v>
      </c>
      <c r="L454" s="4">
        <f>(Table1[[#This Row],[sp_defense]]-$P$17)/$P$19</f>
        <v>9.5238095238095233E-2</v>
      </c>
    </row>
    <row r="455" spans="1:12">
      <c r="A455" t="s">
        <v>3077</v>
      </c>
      <c r="B455" t="s">
        <v>1568</v>
      </c>
      <c r="C455" t="s">
        <v>46</v>
      </c>
      <c r="D455" t="s">
        <v>231</v>
      </c>
      <c r="E455">
        <v>1000000</v>
      </c>
      <c r="F455">
        <v>85</v>
      </c>
      <c r="G455">
        <v>86</v>
      </c>
      <c r="H455">
        <v>65</v>
      </c>
      <c r="I455" s="4">
        <f>(Table1[[#This Row],[experience_growth]]-$P$3)/$P$4</f>
        <v>0.38461538461538464</v>
      </c>
      <c r="J455" s="4">
        <f>(Table1[[#This Row],[speed]]-$P$7)/$P$9</f>
        <v>0.45714285714285713</v>
      </c>
      <c r="K455" s="4">
        <f>(Table1[[#This Row],[sp_attack]]-$P$12)/$P$14</f>
        <v>0.41304347826086957</v>
      </c>
      <c r="L455" s="4">
        <f>(Table1[[#This Row],[sp_defense]]-$P$17)/$P$19</f>
        <v>0.21428571428571427</v>
      </c>
    </row>
    <row r="456" spans="1:12">
      <c r="A456" t="s">
        <v>3078</v>
      </c>
      <c r="B456" t="s">
        <v>1571</v>
      </c>
      <c r="C456" t="s">
        <v>45</v>
      </c>
      <c r="E456">
        <v>1250000</v>
      </c>
      <c r="F456">
        <v>46</v>
      </c>
      <c r="G456">
        <v>90</v>
      </c>
      <c r="H456">
        <v>72</v>
      </c>
      <c r="I456" s="4">
        <f>(Table1[[#This Row],[experience_growth]]-$P$3)/$P$4</f>
        <v>0.625</v>
      </c>
      <c r="J456" s="4">
        <f>(Table1[[#This Row],[speed]]-$P$7)/$P$9</f>
        <v>0.23428571428571429</v>
      </c>
      <c r="K456" s="4">
        <f>(Table1[[#This Row],[sp_attack]]-$P$12)/$P$14</f>
        <v>0.43478260869565216</v>
      </c>
      <c r="L456" s="4">
        <f>(Table1[[#This Row],[sp_defense]]-$P$17)/$P$19</f>
        <v>0.24761904761904763</v>
      </c>
    </row>
    <row r="457" spans="1:12">
      <c r="A457" t="s">
        <v>3079</v>
      </c>
      <c r="B457" t="s">
        <v>1575</v>
      </c>
      <c r="C457" t="s">
        <v>66</v>
      </c>
      <c r="E457">
        <v>600000</v>
      </c>
      <c r="F457">
        <v>66</v>
      </c>
      <c r="G457">
        <v>49</v>
      </c>
      <c r="H457">
        <v>61</v>
      </c>
      <c r="I457" s="4">
        <f>(Table1[[#This Row],[experience_growth]]-$P$3)/$P$4</f>
        <v>0</v>
      </c>
      <c r="J457" s="4">
        <f>(Table1[[#This Row],[speed]]-$P$7)/$P$9</f>
        <v>0.34857142857142859</v>
      </c>
      <c r="K457" s="4">
        <f>(Table1[[#This Row],[sp_attack]]-$P$12)/$P$14</f>
        <v>0.21195652173913043</v>
      </c>
      <c r="L457" s="4">
        <f>(Table1[[#This Row],[sp_defense]]-$P$17)/$P$19</f>
        <v>0.19523809523809524</v>
      </c>
    </row>
    <row r="458" spans="1:12">
      <c r="A458" t="s">
        <v>3080</v>
      </c>
      <c r="B458" t="s">
        <v>1578</v>
      </c>
      <c r="C458" t="s">
        <v>66</v>
      </c>
      <c r="E458">
        <v>600000</v>
      </c>
      <c r="F458">
        <v>91</v>
      </c>
      <c r="G458">
        <v>69</v>
      </c>
      <c r="H458">
        <v>86</v>
      </c>
      <c r="I458" s="4">
        <f>(Table1[[#This Row],[experience_growth]]-$P$3)/$P$4</f>
        <v>0</v>
      </c>
      <c r="J458" s="4">
        <f>(Table1[[#This Row],[speed]]-$P$7)/$P$9</f>
        <v>0.49142857142857144</v>
      </c>
      <c r="K458" s="4">
        <f>(Table1[[#This Row],[sp_attack]]-$P$12)/$P$14</f>
        <v>0.32065217391304346</v>
      </c>
      <c r="L458" s="4">
        <f>(Table1[[#This Row],[sp_defense]]-$P$17)/$P$19</f>
        <v>0.31428571428571428</v>
      </c>
    </row>
    <row r="459" spans="1:12">
      <c r="A459" t="s">
        <v>2898</v>
      </c>
      <c r="B459" t="s">
        <v>1580</v>
      </c>
      <c r="C459" t="s">
        <v>66</v>
      </c>
      <c r="D459" t="s">
        <v>61</v>
      </c>
      <c r="E459">
        <v>1250000</v>
      </c>
      <c r="F459">
        <v>50</v>
      </c>
      <c r="G459">
        <v>60</v>
      </c>
      <c r="H459">
        <v>120</v>
      </c>
      <c r="I459" s="4">
        <f>(Table1[[#This Row],[experience_growth]]-$P$3)/$P$4</f>
        <v>0.625</v>
      </c>
      <c r="J459" s="4">
        <f>(Table1[[#This Row],[speed]]-$P$7)/$P$9</f>
        <v>0.25714285714285712</v>
      </c>
      <c r="K459" s="4">
        <f>(Table1[[#This Row],[sp_attack]]-$P$12)/$P$14</f>
        <v>0.27173913043478259</v>
      </c>
      <c r="L459" s="4">
        <f>(Table1[[#This Row],[sp_defense]]-$P$17)/$P$19</f>
        <v>0.47619047619047616</v>
      </c>
    </row>
    <row r="460" spans="1:12">
      <c r="A460" t="s">
        <v>3081</v>
      </c>
      <c r="B460" t="s">
        <v>1584</v>
      </c>
      <c r="C460" t="s">
        <v>45</v>
      </c>
      <c r="D460" t="s">
        <v>136</v>
      </c>
      <c r="E460">
        <v>1250000</v>
      </c>
      <c r="F460">
        <v>40</v>
      </c>
      <c r="G460">
        <v>62</v>
      </c>
      <c r="H460">
        <v>60</v>
      </c>
      <c r="I460" s="4">
        <f>(Table1[[#This Row],[experience_growth]]-$P$3)/$P$4</f>
        <v>0.625</v>
      </c>
      <c r="J460" s="4">
        <f>(Table1[[#This Row],[speed]]-$P$7)/$P$9</f>
        <v>0.2</v>
      </c>
      <c r="K460" s="4">
        <f>(Table1[[#This Row],[sp_attack]]-$P$12)/$P$14</f>
        <v>0.28260869565217389</v>
      </c>
      <c r="L460" s="4">
        <f>(Table1[[#This Row],[sp_defense]]-$P$17)/$P$19</f>
        <v>0.19047619047619047</v>
      </c>
    </row>
    <row r="461" spans="1:12">
      <c r="A461" t="s">
        <v>3081</v>
      </c>
      <c r="B461" t="s">
        <v>1586</v>
      </c>
      <c r="C461" t="s">
        <v>45</v>
      </c>
      <c r="D461" t="s">
        <v>136</v>
      </c>
      <c r="E461">
        <v>1250000</v>
      </c>
      <c r="F461">
        <v>30</v>
      </c>
      <c r="G461">
        <v>132</v>
      </c>
      <c r="H461">
        <v>105</v>
      </c>
      <c r="I461" s="4">
        <f>(Table1[[#This Row],[experience_growth]]-$P$3)/$P$4</f>
        <v>0.625</v>
      </c>
      <c r="J461" s="4">
        <f>(Table1[[#This Row],[speed]]-$P$7)/$P$9</f>
        <v>0.14285714285714285</v>
      </c>
      <c r="K461" s="4">
        <f>(Table1[[#This Row],[sp_attack]]-$P$12)/$P$14</f>
        <v>0.66304347826086951</v>
      </c>
      <c r="L461" s="4">
        <f>(Table1[[#This Row],[sp_defense]]-$P$17)/$P$19</f>
        <v>0.40476190476190477</v>
      </c>
    </row>
    <row r="462" spans="1:12">
      <c r="A462" t="s">
        <v>2889</v>
      </c>
      <c r="B462" t="s">
        <v>1589</v>
      </c>
      <c r="C462" t="s">
        <v>109</v>
      </c>
      <c r="D462" t="s">
        <v>136</v>
      </c>
      <c r="E462">
        <v>1059860</v>
      </c>
      <c r="F462">
        <v>125</v>
      </c>
      <c r="G462">
        <v>45</v>
      </c>
      <c r="H462">
        <v>85</v>
      </c>
      <c r="I462" s="4">
        <f>(Table1[[#This Row],[experience_growth]]-$P$3)/$P$4</f>
        <v>0.44217307692307695</v>
      </c>
      <c r="J462" s="4">
        <f>(Table1[[#This Row],[speed]]-$P$7)/$P$9</f>
        <v>0.68571428571428572</v>
      </c>
      <c r="K462" s="4">
        <f>(Table1[[#This Row],[sp_attack]]-$P$12)/$P$14</f>
        <v>0.19021739130434784</v>
      </c>
      <c r="L462" s="4">
        <f>(Table1[[#This Row],[sp_defense]]-$P$17)/$P$19</f>
        <v>0.30952380952380953</v>
      </c>
    </row>
    <row r="463" spans="1:12">
      <c r="A463" t="s">
        <v>3082</v>
      </c>
      <c r="B463" t="s">
        <v>1592</v>
      </c>
      <c r="C463" t="s">
        <v>128</v>
      </c>
      <c r="D463" t="s">
        <v>307</v>
      </c>
      <c r="E463">
        <v>1000000</v>
      </c>
      <c r="F463">
        <v>60</v>
      </c>
      <c r="G463">
        <v>130</v>
      </c>
      <c r="H463">
        <v>90</v>
      </c>
      <c r="I463" s="4">
        <f>(Table1[[#This Row],[experience_growth]]-$P$3)/$P$4</f>
        <v>0.38461538461538464</v>
      </c>
      <c r="J463" s="4">
        <f>(Table1[[#This Row],[speed]]-$P$7)/$P$9</f>
        <v>0.31428571428571428</v>
      </c>
      <c r="K463" s="4">
        <f>(Table1[[#This Row],[sp_attack]]-$P$12)/$P$14</f>
        <v>0.65217391304347827</v>
      </c>
      <c r="L463" s="4">
        <f>(Table1[[#This Row],[sp_defense]]-$P$17)/$P$19</f>
        <v>0.33333333333333331</v>
      </c>
    </row>
    <row r="464" spans="1:12">
      <c r="A464" t="s">
        <v>2817</v>
      </c>
      <c r="B464" t="s">
        <v>1594</v>
      </c>
      <c r="C464" t="s">
        <v>99</v>
      </c>
      <c r="E464">
        <v>1000000</v>
      </c>
      <c r="F464">
        <v>50</v>
      </c>
      <c r="G464">
        <v>80</v>
      </c>
      <c r="H464">
        <v>95</v>
      </c>
      <c r="I464" s="4">
        <f>(Table1[[#This Row],[experience_growth]]-$P$3)/$P$4</f>
        <v>0.38461538461538464</v>
      </c>
      <c r="J464" s="4">
        <f>(Table1[[#This Row],[speed]]-$P$7)/$P$9</f>
        <v>0.25714285714285712</v>
      </c>
      <c r="K464" s="4">
        <f>(Table1[[#This Row],[sp_attack]]-$P$12)/$P$14</f>
        <v>0.38043478260869568</v>
      </c>
      <c r="L464" s="4">
        <f>(Table1[[#This Row],[sp_defense]]-$P$17)/$P$19</f>
        <v>0.35714285714285715</v>
      </c>
    </row>
    <row r="465" spans="1:12">
      <c r="A465" t="s">
        <v>2770</v>
      </c>
      <c r="B465" t="s">
        <v>1597</v>
      </c>
      <c r="C465" t="s">
        <v>135</v>
      </c>
      <c r="D465" t="s">
        <v>284</v>
      </c>
      <c r="E465">
        <v>1250000</v>
      </c>
      <c r="F465">
        <v>40</v>
      </c>
      <c r="G465">
        <v>55</v>
      </c>
      <c r="H465">
        <v>55</v>
      </c>
      <c r="I465" s="4">
        <f>(Table1[[#This Row],[experience_growth]]-$P$3)/$P$4</f>
        <v>0.625</v>
      </c>
      <c r="J465" s="4">
        <f>(Table1[[#This Row],[speed]]-$P$7)/$P$9</f>
        <v>0.2</v>
      </c>
      <c r="K465" s="4">
        <f>(Table1[[#This Row],[sp_attack]]-$P$12)/$P$14</f>
        <v>0.24456521739130435</v>
      </c>
      <c r="L465" s="4">
        <f>(Table1[[#This Row],[sp_defense]]-$P$17)/$P$19</f>
        <v>0.16666666666666666</v>
      </c>
    </row>
    <row r="466" spans="1:12">
      <c r="A466" t="s">
        <v>2820</v>
      </c>
      <c r="B466" t="s">
        <v>1599</v>
      </c>
      <c r="C466" t="s">
        <v>45</v>
      </c>
      <c r="E466">
        <v>1000000</v>
      </c>
      <c r="F466">
        <v>50</v>
      </c>
      <c r="G466">
        <v>110</v>
      </c>
      <c r="H466">
        <v>50</v>
      </c>
      <c r="I466" s="4">
        <f>(Table1[[#This Row],[experience_growth]]-$P$3)/$P$4</f>
        <v>0.38461538461538464</v>
      </c>
      <c r="J466" s="4">
        <f>(Table1[[#This Row],[speed]]-$P$7)/$P$9</f>
        <v>0.25714285714285712</v>
      </c>
      <c r="K466" s="4">
        <f>(Table1[[#This Row],[sp_attack]]-$P$12)/$P$14</f>
        <v>0.54347826086956519</v>
      </c>
      <c r="L466" s="4">
        <f>(Table1[[#This Row],[sp_defense]]-$P$17)/$P$19</f>
        <v>0.14285714285714285</v>
      </c>
    </row>
    <row r="467" spans="1:12">
      <c r="A467" t="s">
        <v>3083</v>
      </c>
      <c r="B467" t="s">
        <v>1603</v>
      </c>
      <c r="C467" t="s">
        <v>128</v>
      </c>
      <c r="E467">
        <v>1000000</v>
      </c>
      <c r="F467">
        <v>95</v>
      </c>
      <c r="G467">
        <v>95</v>
      </c>
      <c r="H467">
        <v>85</v>
      </c>
      <c r="I467" s="4">
        <f>(Table1[[#This Row],[experience_growth]]-$P$3)/$P$4</f>
        <v>0.38461538461538464</v>
      </c>
      <c r="J467" s="4">
        <f>(Table1[[#This Row],[speed]]-$P$7)/$P$9</f>
        <v>0.51428571428571423</v>
      </c>
      <c r="K467" s="4">
        <f>(Table1[[#This Row],[sp_attack]]-$P$12)/$P$14</f>
        <v>0.46195652173913043</v>
      </c>
      <c r="L467" s="4">
        <f>(Table1[[#This Row],[sp_defense]]-$P$17)/$P$19</f>
        <v>0.30952380952380953</v>
      </c>
    </row>
    <row r="468" spans="1:12">
      <c r="A468" t="s">
        <v>3084</v>
      </c>
      <c r="B468" t="s">
        <v>1606</v>
      </c>
      <c r="C468" t="s">
        <v>55</v>
      </c>
      <c r="E468">
        <v>1000000</v>
      </c>
      <c r="F468">
        <v>83</v>
      </c>
      <c r="G468">
        <v>125</v>
      </c>
      <c r="H468">
        <v>95</v>
      </c>
      <c r="I468" s="4">
        <f>(Table1[[#This Row],[experience_growth]]-$P$3)/$P$4</f>
        <v>0.38461538461538464</v>
      </c>
      <c r="J468" s="4">
        <f>(Table1[[#This Row],[speed]]-$P$7)/$P$9</f>
        <v>0.44571428571428573</v>
      </c>
      <c r="K468" s="4">
        <f>(Table1[[#This Row],[sp_attack]]-$P$12)/$P$14</f>
        <v>0.625</v>
      </c>
      <c r="L468" s="4">
        <f>(Table1[[#This Row],[sp_defense]]-$P$17)/$P$19</f>
        <v>0.35714285714285715</v>
      </c>
    </row>
    <row r="469" spans="1:12">
      <c r="A469" t="s">
        <v>3085</v>
      </c>
      <c r="B469" t="s">
        <v>1609</v>
      </c>
      <c r="C469" t="s">
        <v>159</v>
      </c>
      <c r="D469" t="s">
        <v>61</v>
      </c>
      <c r="E469">
        <v>800000</v>
      </c>
      <c r="F469">
        <v>80</v>
      </c>
      <c r="G469">
        <v>120</v>
      </c>
      <c r="H469">
        <v>115</v>
      </c>
      <c r="I469" s="4">
        <f>(Table1[[#This Row],[experience_growth]]-$P$3)/$P$4</f>
        <v>0.19230769230769232</v>
      </c>
      <c r="J469" s="4">
        <f>(Table1[[#This Row],[speed]]-$P$7)/$P$9</f>
        <v>0.42857142857142855</v>
      </c>
      <c r="K469" s="4">
        <f>(Table1[[#This Row],[sp_attack]]-$P$12)/$P$14</f>
        <v>0.59782608695652173</v>
      </c>
      <c r="L469" s="4">
        <f>(Table1[[#This Row],[sp_defense]]-$P$17)/$P$19</f>
        <v>0.45238095238095238</v>
      </c>
    </row>
    <row r="470" spans="1:12">
      <c r="A470" t="s">
        <v>3086</v>
      </c>
      <c r="B470" t="s">
        <v>1613</v>
      </c>
      <c r="C470" t="s">
        <v>77</v>
      </c>
      <c r="D470" t="s">
        <v>61</v>
      </c>
      <c r="E470">
        <v>1000000</v>
      </c>
      <c r="F470">
        <v>95</v>
      </c>
      <c r="G470">
        <v>116</v>
      </c>
      <c r="H470">
        <v>56</v>
      </c>
      <c r="I470" s="4">
        <f>(Table1[[#This Row],[experience_growth]]-$P$3)/$P$4</f>
        <v>0.38461538461538464</v>
      </c>
      <c r="J470" s="4">
        <f>(Table1[[#This Row],[speed]]-$P$7)/$P$9</f>
        <v>0.51428571428571423</v>
      </c>
      <c r="K470" s="4">
        <f>(Table1[[#This Row],[sp_attack]]-$P$12)/$P$14</f>
        <v>0.57608695652173914</v>
      </c>
      <c r="L470" s="4">
        <f>(Table1[[#This Row],[sp_defense]]-$P$17)/$P$19</f>
        <v>0.17142857142857143</v>
      </c>
    </row>
    <row r="471" spans="1:12">
      <c r="A471" t="s">
        <v>3087</v>
      </c>
      <c r="B471" t="s">
        <v>1617</v>
      </c>
      <c r="C471" t="s">
        <v>45</v>
      </c>
      <c r="E471">
        <v>1000000</v>
      </c>
      <c r="F471">
        <v>95</v>
      </c>
      <c r="G471">
        <v>60</v>
      </c>
      <c r="H471">
        <v>65</v>
      </c>
      <c r="I471" s="4">
        <f>(Table1[[#This Row],[experience_growth]]-$P$3)/$P$4</f>
        <v>0.38461538461538464</v>
      </c>
      <c r="J471" s="4">
        <f>(Table1[[#This Row],[speed]]-$P$7)/$P$9</f>
        <v>0.51428571428571423</v>
      </c>
      <c r="K471" s="4">
        <f>(Table1[[#This Row],[sp_attack]]-$P$12)/$P$14</f>
        <v>0.27173913043478259</v>
      </c>
      <c r="L471" s="4">
        <f>(Table1[[#This Row],[sp_defense]]-$P$17)/$P$19</f>
        <v>0.21428571428571427</v>
      </c>
    </row>
    <row r="472" spans="1:12">
      <c r="A472" t="s">
        <v>3088</v>
      </c>
      <c r="B472" t="s">
        <v>1621</v>
      </c>
      <c r="C472" t="s">
        <v>136</v>
      </c>
      <c r="E472">
        <v>1000000</v>
      </c>
      <c r="F472">
        <v>65</v>
      </c>
      <c r="G472">
        <v>130</v>
      </c>
      <c r="H472">
        <v>95</v>
      </c>
      <c r="I472" s="4">
        <f>(Table1[[#This Row],[experience_growth]]-$P$3)/$P$4</f>
        <v>0.38461538461538464</v>
      </c>
      <c r="J472" s="4">
        <f>(Table1[[#This Row],[speed]]-$P$7)/$P$9</f>
        <v>0.34285714285714286</v>
      </c>
      <c r="K472" s="4">
        <f>(Table1[[#This Row],[sp_attack]]-$P$12)/$P$14</f>
        <v>0.65217391304347827</v>
      </c>
      <c r="L472" s="4">
        <f>(Table1[[#This Row],[sp_defense]]-$P$17)/$P$19</f>
        <v>0.35714285714285715</v>
      </c>
    </row>
    <row r="473" spans="1:12">
      <c r="A473" t="s">
        <v>3089</v>
      </c>
      <c r="B473" t="s">
        <v>1625</v>
      </c>
      <c r="C473" t="s">
        <v>135</v>
      </c>
      <c r="D473" t="s">
        <v>61</v>
      </c>
      <c r="E473">
        <v>1059860</v>
      </c>
      <c r="F473">
        <v>95</v>
      </c>
      <c r="G473">
        <v>45</v>
      </c>
      <c r="H473">
        <v>75</v>
      </c>
      <c r="I473" s="4">
        <f>(Table1[[#This Row],[experience_growth]]-$P$3)/$P$4</f>
        <v>0.44217307692307695</v>
      </c>
      <c r="J473" s="4">
        <f>(Table1[[#This Row],[speed]]-$P$7)/$P$9</f>
        <v>0.51428571428571423</v>
      </c>
      <c r="K473" s="4">
        <f>(Table1[[#This Row],[sp_attack]]-$P$12)/$P$14</f>
        <v>0.19021739130434784</v>
      </c>
      <c r="L473" s="4">
        <f>(Table1[[#This Row],[sp_defense]]-$P$17)/$P$19</f>
        <v>0.26190476190476192</v>
      </c>
    </row>
    <row r="474" spans="1:12">
      <c r="A474" t="s">
        <v>3090</v>
      </c>
      <c r="B474" t="s">
        <v>1628</v>
      </c>
      <c r="C474" t="s">
        <v>136</v>
      </c>
      <c r="D474" t="s">
        <v>135</v>
      </c>
      <c r="E474">
        <v>1250000</v>
      </c>
      <c r="F474">
        <v>80</v>
      </c>
      <c r="G474">
        <v>70</v>
      </c>
      <c r="H474">
        <v>60</v>
      </c>
      <c r="I474" s="4">
        <f>(Table1[[#This Row],[experience_growth]]-$P$3)/$P$4</f>
        <v>0.625</v>
      </c>
      <c r="J474" s="4">
        <f>(Table1[[#This Row],[speed]]-$P$7)/$P$9</f>
        <v>0.42857142857142855</v>
      </c>
      <c r="K474" s="4">
        <f>(Table1[[#This Row],[sp_attack]]-$P$12)/$P$14</f>
        <v>0.32608695652173914</v>
      </c>
      <c r="L474" s="4">
        <f>(Table1[[#This Row],[sp_defense]]-$P$17)/$P$19</f>
        <v>0.19047619047619047</v>
      </c>
    </row>
    <row r="475" spans="1:12">
      <c r="A475" t="s">
        <v>2840</v>
      </c>
      <c r="B475" t="s">
        <v>1631</v>
      </c>
      <c r="C475" t="s">
        <v>99</v>
      </c>
      <c r="E475">
        <v>1000000</v>
      </c>
      <c r="F475">
        <v>90</v>
      </c>
      <c r="G475">
        <v>135</v>
      </c>
      <c r="H475">
        <v>75</v>
      </c>
      <c r="I475" s="4">
        <f>(Table1[[#This Row],[experience_growth]]-$P$3)/$P$4</f>
        <v>0.38461538461538464</v>
      </c>
      <c r="J475" s="4">
        <f>(Table1[[#This Row],[speed]]-$P$7)/$P$9</f>
        <v>0.48571428571428571</v>
      </c>
      <c r="K475" s="4">
        <f>(Table1[[#This Row],[sp_attack]]-$P$12)/$P$14</f>
        <v>0.67934782608695654</v>
      </c>
      <c r="L475" s="4">
        <f>(Table1[[#This Row],[sp_defense]]-$P$17)/$P$19</f>
        <v>0.26190476190476192</v>
      </c>
    </row>
    <row r="476" spans="1:12">
      <c r="A476" t="s">
        <v>3091</v>
      </c>
      <c r="B476" t="s">
        <v>1635</v>
      </c>
      <c r="C476" t="s">
        <v>253</v>
      </c>
      <c r="D476" t="s">
        <v>231</v>
      </c>
      <c r="E476">
        <v>1250000</v>
      </c>
      <c r="F476">
        <v>110</v>
      </c>
      <c r="G476">
        <v>65</v>
      </c>
      <c r="H476">
        <v>115</v>
      </c>
      <c r="I476" s="4">
        <f>(Table1[[#This Row],[experience_growth]]-$P$3)/$P$4</f>
        <v>0.625</v>
      </c>
      <c r="J476" s="4">
        <f>(Table1[[#This Row],[speed]]-$P$7)/$P$9</f>
        <v>0.6</v>
      </c>
      <c r="K476" s="4">
        <f>(Table1[[#This Row],[sp_attack]]-$P$12)/$P$14</f>
        <v>0.29891304347826086</v>
      </c>
      <c r="L476" s="4">
        <f>(Table1[[#This Row],[sp_defense]]-$P$17)/$P$19</f>
        <v>0.45238095238095238</v>
      </c>
    </row>
    <row r="477" spans="1:12">
      <c r="A477" t="s">
        <v>2953</v>
      </c>
      <c r="B477" t="s">
        <v>1637</v>
      </c>
      <c r="C477" t="s">
        <v>284</v>
      </c>
      <c r="D477" t="s">
        <v>307</v>
      </c>
      <c r="E477">
        <v>1000000</v>
      </c>
      <c r="F477">
        <v>40</v>
      </c>
      <c r="G477">
        <v>75</v>
      </c>
      <c r="H477">
        <v>150</v>
      </c>
      <c r="I477" s="4">
        <f>(Table1[[#This Row],[experience_growth]]-$P$3)/$P$4</f>
        <v>0.38461538461538464</v>
      </c>
      <c r="J477" s="4">
        <f>(Table1[[#This Row],[speed]]-$P$7)/$P$9</f>
        <v>0.2</v>
      </c>
      <c r="K477" s="4">
        <f>(Table1[[#This Row],[sp_attack]]-$P$12)/$P$14</f>
        <v>0.35326086956521741</v>
      </c>
      <c r="L477" s="4">
        <f>(Table1[[#This Row],[sp_defense]]-$P$17)/$P$19</f>
        <v>0.61904761904761907</v>
      </c>
    </row>
    <row r="478" spans="1:12">
      <c r="A478" t="s">
        <v>3092</v>
      </c>
      <c r="B478" t="s">
        <v>1640</v>
      </c>
      <c r="C478" t="s">
        <v>343</v>
      </c>
      <c r="E478">
        <v>800000</v>
      </c>
      <c r="F478">
        <v>45</v>
      </c>
      <c r="G478">
        <v>65</v>
      </c>
      <c r="H478">
        <v>135</v>
      </c>
      <c r="I478" s="4">
        <f>(Table1[[#This Row],[experience_growth]]-$P$3)/$P$4</f>
        <v>0.19230769230769232</v>
      </c>
      <c r="J478" s="4">
        <f>(Table1[[#This Row],[speed]]-$P$7)/$P$9</f>
        <v>0.22857142857142856</v>
      </c>
      <c r="K478" s="4">
        <f>(Table1[[#This Row],[sp_attack]]-$P$12)/$P$14</f>
        <v>0.29891304347826086</v>
      </c>
      <c r="L478" s="4">
        <f>(Table1[[#This Row],[sp_defense]]-$P$17)/$P$19</f>
        <v>0.54761904761904767</v>
      </c>
    </row>
    <row r="479" spans="1:12">
      <c r="A479" t="s">
        <v>3093</v>
      </c>
      <c r="B479" t="s">
        <v>1644</v>
      </c>
      <c r="C479" t="s">
        <v>136</v>
      </c>
      <c r="D479" t="s">
        <v>343</v>
      </c>
      <c r="E479">
        <v>1000000</v>
      </c>
      <c r="F479">
        <v>110</v>
      </c>
      <c r="G479">
        <v>80</v>
      </c>
      <c r="H479">
        <v>70</v>
      </c>
      <c r="I479" s="4">
        <f>(Table1[[#This Row],[experience_growth]]-$P$3)/$P$4</f>
        <v>0.38461538461538464</v>
      </c>
      <c r="J479" s="4">
        <f>(Table1[[#This Row],[speed]]-$P$7)/$P$9</f>
        <v>0.6</v>
      </c>
      <c r="K479" s="4">
        <f>(Table1[[#This Row],[sp_attack]]-$P$12)/$P$14</f>
        <v>0.38043478260869568</v>
      </c>
      <c r="L479" s="4">
        <f>(Table1[[#This Row],[sp_defense]]-$P$17)/$P$19</f>
        <v>0.23809523809523808</v>
      </c>
    </row>
    <row r="480" spans="1:12">
      <c r="A480" t="s">
        <v>3094</v>
      </c>
      <c r="B480" t="s">
        <v>1647</v>
      </c>
      <c r="C480" t="s">
        <v>128</v>
      </c>
      <c r="D480" t="s">
        <v>343</v>
      </c>
      <c r="E480">
        <v>1000000</v>
      </c>
      <c r="F480">
        <v>86</v>
      </c>
      <c r="G480">
        <v>105</v>
      </c>
      <c r="H480">
        <v>107</v>
      </c>
      <c r="I480" s="4">
        <f>(Table1[[#This Row],[experience_growth]]-$P$3)/$P$4</f>
        <v>0.38461538461538464</v>
      </c>
      <c r="J480" s="4">
        <f>(Table1[[#This Row],[speed]]-$P$7)/$P$9</f>
        <v>0.46285714285714286</v>
      </c>
      <c r="K480" s="4">
        <f>(Table1[[#This Row],[sp_attack]]-$P$12)/$P$14</f>
        <v>0.51630434782608692</v>
      </c>
      <c r="L480" s="4">
        <f>(Table1[[#This Row],[sp_defense]]-$P$17)/$P$19</f>
        <v>0.41428571428571431</v>
      </c>
    </row>
    <row r="481" spans="1:12">
      <c r="A481" t="s">
        <v>3095</v>
      </c>
      <c r="B481" t="s">
        <v>1650</v>
      </c>
      <c r="C481" t="s">
        <v>253</v>
      </c>
      <c r="E481">
        <v>1250000</v>
      </c>
      <c r="F481">
        <v>95</v>
      </c>
      <c r="G481">
        <v>75</v>
      </c>
      <c r="H481">
        <v>130</v>
      </c>
      <c r="I481" s="4">
        <f>(Table1[[#This Row],[experience_growth]]-$P$3)/$P$4</f>
        <v>0.625</v>
      </c>
      <c r="J481" s="4">
        <f>(Table1[[#This Row],[speed]]-$P$7)/$P$9</f>
        <v>0.51428571428571423</v>
      </c>
      <c r="K481" s="4">
        <f>(Table1[[#This Row],[sp_attack]]-$P$12)/$P$14</f>
        <v>0.35326086956521741</v>
      </c>
      <c r="L481" s="4">
        <f>(Table1[[#This Row],[sp_defense]]-$P$17)/$P$19</f>
        <v>0.52380952380952384</v>
      </c>
    </row>
    <row r="482" spans="1:12">
      <c r="A482" t="s">
        <v>2937</v>
      </c>
      <c r="B482" t="s">
        <v>1652</v>
      </c>
      <c r="C482" t="s">
        <v>253</v>
      </c>
      <c r="E482">
        <v>1250000</v>
      </c>
      <c r="F482">
        <v>80</v>
      </c>
      <c r="G482">
        <v>105</v>
      </c>
      <c r="H482">
        <v>105</v>
      </c>
      <c r="I482" s="4">
        <f>(Table1[[#This Row],[experience_growth]]-$P$3)/$P$4</f>
        <v>0.625</v>
      </c>
      <c r="J482" s="4">
        <f>(Table1[[#This Row],[speed]]-$P$7)/$P$9</f>
        <v>0.42857142857142855</v>
      </c>
      <c r="K482" s="4">
        <f>(Table1[[#This Row],[sp_attack]]-$P$12)/$P$14</f>
        <v>0.51630434782608692</v>
      </c>
      <c r="L482" s="4">
        <f>(Table1[[#This Row],[sp_defense]]-$P$17)/$P$19</f>
        <v>0.40476190476190477</v>
      </c>
    </row>
    <row r="483" spans="1:12">
      <c r="A483" t="s">
        <v>3096</v>
      </c>
      <c r="B483" t="s">
        <v>1655</v>
      </c>
      <c r="C483" t="s">
        <v>253</v>
      </c>
      <c r="E483">
        <v>1250000</v>
      </c>
      <c r="F483">
        <v>115</v>
      </c>
      <c r="G483">
        <v>125</v>
      </c>
      <c r="H483">
        <v>70</v>
      </c>
      <c r="I483" s="4">
        <f>(Table1[[#This Row],[experience_growth]]-$P$3)/$P$4</f>
        <v>0.625</v>
      </c>
      <c r="J483" s="4">
        <f>(Table1[[#This Row],[speed]]-$P$7)/$P$9</f>
        <v>0.62857142857142856</v>
      </c>
      <c r="K483" s="4">
        <f>(Table1[[#This Row],[sp_attack]]-$P$12)/$P$14</f>
        <v>0.625</v>
      </c>
      <c r="L483" s="4">
        <f>(Table1[[#This Row],[sp_defense]]-$P$17)/$P$19</f>
        <v>0.23809523809523808</v>
      </c>
    </row>
    <row r="484" spans="1:12">
      <c r="A484" t="s">
        <v>3097</v>
      </c>
      <c r="B484" t="s">
        <v>1659</v>
      </c>
      <c r="C484" t="s">
        <v>307</v>
      </c>
      <c r="D484" t="s">
        <v>538</v>
      </c>
      <c r="E484">
        <v>1250000</v>
      </c>
      <c r="F484">
        <v>90</v>
      </c>
      <c r="G484">
        <v>150</v>
      </c>
      <c r="H484">
        <v>100</v>
      </c>
      <c r="I484" s="4">
        <f>(Table1[[#This Row],[experience_growth]]-$P$3)/$P$4</f>
        <v>0.625</v>
      </c>
      <c r="J484" s="4">
        <f>(Table1[[#This Row],[speed]]-$P$7)/$P$9</f>
        <v>0.48571428571428571</v>
      </c>
      <c r="K484" s="4">
        <f>(Table1[[#This Row],[sp_attack]]-$P$12)/$P$14</f>
        <v>0.76086956521739135</v>
      </c>
      <c r="L484" s="4">
        <f>(Table1[[#This Row],[sp_defense]]-$P$17)/$P$19</f>
        <v>0.38095238095238093</v>
      </c>
    </row>
    <row r="485" spans="1:12">
      <c r="A485" t="s">
        <v>3098</v>
      </c>
      <c r="B485" t="s">
        <v>1662</v>
      </c>
      <c r="C485" t="s">
        <v>66</v>
      </c>
      <c r="D485" t="s">
        <v>538</v>
      </c>
      <c r="E485">
        <v>1250000</v>
      </c>
      <c r="F485">
        <v>100</v>
      </c>
      <c r="G485">
        <v>150</v>
      </c>
      <c r="H485">
        <v>120</v>
      </c>
      <c r="I485" s="4">
        <f>(Table1[[#This Row],[experience_growth]]-$P$3)/$P$4</f>
        <v>0.625</v>
      </c>
      <c r="J485" s="4">
        <f>(Table1[[#This Row],[speed]]-$P$7)/$P$9</f>
        <v>0.54285714285714282</v>
      </c>
      <c r="K485" s="4">
        <f>(Table1[[#This Row],[sp_attack]]-$P$12)/$P$14</f>
        <v>0.76086956521739135</v>
      </c>
      <c r="L485" s="4">
        <f>(Table1[[#This Row],[sp_defense]]-$P$17)/$P$19</f>
        <v>0.47619047619047616</v>
      </c>
    </row>
    <row r="486" spans="1:12">
      <c r="A486" t="s">
        <v>3099</v>
      </c>
      <c r="B486" t="s">
        <v>1666</v>
      </c>
      <c r="C486" t="s">
        <v>55</v>
      </c>
      <c r="D486" t="s">
        <v>307</v>
      </c>
      <c r="E486">
        <v>1250000</v>
      </c>
      <c r="F486">
        <v>77</v>
      </c>
      <c r="G486">
        <v>130</v>
      </c>
      <c r="H486">
        <v>106</v>
      </c>
      <c r="I486" s="4">
        <f>(Table1[[#This Row],[experience_growth]]-$P$3)/$P$4</f>
        <v>0.625</v>
      </c>
      <c r="J486" s="4">
        <f>(Table1[[#This Row],[speed]]-$P$7)/$P$9</f>
        <v>0.41142857142857142</v>
      </c>
      <c r="K486" s="4">
        <f>(Table1[[#This Row],[sp_attack]]-$P$12)/$P$14</f>
        <v>0.65217391304347827</v>
      </c>
      <c r="L486" s="4">
        <f>(Table1[[#This Row],[sp_defense]]-$P$17)/$P$19</f>
        <v>0.40952380952380951</v>
      </c>
    </row>
    <row r="487" spans="1:12">
      <c r="A487" t="s">
        <v>3100</v>
      </c>
      <c r="B487" t="s">
        <v>1670</v>
      </c>
      <c r="C487" t="s">
        <v>99</v>
      </c>
      <c r="E487">
        <v>1250000</v>
      </c>
      <c r="F487">
        <v>100</v>
      </c>
      <c r="G487">
        <v>80</v>
      </c>
      <c r="H487">
        <v>110</v>
      </c>
      <c r="I487" s="4">
        <f>(Table1[[#This Row],[experience_growth]]-$P$3)/$P$4</f>
        <v>0.625</v>
      </c>
      <c r="J487" s="4">
        <f>(Table1[[#This Row],[speed]]-$P$7)/$P$9</f>
        <v>0.54285714285714282</v>
      </c>
      <c r="K487" s="4">
        <f>(Table1[[#This Row],[sp_attack]]-$P$12)/$P$14</f>
        <v>0.38043478260869568</v>
      </c>
      <c r="L487" s="4">
        <f>(Table1[[#This Row],[sp_defense]]-$P$17)/$P$19</f>
        <v>0.42857142857142855</v>
      </c>
    </row>
    <row r="488" spans="1:12">
      <c r="A488" t="s">
        <v>3101</v>
      </c>
      <c r="B488" t="s">
        <v>1674</v>
      </c>
      <c r="C488" t="s">
        <v>343</v>
      </c>
      <c r="D488" t="s">
        <v>538</v>
      </c>
      <c r="E488">
        <v>1250000</v>
      </c>
      <c r="F488">
        <v>90</v>
      </c>
      <c r="G488">
        <v>120</v>
      </c>
      <c r="H488">
        <v>100</v>
      </c>
      <c r="I488" s="4">
        <f>(Table1[[#This Row],[experience_growth]]-$P$3)/$P$4</f>
        <v>0.625</v>
      </c>
      <c r="J488" s="4">
        <f>(Table1[[#This Row],[speed]]-$P$7)/$P$9</f>
        <v>0.48571428571428571</v>
      </c>
      <c r="K488" s="4">
        <f>(Table1[[#This Row],[sp_attack]]-$P$12)/$P$14</f>
        <v>0.59782608695652173</v>
      </c>
      <c r="L488" s="4">
        <f>(Table1[[#This Row],[sp_defense]]-$P$17)/$P$19</f>
        <v>0.38095238095238093</v>
      </c>
    </row>
    <row r="489" spans="1:12">
      <c r="A489" t="s">
        <v>3102</v>
      </c>
      <c r="B489" t="s">
        <v>1677</v>
      </c>
      <c r="C489" t="s">
        <v>253</v>
      </c>
      <c r="E489">
        <v>1250000</v>
      </c>
      <c r="F489">
        <v>85</v>
      </c>
      <c r="G489">
        <v>75</v>
      </c>
      <c r="H489">
        <v>130</v>
      </c>
      <c r="I489" s="4">
        <f>(Table1[[#This Row],[experience_growth]]-$P$3)/$P$4</f>
        <v>0.625</v>
      </c>
      <c r="J489" s="4">
        <f>(Table1[[#This Row],[speed]]-$P$7)/$P$9</f>
        <v>0.45714285714285713</v>
      </c>
      <c r="K489" s="4">
        <f>(Table1[[#This Row],[sp_attack]]-$P$12)/$P$14</f>
        <v>0.35326086956521741</v>
      </c>
      <c r="L489" s="4">
        <f>(Table1[[#This Row],[sp_defense]]-$P$17)/$P$19</f>
        <v>0.52380952380952384</v>
      </c>
    </row>
    <row r="490" spans="1:12">
      <c r="A490" t="s">
        <v>3103</v>
      </c>
      <c r="B490" t="s">
        <v>1681</v>
      </c>
      <c r="C490" t="s">
        <v>66</v>
      </c>
      <c r="E490">
        <v>1250000</v>
      </c>
      <c r="F490">
        <v>80</v>
      </c>
      <c r="G490">
        <v>80</v>
      </c>
      <c r="H490">
        <v>80</v>
      </c>
      <c r="I490" s="4">
        <f>(Table1[[#This Row],[experience_growth]]-$P$3)/$P$4</f>
        <v>0.625</v>
      </c>
      <c r="J490" s="4">
        <f>(Table1[[#This Row],[speed]]-$P$7)/$P$9</f>
        <v>0.42857142857142855</v>
      </c>
      <c r="K490" s="4">
        <f>(Table1[[#This Row],[sp_attack]]-$P$12)/$P$14</f>
        <v>0.38043478260869568</v>
      </c>
      <c r="L490" s="4">
        <f>(Table1[[#This Row],[sp_defense]]-$P$17)/$P$19</f>
        <v>0.2857142857142857</v>
      </c>
    </row>
    <row r="491" spans="1:12">
      <c r="A491" t="s">
        <v>3104</v>
      </c>
      <c r="B491" t="s">
        <v>1684</v>
      </c>
      <c r="C491" t="s">
        <v>66</v>
      </c>
      <c r="E491">
        <v>1250000</v>
      </c>
      <c r="F491">
        <v>100</v>
      </c>
      <c r="G491">
        <v>100</v>
      </c>
      <c r="H491">
        <v>100</v>
      </c>
      <c r="I491" s="4">
        <f>(Table1[[#This Row],[experience_growth]]-$P$3)/$P$4</f>
        <v>0.625</v>
      </c>
      <c r="J491" s="4">
        <f>(Table1[[#This Row],[speed]]-$P$7)/$P$9</f>
        <v>0.54285714285714282</v>
      </c>
      <c r="K491" s="4">
        <f>(Table1[[#This Row],[sp_attack]]-$P$12)/$P$14</f>
        <v>0.4891304347826087</v>
      </c>
      <c r="L491" s="4">
        <f>(Table1[[#This Row],[sp_defense]]-$P$17)/$P$19</f>
        <v>0.38095238095238093</v>
      </c>
    </row>
    <row r="492" spans="1:12">
      <c r="A492" t="s">
        <v>3105</v>
      </c>
      <c r="B492" t="s">
        <v>1688</v>
      </c>
      <c r="C492" t="s">
        <v>109</v>
      </c>
      <c r="E492">
        <v>1250000</v>
      </c>
      <c r="F492">
        <v>125</v>
      </c>
      <c r="G492">
        <v>135</v>
      </c>
      <c r="H492">
        <v>90</v>
      </c>
      <c r="I492" s="4">
        <f>(Table1[[#This Row],[experience_growth]]-$P$3)/$P$4</f>
        <v>0.625</v>
      </c>
      <c r="J492" s="4">
        <f>(Table1[[#This Row],[speed]]-$P$7)/$P$9</f>
        <v>0.68571428571428572</v>
      </c>
      <c r="K492" s="4">
        <f>(Table1[[#This Row],[sp_attack]]-$P$12)/$P$14</f>
        <v>0.67934782608695654</v>
      </c>
      <c r="L492" s="4">
        <f>(Table1[[#This Row],[sp_defense]]-$P$17)/$P$19</f>
        <v>0.33333333333333331</v>
      </c>
    </row>
    <row r="493" spans="1:12">
      <c r="A493" t="s">
        <v>3106</v>
      </c>
      <c r="B493" t="s">
        <v>1692</v>
      </c>
      <c r="C493" t="s">
        <v>45</v>
      </c>
      <c r="D493" t="s">
        <v>45</v>
      </c>
      <c r="E493">
        <v>1059860</v>
      </c>
      <c r="F493">
        <v>127</v>
      </c>
      <c r="G493">
        <v>120</v>
      </c>
      <c r="H493">
        <v>75</v>
      </c>
      <c r="I493" s="4">
        <f>(Table1[[#This Row],[experience_growth]]-$P$3)/$P$4</f>
        <v>0.44217307692307695</v>
      </c>
      <c r="J493" s="4">
        <f>(Table1[[#This Row],[speed]]-$P$7)/$P$9</f>
        <v>0.69714285714285718</v>
      </c>
      <c r="K493" s="4">
        <f>(Table1[[#This Row],[sp_attack]]-$P$12)/$P$14</f>
        <v>0.59782608695652173</v>
      </c>
      <c r="L493" s="4">
        <f>(Table1[[#This Row],[sp_defense]]-$P$17)/$P$19</f>
        <v>0.26190476190476192</v>
      </c>
    </row>
    <row r="494" spans="1:12">
      <c r="A494" t="s">
        <v>3107</v>
      </c>
      <c r="B494" t="s">
        <v>1696</v>
      </c>
      <c r="C494" t="s">
        <v>99</v>
      </c>
      <c r="E494">
        <v>1250000</v>
      </c>
      <c r="F494">
        <v>120</v>
      </c>
      <c r="G494">
        <v>120</v>
      </c>
      <c r="H494">
        <v>120</v>
      </c>
      <c r="I494" s="4">
        <f>(Table1[[#This Row],[experience_growth]]-$P$3)/$P$4</f>
        <v>0.625</v>
      </c>
      <c r="J494" s="4">
        <f>(Table1[[#This Row],[speed]]-$P$7)/$P$9</f>
        <v>0.65714285714285714</v>
      </c>
      <c r="K494" s="4">
        <f>(Table1[[#This Row],[sp_attack]]-$P$12)/$P$14</f>
        <v>0.59782608695652173</v>
      </c>
      <c r="L494" s="4">
        <f>(Table1[[#This Row],[sp_defense]]-$P$17)/$P$19</f>
        <v>0.47619047619047616</v>
      </c>
    </row>
    <row r="495" spans="1:12">
      <c r="A495" t="s">
        <v>3108</v>
      </c>
      <c r="B495" t="s">
        <v>1700</v>
      </c>
      <c r="C495" t="s">
        <v>253</v>
      </c>
      <c r="D495" t="s">
        <v>55</v>
      </c>
      <c r="E495">
        <v>1250000</v>
      </c>
      <c r="F495">
        <v>100</v>
      </c>
      <c r="G495">
        <v>100</v>
      </c>
      <c r="H495">
        <v>100</v>
      </c>
      <c r="I495" s="4">
        <f>(Table1[[#This Row],[experience_growth]]-$P$3)/$P$4</f>
        <v>0.625</v>
      </c>
      <c r="J495" s="4">
        <f>(Table1[[#This Row],[speed]]-$P$7)/$P$9</f>
        <v>0.54285714285714282</v>
      </c>
      <c r="K495" s="4">
        <f>(Table1[[#This Row],[sp_attack]]-$P$12)/$P$14</f>
        <v>0.4891304347826087</v>
      </c>
      <c r="L495" s="4">
        <f>(Table1[[#This Row],[sp_defense]]-$P$17)/$P$19</f>
        <v>0.38095238095238093</v>
      </c>
    </row>
    <row r="496" spans="1:12">
      <c r="A496" t="s">
        <v>3109</v>
      </c>
      <c r="B496" t="s">
        <v>1704</v>
      </c>
      <c r="C496" t="s">
        <v>45</v>
      </c>
      <c r="E496">
        <v>1059860</v>
      </c>
      <c r="F496">
        <v>63</v>
      </c>
      <c r="G496">
        <v>45</v>
      </c>
      <c r="H496">
        <v>55</v>
      </c>
      <c r="I496" s="4">
        <f>(Table1[[#This Row],[experience_growth]]-$P$3)/$P$4</f>
        <v>0.44217307692307695</v>
      </c>
      <c r="J496" s="4">
        <f>(Table1[[#This Row],[speed]]-$P$7)/$P$9</f>
        <v>0.33142857142857141</v>
      </c>
      <c r="K496" s="4">
        <f>(Table1[[#This Row],[sp_attack]]-$P$12)/$P$14</f>
        <v>0.19021739130434784</v>
      </c>
      <c r="L496" s="4">
        <f>(Table1[[#This Row],[sp_defense]]-$P$17)/$P$19</f>
        <v>0.16666666666666666</v>
      </c>
    </row>
    <row r="497" spans="1:12">
      <c r="A497" t="s">
        <v>3109</v>
      </c>
      <c r="B497" t="s">
        <v>1706</v>
      </c>
      <c r="C497" t="s">
        <v>45</v>
      </c>
      <c r="E497">
        <v>1059860</v>
      </c>
      <c r="F497">
        <v>83</v>
      </c>
      <c r="G497">
        <v>60</v>
      </c>
      <c r="H497">
        <v>75</v>
      </c>
      <c r="I497" s="4">
        <f>(Table1[[#This Row],[experience_growth]]-$P$3)/$P$4</f>
        <v>0.44217307692307695</v>
      </c>
      <c r="J497" s="4">
        <f>(Table1[[#This Row],[speed]]-$P$7)/$P$9</f>
        <v>0.44571428571428573</v>
      </c>
      <c r="K497" s="4">
        <f>(Table1[[#This Row],[sp_attack]]-$P$12)/$P$14</f>
        <v>0.27173913043478259</v>
      </c>
      <c r="L497" s="4">
        <f>(Table1[[#This Row],[sp_defense]]-$P$17)/$P$19</f>
        <v>0.26190476190476192</v>
      </c>
    </row>
    <row r="498" spans="1:12">
      <c r="A498" t="s">
        <v>3110</v>
      </c>
      <c r="B498" t="s">
        <v>1709</v>
      </c>
      <c r="C498" t="s">
        <v>45</v>
      </c>
      <c r="E498">
        <v>1059860</v>
      </c>
      <c r="F498">
        <v>113</v>
      </c>
      <c r="G498">
        <v>75</v>
      </c>
      <c r="H498">
        <v>95</v>
      </c>
      <c r="I498" s="4">
        <f>(Table1[[#This Row],[experience_growth]]-$P$3)/$P$4</f>
        <v>0.44217307692307695</v>
      </c>
      <c r="J498" s="4">
        <f>(Table1[[#This Row],[speed]]-$P$7)/$P$9</f>
        <v>0.6171428571428571</v>
      </c>
      <c r="K498" s="4">
        <f>(Table1[[#This Row],[sp_attack]]-$P$12)/$P$14</f>
        <v>0.35326086956521741</v>
      </c>
      <c r="L498" s="4">
        <f>(Table1[[#This Row],[sp_defense]]-$P$17)/$P$19</f>
        <v>0.35714285714285715</v>
      </c>
    </row>
    <row r="499" spans="1:12">
      <c r="A499" t="s">
        <v>3111</v>
      </c>
      <c r="B499" t="s">
        <v>1713</v>
      </c>
      <c r="C499" t="s">
        <v>55</v>
      </c>
      <c r="E499">
        <v>1059860</v>
      </c>
      <c r="F499">
        <v>45</v>
      </c>
      <c r="G499">
        <v>45</v>
      </c>
      <c r="H499">
        <v>45</v>
      </c>
      <c r="I499" s="4">
        <f>(Table1[[#This Row],[experience_growth]]-$P$3)/$P$4</f>
        <v>0.44217307692307695</v>
      </c>
      <c r="J499" s="4">
        <f>(Table1[[#This Row],[speed]]-$P$7)/$P$9</f>
        <v>0.22857142857142856</v>
      </c>
      <c r="K499" s="4">
        <f>(Table1[[#This Row],[sp_attack]]-$P$12)/$P$14</f>
        <v>0.19021739130434784</v>
      </c>
      <c r="L499" s="4">
        <f>(Table1[[#This Row],[sp_defense]]-$P$17)/$P$19</f>
        <v>0.11904761904761904</v>
      </c>
    </row>
    <row r="500" spans="1:12">
      <c r="A500" t="s">
        <v>3111</v>
      </c>
      <c r="B500" t="s">
        <v>1715</v>
      </c>
      <c r="C500" t="s">
        <v>55</v>
      </c>
      <c r="D500" t="s">
        <v>231</v>
      </c>
      <c r="E500">
        <v>1059860</v>
      </c>
      <c r="F500">
        <v>55</v>
      </c>
      <c r="G500">
        <v>70</v>
      </c>
      <c r="H500">
        <v>55</v>
      </c>
      <c r="I500" s="4">
        <f>(Table1[[#This Row],[experience_growth]]-$P$3)/$P$4</f>
        <v>0.44217307692307695</v>
      </c>
      <c r="J500" s="4">
        <f>(Table1[[#This Row],[speed]]-$P$7)/$P$9</f>
        <v>0.2857142857142857</v>
      </c>
      <c r="K500" s="4">
        <f>(Table1[[#This Row],[sp_attack]]-$P$12)/$P$14</f>
        <v>0.32608695652173914</v>
      </c>
      <c r="L500" s="4">
        <f>(Table1[[#This Row],[sp_defense]]-$P$17)/$P$19</f>
        <v>0.16666666666666666</v>
      </c>
    </row>
    <row r="501" spans="1:12">
      <c r="A501" t="s">
        <v>3112</v>
      </c>
      <c r="B501" t="s">
        <v>1719</v>
      </c>
      <c r="C501" t="s">
        <v>55</v>
      </c>
      <c r="D501" t="s">
        <v>231</v>
      </c>
      <c r="E501">
        <v>1059860</v>
      </c>
      <c r="F501">
        <v>65</v>
      </c>
      <c r="G501">
        <v>100</v>
      </c>
      <c r="H501">
        <v>65</v>
      </c>
      <c r="I501" s="4">
        <f>(Table1[[#This Row],[experience_growth]]-$P$3)/$P$4</f>
        <v>0.44217307692307695</v>
      </c>
      <c r="J501" s="4">
        <f>(Table1[[#This Row],[speed]]-$P$7)/$P$9</f>
        <v>0.34285714285714286</v>
      </c>
      <c r="K501" s="4">
        <f>(Table1[[#This Row],[sp_attack]]-$P$12)/$P$14</f>
        <v>0.4891304347826087</v>
      </c>
      <c r="L501" s="4">
        <f>(Table1[[#This Row],[sp_defense]]-$P$17)/$P$19</f>
        <v>0.21428571428571427</v>
      </c>
    </row>
    <row r="502" spans="1:12">
      <c r="A502" t="s">
        <v>3113</v>
      </c>
      <c r="B502" t="s">
        <v>1723</v>
      </c>
      <c r="C502" t="s">
        <v>66</v>
      </c>
      <c r="E502">
        <v>1059860</v>
      </c>
      <c r="F502">
        <v>45</v>
      </c>
      <c r="G502">
        <v>63</v>
      </c>
      <c r="H502">
        <v>45</v>
      </c>
      <c r="I502" s="4">
        <f>(Table1[[#This Row],[experience_growth]]-$P$3)/$P$4</f>
        <v>0.44217307692307695</v>
      </c>
      <c r="J502" s="4">
        <f>(Table1[[#This Row],[speed]]-$P$7)/$P$9</f>
        <v>0.22857142857142856</v>
      </c>
      <c r="K502" s="4">
        <f>(Table1[[#This Row],[sp_attack]]-$P$12)/$P$14</f>
        <v>0.28804347826086957</v>
      </c>
      <c r="L502" s="4">
        <f>(Table1[[#This Row],[sp_defense]]-$P$17)/$P$19</f>
        <v>0.11904761904761904</v>
      </c>
    </row>
    <row r="503" spans="1:12">
      <c r="A503" t="s">
        <v>3114</v>
      </c>
      <c r="B503" t="s">
        <v>1726</v>
      </c>
      <c r="C503" t="s">
        <v>66</v>
      </c>
      <c r="E503">
        <v>1059860</v>
      </c>
      <c r="F503">
        <v>60</v>
      </c>
      <c r="G503">
        <v>83</v>
      </c>
      <c r="H503">
        <v>60</v>
      </c>
      <c r="I503" s="4">
        <f>(Table1[[#This Row],[experience_growth]]-$P$3)/$P$4</f>
        <v>0.44217307692307695</v>
      </c>
      <c r="J503" s="4">
        <f>(Table1[[#This Row],[speed]]-$P$7)/$P$9</f>
        <v>0.31428571428571428</v>
      </c>
      <c r="K503" s="4">
        <f>(Table1[[#This Row],[sp_attack]]-$P$12)/$P$14</f>
        <v>0.39673913043478259</v>
      </c>
      <c r="L503" s="4">
        <f>(Table1[[#This Row],[sp_defense]]-$P$17)/$P$19</f>
        <v>0.19047619047619047</v>
      </c>
    </row>
    <row r="504" spans="1:12">
      <c r="A504" t="s">
        <v>3115</v>
      </c>
      <c r="B504" t="s">
        <v>1729</v>
      </c>
      <c r="C504" t="s">
        <v>66</v>
      </c>
      <c r="E504">
        <v>1059860</v>
      </c>
      <c r="F504">
        <v>70</v>
      </c>
      <c r="G504">
        <v>108</v>
      </c>
      <c r="H504">
        <v>70</v>
      </c>
      <c r="I504" s="4">
        <f>(Table1[[#This Row],[experience_growth]]-$P$3)/$P$4</f>
        <v>0.44217307692307695</v>
      </c>
      <c r="J504" s="4">
        <f>(Table1[[#This Row],[speed]]-$P$7)/$P$9</f>
        <v>0.37142857142857144</v>
      </c>
      <c r="K504" s="4">
        <f>(Table1[[#This Row],[sp_attack]]-$P$12)/$P$14</f>
        <v>0.53260869565217395</v>
      </c>
      <c r="L504" s="4">
        <f>(Table1[[#This Row],[sp_defense]]-$P$17)/$P$19</f>
        <v>0.23809523809523808</v>
      </c>
    </row>
    <row r="505" spans="1:12">
      <c r="A505" t="s">
        <v>2852</v>
      </c>
      <c r="B505" t="s">
        <v>1732</v>
      </c>
      <c r="C505" t="s">
        <v>99</v>
      </c>
      <c r="E505">
        <v>1000000</v>
      </c>
      <c r="F505">
        <v>42</v>
      </c>
      <c r="G505">
        <v>35</v>
      </c>
      <c r="H505">
        <v>39</v>
      </c>
      <c r="I505" s="4">
        <f>(Table1[[#This Row],[experience_growth]]-$P$3)/$P$4</f>
        <v>0.38461538461538464</v>
      </c>
      <c r="J505" s="4">
        <f>(Table1[[#This Row],[speed]]-$P$7)/$P$9</f>
        <v>0.21142857142857144</v>
      </c>
      <c r="K505" s="4">
        <f>(Table1[[#This Row],[sp_attack]]-$P$12)/$P$14</f>
        <v>0.1358695652173913</v>
      </c>
      <c r="L505" s="4">
        <f>(Table1[[#This Row],[sp_defense]]-$P$17)/$P$19</f>
        <v>9.0476190476190474E-2</v>
      </c>
    </row>
    <row r="506" spans="1:12">
      <c r="A506" t="s">
        <v>3116</v>
      </c>
      <c r="B506" t="s">
        <v>1736</v>
      </c>
      <c r="C506" t="s">
        <v>99</v>
      </c>
      <c r="E506">
        <v>1000000</v>
      </c>
      <c r="F506">
        <v>77</v>
      </c>
      <c r="G506">
        <v>60</v>
      </c>
      <c r="H506">
        <v>69</v>
      </c>
      <c r="I506" s="4">
        <f>(Table1[[#This Row],[experience_growth]]-$P$3)/$P$4</f>
        <v>0.38461538461538464</v>
      </c>
      <c r="J506" s="4">
        <f>(Table1[[#This Row],[speed]]-$P$7)/$P$9</f>
        <v>0.41142857142857142</v>
      </c>
      <c r="K506" s="4">
        <f>(Table1[[#This Row],[sp_attack]]-$P$12)/$P$14</f>
        <v>0.27173913043478259</v>
      </c>
      <c r="L506" s="4">
        <f>(Table1[[#This Row],[sp_defense]]-$P$17)/$P$19</f>
        <v>0.23333333333333334</v>
      </c>
    </row>
    <row r="507" spans="1:12">
      <c r="A507" t="s">
        <v>2785</v>
      </c>
      <c r="B507" t="s">
        <v>1739</v>
      </c>
      <c r="C507" t="s">
        <v>99</v>
      </c>
      <c r="E507">
        <v>1059860</v>
      </c>
      <c r="F507">
        <v>55</v>
      </c>
      <c r="G507">
        <v>25</v>
      </c>
      <c r="H507">
        <v>45</v>
      </c>
      <c r="I507" s="4">
        <f>(Table1[[#This Row],[experience_growth]]-$P$3)/$P$4</f>
        <v>0.44217307692307695</v>
      </c>
      <c r="J507" s="4">
        <f>(Table1[[#This Row],[speed]]-$P$7)/$P$9</f>
        <v>0.2857142857142857</v>
      </c>
      <c r="K507" s="4">
        <f>(Table1[[#This Row],[sp_attack]]-$P$12)/$P$14</f>
        <v>8.1521739130434784E-2</v>
      </c>
      <c r="L507" s="4">
        <f>(Table1[[#This Row],[sp_defense]]-$P$17)/$P$19</f>
        <v>0.11904761904761904</v>
      </c>
    </row>
    <row r="508" spans="1:12">
      <c r="A508" t="s">
        <v>3117</v>
      </c>
      <c r="B508" t="s">
        <v>1743</v>
      </c>
      <c r="C508" t="s">
        <v>99</v>
      </c>
      <c r="E508">
        <v>1059860</v>
      </c>
      <c r="F508">
        <v>60</v>
      </c>
      <c r="G508">
        <v>35</v>
      </c>
      <c r="H508">
        <v>65</v>
      </c>
      <c r="I508" s="4">
        <f>(Table1[[#This Row],[experience_growth]]-$P$3)/$P$4</f>
        <v>0.44217307692307695</v>
      </c>
      <c r="J508" s="4">
        <f>(Table1[[#This Row],[speed]]-$P$7)/$P$9</f>
        <v>0.31428571428571428</v>
      </c>
      <c r="K508" s="4">
        <f>(Table1[[#This Row],[sp_attack]]-$P$12)/$P$14</f>
        <v>0.1358695652173913</v>
      </c>
      <c r="L508" s="4">
        <f>(Table1[[#This Row],[sp_defense]]-$P$17)/$P$19</f>
        <v>0.21428571428571427</v>
      </c>
    </row>
    <row r="509" spans="1:12">
      <c r="A509" t="s">
        <v>3118</v>
      </c>
      <c r="B509" t="s">
        <v>1746</v>
      </c>
      <c r="C509" t="s">
        <v>99</v>
      </c>
      <c r="E509">
        <v>1059860</v>
      </c>
      <c r="F509">
        <v>80</v>
      </c>
      <c r="G509">
        <v>45</v>
      </c>
      <c r="H509">
        <v>90</v>
      </c>
      <c r="I509" s="4">
        <f>(Table1[[#This Row],[experience_growth]]-$P$3)/$P$4</f>
        <v>0.44217307692307695</v>
      </c>
      <c r="J509" s="4">
        <f>(Table1[[#This Row],[speed]]-$P$7)/$P$9</f>
        <v>0.42857142857142855</v>
      </c>
      <c r="K509" s="4">
        <f>(Table1[[#This Row],[sp_attack]]-$P$12)/$P$14</f>
        <v>0.19021739130434784</v>
      </c>
      <c r="L509" s="4">
        <f>(Table1[[#This Row],[sp_defense]]-$P$17)/$P$19</f>
        <v>0.33333333333333331</v>
      </c>
    </row>
    <row r="510" spans="1:12">
      <c r="A510" t="s">
        <v>3119</v>
      </c>
      <c r="B510" t="s">
        <v>1750</v>
      </c>
      <c r="C510" t="s">
        <v>109</v>
      </c>
      <c r="E510">
        <v>1000000</v>
      </c>
      <c r="F510">
        <v>66</v>
      </c>
      <c r="G510">
        <v>50</v>
      </c>
      <c r="H510">
        <v>37</v>
      </c>
      <c r="I510" s="4">
        <f>(Table1[[#This Row],[experience_growth]]-$P$3)/$P$4</f>
        <v>0.38461538461538464</v>
      </c>
      <c r="J510" s="4">
        <f>(Table1[[#This Row],[speed]]-$P$7)/$P$9</f>
        <v>0.34857142857142859</v>
      </c>
      <c r="K510" s="4">
        <f>(Table1[[#This Row],[sp_attack]]-$P$12)/$P$14</f>
        <v>0.21739130434782608</v>
      </c>
      <c r="L510" s="4">
        <f>(Table1[[#This Row],[sp_defense]]-$P$17)/$P$19</f>
        <v>8.0952380952380956E-2</v>
      </c>
    </row>
    <row r="511" spans="1:12">
      <c r="A511" t="s">
        <v>3120</v>
      </c>
      <c r="B511" t="s">
        <v>1753</v>
      </c>
      <c r="C511" t="s">
        <v>109</v>
      </c>
      <c r="E511">
        <v>1000000</v>
      </c>
      <c r="F511">
        <v>106</v>
      </c>
      <c r="G511">
        <v>88</v>
      </c>
      <c r="H511">
        <v>50</v>
      </c>
      <c r="I511" s="4">
        <f>(Table1[[#This Row],[experience_growth]]-$P$3)/$P$4</f>
        <v>0.38461538461538464</v>
      </c>
      <c r="J511" s="4">
        <f>(Table1[[#This Row],[speed]]-$P$7)/$P$9</f>
        <v>0.57714285714285718</v>
      </c>
      <c r="K511" s="4">
        <f>(Table1[[#This Row],[sp_attack]]-$P$12)/$P$14</f>
        <v>0.42391304347826086</v>
      </c>
      <c r="L511" s="4">
        <f>(Table1[[#This Row],[sp_defense]]-$P$17)/$P$19</f>
        <v>0.14285714285714285</v>
      </c>
    </row>
    <row r="512" spans="1:12">
      <c r="A512" t="s">
        <v>3121</v>
      </c>
      <c r="B512" t="s">
        <v>1757</v>
      </c>
      <c r="C512" t="s">
        <v>45</v>
      </c>
      <c r="E512">
        <v>1000000</v>
      </c>
      <c r="F512">
        <v>64</v>
      </c>
      <c r="G512">
        <v>53</v>
      </c>
      <c r="H512">
        <v>48</v>
      </c>
      <c r="I512" s="4">
        <f>(Table1[[#This Row],[experience_growth]]-$P$3)/$P$4</f>
        <v>0.38461538461538464</v>
      </c>
      <c r="J512" s="4">
        <f>(Table1[[#This Row],[speed]]-$P$7)/$P$9</f>
        <v>0.33714285714285713</v>
      </c>
      <c r="K512" s="4">
        <f>(Table1[[#This Row],[sp_attack]]-$P$12)/$P$14</f>
        <v>0.23369565217391305</v>
      </c>
      <c r="L512" s="4">
        <f>(Table1[[#This Row],[sp_defense]]-$P$17)/$P$19</f>
        <v>0.13333333333333333</v>
      </c>
    </row>
    <row r="513" spans="1:12">
      <c r="A513" t="s">
        <v>3122</v>
      </c>
      <c r="B513" t="s">
        <v>1760</v>
      </c>
      <c r="C513" t="s">
        <v>45</v>
      </c>
      <c r="E513">
        <v>1000000</v>
      </c>
      <c r="F513">
        <v>101</v>
      </c>
      <c r="G513">
        <v>98</v>
      </c>
      <c r="H513">
        <v>63</v>
      </c>
      <c r="I513" s="4">
        <f>(Table1[[#This Row],[experience_growth]]-$P$3)/$P$4</f>
        <v>0.38461538461538464</v>
      </c>
      <c r="J513" s="4">
        <f>(Table1[[#This Row],[speed]]-$P$7)/$P$9</f>
        <v>0.5485714285714286</v>
      </c>
      <c r="K513" s="4">
        <f>(Table1[[#This Row],[sp_attack]]-$P$12)/$P$14</f>
        <v>0.47826086956521741</v>
      </c>
      <c r="L513" s="4">
        <f>(Table1[[#This Row],[sp_defense]]-$P$17)/$P$19</f>
        <v>0.20476190476190476</v>
      </c>
    </row>
    <row r="514" spans="1:12">
      <c r="A514" t="s">
        <v>3123</v>
      </c>
      <c r="B514" t="s">
        <v>1764</v>
      </c>
      <c r="C514" t="s">
        <v>55</v>
      </c>
      <c r="E514">
        <v>1000000</v>
      </c>
      <c r="F514">
        <v>64</v>
      </c>
      <c r="G514">
        <v>53</v>
      </c>
      <c r="H514">
        <v>48</v>
      </c>
      <c r="I514" s="4">
        <f>(Table1[[#This Row],[experience_growth]]-$P$3)/$P$4</f>
        <v>0.38461538461538464</v>
      </c>
      <c r="J514" s="4">
        <f>(Table1[[#This Row],[speed]]-$P$7)/$P$9</f>
        <v>0.33714285714285713</v>
      </c>
      <c r="K514" s="4">
        <f>(Table1[[#This Row],[sp_attack]]-$P$12)/$P$14</f>
        <v>0.23369565217391305</v>
      </c>
      <c r="L514" s="4">
        <f>(Table1[[#This Row],[sp_defense]]-$P$17)/$P$19</f>
        <v>0.13333333333333333</v>
      </c>
    </row>
    <row r="515" spans="1:12">
      <c r="A515" t="s">
        <v>3124</v>
      </c>
      <c r="B515" t="s">
        <v>1767</v>
      </c>
      <c r="C515" t="s">
        <v>55</v>
      </c>
      <c r="E515">
        <v>1000000</v>
      </c>
      <c r="F515">
        <v>101</v>
      </c>
      <c r="G515">
        <v>98</v>
      </c>
      <c r="H515">
        <v>63</v>
      </c>
      <c r="I515" s="4">
        <f>(Table1[[#This Row],[experience_growth]]-$P$3)/$P$4</f>
        <v>0.38461538461538464</v>
      </c>
      <c r="J515" s="4">
        <f>(Table1[[#This Row],[speed]]-$P$7)/$P$9</f>
        <v>0.5485714285714286</v>
      </c>
      <c r="K515" s="4">
        <f>(Table1[[#This Row],[sp_attack]]-$P$12)/$P$14</f>
        <v>0.47826086956521741</v>
      </c>
      <c r="L515" s="4">
        <f>(Table1[[#This Row],[sp_defense]]-$P$17)/$P$19</f>
        <v>0.20476190476190476</v>
      </c>
    </row>
    <row r="516" spans="1:12">
      <c r="A516" t="s">
        <v>3125</v>
      </c>
      <c r="B516" t="s">
        <v>1771</v>
      </c>
      <c r="C516" t="s">
        <v>66</v>
      </c>
      <c r="E516">
        <v>1000000</v>
      </c>
      <c r="F516">
        <v>64</v>
      </c>
      <c r="G516">
        <v>53</v>
      </c>
      <c r="H516">
        <v>48</v>
      </c>
      <c r="I516" s="4">
        <f>(Table1[[#This Row],[experience_growth]]-$P$3)/$P$4</f>
        <v>0.38461538461538464</v>
      </c>
      <c r="J516" s="4">
        <f>(Table1[[#This Row],[speed]]-$P$7)/$P$9</f>
        <v>0.33714285714285713</v>
      </c>
      <c r="K516" s="4">
        <f>(Table1[[#This Row],[sp_attack]]-$P$12)/$P$14</f>
        <v>0.23369565217391305</v>
      </c>
      <c r="L516" s="4">
        <f>(Table1[[#This Row],[sp_defense]]-$P$17)/$P$19</f>
        <v>0.13333333333333333</v>
      </c>
    </row>
    <row r="517" spans="1:12">
      <c r="A517" t="s">
        <v>3126</v>
      </c>
      <c r="B517" t="s">
        <v>1774</v>
      </c>
      <c r="C517" t="s">
        <v>66</v>
      </c>
      <c r="E517">
        <v>1000000</v>
      </c>
      <c r="F517">
        <v>101</v>
      </c>
      <c r="G517">
        <v>98</v>
      </c>
      <c r="H517">
        <v>63</v>
      </c>
      <c r="I517" s="4">
        <f>(Table1[[#This Row],[experience_growth]]-$P$3)/$P$4</f>
        <v>0.38461538461538464</v>
      </c>
      <c r="J517" s="4">
        <f>(Table1[[#This Row],[speed]]-$P$7)/$P$9</f>
        <v>0.5485714285714286</v>
      </c>
      <c r="K517" s="4">
        <f>(Table1[[#This Row],[sp_attack]]-$P$12)/$P$14</f>
        <v>0.47826086956521741</v>
      </c>
      <c r="L517" s="4">
        <f>(Table1[[#This Row],[sp_defense]]-$P$17)/$P$19</f>
        <v>0.20476190476190476</v>
      </c>
    </row>
    <row r="518" spans="1:12">
      <c r="A518" t="s">
        <v>3127</v>
      </c>
      <c r="B518" t="s">
        <v>1778</v>
      </c>
      <c r="C518" t="s">
        <v>253</v>
      </c>
      <c r="E518">
        <v>800000</v>
      </c>
      <c r="F518">
        <v>24</v>
      </c>
      <c r="G518">
        <v>67</v>
      </c>
      <c r="H518">
        <v>55</v>
      </c>
      <c r="I518" s="4">
        <f>(Table1[[#This Row],[experience_growth]]-$P$3)/$P$4</f>
        <v>0.19230769230769232</v>
      </c>
      <c r="J518" s="4">
        <f>(Table1[[#This Row],[speed]]-$P$7)/$P$9</f>
        <v>0.10857142857142857</v>
      </c>
      <c r="K518" s="4">
        <f>(Table1[[#This Row],[sp_attack]]-$P$12)/$P$14</f>
        <v>0.30978260869565216</v>
      </c>
      <c r="L518" s="4">
        <f>(Table1[[#This Row],[sp_defense]]-$P$17)/$P$19</f>
        <v>0.16666666666666666</v>
      </c>
    </row>
    <row r="519" spans="1:12">
      <c r="A519" t="s">
        <v>3128</v>
      </c>
      <c r="B519" t="s">
        <v>1781</v>
      </c>
      <c r="C519" t="s">
        <v>253</v>
      </c>
      <c r="E519">
        <v>800000</v>
      </c>
      <c r="F519">
        <v>29</v>
      </c>
      <c r="G519">
        <v>107</v>
      </c>
      <c r="H519">
        <v>95</v>
      </c>
      <c r="I519" s="4">
        <f>(Table1[[#This Row],[experience_growth]]-$P$3)/$P$4</f>
        <v>0.19230769230769232</v>
      </c>
      <c r="J519" s="4">
        <f>(Table1[[#This Row],[speed]]-$P$7)/$P$9</f>
        <v>0.13714285714285715</v>
      </c>
      <c r="K519" s="4">
        <f>(Table1[[#This Row],[sp_attack]]-$P$12)/$P$14</f>
        <v>0.52717391304347827</v>
      </c>
      <c r="L519" s="4">
        <f>(Table1[[#This Row],[sp_defense]]-$P$17)/$P$19</f>
        <v>0.35714285714285715</v>
      </c>
    </row>
    <row r="520" spans="1:12">
      <c r="A520" t="s">
        <v>3129</v>
      </c>
      <c r="B520" t="s">
        <v>1785</v>
      </c>
      <c r="C520" t="s">
        <v>99</v>
      </c>
      <c r="D520" t="s">
        <v>61</v>
      </c>
      <c r="E520">
        <v>1059860</v>
      </c>
      <c r="F520">
        <v>43</v>
      </c>
      <c r="G520">
        <v>36</v>
      </c>
      <c r="H520">
        <v>30</v>
      </c>
      <c r="I520" s="4">
        <f>(Table1[[#This Row],[experience_growth]]-$P$3)/$P$4</f>
        <v>0.44217307692307695</v>
      </c>
      <c r="J520" s="4">
        <f>(Table1[[#This Row],[speed]]-$P$7)/$P$9</f>
        <v>0.21714285714285714</v>
      </c>
      <c r="K520" s="4">
        <f>(Table1[[#This Row],[sp_attack]]-$P$12)/$P$14</f>
        <v>0.14130434782608695</v>
      </c>
      <c r="L520" s="4">
        <f>(Table1[[#This Row],[sp_defense]]-$P$17)/$P$19</f>
        <v>4.7619047619047616E-2</v>
      </c>
    </row>
    <row r="521" spans="1:12">
      <c r="A521" t="s">
        <v>3130</v>
      </c>
      <c r="B521" t="s">
        <v>1788</v>
      </c>
      <c r="C521" t="s">
        <v>99</v>
      </c>
      <c r="D521" t="s">
        <v>61</v>
      </c>
      <c r="E521">
        <v>1059860</v>
      </c>
      <c r="F521">
        <v>65</v>
      </c>
      <c r="G521">
        <v>50</v>
      </c>
      <c r="H521">
        <v>42</v>
      </c>
      <c r="I521" s="4">
        <f>(Table1[[#This Row],[experience_growth]]-$P$3)/$P$4</f>
        <v>0.44217307692307695</v>
      </c>
      <c r="J521" s="4">
        <f>(Table1[[#This Row],[speed]]-$P$7)/$P$9</f>
        <v>0.34285714285714286</v>
      </c>
      <c r="K521" s="4">
        <f>(Table1[[#This Row],[sp_attack]]-$P$12)/$P$14</f>
        <v>0.21739130434782608</v>
      </c>
      <c r="L521" s="4">
        <f>(Table1[[#This Row],[sp_defense]]-$P$17)/$P$19</f>
        <v>0.10476190476190476</v>
      </c>
    </row>
    <row r="522" spans="1:12">
      <c r="A522" t="s">
        <v>3131</v>
      </c>
      <c r="B522" t="s">
        <v>1791</v>
      </c>
      <c r="C522" t="s">
        <v>99</v>
      </c>
      <c r="D522" t="s">
        <v>61</v>
      </c>
      <c r="E522">
        <v>1059860</v>
      </c>
      <c r="F522">
        <v>93</v>
      </c>
      <c r="G522">
        <v>65</v>
      </c>
      <c r="H522">
        <v>55</v>
      </c>
      <c r="I522" s="4">
        <f>(Table1[[#This Row],[experience_growth]]-$P$3)/$P$4</f>
        <v>0.44217307692307695</v>
      </c>
      <c r="J522" s="4">
        <f>(Table1[[#This Row],[speed]]-$P$7)/$P$9</f>
        <v>0.50285714285714289</v>
      </c>
      <c r="K522" s="4">
        <f>(Table1[[#This Row],[sp_attack]]-$P$12)/$P$14</f>
        <v>0.29891304347826086</v>
      </c>
      <c r="L522" s="4">
        <f>(Table1[[#This Row],[sp_defense]]-$P$17)/$P$19</f>
        <v>0.16666666666666666</v>
      </c>
    </row>
    <row r="523" spans="1:12">
      <c r="A523" t="s">
        <v>3132</v>
      </c>
      <c r="B523" t="s">
        <v>1795</v>
      </c>
      <c r="C523" t="s">
        <v>128</v>
      </c>
      <c r="E523">
        <v>1000000</v>
      </c>
      <c r="F523">
        <v>76</v>
      </c>
      <c r="G523">
        <v>50</v>
      </c>
      <c r="H523">
        <v>32</v>
      </c>
      <c r="I523" s="4">
        <f>(Table1[[#This Row],[experience_growth]]-$P$3)/$P$4</f>
        <v>0.38461538461538464</v>
      </c>
      <c r="J523" s="4">
        <f>(Table1[[#This Row],[speed]]-$P$7)/$P$9</f>
        <v>0.40571428571428569</v>
      </c>
      <c r="K523" s="4">
        <f>(Table1[[#This Row],[sp_attack]]-$P$12)/$P$14</f>
        <v>0.21739130434782608</v>
      </c>
      <c r="L523" s="4">
        <f>(Table1[[#This Row],[sp_defense]]-$P$17)/$P$19</f>
        <v>5.7142857142857141E-2</v>
      </c>
    </row>
    <row r="524" spans="1:12">
      <c r="A524" t="s">
        <v>3083</v>
      </c>
      <c r="B524" t="s">
        <v>1797</v>
      </c>
      <c r="C524" t="s">
        <v>128</v>
      </c>
      <c r="E524">
        <v>1000000</v>
      </c>
      <c r="F524">
        <v>116</v>
      </c>
      <c r="G524">
        <v>80</v>
      </c>
      <c r="H524">
        <v>63</v>
      </c>
      <c r="I524" s="4">
        <f>(Table1[[#This Row],[experience_growth]]-$P$3)/$P$4</f>
        <v>0.38461538461538464</v>
      </c>
      <c r="J524" s="4">
        <f>(Table1[[#This Row],[speed]]-$P$7)/$P$9</f>
        <v>0.63428571428571423</v>
      </c>
      <c r="K524" s="4">
        <f>(Table1[[#This Row],[sp_attack]]-$P$12)/$P$14</f>
        <v>0.38043478260869568</v>
      </c>
      <c r="L524" s="4">
        <f>(Table1[[#This Row],[sp_defense]]-$P$17)/$P$19</f>
        <v>0.20476190476190476</v>
      </c>
    </row>
    <row r="525" spans="1:12">
      <c r="A525" t="s">
        <v>3133</v>
      </c>
      <c r="B525" t="s">
        <v>1801</v>
      </c>
      <c r="C525" t="s">
        <v>284</v>
      </c>
      <c r="E525">
        <v>1059860</v>
      </c>
      <c r="F525">
        <v>15</v>
      </c>
      <c r="G525">
        <v>25</v>
      </c>
      <c r="H525">
        <v>25</v>
      </c>
      <c r="I525" s="4">
        <f>(Table1[[#This Row],[experience_growth]]-$P$3)/$P$4</f>
        <v>0.44217307692307695</v>
      </c>
      <c r="J525" s="4">
        <f>(Table1[[#This Row],[speed]]-$P$7)/$P$9</f>
        <v>5.7142857142857141E-2</v>
      </c>
      <c r="K525" s="4">
        <f>(Table1[[#This Row],[sp_attack]]-$P$12)/$P$14</f>
        <v>8.1521739130434784E-2</v>
      </c>
      <c r="L525" s="4">
        <f>(Table1[[#This Row],[sp_defense]]-$P$17)/$P$19</f>
        <v>2.3809523809523808E-2</v>
      </c>
    </row>
    <row r="526" spans="1:12">
      <c r="A526" t="s">
        <v>3134</v>
      </c>
      <c r="B526" t="s">
        <v>1804</v>
      </c>
      <c r="C526" t="s">
        <v>284</v>
      </c>
      <c r="E526">
        <v>1059860</v>
      </c>
      <c r="F526">
        <v>20</v>
      </c>
      <c r="G526">
        <v>50</v>
      </c>
      <c r="H526">
        <v>40</v>
      </c>
      <c r="I526" s="4">
        <f>(Table1[[#This Row],[experience_growth]]-$P$3)/$P$4</f>
        <v>0.44217307692307695</v>
      </c>
      <c r="J526" s="4">
        <f>(Table1[[#This Row],[speed]]-$P$7)/$P$9</f>
        <v>8.5714285714285715E-2</v>
      </c>
      <c r="K526" s="4">
        <f>(Table1[[#This Row],[sp_attack]]-$P$12)/$P$14</f>
        <v>0.21739130434782608</v>
      </c>
      <c r="L526" s="4">
        <f>(Table1[[#This Row],[sp_defense]]-$P$17)/$P$19</f>
        <v>9.5238095238095233E-2</v>
      </c>
    </row>
    <row r="527" spans="1:12">
      <c r="A527" t="s">
        <v>3135</v>
      </c>
      <c r="B527" t="s">
        <v>1808</v>
      </c>
      <c r="C527" t="s">
        <v>284</v>
      </c>
      <c r="E527">
        <v>1059860</v>
      </c>
      <c r="F527">
        <v>25</v>
      </c>
      <c r="G527">
        <v>60</v>
      </c>
      <c r="H527">
        <v>80</v>
      </c>
      <c r="I527" s="4">
        <f>(Table1[[#This Row],[experience_growth]]-$P$3)/$P$4</f>
        <v>0.44217307692307695</v>
      </c>
      <c r="J527" s="4">
        <f>(Table1[[#This Row],[speed]]-$P$7)/$P$9</f>
        <v>0.11428571428571428</v>
      </c>
      <c r="K527" s="4">
        <f>(Table1[[#This Row],[sp_attack]]-$P$12)/$P$14</f>
        <v>0.27173913043478259</v>
      </c>
      <c r="L527" s="4">
        <f>(Table1[[#This Row],[sp_defense]]-$P$17)/$P$19</f>
        <v>0.2857142857142857</v>
      </c>
    </row>
    <row r="528" spans="1:12">
      <c r="A528" t="s">
        <v>2774</v>
      </c>
      <c r="B528" t="s">
        <v>1811</v>
      </c>
      <c r="C528" t="s">
        <v>253</v>
      </c>
      <c r="D528" t="s">
        <v>61</v>
      </c>
      <c r="E528">
        <v>1000000</v>
      </c>
      <c r="F528">
        <v>72</v>
      </c>
      <c r="G528">
        <v>55</v>
      </c>
      <c r="H528">
        <v>43</v>
      </c>
      <c r="I528" s="4">
        <f>(Table1[[#This Row],[experience_growth]]-$P$3)/$P$4</f>
        <v>0.38461538461538464</v>
      </c>
      <c r="J528" s="4">
        <f>(Table1[[#This Row],[speed]]-$P$7)/$P$9</f>
        <v>0.38285714285714284</v>
      </c>
      <c r="K528" s="4">
        <f>(Table1[[#This Row],[sp_attack]]-$P$12)/$P$14</f>
        <v>0.24456521739130435</v>
      </c>
      <c r="L528" s="4">
        <f>(Table1[[#This Row],[sp_defense]]-$P$17)/$P$19</f>
        <v>0.10952380952380952</v>
      </c>
    </row>
    <row r="529" spans="1:12">
      <c r="A529" t="s">
        <v>3136</v>
      </c>
      <c r="B529" t="s">
        <v>1814</v>
      </c>
      <c r="C529" t="s">
        <v>253</v>
      </c>
      <c r="D529" t="s">
        <v>61</v>
      </c>
      <c r="E529">
        <v>1000000</v>
      </c>
      <c r="F529">
        <v>114</v>
      </c>
      <c r="G529">
        <v>77</v>
      </c>
      <c r="H529">
        <v>55</v>
      </c>
      <c r="I529" s="4">
        <f>(Table1[[#This Row],[experience_growth]]-$P$3)/$P$4</f>
        <v>0.38461538461538464</v>
      </c>
      <c r="J529" s="4">
        <f>(Table1[[#This Row],[speed]]-$P$7)/$P$9</f>
        <v>0.62285714285714289</v>
      </c>
      <c r="K529" s="4">
        <f>(Table1[[#This Row],[sp_attack]]-$P$12)/$P$14</f>
        <v>0.3641304347826087</v>
      </c>
      <c r="L529" s="4">
        <f>(Table1[[#This Row],[sp_defense]]-$P$17)/$P$19</f>
        <v>0.16666666666666666</v>
      </c>
    </row>
    <row r="530" spans="1:12">
      <c r="A530" t="s">
        <v>2780</v>
      </c>
      <c r="B530" t="s">
        <v>1817</v>
      </c>
      <c r="C530" t="s">
        <v>135</v>
      </c>
      <c r="E530">
        <v>1000000</v>
      </c>
      <c r="F530">
        <v>68</v>
      </c>
      <c r="G530">
        <v>30</v>
      </c>
      <c r="H530">
        <v>45</v>
      </c>
      <c r="I530" s="4">
        <f>(Table1[[#This Row],[experience_growth]]-$P$3)/$P$4</f>
        <v>0.38461538461538464</v>
      </c>
      <c r="J530" s="4">
        <f>(Table1[[#This Row],[speed]]-$P$7)/$P$9</f>
        <v>0.36</v>
      </c>
      <c r="K530" s="4">
        <f>(Table1[[#This Row],[sp_attack]]-$P$12)/$P$14</f>
        <v>0.10869565217391304</v>
      </c>
      <c r="L530" s="4">
        <f>(Table1[[#This Row],[sp_defense]]-$P$17)/$P$19</f>
        <v>0.11904761904761904</v>
      </c>
    </row>
    <row r="531" spans="1:12">
      <c r="A531" t="s">
        <v>3137</v>
      </c>
      <c r="B531" t="s">
        <v>1820</v>
      </c>
      <c r="C531" t="s">
        <v>135</v>
      </c>
      <c r="D531" t="s">
        <v>307</v>
      </c>
      <c r="E531">
        <v>1000000</v>
      </c>
      <c r="F531">
        <v>88</v>
      </c>
      <c r="G531">
        <v>50</v>
      </c>
      <c r="H531">
        <v>65</v>
      </c>
      <c r="I531" s="4">
        <f>(Table1[[#This Row],[experience_growth]]-$P$3)/$P$4</f>
        <v>0.38461538461538464</v>
      </c>
      <c r="J531" s="4">
        <f>(Table1[[#This Row],[speed]]-$P$7)/$P$9</f>
        <v>0.47428571428571431</v>
      </c>
      <c r="K531" s="4">
        <f>(Table1[[#This Row],[sp_attack]]-$P$12)/$P$14</f>
        <v>0.21739130434782608</v>
      </c>
      <c r="L531" s="4">
        <f>(Table1[[#This Row],[sp_defense]]-$P$17)/$P$19</f>
        <v>0.21428571428571427</v>
      </c>
    </row>
    <row r="532" spans="1:12">
      <c r="A532" t="s">
        <v>3138</v>
      </c>
      <c r="B532" t="s">
        <v>1824</v>
      </c>
      <c r="C532" t="s">
        <v>99</v>
      </c>
      <c r="E532">
        <v>800000</v>
      </c>
      <c r="F532">
        <v>50</v>
      </c>
      <c r="G532">
        <v>80</v>
      </c>
      <c r="H532">
        <v>126</v>
      </c>
      <c r="I532" s="4">
        <f>(Table1[[#This Row],[experience_growth]]-$P$3)/$P$4</f>
        <v>0.19230769230769232</v>
      </c>
      <c r="J532" s="4">
        <f>(Table1[[#This Row],[speed]]-$P$7)/$P$9</f>
        <v>0.25714285714285712</v>
      </c>
      <c r="K532" s="4">
        <f>(Table1[[#This Row],[sp_attack]]-$P$12)/$P$14</f>
        <v>0.38043478260869568</v>
      </c>
      <c r="L532" s="4">
        <f>(Table1[[#This Row],[sp_defense]]-$P$17)/$P$19</f>
        <v>0.50476190476190474</v>
      </c>
    </row>
    <row r="533" spans="1:12">
      <c r="A533" t="s">
        <v>3139</v>
      </c>
      <c r="B533" t="s">
        <v>1828</v>
      </c>
      <c r="C533" t="s">
        <v>231</v>
      </c>
      <c r="E533">
        <v>1059860</v>
      </c>
      <c r="F533">
        <v>35</v>
      </c>
      <c r="G533">
        <v>25</v>
      </c>
      <c r="H533">
        <v>35</v>
      </c>
      <c r="I533" s="4">
        <f>(Table1[[#This Row],[experience_growth]]-$P$3)/$P$4</f>
        <v>0.44217307692307695</v>
      </c>
      <c r="J533" s="4">
        <f>(Table1[[#This Row],[speed]]-$P$7)/$P$9</f>
        <v>0.17142857142857143</v>
      </c>
      <c r="K533" s="4">
        <f>(Table1[[#This Row],[sp_attack]]-$P$12)/$P$14</f>
        <v>8.1521739130434784E-2</v>
      </c>
      <c r="L533" s="4">
        <f>(Table1[[#This Row],[sp_defense]]-$P$17)/$P$19</f>
        <v>7.1428571428571425E-2</v>
      </c>
    </row>
    <row r="534" spans="1:12">
      <c r="A534" t="s">
        <v>3139</v>
      </c>
      <c r="B534" t="s">
        <v>1830</v>
      </c>
      <c r="C534" t="s">
        <v>231</v>
      </c>
      <c r="E534">
        <v>1059860</v>
      </c>
      <c r="F534">
        <v>40</v>
      </c>
      <c r="G534">
        <v>40</v>
      </c>
      <c r="H534">
        <v>50</v>
      </c>
      <c r="I534" s="4">
        <f>(Table1[[#This Row],[experience_growth]]-$P$3)/$P$4</f>
        <v>0.44217307692307695</v>
      </c>
      <c r="J534" s="4">
        <f>(Table1[[#This Row],[speed]]-$P$7)/$P$9</f>
        <v>0.2</v>
      </c>
      <c r="K534" s="4">
        <f>(Table1[[#This Row],[sp_attack]]-$P$12)/$P$14</f>
        <v>0.16304347826086957</v>
      </c>
      <c r="L534" s="4">
        <f>(Table1[[#This Row],[sp_defense]]-$P$17)/$P$19</f>
        <v>0.14285714285714285</v>
      </c>
    </row>
    <row r="535" spans="1:12">
      <c r="A535" t="s">
        <v>3139</v>
      </c>
      <c r="B535" t="s">
        <v>1832</v>
      </c>
      <c r="C535" t="s">
        <v>231</v>
      </c>
      <c r="E535">
        <v>1059860</v>
      </c>
      <c r="F535">
        <v>45</v>
      </c>
      <c r="G535">
        <v>55</v>
      </c>
      <c r="H535">
        <v>65</v>
      </c>
      <c r="I535" s="4">
        <f>(Table1[[#This Row],[experience_growth]]-$P$3)/$P$4</f>
        <v>0.44217307692307695</v>
      </c>
      <c r="J535" s="4">
        <f>(Table1[[#This Row],[speed]]-$P$7)/$P$9</f>
        <v>0.22857142857142856</v>
      </c>
      <c r="K535" s="4">
        <f>(Table1[[#This Row],[sp_attack]]-$P$12)/$P$14</f>
        <v>0.24456521739130435</v>
      </c>
      <c r="L535" s="4">
        <f>(Table1[[#This Row],[sp_defense]]-$P$17)/$P$19</f>
        <v>0.21428571428571427</v>
      </c>
    </row>
    <row r="536" spans="1:12">
      <c r="A536" t="s">
        <v>2787</v>
      </c>
      <c r="B536" t="s">
        <v>1835</v>
      </c>
      <c r="C536" t="s">
        <v>66</v>
      </c>
      <c r="E536">
        <v>1059860</v>
      </c>
      <c r="F536">
        <v>64</v>
      </c>
      <c r="G536">
        <v>50</v>
      </c>
      <c r="H536">
        <v>40</v>
      </c>
      <c r="I536" s="4">
        <f>(Table1[[#This Row],[experience_growth]]-$P$3)/$P$4</f>
        <v>0.44217307692307695</v>
      </c>
      <c r="J536" s="4">
        <f>(Table1[[#This Row],[speed]]-$P$7)/$P$9</f>
        <v>0.33714285714285713</v>
      </c>
      <c r="K536" s="4">
        <f>(Table1[[#This Row],[sp_attack]]-$P$12)/$P$14</f>
        <v>0.21739130434782608</v>
      </c>
      <c r="L536" s="4">
        <f>(Table1[[#This Row],[sp_defense]]-$P$17)/$P$19</f>
        <v>9.5238095238095233E-2</v>
      </c>
    </row>
    <row r="537" spans="1:12">
      <c r="A537" t="s">
        <v>2976</v>
      </c>
      <c r="B537" t="s">
        <v>1837</v>
      </c>
      <c r="C537" t="s">
        <v>66</v>
      </c>
      <c r="D537" t="s">
        <v>135</v>
      </c>
      <c r="E537">
        <v>1059860</v>
      </c>
      <c r="F537">
        <v>69</v>
      </c>
      <c r="G537">
        <v>65</v>
      </c>
      <c r="H537">
        <v>55</v>
      </c>
      <c r="I537" s="4">
        <f>(Table1[[#This Row],[experience_growth]]-$P$3)/$P$4</f>
        <v>0.44217307692307695</v>
      </c>
      <c r="J537" s="4">
        <f>(Table1[[#This Row],[speed]]-$P$7)/$P$9</f>
        <v>0.36571428571428571</v>
      </c>
      <c r="K537" s="4">
        <f>(Table1[[#This Row],[sp_attack]]-$P$12)/$P$14</f>
        <v>0.29891304347826086</v>
      </c>
      <c r="L537" s="4">
        <f>(Table1[[#This Row],[sp_defense]]-$P$17)/$P$19</f>
        <v>0.16666666666666666</v>
      </c>
    </row>
    <row r="538" spans="1:12">
      <c r="A538" t="s">
        <v>2976</v>
      </c>
      <c r="B538" t="s">
        <v>1840</v>
      </c>
      <c r="C538" t="s">
        <v>66</v>
      </c>
      <c r="D538" t="s">
        <v>135</v>
      </c>
      <c r="E538">
        <v>1059860</v>
      </c>
      <c r="F538">
        <v>74</v>
      </c>
      <c r="G538">
        <v>85</v>
      </c>
      <c r="H538">
        <v>75</v>
      </c>
      <c r="I538" s="4">
        <f>(Table1[[#This Row],[experience_growth]]-$P$3)/$P$4</f>
        <v>0.44217307692307695</v>
      </c>
      <c r="J538" s="4">
        <f>(Table1[[#This Row],[speed]]-$P$7)/$P$9</f>
        <v>0.39428571428571429</v>
      </c>
      <c r="K538" s="4">
        <f>(Table1[[#This Row],[sp_attack]]-$P$12)/$P$14</f>
        <v>0.40760869565217389</v>
      </c>
      <c r="L538" s="4">
        <f>(Table1[[#This Row],[sp_defense]]-$P$17)/$P$19</f>
        <v>0.26190476190476192</v>
      </c>
    </row>
    <row r="539" spans="1:12">
      <c r="A539" t="s">
        <v>3140</v>
      </c>
      <c r="B539" t="s">
        <v>1844</v>
      </c>
      <c r="C539" t="s">
        <v>231</v>
      </c>
      <c r="E539">
        <v>1000000</v>
      </c>
      <c r="F539">
        <v>45</v>
      </c>
      <c r="G539">
        <v>30</v>
      </c>
      <c r="H539">
        <v>85</v>
      </c>
      <c r="I539" s="4">
        <f>(Table1[[#This Row],[experience_growth]]-$P$3)/$P$4</f>
        <v>0.38461538461538464</v>
      </c>
      <c r="J539" s="4">
        <f>(Table1[[#This Row],[speed]]-$P$7)/$P$9</f>
        <v>0.22857142857142856</v>
      </c>
      <c r="K539" s="4">
        <f>(Table1[[#This Row],[sp_attack]]-$P$12)/$P$14</f>
        <v>0.10869565217391304</v>
      </c>
      <c r="L539" s="4">
        <f>(Table1[[#This Row],[sp_defense]]-$P$17)/$P$19</f>
        <v>0.30952380952380953</v>
      </c>
    </row>
    <row r="540" spans="1:12">
      <c r="A540" t="s">
        <v>3141</v>
      </c>
      <c r="B540" t="s">
        <v>1848</v>
      </c>
      <c r="C540" t="s">
        <v>231</v>
      </c>
      <c r="E540">
        <v>1000000</v>
      </c>
      <c r="F540">
        <v>85</v>
      </c>
      <c r="G540">
        <v>30</v>
      </c>
      <c r="H540">
        <v>75</v>
      </c>
      <c r="I540" s="4">
        <f>(Table1[[#This Row],[experience_growth]]-$P$3)/$P$4</f>
        <v>0.38461538461538464</v>
      </c>
      <c r="J540" s="4">
        <f>(Table1[[#This Row],[speed]]-$P$7)/$P$9</f>
        <v>0.45714285714285713</v>
      </c>
      <c r="K540" s="4">
        <f>(Table1[[#This Row],[sp_attack]]-$P$12)/$P$14</f>
        <v>0.10869565217391304</v>
      </c>
      <c r="L540" s="4">
        <f>(Table1[[#This Row],[sp_defense]]-$P$17)/$P$19</f>
        <v>0.26190476190476192</v>
      </c>
    </row>
    <row r="541" spans="1:12">
      <c r="A541" t="s">
        <v>3142</v>
      </c>
      <c r="B541" t="s">
        <v>1852</v>
      </c>
      <c r="C541" t="s">
        <v>77</v>
      </c>
      <c r="D541" t="s">
        <v>45</v>
      </c>
      <c r="E541">
        <v>1059860</v>
      </c>
      <c r="F541">
        <v>42</v>
      </c>
      <c r="G541">
        <v>40</v>
      </c>
      <c r="H541">
        <v>60</v>
      </c>
      <c r="I541" s="4">
        <f>(Table1[[#This Row],[experience_growth]]-$P$3)/$P$4</f>
        <v>0.44217307692307695</v>
      </c>
      <c r="J541" s="4">
        <f>(Table1[[#This Row],[speed]]-$P$7)/$P$9</f>
        <v>0.21142857142857144</v>
      </c>
      <c r="K541" s="4">
        <f>(Table1[[#This Row],[sp_attack]]-$P$12)/$P$14</f>
        <v>0.16304347826086957</v>
      </c>
      <c r="L541" s="4">
        <f>(Table1[[#This Row],[sp_defense]]-$P$17)/$P$19</f>
        <v>0.19047619047619047</v>
      </c>
    </row>
    <row r="542" spans="1:12">
      <c r="A542" t="s">
        <v>3143</v>
      </c>
      <c r="B542" t="s">
        <v>1856</v>
      </c>
      <c r="C542" t="s">
        <v>77</v>
      </c>
      <c r="D542" t="s">
        <v>45</v>
      </c>
      <c r="E542">
        <v>1059860</v>
      </c>
      <c r="F542">
        <v>42</v>
      </c>
      <c r="G542">
        <v>50</v>
      </c>
      <c r="H542">
        <v>80</v>
      </c>
      <c r="I542" s="4">
        <f>(Table1[[#This Row],[experience_growth]]-$P$3)/$P$4</f>
        <v>0.44217307692307695</v>
      </c>
      <c r="J542" s="4">
        <f>(Table1[[#This Row],[speed]]-$P$7)/$P$9</f>
        <v>0.21142857142857144</v>
      </c>
      <c r="K542" s="4">
        <f>(Table1[[#This Row],[sp_attack]]-$P$12)/$P$14</f>
        <v>0.21739130434782608</v>
      </c>
      <c r="L542" s="4">
        <f>(Table1[[#This Row],[sp_defense]]-$P$17)/$P$19</f>
        <v>0.2857142857142857</v>
      </c>
    </row>
    <row r="543" spans="1:12">
      <c r="A543" t="s">
        <v>3144</v>
      </c>
      <c r="B543" t="s">
        <v>1859</v>
      </c>
      <c r="C543" t="s">
        <v>77</v>
      </c>
      <c r="D543" t="s">
        <v>45</v>
      </c>
      <c r="E543">
        <v>1059860</v>
      </c>
      <c r="F543">
        <v>92</v>
      </c>
      <c r="G543">
        <v>70</v>
      </c>
      <c r="H543">
        <v>80</v>
      </c>
      <c r="I543" s="4">
        <f>(Table1[[#This Row],[experience_growth]]-$P$3)/$P$4</f>
        <v>0.44217307692307695</v>
      </c>
      <c r="J543" s="4">
        <f>(Table1[[#This Row],[speed]]-$P$7)/$P$9</f>
        <v>0.49714285714285716</v>
      </c>
      <c r="K543" s="4">
        <f>(Table1[[#This Row],[sp_attack]]-$P$12)/$P$14</f>
        <v>0.32608695652173914</v>
      </c>
      <c r="L543" s="4">
        <f>(Table1[[#This Row],[sp_defense]]-$P$17)/$P$19</f>
        <v>0.2857142857142857</v>
      </c>
    </row>
    <row r="544" spans="1:12">
      <c r="A544" t="s">
        <v>3145</v>
      </c>
      <c r="B544" t="s">
        <v>1863</v>
      </c>
      <c r="C544" t="s">
        <v>77</v>
      </c>
      <c r="D544" t="s">
        <v>46</v>
      </c>
      <c r="E544">
        <v>1059860</v>
      </c>
      <c r="F544">
        <v>57</v>
      </c>
      <c r="G544">
        <v>30</v>
      </c>
      <c r="H544">
        <v>39</v>
      </c>
      <c r="I544" s="4">
        <f>(Table1[[#This Row],[experience_growth]]-$P$3)/$P$4</f>
        <v>0.44217307692307695</v>
      </c>
      <c r="J544" s="4">
        <f>(Table1[[#This Row],[speed]]-$P$7)/$P$9</f>
        <v>0.29714285714285715</v>
      </c>
      <c r="K544" s="4">
        <f>(Table1[[#This Row],[sp_attack]]-$P$12)/$P$14</f>
        <v>0.10869565217391304</v>
      </c>
      <c r="L544" s="4">
        <f>(Table1[[#This Row],[sp_defense]]-$P$17)/$P$19</f>
        <v>9.0476190476190474E-2</v>
      </c>
    </row>
    <row r="545" spans="1:12">
      <c r="A545" t="s">
        <v>3146</v>
      </c>
      <c r="B545" t="s">
        <v>1866</v>
      </c>
      <c r="C545" t="s">
        <v>77</v>
      </c>
      <c r="D545" t="s">
        <v>46</v>
      </c>
      <c r="E545">
        <v>1059860</v>
      </c>
      <c r="F545">
        <v>47</v>
      </c>
      <c r="G545">
        <v>40</v>
      </c>
      <c r="H545">
        <v>79</v>
      </c>
      <c r="I545" s="4">
        <f>(Table1[[#This Row],[experience_growth]]-$P$3)/$P$4</f>
        <v>0.44217307692307695</v>
      </c>
      <c r="J545" s="4">
        <f>(Table1[[#This Row],[speed]]-$P$7)/$P$9</f>
        <v>0.24</v>
      </c>
      <c r="K545" s="4">
        <f>(Table1[[#This Row],[sp_attack]]-$P$12)/$P$14</f>
        <v>0.16304347826086957</v>
      </c>
      <c r="L545" s="4">
        <f>(Table1[[#This Row],[sp_defense]]-$P$17)/$P$19</f>
        <v>0.28095238095238095</v>
      </c>
    </row>
    <row r="546" spans="1:12">
      <c r="A546" t="s">
        <v>3147</v>
      </c>
      <c r="B546" t="s">
        <v>1869</v>
      </c>
      <c r="C546" t="s">
        <v>77</v>
      </c>
      <c r="D546" t="s">
        <v>46</v>
      </c>
      <c r="E546">
        <v>1059860</v>
      </c>
      <c r="F546">
        <v>112</v>
      </c>
      <c r="G546">
        <v>55</v>
      </c>
      <c r="H546">
        <v>69</v>
      </c>
      <c r="I546" s="4">
        <f>(Table1[[#This Row],[experience_growth]]-$P$3)/$P$4</f>
        <v>0.44217307692307695</v>
      </c>
      <c r="J546" s="4">
        <f>(Table1[[#This Row],[speed]]-$P$7)/$P$9</f>
        <v>0.61142857142857143</v>
      </c>
      <c r="K546" s="4">
        <f>(Table1[[#This Row],[sp_attack]]-$P$12)/$P$14</f>
        <v>0.24456521739130435</v>
      </c>
      <c r="L546" s="4">
        <f>(Table1[[#This Row],[sp_defense]]-$P$17)/$P$19</f>
        <v>0.23333333333333334</v>
      </c>
    </row>
    <row r="547" spans="1:12">
      <c r="A547" t="s">
        <v>3148</v>
      </c>
      <c r="B547" t="s">
        <v>1873</v>
      </c>
      <c r="C547" t="s">
        <v>45</v>
      </c>
      <c r="D547" t="s">
        <v>159</v>
      </c>
      <c r="E547">
        <v>1000000</v>
      </c>
      <c r="F547">
        <v>66</v>
      </c>
      <c r="G547">
        <v>37</v>
      </c>
      <c r="H547">
        <v>50</v>
      </c>
      <c r="I547" s="4">
        <f>(Table1[[#This Row],[experience_growth]]-$P$3)/$P$4</f>
        <v>0.38461538461538464</v>
      </c>
      <c r="J547" s="4">
        <f>(Table1[[#This Row],[speed]]-$P$7)/$P$9</f>
        <v>0.34857142857142859</v>
      </c>
      <c r="K547" s="4">
        <f>(Table1[[#This Row],[sp_attack]]-$P$12)/$P$14</f>
        <v>0.14673913043478262</v>
      </c>
      <c r="L547" s="4">
        <f>(Table1[[#This Row],[sp_defense]]-$P$17)/$P$19</f>
        <v>0.14285714285714285</v>
      </c>
    </row>
    <row r="548" spans="1:12">
      <c r="A548" t="s">
        <v>3149</v>
      </c>
      <c r="B548" t="s">
        <v>1876</v>
      </c>
      <c r="C548" t="s">
        <v>45</v>
      </c>
      <c r="D548" t="s">
        <v>159</v>
      </c>
      <c r="E548">
        <v>1000000</v>
      </c>
      <c r="F548">
        <v>116</v>
      </c>
      <c r="G548">
        <v>77</v>
      </c>
      <c r="H548">
        <v>75</v>
      </c>
      <c r="I548" s="4">
        <f>(Table1[[#This Row],[experience_growth]]-$P$3)/$P$4</f>
        <v>0.38461538461538464</v>
      </c>
      <c r="J548" s="4">
        <f>(Table1[[#This Row],[speed]]-$P$7)/$P$9</f>
        <v>0.63428571428571423</v>
      </c>
      <c r="K548" s="4">
        <f>(Table1[[#This Row],[sp_attack]]-$P$12)/$P$14</f>
        <v>0.3641304347826087</v>
      </c>
      <c r="L548" s="4">
        <f>(Table1[[#This Row],[sp_defense]]-$P$17)/$P$19</f>
        <v>0.26190476190476192</v>
      </c>
    </row>
    <row r="549" spans="1:12">
      <c r="A549" t="s">
        <v>3150</v>
      </c>
      <c r="B549" t="s">
        <v>1880</v>
      </c>
      <c r="C549" t="s">
        <v>45</v>
      </c>
      <c r="E549">
        <v>1000000</v>
      </c>
      <c r="F549">
        <v>30</v>
      </c>
      <c r="G549">
        <v>70</v>
      </c>
      <c r="H549">
        <v>50</v>
      </c>
      <c r="I549" s="4">
        <f>(Table1[[#This Row],[experience_growth]]-$P$3)/$P$4</f>
        <v>0.38461538461538464</v>
      </c>
      <c r="J549" s="4">
        <f>(Table1[[#This Row],[speed]]-$P$7)/$P$9</f>
        <v>0.14285714285714285</v>
      </c>
      <c r="K549" s="4">
        <f>(Table1[[#This Row],[sp_attack]]-$P$12)/$P$14</f>
        <v>0.32608695652173914</v>
      </c>
      <c r="L549" s="4">
        <f>(Table1[[#This Row],[sp_defense]]-$P$17)/$P$19</f>
        <v>0.14285714285714285</v>
      </c>
    </row>
    <row r="550" spans="1:12">
      <c r="A550" t="s">
        <v>3151</v>
      </c>
      <c r="B550" t="s">
        <v>1883</v>
      </c>
      <c r="C550" t="s">
        <v>45</v>
      </c>
      <c r="E550">
        <v>1000000</v>
      </c>
      <c r="F550">
        <v>90</v>
      </c>
      <c r="G550">
        <v>110</v>
      </c>
      <c r="H550">
        <v>75</v>
      </c>
      <c r="I550" s="4">
        <f>(Table1[[#This Row],[experience_growth]]-$P$3)/$P$4</f>
        <v>0.38461538461538464</v>
      </c>
      <c r="J550" s="4">
        <f>(Table1[[#This Row],[speed]]-$P$7)/$P$9</f>
        <v>0.48571428571428571</v>
      </c>
      <c r="K550" s="4">
        <f>(Table1[[#This Row],[sp_attack]]-$P$12)/$P$14</f>
        <v>0.54347826086956519</v>
      </c>
      <c r="L550" s="4">
        <f>(Table1[[#This Row],[sp_defense]]-$P$17)/$P$19</f>
        <v>0.26190476190476192</v>
      </c>
    </row>
    <row r="551" spans="1:12">
      <c r="A551" t="s">
        <v>3152</v>
      </c>
      <c r="B551" t="s">
        <v>1887</v>
      </c>
      <c r="C551" t="s">
        <v>66</v>
      </c>
      <c r="E551">
        <v>1000000</v>
      </c>
      <c r="F551">
        <v>98</v>
      </c>
      <c r="G551">
        <v>80</v>
      </c>
      <c r="H551">
        <v>55</v>
      </c>
      <c r="I551" s="4">
        <f>(Table1[[#This Row],[experience_growth]]-$P$3)/$P$4</f>
        <v>0.38461538461538464</v>
      </c>
      <c r="J551" s="4">
        <f>(Table1[[#This Row],[speed]]-$P$7)/$P$9</f>
        <v>0.53142857142857147</v>
      </c>
      <c r="K551" s="4">
        <f>(Table1[[#This Row],[sp_attack]]-$P$12)/$P$14</f>
        <v>0.38043478260869568</v>
      </c>
      <c r="L551" s="4">
        <f>(Table1[[#This Row],[sp_defense]]-$P$17)/$P$19</f>
        <v>0.16666666666666666</v>
      </c>
    </row>
    <row r="552" spans="1:12">
      <c r="A552" t="s">
        <v>3153</v>
      </c>
      <c r="B552" t="s">
        <v>1891</v>
      </c>
      <c r="C552" t="s">
        <v>135</v>
      </c>
      <c r="D552" t="s">
        <v>109</v>
      </c>
      <c r="E552">
        <v>1059860</v>
      </c>
      <c r="F552">
        <v>65</v>
      </c>
      <c r="G552">
        <v>35</v>
      </c>
      <c r="H552">
        <v>35</v>
      </c>
      <c r="I552" s="4">
        <f>(Table1[[#This Row],[experience_growth]]-$P$3)/$P$4</f>
        <v>0.44217307692307695</v>
      </c>
      <c r="J552" s="4">
        <f>(Table1[[#This Row],[speed]]-$P$7)/$P$9</f>
        <v>0.34285714285714286</v>
      </c>
      <c r="K552" s="4">
        <f>(Table1[[#This Row],[sp_attack]]-$P$12)/$P$14</f>
        <v>0.1358695652173913</v>
      </c>
      <c r="L552" s="4">
        <f>(Table1[[#This Row],[sp_defense]]-$P$17)/$P$19</f>
        <v>7.1428571428571425E-2</v>
      </c>
    </row>
    <row r="553" spans="1:12">
      <c r="A553" t="s">
        <v>3153</v>
      </c>
      <c r="B553" t="s">
        <v>1893</v>
      </c>
      <c r="C553" t="s">
        <v>135</v>
      </c>
      <c r="D553" t="s">
        <v>109</v>
      </c>
      <c r="E553">
        <v>1059860</v>
      </c>
      <c r="F553">
        <v>74</v>
      </c>
      <c r="G553">
        <v>45</v>
      </c>
      <c r="H553">
        <v>45</v>
      </c>
      <c r="I553" s="4">
        <f>(Table1[[#This Row],[experience_growth]]-$P$3)/$P$4</f>
        <v>0.44217307692307695</v>
      </c>
      <c r="J553" s="4">
        <f>(Table1[[#This Row],[speed]]-$P$7)/$P$9</f>
        <v>0.39428571428571429</v>
      </c>
      <c r="K553" s="4">
        <f>(Table1[[#This Row],[sp_attack]]-$P$12)/$P$14</f>
        <v>0.19021739130434784</v>
      </c>
      <c r="L553" s="4">
        <f>(Table1[[#This Row],[sp_defense]]-$P$17)/$P$19</f>
        <v>0.11904761904761904</v>
      </c>
    </row>
    <row r="554" spans="1:12">
      <c r="A554" t="s">
        <v>3154</v>
      </c>
      <c r="B554" t="s">
        <v>1896</v>
      </c>
      <c r="C554" t="s">
        <v>135</v>
      </c>
      <c r="D554" t="s">
        <v>109</v>
      </c>
      <c r="E554">
        <v>1059860</v>
      </c>
      <c r="F554">
        <v>92</v>
      </c>
      <c r="G554">
        <v>65</v>
      </c>
      <c r="H554">
        <v>70</v>
      </c>
      <c r="I554" s="4">
        <f>(Table1[[#This Row],[experience_growth]]-$P$3)/$P$4</f>
        <v>0.44217307692307695</v>
      </c>
      <c r="J554" s="4">
        <f>(Table1[[#This Row],[speed]]-$P$7)/$P$9</f>
        <v>0.49714285714285716</v>
      </c>
      <c r="K554" s="4">
        <f>(Table1[[#This Row],[sp_attack]]-$P$12)/$P$14</f>
        <v>0.29891304347826086</v>
      </c>
      <c r="L554" s="4">
        <f>(Table1[[#This Row],[sp_defense]]-$P$17)/$P$19</f>
        <v>0.23809523809523808</v>
      </c>
    </row>
    <row r="555" spans="1:12">
      <c r="A555" t="s">
        <v>3155</v>
      </c>
      <c r="B555" t="s">
        <v>1900</v>
      </c>
      <c r="C555" t="s">
        <v>55</v>
      </c>
      <c r="E555">
        <v>1059860</v>
      </c>
      <c r="F555">
        <v>50</v>
      </c>
      <c r="G555">
        <v>15</v>
      </c>
      <c r="H555">
        <v>45</v>
      </c>
      <c r="I555" s="4">
        <f>(Table1[[#This Row],[experience_growth]]-$P$3)/$P$4</f>
        <v>0.44217307692307695</v>
      </c>
      <c r="J555" s="4">
        <f>(Table1[[#This Row],[speed]]-$P$7)/$P$9</f>
        <v>0.25714285714285712</v>
      </c>
      <c r="K555" s="4">
        <f>(Table1[[#This Row],[sp_attack]]-$P$12)/$P$14</f>
        <v>2.717391304347826E-2</v>
      </c>
      <c r="L555" s="4">
        <f>(Table1[[#This Row],[sp_defense]]-$P$17)/$P$19</f>
        <v>0.11904761904761904</v>
      </c>
    </row>
    <row r="556" spans="1:12">
      <c r="A556" t="s">
        <v>3156</v>
      </c>
      <c r="B556" t="s">
        <v>1904</v>
      </c>
      <c r="C556" t="s">
        <v>55</v>
      </c>
      <c r="D556" t="s">
        <v>55</v>
      </c>
      <c r="E556">
        <v>1059860</v>
      </c>
      <c r="F556">
        <v>55</v>
      </c>
      <c r="G556">
        <v>140</v>
      </c>
      <c r="H556">
        <v>105</v>
      </c>
      <c r="I556" s="4">
        <f>(Table1[[#This Row],[experience_growth]]-$P$3)/$P$4</f>
        <v>0.44217307692307695</v>
      </c>
      <c r="J556" s="4">
        <f>(Table1[[#This Row],[speed]]-$P$7)/$P$9</f>
        <v>0.2857142857142857</v>
      </c>
      <c r="K556" s="4">
        <f>(Table1[[#This Row],[sp_attack]]-$P$12)/$P$14</f>
        <v>0.70652173913043481</v>
      </c>
      <c r="L556" s="4">
        <f>(Table1[[#This Row],[sp_defense]]-$P$17)/$P$19</f>
        <v>0.40476190476190477</v>
      </c>
    </row>
    <row r="557" spans="1:12">
      <c r="A557" t="s">
        <v>2977</v>
      </c>
      <c r="B557" t="s">
        <v>1907</v>
      </c>
      <c r="C557" t="s">
        <v>45</v>
      </c>
      <c r="E557">
        <v>1000000</v>
      </c>
      <c r="F557">
        <v>60</v>
      </c>
      <c r="G557">
        <v>106</v>
      </c>
      <c r="H557">
        <v>67</v>
      </c>
      <c r="I557" s="4">
        <f>(Table1[[#This Row],[experience_growth]]-$P$3)/$P$4</f>
        <v>0.38461538461538464</v>
      </c>
      <c r="J557" s="4">
        <f>(Table1[[#This Row],[speed]]-$P$7)/$P$9</f>
        <v>0.31428571428571428</v>
      </c>
      <c r="K557" s="4">
        <f>(Table1[[#This Row],[sp_attack]]-$P$12)/$P$14</f>
        <v>0.52173913043478259</v>
      </c>
      <c r="L557" s="4">
        <f>(Table1[[#This Row],[sp_defense]]-$P$17)/$P$19</f>
        <v>0.22380952380952382</v>
      </c>
    </row>
    <row r="558" spans="1:12">
      <c r="A558" t="s">
        <v>3157</v>
      </c>
      <c r="B558" t="s">
        <v>1911</v>
      </c>
      <c r="C558" t="s">
        <v>77</v>
      </c>
      <c r="D558" t="s">
        <v>284</v>
      </c>
      <c r="E558">
        <v>1000000</v>
      </c>
      <c r="F558">
        <v>55</v>
      </c>
      <c r="G558">
        <v>35</v>
      </c>
      <c r="H558">
        <v>35</v>
      </c>
      <c r="I558" s="4">
        <f>(Table1[[#This Row],[experience_growth]]-$P$3)/$P$4</f>
        <v>0.38461538461538464</v>
      </c>
      <c r="J558" s="4">
        <f>(Table1[[#This Row],[speed]]-$P$7)/$P$9</f>
        <v>0.2857142857142857</v>
      </c>
      <c r="K558" s="4">
        <f>(Table1[[#This Row],[sp_attack]]-$P$12)/$P$14</f>
        <v>0.1358695652173913</v>
      </c>
      <c r="L558" s="4">
        <f>(Table1[[#This Row],[sp_defense]]-$P$17)/$P$19</f>
        <v>7.1428571428571425E-2</v>
      </c>
    </row>
    <row r="559" spans="1:12">
      <c r="A559" t="s">
        <v>3158</v>
      </c>
      <c r="B559" t="s">
        <v>1914</v>
      </c>
      <c r="C559" t="s">
        <v>77</v>
      </c>
      <c r="D559" t="s">
        <v>284</v>
      </c>
      <c r="E559">
        <v>1000000</v>
      </c>
      <c r="F559">
        <v>45</v>
      </c>
      <c r="G559">
        <v>65</v>
      </c>
      <c r="H559">
        <v>75</v>
      </c>
      <c r="I559" s="4">
        <f>(Table1[[#This Row],[experience_growth]]-$P$3)/$P$4</f>
        <v>0.38461538461538464</v>
      </c>
      <c r="J559" s="4">
        <f>(Table1[[#This Row],[speed]]-$P$7)/$P$9</f>
        <v>0.22857142857142856</v>
      </c>
      <c r="K559" s="4">
        <f>(Table1[[#This Row],[sp_attack]]-$P$12)/$P$14</f>
        <v>0.29891304347826086</v>
      </c>
      <c r="L559" s="4">
        <f>(Table1[[#This Row],[sp_defense]]-$P$17)/$P$19</f>
        <v>0.26190476190476192</v>
      </c>
    </row>
    <row r="560" spans="1:12">
      <c r="A560" t="s">
        <v>3159</v>
      </c>
      <c r="B560" t="s">
        <v>1918</v>
      </c>
      <c r="C560" t="s">
        <v>109</v>
      </c>
      <c r="D560" t="s">
        <v>231</v>
      </c>
      <c r="E560">
        <v>1000000</v>
      </c>
      <c r="F560">
        <v>48</v>
      </c>
      <c r="G560">
        <v>35</v>
      </c>
      <c r="H560">
        <v>70</v>
      </c>
      <c r="I560" s="4">
        <f>(Table1[[#This Row],[experience_growth]]-$P$3)/$P$4</f>
        <v>0.38461538461538464</v>
      </c>
      <c r="J560" s="4">
        <f>(Table1[[#This Row],[speed]]-$P$7)/$P$9</f>
        <v>0.24571428571428572</v>
      </c>
      <c r="K560" s="4">
        <f>(Table1[[#This Row],[sp_attack]]-$P$12)/$P$14</f>
        <v>0.1358695652173913</v>
      </c>
      <c r="L560" s="4">
        <f>(Table1[[#This Row],[sp_defense]]-$P$17)/$P$19</f>
        <v>0.23809523809523808</v>
      </c>
    </row>
    <row r="561" spans="1:12">
      <c r="A561" t="s">
        <v>3160</v>
      </c>
      <c r="B561" t="s">
        <v>1921</v>
      </c>
      <c r="C561" t="s">
        <v>109</v>
      </c>
      <c r="D561" t="s">
        <v>231</v>
      </c>
      <c r="E561">
        <v>1000000</v>
      </c>
      <c r="F561">
        <v>58</v>
      </c>
      <c r="G561">
        <v>45</v>
      </c>
      <c r="H561">
        <v>115</v>
      </c>
      <c r="I561" s="4">
        <f>(Table1[[#This Row],[experience_growth]]-$P$3)/$P$4</f>
        <v>0.38461538461538464</v>
      </c>
      <c r="J561" s="4">
        <f>(Table1[[#This Row],[speed]]-$P$7)/$P$9</f>
        <v>0.30285714285714288</v>
      </c>
      <c r="K561" s="4">
        <f>(Table1[[#This Row],[sp_attack]]-$P$12)/$P$14</f>
        <v>0.19021739130434784</v>
      </c>
      <c r="L561" s="4">
        <f>(Table1[[#This Row],[sp_defense]]-$P$17)/$P$19</f>
        <v>0.45238095238095238</v>
      </c>
    </row>
    <row r="562" spans="1:12">
      <c r="A562" t="s">
        <v>3161</v>
      </c>
      <c r="B562" t="s">
        <v>1925</v>
      </c>
      <c r="C562" t="s">
        <v>253</v>
      </c>
      <c r="D562" t="s">
        <v>61</v>
      </c>
      <c r="E562">
        <v>1000000</v>
      </c>
      <c r="F562">
        <v>97</v>
      </c>
      <c r="G562">
        <v>103</v>
      </c>
      <c r="H562">
        <v>80</v>
      </c>
      <c r="I562" s="4">
        <f>(Table1[[#This Row],[experience_growth]]-$P$3)/$P$4</f>
        <v>0.38461538461538464</v>
      </c>
      <c r="J562" s="4">
        <f>(Table1[[#This Row],[speed]]-$P$7)/$P$9</f>
        <v>0.52571428571428569</v>
      </c>
      <c r="K562" s="4">
        <f>(Table1[[#This Row],[sp_attack]]-$P$12)/$P$14</f>
        <v>0.50543478260869568</v>
      </c>
      <c r="L562" s="4">
        <f>(Table1[[#This Row],[sp_defense]]-$P$17)/$P$19</f>
        <v>0.2857142857142857</v>
      </c>
    </row>
    <row r="563" spans="1:12">
      <c r="A563" t="s">
        <v>3162</v>
      </c>
      <c r="B563" t="s">
        <v>1929</v>
      </c>
      <c r="C563" t="s">
        <v>343</v>
      </c>
      <c r="E563">
        <v>1000000</v>
      </c>
      <c r="F563">
        <v>30</v>
      </c>
      <c r="G563">
        <v>55</v>
      </c>
      <c r="H563">
        <v>65</v>
      </c>
      <c r="I563" s="4">
        <f>(Table1[[#This Row],[experience_growth]]-$P$3)/$P$4</f>
        <v>0.38461538461538464</v>
      </c>
      <c r="J563" s="4">
        <f>(Table1[[#This Row],[speed]]-$P$7)/$P$9</f>
        <v>0.14285714285714285</v>
      </c>
      <c r="K563" s="4">
        <f>(Table1[[#This Row],[sp_attack]]-$P$12)/$P$14</f>
        <v>0.24456521739130435</v>
      </c>
      <c r="L563" s="4">
        <f>(Table1[[#This Row],[sp_defense]]-$P$17)/$P$19</f>
        <v>0.21428571428571427</v>
      </c>
    </row>
    <row r="564" spans="1:12">
      <c r="A564" t="s">
        <v>3163</v>
      </c>
      <c r="B564" t="s">
        <v>1932</v>
      </c>
      <c r="C564" t="s">
        <v>343</v>
      </c>
      <c r="E564">
        <v>1000000</v>
      </c>
      <c r="F564">
        <v>30</v>
      </c>
      <c r="G564">
        <v>95</v>
      </c>
      <c r="H564">
        <v>105</v>
      </c>
      <c r="I564" s="4">
        <f>(Table1[[#This Row],[experience_growth]]-$P$3)/$P$4</f>
        <v>0.38461538461538464</v>
      </c>
      <c r="J564" s="4">
        <f>(Table1[[#This Row],[speed]]-$P$7)/$P$9</f>
        <v>0.14285714285714285</v>
      </c>
      <c r="K564" s="4">
        <f>(Table1[[#This Row],[sp_attack]]-$P$12)/$P$14</f>
        <v>0.46195652173913043</v>
      </c>
      <c r="L564" s="4">
        <f>(Table1[[#This Row],[sp_defense]]-$P$17)/$P$19</f>
        <v>0.40476190476190477</v>
      </c>
    </row>
    <row r="565" spans="1:12">
      <c r="A565" t="s">
        <v>3164</v>
      </c>
      <c r="B565" t="s">
        <v>1936</v>
      </c>
      <c r="C565" t="s">
        <v>66</v>
      </c>
      <c r="D565" t="s">
        <v>284</v>
      </c>
      <c r="E565">
        <v>1000000</v>
      </c>
      <c r="F565">
        <v>22</v>
      </c>
      <c r="G565">
        <v>53</v>
      </c>
      <c r="H565">
        <v>45</v>
      </c>
      <c r="I565" s="4">
        <f>(Table1[[#This Row],[experience_growth]]-$P$3)/$P$4</f>
        <v>0.38461538461538464</v>
      </c>
      <c r="J565" s="4">
        <f>(Table1[[#This Row],[speed]]-$P$7)/$P$9</f>
        <v>9.7142857142857142E-2</v>
      </c>
      <c r="K565" s="4">
        <f>(Table1[[#This Row],[sp_attack]]-$P$12)/$P$14</f>
        <v>0.23369565217391305</v>
      </c>
      <c r="L565" s="4">
        <f>(Table1[[#This Row],[sp_defense]]-$P$17)/$P$19</f>
        <v>0.11904761904761904</v>
      </c>
    </row>
    <row r="566" spans="1:12">
      <c r="A566" t="s">
        <v>3164</v>
      </c>
      <c r="B566" t="s">
        <v>1938</v>
      </c>
      <c r="C566" t="s">
        <v>66</v>
      </c>
      <c r="D566" t="s">
        <v>284</v>
      </c>
      <c r="E566">
        <v>1000000</v>
      </c>
      <c r="F566">
        <v>32</v>
      </c>
      <c r="G566">
        <v>83</v>
      </c>
      <c r="H566">
        <v>65</v>
      </c>
      <c r="I566" s="4">
        <f>(Table1[[#This Row],[experience_growth]]-$P$3)/$P$4</f>
        <v>0.38461538461538464</v>
      </c>
      <c r="J566" s="4">
        <f>(Table1[[#This Row],[speed]]-$P$7)/$P$9</f>
        <v>0.15428571428571428</v>
      </c>
      <c r="K566" s="4">
        <f>(Table1[[#This Row],[sp_attack]]-$P$12)/$P$14</f>
        <v>0.39673913043478259</v>
      </c>
      <c r="L566" s="4">
        <f>(Table1[[#This Row],[sp_defense]]-$P$17)/$P$19</f>
        <v>0.21428571428571427</v>
      </c>
    </row>
    <row r="567" spans="1:12">
      <c r="A567" t="s">
        <v>3165</v>
      </c>
      <c r="B567" t="s">
        <v>1942</v>
      </c>
      <c r="C567" t="s">
        <v>284</v>
      </c>
      <c r="D567" t="s">
        <v>61</v>
      </c>
      <c r="E567">
        <v>1000000</v>
      </c>
      <c r="F567">
        <v>70</v>
      </c>
      <c r="G567">
        <v>74</v>
      </c>
      <c r="H567">
        <v>45</v>
      </c>
      <c r="I567" s="4">
        <f>(Table1[[#This Row],[experience_growth]]-$P$3)/$P$4</f>
        <v>0.38461538461538464</v>
      </c>
      <c r="J567" s="4">
        <f>(Table1[[#This Row],[speed]]-$P$7)/$P$9</f>
        <v>0.37142857142857144</v>
      </c>
      <c r="K567" s="4">
        <f>(Table1[[#This Row],[sp_attack]]-$P$12)/$P$14</f>
        <v>0.34782608695652173</v>
      </c>
      <c r="L567" s="4">
        <f>(Table1[[#This Row],[sp_defense]]-$P$17)/$P$19</f>
        <v>0.11904761904761904</v>
      </c>
    </row>
    <row r="568" spans="1:12">
      <c r="A568" t="s">
        <v>3165</v>
      </c>
      <c r="B568" t="s">
        <v>1944</v>
      </c>
      <c r="C568" t="s">
        <v>284</v>
      </c>
      <c r="D568" t="s">
        <v>61</v>
      </c>
      <c r="E568">
        <v>1000000</v>
      </c>
      <c r="F568">
        <v>110</v>
      </c>
      <c r="G568">
        <v>112</v>
      </c>
      <c r="H568">
        <v>65</v>
      </c>
      <c r="I568" s="4">
        <f>(Table1[[#This Row],[experience_growth]]-$P$3)/$P$4</f>
        <v>0.38461538461538464</v>
      </c>
      <c r="J568" s="4">
        <f>(Table1[[#This Row],[speed]]-$P$7)/$P$9</f>
        <v>0.6</v>
      </c>
      <c r="K568" s="4">
        <f>(Table1[[#This Row],[sp_attack]]-$P$12)/$P$14</f>
        <v>0.55434782608695654</v>
      </c>
      <c r="L568" s="4">
        <f>(Table1[[#This Row],[sp_defense]]-$P$17)/$P$19</f>
        <v>0.21428571428571427</v>
      </c>
    </row>
    <row r="569" spans="1:12">
      <c r="A569" t="s">
        <v>3166</v>
      </c>
      <c r="B569" t="s">
        <v>1948</v>
      </c>
      <c r="C569" t="s">
        <v>46</v>
      </c>
      <c r="E569">
        <v>1000000</v>
      </c>
      <c r="F569">
        <v>65</v>
      </c>
      <c r="G569">
        <v>40</v>
      </c>
      <c r="H569">
        <v>62</v>
      </c>
      <c r="I569" s="4">
        <f>(Table1[[#This Row],[experience_growth]]-$P$3)/$P$4</f>
        <v>0.38461538461538464</v>
      </c>
      <c r="J569" s="4">
        <f>(Table1[[#This Row],[speed]]-$P$7)/$P$9</f>
        <v>0.34285714285714286</v>
      </c>
      <c r="K569" s="4">
        <f>(Table1[[#This Row],[sp_attack]]-$P$12)/$P$14</f>
        <v>0.16304347826086957</v>
      </c>
      <c r="L569" s="4">
        <f>(Table1[[#This Row],[sp_defense]]-$P$17)/$P$19</f>
        <v>0.2</v>
      </c>
    </row>
    <row r="570" spans="1:12">
      <c r="A570" t="s">
        <v>3167</v>
      </c>
      <c r="B570" t="s">
        <v>1952</v>
      </c>
      <c r="C570" t="s">
        <v>46</v>
      </c>
      <c r="E570">
        <v>1000000</v>
      </c>
      <c r="F570">
        <v>75</v>
      </c>
      <c r="G570">
        <v>60</v>
      </c>
      <c r="H570">
        <v>82</v>
      </c>
      <c r="I570" s="4">
        <f>(Table1[[#This Row],[experience_growth]]-$P$3)/$P$4</f>
        <v>0.38461538461538464</v>
      </c>
      <c r="J570" s="4">
        <f>(Table1[[#This Row],[speed]]-$P$7)/$P$9</f>
        <v>0.4</v>
      </c>
      <c r="K570" s="4">
        <f>(Table1[[#This Row],[sp_attack]]-$P$12)/$P$14</f>
        <v>0.27173913043478259</v>
      </c>
      <c r="L570" s="4">
        <f>(Table1[[#This Row],[sp_defense]]-$P$17)/$P$19</f>
        <v>0.29523809523809524</v>
      </c>
    </row>
    <row r="571" spans="1:12">
      <c r="A571" t="s">
        <v>3168</v>
      </c>
      <c r="B571" t="s">
        <v>1956</v>
      </c>
      <c r="C571" t="s">
        <v>109</v>
      </c>
      <c r="E571">
        <v>1059860</v>
      </c>
      <c r="F571">
        <v>65</v>
      </c>
      <c r="G571">
        <v>80</v>
      </c>
      <c r="H571">
        <v>40</v>
      </c>
      <c r="I571" s="4">
        <f>(Table1[[#This Row],[experience_growth]]-$P$3)/$P$4</f>
        <v>0.44217307692307695</v>
      </c>
      <c r="J571" s="4">
        <f>(Table1[[#This Row],[speed]]-$P$7)/$P$9</f>
        <v>0.34285714285714286</v>
      </c>
      <c r="K571" s="4">
        <f>(Table1[[#This Row],[sp_attack]]-$P$12)/$P$14</f>
        <v>0.38043478260869568</v>
      </c>
      <c r="L571" s="4">
        <f>(Table1[[#This Row],[sp_defense]]-$P$17)/$P$19</f>
        <v>9.5238095238095233E-2</v>
      </c>
    </row>
    <row r="572" spans="1:12">
      <c r="A572" t="s">
        <v>3169</v>
      </c>
      <c r="B572" t="s">
        <v>1959</v>
      </c>
      <c r="C572" t="s">
        <v>109</v>
      </c>
      <c r="E572">
        <v>1059860</v>
      </c>
      <c r="F572">
        <v>105</v>
      </c>
      <c r="G572">
        <v>120</v>
      </c>
      <c r="H572">
        <v>60</v>
      </c>
      <c r="I572" s="4">
        <f>(Table1[[#This Row],[experience_growth]]-$P$3)/$P$4</f>
        <v>0.44217307692307695</v>
      </c>
      <c r="J572" s="4">
        <f>(Table1[[#This Row],[speed]]-$P$7)/$P$9</f>
        <v>0.5714285714285714</v>
      </c>
      <c r="K572" s="4">
        <f>(Table1[[#This Row],[sp_attack]]-$P$12)/$P$14</f>
        <v>0.59782608695652173</v>
      </c>
      <c r="L572" s="4">
        <f>(Table1[[#This Row],[sp_defense]]-$P$17)/$P$19</f>
        <v>0.19047619047619047</v>
      </c>
    </row>
    <row r="573" spans="1:12">
      <c r="A573" t="s">
        <v>3170</v>
      </c>
      <c r="B573" t="s">
        <v>1963</v>
      </c>
      <c r="C573" t="s">
        <v>99</v>
      </c>
      <c r="E573">
        <v>800000</v>
      </c>
      <c r="F573">
        <v>75</v>
      </c>
      <c r="G573">
        <v>40</v>
      </c>
      <c r="H573">
        <v>40</v>
      </c>
      <c r="I573" s="4">
        <f>(Table1[[#This Row],[experience_growth]]-$P$3)/$P$4</f>
        <v>0.19230769230769232</v>
      </c>
      <c r="J573" s="4">
        <f>(Table1[[#This Row],[speed]]-$P$7)/$P$9</f>
        <v>0.4</v>
      </c>
      <c r="K573" s="4">
        <f>(Table1[[#This Row],[sp_attack]]-$P$12)/$P$14</f>
        <v>0.16304347826086957</v>
      </c>
      <c r="L573" s="4">
        <f>(Table1[[#This Row],[sp_defense]]-$P$17)/$P$19</f>
        <v>9.5238095238095233E-2</v>
      </c>
    </row>
    <row r="574" spans="1:12">
      <c r="A574" t="s">
        <v>3171</v>
      </c>
      <c r="B574" t="s">
        <v>1966</v>
      </c>
      <c r="C574" t="s">
        <v>99</v>
      </c>
      <c r="E574">
        <v>800000</v>
      </c>
      <c r="F574">
        <v>115</v>
      </c>
      <c r="G574">
        <v>65</v>
      </c>
      <c r="H574">
        <v>60</v>
      </c>
      <c r="I574" s="4">
        <f>(Table1[[#This Row],[experience_growth]]-$P$3)/$P$4</f>
        <v>0.19230769230769232</v>
      </c>
      <c r="J574" s="4">
        <f>(Table1[[#This Row],[speed]]-$P$7)/$P$9</f>
        <v>0.62857142857142856</v>
      </c>
      <c r="K574" s="4">
        <f>(Table1[[#This Row],[sp_attack]]-$P$12)/$P$14</f>
        <v>0.29891304347826086</v>
      </c>
      <c r="L574" s="4">
        <f>(Table1[[#This Row],[sp_defense]]-$P$17)/$P$19</f>
        <v>0.19047619047619047</v>
      </c>
    </row>
    <row r="575" spans="1:12">
      <c r="A575" t="s">
        <v>3172</v>
      </c>
      <c r="B575" t="s">
        <v>1970</v>
      </c>
      <c r="C575" t="s">
        <v>253</v>
      </c>
      <c r="E575">
        <v>1059860</v>
      </c>
      <c r="F575">
        <v>45</v>
      </c>
      <c r="G575">
        <v>55</v>
      </c>
      <c r="H575">
        <v>65</v>
      </c>
      <c r="I575" s="4">
        <f>(Table1[[#This Row],[experience_growth]]-$P$3)/$P$4</f>
        <v>0.44217307692307695</v>
      </c>
      <c r="J575" s="4">
        <f>(Table1[[#This Row],[speed]]-$P$7)/$P$9</f>
        <v>0.22857142857142856</v>
      </c>
      <c r="K575" s="4">
        <f>(Table1[[#This Row],[sp_attack]]-$P$12)/$P$14</f>
        <v>0.24456521739130435</v>
      </c>
      <c r="L575" s="4">
        <f>(Table1[[#This Row],[sp_defense]]-$P$17)/$P$19</f>
        <v>0.21428571428571427</v>
      </c>
    </row>
    <row r="576" spans="1:12">
      <c r="A576" t="s">
        <v>2973</v>
      </c>
      <c r="B576" t="s">
        <v>1972</v>
      </c>
      <c r="C576" t="s">
        <v>253</v>
      </c>
      <c r="E576">
        <v>1059860</v>
      </c>
      <c r="F576">
        <v>55</v>
      </c>
      <c r="G576">
        <v>75</v>
      </c>
      <c r="H576">
        <v>85</v>
      </c>
      <c r="I576" s="4">
        <f>(Table1[[#This Row],[experience_growth]]-$P$3)/$P$4</f>
        <v>0.44217307692307695</v>
      </c>
      <c r="J576" s="4">
        <f>(Table1[[#This Row],[speed]]-$P$7)/$P$9</f>
        <v>0.2857142857142857</v>
      </c>
      <c r="K576" s="4">
        <f>(Table1[[#This Row],[sp_attack]]-$P$12)/$P$14</f>
        <v>0.35326086956521741</v>
      </c>
      <c r="L576" s="4">
        <f>(Table1[[#This Row],[sp_defense]]-$P$17)/$P$19</f>
        <v>0.30952380952380953</v>
      </c>
    </row>
    <row r="577" spans="1:12">
      <c r="A577" t="s">
        <v>3173</v>
      </c>
      <c r="B577" t="s">
        <v>1975</v>
      </c>
      <c r="C577" t="s">
        <v>253</v>
      </c>
      <c r="E577">
        <v>1059860</v>
      </c>
      <c r="F577">
        <v>65</v>
      </c>
      <c r="G577">
        <v>95</v>
      </c>
      <c r="H577">
        <v>110</v>
      </c>
      <c r="I577" s="4">
        <f>(Table1[[#This Row],[experience_growth]]-$P$3)/$P$4</f>
        <v>0.44217307692307695</v>
      </c>
      <c r="J577" s="4">
        <f>(Table1[[#This Row],[speed]]-$P$7)/$P$9</f>
        <v>0.34285714285714286</v>
      </c>
      <c r="K577" s="4">
        <f>(Table1[[#This Row],[sp_attack]]-$P$12)/$P$14</f>
        <v>0.46195652173913043</v>
      </c>
      <c r="L577" s="4">
        <f>(Table1[[#This Row],[sp_defense]]-$P$17)/$P$19</f>
        <v>0.42857142857142855</v>
      </c>
    </row>
    <row r="578" spans="1:12">
      <c r="A578" t="s">
        <v>3174</v>
      </c>
      <c r="B578" t="s">
        <v>1979</v>
      </c>
      <c r="C578" t="s">
        <v>253</v>
      </c>
      <c r="E578">
        <v>1059860</v>
      </c>
      <c r="F578">
        <v>20</v>
      </c>
      <c r="G578">
        <v>105</v>
      </c>
      <c r="H578">
        <v>50</v>
      </c>
      <c r="I578" s="4">
        <f>(Table1[[#This Row],[experience_growth]]-$P$3)/$P$4</f>
        <v>0.44217307692307695</v>
      </c>
      <c r="J578" s="4">
        <f>(Table1[[#This Row],[speed]]-$P$7)/$P$9</f>
        <v>8.5714285714285715E-2</v>
      </c>
      <c r="K578" s="4">
        <f>(Table1[[#This Row],[sp_attack]]-$P$12)/$P$14</f>
        <v>0.51630434782608692</v>
      </c>
      <c r="L578" s="4">
        <f>(Table1[[#This Row],[sp_defense]]-$P$17)/$P$19</f>
        <v>0.14285714285714285</v>
      </c>
    </row>
    <row r="579" spans="1:12">
      <c r="A579" t="s">
        <v>3175</v>
      </c>
      <c r="B579" t="s">
        <v>1982</v>
      </c>
      <c r="C579" t="s">
        <v>253</v>
      </c>
      <c r="E579">
        <v>1059860</v>
      </c>
      <c r="F579">
        <v>30</v>
      </c>
      <c r="G579">
        <v>125</v>
      </c>
      <c r="H579">
        <v>60</v>
      </c>
      <c r="I579" s="4">
        <f>(Table1[[#This Row],[experience_growth]]-$P$3)/$P$4</f>
        <v>0.44217307692307695</v>
      </c>
      <c r="J579" s="4">
        <f>(Table1[[#This Row],[speed]]-$P$7)/$P$9</f>
        <v>0.14285714285714285</v>
      </c>
      <c r="K579" s="4">
        <f>(Table1[[#This Row],[sp_attack]]-$P$12)/$P$14</f>
        <v>0.625</v>
      </c>
      <c r="L579" s="4">
        <f>(Table1[[#This Row],[sp_defense]]-$P$17)/$P$19</f>
        <v>0.19047619047619047</v>
      </c>
    </row>
    <row r="580" spans="1:12">
      <c r="A580" t="s">
        <v>3176</v>
      </c>
      <c r="B580" t="s">
        <v>1985</v>
      </c>
      <c r="C580" t="s">
        <v>253</v>
      </c>
      <c r="E580">
        <v>1059860</v>
      </c>
      <c r="F580">
        <v>30</v>
      </c>
      <c r="G580">
        <v>125</v>
      </c>
      <c r="H580">
        <v>85</v>
      </c>
      <c r="I580" s="4">
        <f>(Table1[[#This Row],[experience_growth]]-$P$3)/$P$4</f>
        <v>0.44217307692307695</v>
      </c>
      <c r="J580" s="4">
        <f>(Table1[[#This Row],[speed]]-$P$7)/$P$9</f>
        <v>0.14285714285714285</v>
      </c>
      <c r="K580" s="4">
        <f>(Table1[[#This Row],[sp_attack]]-$P$12)/$P$14</f>
        <v>0.625</v>
      </c>
      <c r="L580" s="4">
        <f>(Table1[[#This Row],[sp_defense]]-$P$17)/$P$19</f>
        <v>0.30952380952380953</v>
      </c>
    </row>
    <row r="581" spans="1:12">
      <c r="A581" t="s">
        <v>2935</v>
      </c>
      <c r="B581" t="s">
        <v>1988</v>
      </c>
      <c r="C581" t="s">
        <v>66</v>
      </c>
      <c r="D581" t="s">
        <v>61</v>
      </c>
      <c r="E581">
        <v>1000000</v>
      </c>
      <c r="F581">
        <v>55</v>
      </c>
      <c r="G581">
        <v>44</v>
      </c>
      <c r="H581">
        <v>50</v>
      </c>
      <c r="I581" s="4">
        <f>(Table1[[#This Row],[experience_growth]]-$P$3)/$P$4</f>
        <v>0.38461538461538464</v>
      </c>
      <c r="J581" s="4">
        <f>(Table1[[#This Row],[speed]]-$P$7)/$P$9</f>
        <v>0.2857142857142857</v>
      </c>
      <c r="K581" s="4">
        <f>(Table1[[#This Row],[sp_attack]]-$P$12)/$P$14</f>
        <v>0.18478260869565216</v>
      </c>
      <c r="L581" s="4">
        <f>(Table1[[#This Row],[sp_defense]]-$P$17)/$P$19</f>
        <v>0.14285714285714285</v>
      </c>
    </row>
    <row r="582" spans="1:12">
      <c r="A582" t="s">
        <v>3177</v>
      </c>
      <c r="B582" t="s">
        <v>1991</v>
      </c>
      <c r="C582" t="s">
        <v>66</v>
      </c>
      <c r="D582" t="s">
        <v>61</v>
      </c>
      <c r="E582">
        <v>1000000</v>
      </c>
      <c r="F582">
        <v>98</v>
      </c>
      <c r="G582">
        <v>87</v>
      </c>
      <c r="H582">
        <v>63</v>
      </c>
      <c r="I582" s="4">
        <f>(Table1[[#This Row],[experience_growth]]-$P$3)/$P$4</f>
        <v>0.38461538461538464</v>
      </c>
      <c r="J582" s="4">
        <f>(Table1[[#This Row],[speed]]-$P$7)/$P$9</f>
        <v>0.53142857142857147</v>
      </c>
      <c r="K582" s="4">
        <f>(Table1[[#This Row],[sp_attack]]-$P$12)/$P$14</f>
        <v>0.41847826086956524</v>
      </c>
      <c r="L582" s="4">
        <f>(Table1[[#This Row],[sp_defense]]-$P$17)/$P$19</f>
        <v>0.20476190476190476</v>
      </c>
    </row>
    <row r="583" spans="1:12">
      <c r="A583" t="s">
        <v>3088</v>
      </c>
      <c r="B583" t="s">
        <v>1994</v>
      </c>
      <c r="C583" t="s">
        <v>136</v>
      </c>
      <c r="E583">
        <v>1250000</v>
      </c>
      <c r="F583">
        <v>44</v>
      </c>
      <c r="G583">
        <v>65</v>
      </c>
      <c r="H583">
        <v>60</v>
      </c>
      <c r="I583" s="4">
        <f>(Table1[[#This Row],[experience_growth]]-$P$3)/$P$4</f>
        <v>0.625</v>
      </c>
      <c r="J583" s="4">
        <f>(Table1[[#This Row],[speed]]-$P$7)/$P$9</f>
        <v>0.22285714285714286</v>
      </c>
      <c r="K583" s="4">
        <f>(Table1[[#This Row],[sp_attack]]-$P$12)/$P$14</f>
        <v>0.29891304347826086</v>
      </c>
      <c r="L583" s="4">
        <f>(Table1[[#This Row],[sp_defense]]-$P$17)/$P$19</f>
        <v>0.19047619047619047</v>
      </c>
    </row>
    <row r="584" spans="1:12">
      <c r="A584" t="s">
        <v>3178</v>
      </c>
      <c r="B584" t="s">
        <v>1997</v>
      </c>
      <c r="C584" t="s">
        <v>136</v>
      </c>
      <c r="E584">
        <v>1250000</v>
      </c>
      <c r="F584">
        <v>59</v>
      </c>
      <c r="G584">
        <v>80</v>
      </c>
      <c r="H584">
        <v>75</v>
      </c>
      <c r="I584" s="4">
        <f>(Table1[[#This Row],[experience_growth]]-$P$3)/$P$4</f>
        <v>0.625</v>
      </c>
      <c r="J584" s="4">
        <f>(Table1[[#This Row],[speed]]-$P$7)/$P$9</f>
        <v>0.30857142857142855</v>
      </c>
      <c r="K584" s="4">
        <f>(Table1[[#This Row],[sp_attack]]-$P$12)/$P$14</f>
        <v>0.38043478260869568</v>
      </c>
      <c r="L584" s="4">
        <f>(Table1[[#This Row],[sp_defense]]-$P$17)/$P$19</f>
        <v>0.26190476190476192</v>
      </c>
    </row>
    <row r="585" spans="1:12">
      <c r="A585" t="s">
        <v>3179</v>
      </c>
      <c r="B585" t="s">
        <v>2001</v>
      </c>
      <c r="C585" t="s">
        <v>136</v>
      </c>
      <c r="E585">
        <v>1250000</v>
      </c>
      <c r="F585">
        <v>79</v>
      </c>
      <c r="G585">
        <v>110</v>
      </c>
      <c r="H585">
        <v>95</v>
      </c>
      <c r="I585" s="4">
        <f>(Table1[[#This Row],[experience_growth]]-$P$3)/$P$4</f>
        <v>0.625</v>
      </c>
      <c r="J585" s="4">
        <f>(Table1[[#This Row],[speed]]-$P$7)/$P$9</f>
        <v>0.42285714285714288</v>
      </c>
      <c r="K585" s="4">
        <f>(Table1[[#This Row],[sp_attack]]-$P$12)/$P$14</f>
        <v>0.54347826086956519</v>
      </c>
      <c r="L585" s="4">
        <f>(Table1[[#This Row],[sp_defense]]-$P$17)/$P$19</f>
        <v>0.35714285714285715</v>
      </c>
    </row>
    <row r="586" spans="1:12">
      <c r="A586" t="s">
        <v>3180</v>
      </c>
      <c r="B586" t="s">
        <v>2005</v>
      </c>
      <c r="C586" t="s">
        <v>99</v>
      </c>
      <c r="D586" t="s">
        <v>45</v>
      </c>
      <c r="E586">
        <v>1000000</v>
      </c>
      <c r="F586">
        <v>75</v>
      </c>
      <c r="G586">
        <v>40</v>
      </c>
      <c r="H586">
        <v>50</v>
      </c>
      <c r="I586" s="4">
        <f>(Table1[[#This Row],[experience_growth]]-$P$3)/$P$4</f>
        <v>0.38461538461538464</v>
      </c>
      <c r="J586" s="4">
        <f>(Table1[[#This Row],[speed]]-$P$7)/$P$9</f>
        <v>0.4</v>
      </c>
      <c r="K586" s="4">
        <f>(Table1[[#This Row],[sp_attack]]-$P$12)/$P$14</f>
        <v>0.16304347826086957</v>
      </c>
      <c r="L586" s="4">
        <f>(Table1[[#This Row],[sp_defense]]-$P$17)/$P$19</f>
        <v>0.14285714285714285</v>
      </c>
    </row>
    <row r="587" spans="1:12">
      <c r="A587" t="s">
        <v>3180</v>
      </c>
      <c r="B587" t="s">
        <v>2007</v>
      </c>
      <c r="C587" t="s">
        <v>99</v>
      </c>
      <c r="D587" t="s">
        <v>45</v>
      </c>
      <c r="E587">
        <v>1000000</v>
      </c>
      <c r="F587">
        <v>95</v>
      </c>
      <c r="G587">
        <v>60</v>
      </c>
      <c r="H587">
        <v>70</v>
      </c>
      <c r="I587" s="4">
        <f>(Table1[[#This Row],[experience_growth]]-$P$3)/$P$4</f>
        <v>0.38461538461538464</v>
      </c>
      <c r="J587" s="4">
        <f>(Table1[[#This Row],[speed]]-$P$7)/$P$9</f>
        <v>0.51428571428571423</v>
      </c>
      <c r="K587" s="4">
        <f>(Table1[[#This Row],[sp_attack]]-$P$12)/$P$14</f>
        <v>0.27173913043478259</v>
      </c>
      <c r="L587" s="4">
        <f>(Table1[[#This Row],[sp_defense]]-$P$17)/$P$19</f>
        <v>0.23809523809523808</v>
      </c>
    </row>
    <row r="588" spans="1:12">
      <c r="A588" t="s">
        <v>3181</v>
      </c>
      <c r="B588" t="s">
        <v>2011</v>
      </c>
      <c r="C588" t="s">
        <v>128</v>
      </c>
      <c r="D588" t="s">
        <v>61</v>
      </c>
      <c r="E588">
        <v>1000000</v>
      </c>
      <c r="F588">
        <v>103</v>
      </c>
      <c r="G588">
        <v>75</v>
      </c>
      <c r="H588">
        <v>60</v>
      </c>
      <c r="I588" s="4">
        <f>(Table1[[#This Row],[experience_growth]]-$P$3)/$P$4</f>
        <v>0.38461538461538464</v>
      </c>
      <c r="J588" s="4">
        <f>(Table1[[#This Row],[speed]]-$P$7)/$P$9</f>
        <v>0.56000000000000005</v>
      </c>
      <c r="K588" s="4">
        <f>(Table1[[#This Row],[sp_attack]]-$P$12)/$P$14</f>
        <v>0.35326086956521741</v>
      </c>
      <c r="L588" s="4">
        <f>(Table1[[#This Row],[sp_defense]]-$P$17)/$P$19</f>
        <v>0.19047619047619047</v>
      </c>
    </row>
    <row r="589" spans="1:12">
      <c r="A589" t="s">
        <v>3182</v>
      </c>
      <c r="B589" t="s">
        <v>2015</v>
      </c>
      <c r="C589" t="s">
        <v>77</v>
      </c>
      <c r="E589">
        <v>1000000</v>
      </c>
      <c r="F589">
        <v>60</v>
      </c>
      <c r="G589">
        <v>40</v>
      </c>
      <c r="H589">
        <v>45</v>
      </c>
      <c r="I589" s="4">
        <f>(Table1[[#This Row],[experience_growth]]-$P$3)/$P$4</f>
        <v>0.38461538461538464</v>
      </c>
      <c r="J589" s="4">
        <f>(Table1[[#This Row],[speed]]-$P$7)/$P$9</f>
        <v>0.31428571428571428</v>
      </c>
      <c r="K589" s="4">
        <f>(Table1[[#This Row],[sp_attack]]-$P$12)/$P$14</f>
        <v>0.16304347826086957</v>
      </c>
      <c r="L589" s="4">
        <f>(Table1[[#This Row],[sp_defense]]-$P$17)/$P$19</f>
        <v>0.11904761904761904</v>
      </c>
    </row>
    <row r="590" spans="1:12">
      <c r="A590" t="s">
        <v>3183</v>
      </c>
      <c r="B590" t="s">
        <v>2019</v>
      </c>
      <c r="C590" t="s">
        <v>77</v>
      </c>
      <c r="D590" t="s">
        <v>307</v>
      </c>
      <c r="E590">
        <v>1000000</v>
      </c>
      <c r="F590">
        <v>20</v>
      </c>
      <c r="G590">
        <v>60</v>
      </c>
      <c r="H590">
        <v>105</v>
      </c>
      <c r="I590" s="4">
        <f>(Table1[[#This Row],[experience_growth]]-$P$3)/$P$4</f>
        <v>0.38461538461538464</v>
      </c>
      <c r="J590" s="4">
        <f>(Table1[[#This Row],[speed]]-$P$7)/$P$9</f>
        <v>8.5714285714285715E-2</v>
      </c>
      <c r="K590" s="4">
        <f>(Table1[[#This Row],[sp_attack]]-$P$12)/$P$14</f>
        <v>0.27173913043478259</v>
      </c>
      <c r="L590" s="4">
        <f>(Table1[[#This Row],[sp_defense]]-$P$17)/$P$19</f>
        <v>0.40476190476190477</v>
      </c>
    </row>
    <row r="591" spans="1:12">
      <c r="A591" t="s">
        <v>2777</v>
      </c>
      <c r="B591" t="s">
        <v>2022</v>
      </c>
      <c r="C591" t="s">
        <v>45</v>
      </c>
      <c r="D591" t="s">
        <v>46</v>
      </c>
      <c r="E591">
        <v>1000000</v>
      </c>
      <c r="F591">
        <v>15</v>
      </c>
      <c r="G591">
        <v>55</v>
      </c>
      <c r="H591">
        <v>55</v>
      </c>
      <c r="I591" s="4">
        <f>(Table1[[#This Row],[experience_growth]]-$P$3)/$P$4</f>
        <v>0.38461538461538464</v>
      </c>
      <c r="J591" s="4">
        <f>(Table1[[#This Row],[speed]]-$P$7)/$P$9</f>
        <v>5.7142857142857141E-2</v>
      </c>
      <c r="K591" s="4">
        <f>(Table1[[#This Row],[sp_attack]]-$P$12)/$P$14</f>
        <v>0.24456521739130435</v>
      </c>
      <c r="L591" s="4">
        <f>(Table1[[#This Row],[sp_defense]]-$P$17)/$P$19</f>
        <v>0.16666666666666666</v>
      </c>
    </row>
    <row r="592" spans="1:12">
      <c r="A592" t="s">
        <v>2777</v>
      </c>
      <c r="B592" t="s">
        <v>2024</v>
      </c>
      <c r="C592" t="s">
        <v>45</v>
      </c>
      <c r="D592" t="s">
        <v>46</v>
      </c>
      <c r="E592">
        <v>1000000</v>
      </c>
      <c r="F592">
        <v>30</v>
      </c>
      <c r="G592">
        <v>85</v>
      </c>
      <c r="H592">
        <v>80</v>
      </c>
      <c r="I592" s="4">
        <f>(Table1[[#This Row],[experience_growth]]-$P$3)/$P$4</f>
        <v>0.38461538461538464</v>
      </c>
      <c r="J592" s="4">
        <f>(Table1[[#This Row],[speed]]-$P$7)/$P$9</f>
        <v>0.14285714285714285</v>
      </c>
      <c r="K592" s="4">
        <f>(Table1[[#This Row],[sp_attack]]-$P$12)/$P$14</f>
        <v>0.40760869565217389</v>
      </c>
      <c r="L592" s="4">
        <f>(Table1[[#This Row],[sp_defense]]-$P$17)/$P$19</f>
        <v>0.2857142857142857</v>
      </c>
    </row>
    <row r="593" spans="1:12">
      <c r="A593" t="s">
        <v>3184</v>
      </c>
      <c r="B593" t="s">
        <v>2028</v>
      </c>
      <c r="C593" t="s">
        <v>66</v>
      </c>
      <c r="D593" t="s">
        <v>343</v>
      </c>
      <c r="E593">
        <v>1000000</v>
      </c>
      <c r="F593">
        <v>40</v>
      </c>
      <c r="G593">
        <v>65</v>
      </c>
      <c r="H593">
        <v>85</v>
      </c>
      <c r="I593" s="4">
        <f>(Table1[[#This Row],[experience_growth]]-$P$3)/$P$4</f>
        <v>0.38461538461538464</v>
      </c>
      <c r="J593" s="4">
        <f>(Table1[[#This Row],[speed]]-$P$7)/$P$9</f>
        <v>0.2</v>
      </c>
      <c r="K593" s="4">
        <f>(Table1[[#This Row],[sp_attack]]-$P$12)/$P$14</f>
        <v>0.29891304347826086</v>
      </c>
      <c r="L593" s="4">
        <f>(Table1[[#This Row],[sp_defense]]-$P$17)/$P$19</f>
        <v>0.30952380952380953</v>
      </c>
    </row>
    <row r="594" spans="1:12">
      <c r="A594" t="s">
        <v>3184</v>
      </c>
      <c r="B594" t="s">
        <v>2030</v>
      </c>
      <c r="C594" t="s">
        <v>66</v>
      </c>
      <c r="D594" t="s">
        <v>343</v>
      </c>
      <c r="E594">
        <v>1000000</v>
      </c>
      <c r="F594">
        <v>60</v>
      </c>
      <c r="G594">
        <v>85</v>
      </c>
      <c r="H594">
        <v>105</v>
      </c>
      <c r="I594" s="4">
        <f>(Table1[[#This Row],[experience_growth]]-$P$3)/$P$4</f>
        <v>0.38461538461538464</v>
      </c>
      <c r="J594" s="4">
        <f>(Table1[[#This Row],[speed]]-$P$7)/$P$9</f>
        <v>0.31428571428571428</v>
      </c>
      <c r="K594" s="4">
        <f>(Table1[[#This Row],[sp_attack]]-$P$12)/$P$14</f>
        <v>0.40760869565217389</v>
      </c>
      <c r="L594" s="4">
        <f>(Table1[[#This Row],[sp_defense]]-$P$17)/$P$19</f>
        <v>0.40476190476190477</v>
      </c>
    </row>
    <row r="595" spans="1:12">
      <c r="A595" t="s">
        <v>3185</v>
      </c>
      <c r="B595" t="s">
        <v>2034</v>
      </c>
      <c r="C595" t="s">
        <v>66</v>
      </c>
      <c r="E595">
        <v>800000</v>
      </c>
      <c r="F595">
        <v>65</v>
      </c>
      <c r="G595">
        <v>40</v>
      </c>
      <c r="H595">
        <v>45</v>
      </c>
      <c r="I595" s="4">
        <f>(Table1[[#This Row],[experience_growth]]-$P$3)/$P$4</f>
        <v>0.19230769230769232</v>
      </c>
      <c r="J595" s="4">
        <f>(Table1[[#This Row],[speed]]-$P$7)/$P$9</f>
        <v>0.34285714285714286</v>
      </c>
      <c r="K595" s="4">
        <f>(Table1[[#This Row],[sp_attack]]-$P$12)/$P$14</f>
        <v>0.16304347826086957</v>
      </c>
      <c r="L595" s="4">
        <f>(Table1[[#This Row],[sp_defense]]-$P$17)/$P$19</f>
        <v>0.11904761904761904</v>
      </c>
    </row>
    <row r="596" spans="1:12">
      <c r="A596" t="s">
        <v>3186</v>
      </c>
      <c r="B596" t="s">
        <v>2038</v>
      </c>
      <c r="C596" t="s">
        <v>77</v>
      </c>
      <c r="D596" t="s">
        <v>128</v>
      </c>
      <c r="E596">
        <v>1000000</v>
      </c>
      <c r="F596">
        <v>65</v>
      </c>
      <c r="G596">
        <v>57</v>
      </c>
      <c r="H596">
        <v>50</v>
      </c>
      <c r="I596" s="4">
        <f>(Table1[[#This Row],[experience_growth]]-$P$3)/$P$4</f>
        <v>0.38461538461538464</v>
      </c>
      <c r="J596" s="4">
        <f>(Table1[[#This Row],[speed]]-$P$7)/$P$9</f>
        <v>0.34285714285714286</v>
      </c>
      <c r="K596" s="4">
        <f>(Table1[[#This Row],[sp_attack]]-$P$12)/$P$14</f>
        <v>0.25543478260869568</v>
      </c>
      <c r="L596" s="4">
        <f>(Table1[[#This Row],[sp_defense]]-$P$17)/$P$19</f>
        <v>0.14285714285714285</v>
      </c>
    </row>
    <row r="597" spans="1:12">
      <c r="A597" t="s">
        <v>3187</v>
      </c>
      <c r="B597" t="s">
        <v>2041</v>
      </c>
      <c r="C597" t="s">
        <v>77</v>
      </c>
      <c r="D597" t="s">
        <v>128</v>
      </c>
      <c r="E597">
        <v>1000000</v>
      </c>
      <c r="F597">
        <v>108</v>
      </c>
      <c r="G597">
        <v>97</v>
      </c>
      <c r="H597">
        <v>60</v>
      </c>
      <c r="I597" s="4">
        <f>(Table1[[#This Row],[experience_growth]]-$P$3)/$P$4</f>
        <v>0.38461538461538464</v>
      </c>
      <c r="J597" s="4">
        <f>(Table1[[#This Row],[speed]]-$P$7)/$P$9</f>
        <v>0.58857142857142852</v>
      </c>
      <c r="K597" s="4">
        <f>(Table1[[#This Row],[sp_attack]]-$P$12)/$P$14</f>
        <v>0.47282608695652173</v>
      </c>
      <c r="L597" s="4">
        <f>(Table1[[#This Row],[sp_defense]]-$P$17)/$P$19</f>
        <v>0.19047619047619047</v>
      </c>
    </row>
    <row r="598" spans="1:12">
      <c r="A598" t="s">
        <v>3188</v>
      </c>
      <c r="B598" t="s">
        <v>2045</v>
      </c>
      <c r="C598" t="s">
        <v>45</v>
      </c>
      <c r="D598" t="s">
        <v>307</v>
      </c>
      <c r="E598">
        <v>1000000</v>
      </c>
      <c r="F598">
        <v>10</v>
      </c>
      <c r="G598">
        <v>24</v>
      </c>
      <c r="H598">
        <v>86</v>
      </c>
      <c r="I598" s="4">
        <f>(Table1[[#This Row],[experience_growth]]-$P$3)/$P$4</f>
        <v>0.38461538461538464</v>
      </c>
      <c r="J598" s="4">
        <f>(Table1[[#This Row],[speed]]-$P$7)/$P$9</f>
        <v>2.8571428571428571E-2</v>
      </c>
      <c r="K598" s="4">
        <f>(Table1[[#This Row],[sp_attack]]-$P$12)/$P$14</f>
        <v>7.6086956521739135E-2</v>
      </c>
      <c r="L598" s="4">
        <f>(Table1[[#This Row],[sp_defense]]-$P$17)/$P$19</f>
        <v>0.31428571428571428</v>
      </c>
    </row>
    <row r="599" spans="1:12">
      <c r="A599" t="s">
        <v>3189</v>
      </c>
      <c r="B599" t="s">
        <v>2049</v>
      </c>
      <c r="C599" t="s">
        <v>45</v>
      </c>
      <c r="D599" t="s">
        <v>307</v>
      </c>
      <c r="E599">
        <v>1000000</v>
      </c>
      <c r="F599">
        <v>20</v>
      </c>
      <c r="G599">
        <v>54</v>
      </c>
      <c r="H599">
        <v>116</v>
      </c>
      <c r="I599" s="4">
        <f>(Table1[[#This Row],[experience_growth]]-$P$3)/$P$4</f>
        <v>0.38461538461538464</v>
      </c>
      <c r="J599" s="4">
        <f>(Table1[[#This Row],[speed]]-$P$7)/$P$9</f>
        <v>8.5714285714285715E-2</v>
      </c>
      <c r="K599" s="4">
        <f>(Table1[[#This Row],[sp_attack]]-$P$12)/$P$14</f>
        <v>0.2391304347826087</v>
      </c>
      <c r="L599" s="4">
        <f>(Table1[[#This Row],[sp_defense]]-$P$17)/$P$19</f>
        <v>0.45714285714285713</v>
      </c>
    </row>
    <row r="600" spans="1:12">
      <c r="A600" t="s">
        <v>3190</v>
      </c>
      <c r="B600" t="s">
        <v>2053</v>
      </c>
      <c r="C600" t="s">
        <v>307</v>
      </c>
      <c r="E600">
        <v>1059860</v>
      </c>
      <c r="F600">
        <v>30</v>
      </c>
      <c r="G600">
        <v>45</v>
      </c>
      <c r="H600">
        <v>60</v>
      </c>
      <c r="I600" s="4">
        <f>(Table1[[#This Row],[experience_growth]]-$P$3)/$P$4</f>
        <v>0.44217307692307695</v>
      </c>
      <c r="J600" s="4">
        <f>(Table1[[#This Row],[speed]]-$P$7)/$P$9</f>
        <v>0.14285714285714285</v>
      </c>
      <c r="K600" s="4">
        <f>(Table1[[#This Row],[sp_attack]]-$P$12)/$P$14</f>
        <v>0.19021739130434784</v>
      </c>
      <c r="L600" s="4">
        <f>(Table1[[#This Row],[sp_defense]]-$P$17)/$P$19</f>
        <v>0.19047619047619047</v>
      </c>
    </row>
    <row r="601" spans="1:12">
      <c r="A601" t="s">
        <v>3190</v>
      </c>
      <c r="B601" t="s">
        <v>2055</v>
      </c>
      <c r="C601" t="s">
        <v>307</v>
      </c>
      <c r="E601">
        <v>1059860</v>
      </c>
      <c r="F601">
        <v>50</v>
      </c>
      <c r="G601">
        <v>70</v>
      </c>
      <c r="H601">
        <v>85</v>
      </c>
      <c r="I601" s="4">
        <f>(Table1[[#This Row],[experience_growth]]-$P$3)/$P$4</f>
        <v>0.44217307692307695</v>
      </c>
      <c r="J601" s="4">
        <f>(Table1[[#This Row],[speed]]-$P$7)/$P$9</f>
        <v>0.25714285714285712</v>
      </c>
      <c r="K601" s="4">
        <f>(Table1[[#This Row],[sp_attack]]-$P$12)/$P$14</f>
        <v>0.32608695652173914</v>
      </c>
      <c r="L601" s="4">
        <f>(Table1[[#This Row],[sp_defense]]-$P$17)/$P$19</f>
        <v>0.30952380952380953</v>
      </c>
    </row>
    <row r="602" spans="1:12">
      <c r="A602" t="s">
        <v>3190</v>
      </c>
      <c r="B602" t="s">
        <v>2057</v>
      </c>
      <c r="C602" t="s">
        <v>307</v>
      </c>
      <c r="E602">
        <v>1059860</v>
      </c>
      <c r="F602">
        <v>90</v>
      </c>
      <c r="G602">
        <v>70</v>
      </c>
      <c r="H602">
        <v>85</v>
      </c>
      <c r="I602" s="4">
        <f>(Table1[[#This Row],[experience_growth]]-$P$3)/$P$4</f>
        <v>0.44217307692307695</v>
      </c>
      <c r="J602" s="4">
        <f>(Table1[[#This Row],[speed]]-$P$7)/$P$9</f>
        <v>0.48571428571428571</v>
      </c>
      <c r="K602" s="4">
        <f>(Table1[[#This Row],[sp_attack]]-$P$12)/$P$14</f>
        <v>0.32608695652173914</v>
      </c>
      <c r="L602" s="4">
        <f>(Table1[[#This Row],[sp_defense]]-$P$17)/$P$19</f>
        <v>0.30952380952380953</v>
      </c>
    </row>
    <row r="603" spans="1:12">
      <c r="A603" t="s">
        <v>3191</v>
      </c>
      <c r="B603" t="s">
        <v>2060</v>
      </c>
      <c r="C603" t="s">
        <v>128</v>
      </c>
      <c r="E603">
        <v>1250000</v>
      </c>
      <c r="F603">
        <v>60</v>
      </c>
      <c r="G603">
        <v>45</v>
      </c>
      <c r="H603">
        <v>40</v>
      </c>
      <c r="I603" s="4">
        <f>(Table1[[#This Row],[experience_growth]]-$P$3)/$P$4</f>
        <v>0.625</v>
      </c>
      <c r="J603" s="4">
        <f>(Table1[[#This Row],[speed]]-$P$7)/$P$9</f>
        <v>0.31428571428571428</v>
      </c>
      <c r="K603" s="4">
        <f>(Table1[[#This Row],[sp_attack]]-$P$12)/$P$14</f>
        <v>0.19021739130434784</v>
      </c>
      <c r="L603" s="4">
        <f>(Table1[[#This Row],[sp_defense]]-$P$17)/$P$19</f>
        <v>9.5238095238095233E-2</v>
      </c>
    </row>
    <row r="604" spans="1:12">
      <c r="A604" t="s">
        <v>3191</v>
      </c>
      <c r="B604" t="s">
        <v>2062</v>
      </c>
      <c r="C604" t="s">
        <v>128</v>
      </c>
      <c r="E604">
        <v>1250000</v>
      </c>
      <c r="F604">
        <v>40</v>
      </c>
      <c r="G604">
        <v>75</v>
      </c>
      <c r="H604">
        <v>70</v>
      </c>
      <c r="I604" s="4">
        <f>(Table1[[#This Row],[experience_growth]]-$P$3)/$P$4</f>
        <v>0.625</v>
      </c>
      <c r="J604" s="4">
        <f>(Table1[[#This Row],[speed]]-$P$7)/$P$9</f>
        <v>0.2</v>
      </c>
      <c r="K604" s="4">
        <f>(Table1[[#This Row],[sp_attack]]-$P$12)/$P$14</f>
        <v>0.35326086956521741</v>
      </c>
      <c r="L604" s="4">
        <f>(Table1[[#This Row],[sp_defense]]-$P$17)/$P$19</f>
        <v>0.23809523809523808</v>
      </c>
    </row>
    <row r="605" spans="1:12">
      <c r="A605" t="s">
        <v>3191</v>
      </c>
      <c r="B605" t="s">
        <v>2064</v>
      </c>
      <c r="C605" t="s">
        <v>128</v>
      </c>
      <c r="E605">
        <v>1250000</v>
      </c>
      <c r="F605">
        <v>50</v>
      </c>
      <c r="G605">
        <v>105</v>
      </c>
      <c r="H605">
        <v>80</v>
      </c>
      <c r="I605" s="4">
        <f>(Table1[[#This Row],[experience_growth]]-$P$3)/$P$4</f>
        <v>0.625</v>
      </c>
      <c r="J605" s="4">
        <f>(Table1[[#This Row],[speed]]-$P$7)/$P$9</f>
        <v>0.25714285714285712</v>
      </c>
      <c r="K605" s="4">
        <f>(Table1[[#This Row],[sp_attack]]-$P$12)/$P$14</f>
        <v>0.51630434782608692</v>
      </c>
      <c r="L605" s="4">
        <f>(Table1[[#This Row],[sp_defense]]-$P$17)/$P$19</f>
        <v>0.2857142857142857</v>
      </c>
    </row>
    <row r="606" spans="1:12">
      <c r="A606" t="s">
        <v>3192</v>
      </c>
      <c r="B606" t="s">
        <v>2068</v>
      </c>
      <c r="C606" t="s">
        <v>253</v>
      </c>
      <c r="E606">
        <v>1000000</v>
      </c>
      <c r="F606">
        <v>30</v>
      </c>
      <c r="G606">
        <v>85</v>
      </c>
      <c r="H606">
        <v>55</v>
      </c>
      <c r="I606" s="4">
        <f>(Table1[[#This Row],[experience_growth]]-$P$3)/$P$4</f>
        <v>0.38461538461538464</v>
      </c>
      <c r="J606" s="4">
        <f>(Table1[[#This Row],[speed]]-$P$7)/$P$9</f>
        <v>0.14285714285714285</v>
      </c>
      <c r="K606" s="4">
        <f>(Table1[[#This Row],[sp_attack]]-$P$12)/$P$14</f>
        <v>0.40760869565217389</v>
      </c>
      <c r="L606" s="4">
        <f>(Table1[[#This Row],[sp_defense]]-$P$17)/$P$19</f>
        <v>0.16666666666666666</v>
      </c>
    </row>
    <row r="607" spans="1:12">
      <c r="A607" t="s">
        <v>3192</v>
      </c>
      <c r="B607" t="s">
        <v>2070</v>
      </c>
      <c r="C607" t="s">
        <v>253</v>
      </c>
      <c r="E607">
        <v>1000000</v>
      </c>
      <c r="F607">
        <v>40</v>
      </c>
      <c r="G607">
        <v>125</v>
      </c>
      <c r="H607">
        <v>95</v>
      </c>
      <c r="I607" s="4">
        <f>(Table1[[#This Row],[experience_growth]]-$P$3)/$P$4</f>
        <v>0.38461538461538464</v>
      </c>
      <c r="J607" s="4">
        <f>(Table1[[#This Row],[speed]]-$P$7)/$P$9</f>
        <v>0.2</v>
      </c>
      <c r="K607" s="4">
        <f>(Table1[[#This Row],[sp_attack]]-$P$12)/$P$14</f>
        <v>0.625</v>
      </c>
      <c r="L607" s="4">
        <f>(Table1[[#This Row],[sp_defense]]-$P$17)/$P$19</f>
        <v>0.35714285714285715</v>
      </c>
    </row>
    <row r="608" spans="1:12">
      <c r="A608" t="s">
        <v>3193</v>
      </c>
      <c r="B608" t="s">
        <v>2074</v>
      </c>
      <c r="C608" t="s">
        <v>343</v>
      </c>
      <c r="D608" t="s">
        <v>55</v>
      </c>
      <c r="E608">
        <v>1059860</v>
      </c>
      <c r="F608">
        <v>20</v>
      </c>
      <c r="G608">
        <v>65</v>
      </c>
      <c r="H608">
        <v>55</v>
      </c>
      <c r="I608" s="4">
        <f>(Table1[[#This Row],[experience_growth]]-$P$3)/$P$4</f>
        <v>0.44217307692307695</v>
      </c>
      <c r="J608" s="4">
        <f>(Table1[[#This Row],[speed]]-$P$7)/$P$9</f>
        <v>8.5714285714285715E-2</v>
      </c>
      <c r="K608" s="4">
        <f>(Table1[[#This Row],[sp_attack]]-$P$12)/$P$14</f>
        <v>0.29891304347826086</v>
      </c>
      <c r="L608" s="4">
        <f>(Table1[[#This Row],[sp_defense]]-$P$17)/$P$19</f>
        <v>0.16666666666666666</v>
      </c>
    </row>
    <row r="609" spans="1:12">
      <c r="A609" t="s">
        <v>3194</v>
      </c>
      <c r="B609" t="s">
        <v>2077</v>
      </c>
      <c r="C609" t="s">
        <v>343</v>
      </c>
      <c r="D609" t="s">
        <v>55</v>
      </c>
      <c r="E609">
        <v>1059860</v>
      </c>
      <c r="F609">
        <v>55</v>
      </c>
      <c r="G609">
        <v>95</v>
      </c>
      <c r="H609">
        <v>60</v>
      </c>
      <c r="I609" s="4">
        <f>(Table1[[#This Row],[experience_growth]]-$P$3)/$P$4</f>
        <v>0.44217307692307695</v>
      </c>
      <c r="J609" s="4">
        <f>(Table1[[#This Row],[speed]]-$P$7)/$P$9</f>
        <v>0.2857142857142857</v>
      </c>
      <c r="K609" s="4">
        <f>(Table1[[#This Row],[sp_attack]]-$P$12)/$P$14</f>
        <v>0.46195652173913043</v>
      </c>
      <c r="L609" s="4">
        <f>(Table1[[#This Row],[sp_defense]]-$P$17)/$P$19</f>
        <v>0.19047619047619047</v>
      </c>
    </row>
    <row r="610" spans="1:12">
      <c r="A610" t="s">
        <v>3195</v>
      </c>
      <c r="B610" t="s">
        <v>2080</v>
      </c>
      <c r="C610" t="s">
        <v>343</v>
      </c>
      <c r="D610" t="s">
        <v>55</v>
      </c>
      <c r="E610">
        <v>1059860</v>
      </c>
      <c r="F610">
        <v>80</v>
      </c>
      <c r="G610">
        <v>145</v>
      </c>
      <c r="H610">
        <v>90</v>
      </c>
      <c r="I610" s="4">
        <f>(Table1[[#This Row],[experience_growth]]-$P$3)/$P$4</f>
        <v>0.44217307692307695</v>
      </c>
      <c r="J610" s="4">
        <f>(Table1[[#This Row],[speed]]-$P$7)/$P$9</f>
        <v>0.42857142857142855</v>
      </c>
      <c r="K610" s="4">
        <f>(Table1[[#This Row],[sp_attack]]-$P$12)/$P$14</f>
        <v>0.73369565217391308</v>
      </c>
      <c r="L610" s="4">
        <f>(Table1[[#This Row],[sp_defense]]-$P$17)/$P$19</f>
        <v>0.33333333333333331</v>
      </c>
    </row>
    <row r="611" spans="1:12">
      <c r="A611" t="s">
        <v>3196</v>
      </c>
      <c r="B611" t="s">
        <v>2084</v>
      </c>
      <c r="C611" t="s">
        <v>538</v>
      </c>
      <c r="E611">
        <v>1250000</v>
      </c>
      <c r="F611">
        <v>57</v>
      </c>
      <c r="G611">
        <v>30</v>
      </c>
      <c r="H611">
        <v>40</v>
      </c>
      <c r="I611" s="4">
        <f>(Table1[[#This Row],[experience_growth]]-$P$3)/$P$4</f>
        <v>0.625</v>
      </c>
      <c r="J611" s="4">
        <f>(Table1[[#This Row],[speed]]-$P$7)/$P$9</f>
        <v>0.29714285714285715</v>
      </c>
      <c r="K611" s="4">
        <f>(Table1[[#This Row],[sp_attack]]-$P$12)/$P$14</f>
        <v>0.10869565217391304</v>
      </c>
      <c r="L611" s="4">
        <f>(Table1[[#This Row],[sp_defense]]-$P$17)/$P$19</f>
        <v>9.5238095238095233E-2</v>
      </c>
    </row>
    <row r="612" spans="1:12">
      <c r="A612" t="s">
        <v>3197</v>
      </c>
      <c r="B612" t="s">
        <v>2087</v>
      </c>
      <c r="C612" t="s">
        <v>538</v>
      </c>
      <c r="E612">
        <v>1250000</v>
      </c>
      <c r="F612">
        <v>67</v>
      </c>
      <c r="G612">
        <v>40</v>
      </c>
      <c r="H612">
        <v>50</v>
      </c>
      <c r="I612" s="4">
        <f>(Table1[[#This Row],[experience_growth]]-$P$3)/$P$4</f>
        <v>0.625</v>
      </c>
      <c r="J612" s="4">
        <f>(Table1[[#This Row],[speed]]-$P$7)/$P$9</f>
        <v>0.35428571428571426</v>
      </c>
      <c r="K612" s="4">
        <f>(Table1[[#This Row],[sp_attack]]-$P$12)/$P$14</f>
        <v>0.16304347826086957</v>
      </c>
      <c r="L612" s="4">
        <f>(Table1[[#This Row],[sp_defense]]-$P$17)/$P$19</f>
        <v>0.14285714285714285</v>
      </c>
    </row>
    <row r="613" spans="1:12">
      <c r="A613" t="s">
        <v>3197</v>
      </c>
      <c r="B613" t="s">
        <v>2089</v>
      </c>
      <c r="C613" t="s">
        <v>538</v>
      </c>
      <c r="E613">
        <v>1250000</v>
      </c>
      <c r="F613">
        <v>97</v>
      </c>
      <c r="G613">
        <v>60</v>
      </c>
      <c r="H613">
        <v>70</v>
      </c>
      <c r="I613" s="4">
        <f>(Table1[[#This Row],[experience_growth]]-$P$3)/$P$4</f>
        <v>0.625</v>
      </c>
      <c r="J613" s="4">
        <f>(Table1[[#This Row],[speed]]-$P$7)/$P$9</f>
        <v>0.52571428571428569</v>
      </c>
      <c r="K613" s="4">
        <f>(Table1[[#This Row],[sp_attack]]-$P$12)/$P$14</f>
        <v>0.27173913043478259</v>
      </c>
      <c r="L613" s="4">
        <f>(Table1[[#This Row],[sp_defense]]-$P$17)/$P$19</f>
        <v>0.23809523809523808</v>
      </c>
    </row>
    <row r="614" spans="1:12">
      <c r="A614" t="s">
        <v>3198</v>
      </c>
      <c r="B614" t="s">
        <v>2093</v>
      </c>
      <c r="C614" t="s">
        <v>136</v>
      </c>
      <c r="E614">
        <v>1000000</v>
      </c>
      <c r="F614">
        <v>40</v>
      </c>
      <c r="G614">
        <v>60</v>
      </c>
      <c r="H614">
        <v>40</v>
      </c>
      <c r="I614" s="4">
        <f>(Table1[[#This Row],[experience_growth]]-$P$3)/$P$4</f>
        <v>0.38461538461538464</v>
      </c>
      <c r="J614" s="4">
        <f>(Table1[[#This Row],[speed]]-$P$7)/$P$9</f>
        <v>0.2</v>
      </c>
      <c r="K614" s="4">
        <f>(Table1[[#This Row],[sp_attack]]-$P$12)/$P$14</f>
        <v>0.27173913043478259</v>
      </c>
      <c r="L614" s="4">
        <f>(Table1[[#This Row],[sp_defense]]-$P$17)/$P$19</f>
        <v>9.5238095238095233E-2</v>
      </c>
    </row>
    <row r="615" spans="1:12">
      <c r="A615" t="s">
        <v>3199</v>
      </c>
      <c r="B615" t="s">
        <v>2097</v>
      </c>
      <c r="C615" t="s">
        <v>136</v>
      </c>
      <c r="E615">
        <v>1000000</v>
      </c>
      <c r="F615">
        <v>50</v>
      </c>
      <c r="G615">
        <v>70</v>
      </c>
      <c r="H615">
        <v>80</v>
      </c>
      <c r="I615" s="4">
        <f>(Table1[[#This Row],[experience_growth]]-$P$3)/$P$4</f>
        <v>0.38461538461538464</v>
      </c>
      <c r="J615" s="4">
        <f>(Table1[[#This Row],[speed]]-$P$7)/$P$9</f>
        <v>0.25714285714285712</v>
      </c>
      <c r="K615" s="4">
        <f>(Table1[[#This Row],[sp_attack]]-$P$12)/$P$14</f>
        <v>0.32608695652173914</v>
      </c>
      <c r="L615" s="4">
        <f>(Table1[[#This Row],[sp_defense]]-$P$17)/$P$19</f>
        <v>0.2857142857142857</v>
      </c>
    </row>
    <row r="616" spans="1:12">
      <c r="A616" t="s">
        <v>3200</v>
      </c>
      <c r="B616" t="s">
        <v>2100</v>
      </c>
      <c r="C616" t="s">
        <v>136</v>
      </c>
      <c r="E616">
        <v>1000000</v>
      </c>
      <c r="F616">
        <v>105</v>
      </c>
      <c r="G616">
        <v>95</v>
      </c>
      <c r="H616">
        <v>135</v>
      </c>
      <c r="I616" s="4">
        <f>(Table1[[#This Row],[experience_growth]]-$P$3)/$P$4</f>
        <v>0.38461538461538464</v>
      </c>
      <c r="J616" s="4">
        <f>(Table1[[#This Row],[speed]]-$P$7)/$P$9</f>
        <v>0.5714285714285714</v>
      </c>
      <c r="K616" s="4">
        <f>(Table1[[#This Row],[sp_attack]]-$P$12)/$P$14</f>
        <v>0.46195652173913043</v>
      </c>
      <c r="L616" s="4">
        <f>(Table1[[#This Row],[sp_defense]]-$P$17)/$P$19</f>
        <v>0.54761904761904767</v>
      </c>
    </row>
    <row r="617" spans="1:12">
      <c r="A617" t="s">
        <v>3201</v>
      </c>
      <c r="B617" t="s">
        <v>2104</v>
      </c>
      <c r="C617" t="s">
        <v>77</v>
      </c>
      <c r="E617">
        <v>1000000</v>
      </c>
      <c r="F617">
        <v>25</v>
      </c>
      <c r="G617">
        <v>40</v>
      </c>
      <c r="H617">
        <v>65</v>
      </c>
      <c r="I617" s="4">
        <f>(Table1[[#This Row],[experience_growth]]-$P$3)/$P$4</f>
        <v>0.38461538461538464</v>
      </c>
      <c r="J617" s="4">
        <f>(Table1[[#This Row],[speed]]-$P$7)/$P$9</f>
        <v>0.11428571428571428</v>
      </c>
      <c r="K617" s="4">
        <f>(Table1[[#This Row],[sp_attack]]-$P$12)/$P$14</f>
        <v>0.16304347826086957</v>
      </c>
      <c r="L617" s="4">
        <f>(Table1[[#This Row],[sp_defense]]-$P$17)/$P$19</f>
        <v>0.21428571428571427</v>
      </c>
    </row>
    <row r="618" spans="1:12">
      <c r="A618" t="s">
        <v>3202</v>
      </c>
      <c r="B618" t="s">
        <v>2108</v>
      </c>
      <c r="C618" t="s">
        <v>77</v>
      </c>
      <c r="E618">
        <v>1000000</v>
      </c>
      <c r="F618">
        <v>145</v>
      </c>
      <c r="G618">
        <v>100</v>
      </c>
      <c r="H618">
        <v>60</v>
      </c>
      <c r="I618" s="4">
        <f>(Table1[[#This Row],[experience_growth]]-$P$3)/$P$4</f>
        <v>0.38461538461538464</v>
      </c>
      <c r="J618" s="4">
        <f>(Table1[[#This Row],[speed]]-$P$7)/$P$9</f>
        <v>0.8</v>
      </c>
      <c r="K618" s="4">
        <f>(Table1[[#This Row],[sp_attack]]-$P$12)/$P$14</f>
        <v>0.4891304347826087</v>
      </c>
      <c r="L618" s="4">
        <f>(Table1[[#This Row],[sp_defense]]-$P$17)/$P$19</f>
        <v>0.19047619047619047</v>
      </c>
    </row>
    <row r="619" spans="1:12">
      <c r="A619" t="s">
        <v>3203</v>
      </c>
      <c r="B619" t="s">
        <v>2112</v>
      </c>
      <c r="C619" t="s">
        <v>135</v>
      </c>
      <c r="D619" t="s">
        <v>128</v>
      </c>
      <c r="E619">
        <v>1000000</v>
      </c>
      <c r="F619">
        <v>32</v>
      </c>
      <c r="G619">
        <v>81</v>
      </c>
      <c r="H619">
        <v>99</v>
      </c>
      <c r="I619" s="4">
        <f>(Table1[[#This Row],[experience_growth]]-$P$3)/$P$4</f>
        <v>0.38461538461538464</v>
      </c>
      <c r="J619" s="4">
        <f>(Table1[[#This Row],[speed]]-$P$7)/$P$9</f>
        <v>0.15428571428571428</v>
      </c>
      <c r="K619" s="4">
        <f>(Table1[[#This Row],[sp_attack]]-$P$12)/$P$14</f>
        <v>0.3858695652173913</v>
      </c>
      <c r="L619" s="4">
        <f>(Table1[[#This Row],[sp_defense]]-$P$17)/$P$19</f>
        <v>0.37619047619047619</v>
      </c>
    </row>
    <row r="620" spans="1:12">
      <c r="A620" t="s">
        <v>3204</v>
      </c>
      <c r="B620" t="s">
        <v>2116</v>
      </c>
      <c r="C620" t="s">
        <v>231</v>
      </c>
      <c r="E620">
        <v>1059860</v>
      </c>
      <c r="F620">
        <v>65</v>
      </c>
      <c r="G620">
        <v>55</v>
      </c>
      <c r="H620">
        <v>50</v>
      </c>
      <c r="I620" s="4">
        <f>(Table1[[#This Row],[experience_growth]]-$P$3)/$P$4</f>
        <v>0.44217307692307695</v>
      </c>
      <c r="J620" s="4">
        <f>(Table1[[#This Row],[speed]]-$P$7)/$P$9</f>
        <v>0.34285714285714286</v>
      </c>
      <c r="K620" s="4">
        <f>(Table1[[#This Row],[sp_attack]]-$P$12)/$P$14</f>
        <v>0.24456521739130435</v>
      </c>
      <c r="L620" s="4">
        <f>(Table1[[#This Row],[sp_defense]]-$P$17)/$P$19</f>
        <v>0.14285714285714285</v>
      </c>
    </row>
    <row r="621" spans="1:12">
      <c r="A621" t="s">
        <v>3204</v>
      </c>
      <c r="B621" t="s">
        <v>2118</v>
      </c>
      <c r="C621" t="s">
        <v>231</v>
      </c>
      <c r="E621">
        <v>1059860</v>
      </c>
      <c r="F621">
        <v>105</v>
      </c>
      <c r="G621">
        <v>95</v>
      </c>
      <c r="H621">
        <v>60</v>
      </c>
      <c r="I621" s="4">
        <f>(Table1[[#This Row],[experience_growth]]-$P$3)/$P$4</f>
        <v>0.44217307692307695</v>
      </c>
      <c r="J621" s="4">
        <f>(Table1[[#This Row],[speed]]-$P$7)/$P$9</f>
        <v>0.5714285714285714</v>
      </c>
      <c r="K621" s="4">
        <f>(Table1[[#This Row],[sp_attack]]-$P$12)/$P$14</f>
        <v>0.46195652173913043</v>
      </c>
      <c r="L621" s="4">
        <f>(Table1[[#This Row],[sp_defense]]-$P$17)/$P$19</f>
        <v>0.19047619047619047</v>
      </c>
    </row>
    <row r="622" spans="1:12">
      <c r="A622" t="s">
        <v>3068</v>
      </c>
      <c r="B622" t="s">
        <v>2121</v>
      </c>
      <c r="C622" t="s">
        <v>538</v>
      </c>
      <c r="E622">
        <v>1000000</v>
      </c>
      <c r="F622">
        <v>48</v>
      </c>
      <c r="G622">
        <v>60</v>
      </c>
      <c r="H622">
        <v>90</v>
      </c>
      <c r="I622" s="4">
        <f>(Table1[[#This Row],[experience_growth]]-$P$3)/$P$4</f>
        <v>0.38461538461538464</v>
      </c>
      <c r="J622" s="4">
        <f>(Table1[[#This Row],[speed]]-$P$7)/$P$9</f>
        <v>0.24571428571428572</v>
      </c>
      <c r="K622" s="4">
        <f>(Table1[[#This Row],[sp_attack]]-$P$12)/$P$14</f>
        <v>0.27173913043478259</v>
      </c>
      <c r="L622" s="4">
        <f>(Table1[[#This Row],[sp_defense]]-$P$17)/$P$19</f>
        <v>0.33333333333333331</v>
      </c>
    </row>
    <row r="623" spans="1:12">
      <c r="A623" t="s">
        <v>3205</v>
      </c>
      <c r="B623" t="s">
        <v>2125</v>
      </c>
      <c r="C623" t="s">
        <v>135</v>
      </c>
      <c r="D623" t="s">
        <v>343</v>
      </c>
      <c r="E623">
        <v>1000000</v>
      </c>
      <c r="F623">
        <v>35</v>
      </c>
      <c r="G623">
        <v>35</v>
      </c>
      <c r="H623">
        <v>50</v>
      </c>
      <c r="I623" s="4">
        <f>(Table1[[#This Row],[experience_growth]]-$P$3)/$P$4</f>
        <v>0.38461538461538464</v>
      </c>
      <c r="J623" s="4">
        <f>(Table1[[#This Row],[speed]]-$P$7)/$P$9</f>
        <v>0.17142857142857143</v>
      </c>
      <c r="K623" s="4">
        <f>(Table1[[#This Row],[sp_attack]]-$P$12)/$P$14</f>
        <v>0.1358695652173913</v>
      </c>
      <c r="L623" s="4">
        <f>(Table1[[#This Row],[sp_defense]]-$P$17)/$P$19</f>
        <v>0.14285714285714285</v>
      </c>
    </row>
    <row r="624" spans="1:12">
      <c r="A624" t="s">
        <v>3205</v>
      </c>
      <c r="B624" t="s">
        <v>2127</v>
      </c>
      <c r="C624" t="s">
        <v>135</v>
      </c>
      <c r="D624" t="s">
        <v>343</v>
      </c>
      <c r="E624">
        <v>1000000</v>
      </c>
      <c r="F624">
        <v>55</v>
      </c>
      <c r="G624">
        <v>55</v>
      </c>
      <c r="H624">
        <v>80</v>
      </c>
      <c r="I624" s="4">
        <f>(Table1[[#This Row],[experience_growth]]-$P$3)/$P$4</f>
        <v>0.38461538461538464</v>
      </c>
      <c r="J624" s="4">
        <f>(Table1[[#This Row],[speed]]-$P$7)/$P$9</f>
        <v>0.2857142857142857</v>
      </c>
      <c r="K624" s="4">
        <f>(Table1[[#This Row],[sp_attack]]-$P$12)/$P$14</f>
        <v>0.24456521739130435</v>
      </c>
      <c r="L624" s="4">
        <f>(Table1[[#This Row],[sp_defense]]-$P$17)/$P$19</f>
        <v>0.2857142857142857</v>
      </c>
    </row>
    <row r="625" spans="1:12">
      <c r="A625" t="s">
        <v>3206</v>
      </c>
      <c r="B625" t="s">
        <v>2131</v>
      </c>
      <c r="C625" t="s">
        <v>109</v>
      </c>
      <c r="D625" t="s">
        <v>307</v>
      </c>
      <c r="E625">
        <v>1000000</v>
      </c>
      <c r="F625">
        <v>60</v>
      </c>
      <c r="G625">
        <v>40</v>
      </c>
      <c r="H625">
        <v>40</v>
      </c>
      <c r="I625" s="4">
        <f>(Table1[[#This Row],[experience_growth]]-$P$3)/$P$4</f>
        <v>0.38461538461538464</v>
      </c>
      <c r="J625" s="4">
        <f>(Table1[[#This Row],[speed]]-$P$7)/$P$9</f>
        <v>0.31428571428571428</v>
      </c>
      <c r="K625" s="4">
        <f>(Table1[[#This Row],[sp_attack]]-$P$12)/$P$14</f>
        <v>0.16304347826086957</v>
      </c>
      <c r="L625" s="4">
        <f>(Table1[[#This Row],[sp_defense]]-$P$17)/$P$19</f>
        <v>9.5238095238095233E-2</v>
      </c>
    </row>
    <row r="626" spans="1:12">
      <c r="A626" t="s">
        <v>3207</v>
      </c>
      <c r="B626" t="s">
        <v>2134</v>
      </c>
      <c r="C626" t="s">
        <v>109</v>
      </c>
      <c r="D626" t="s">
        <v>307</v>
      </c>
      <c r="E626">
        <v>1000000</v>
      </c>
      <c r="F626">
        <v>70</v>
      </c>
      <c r="G626">
        <v>60</v>
      </c>
      <c r="H626">
        <v>70</v>
      </c>
      <c r="I626" s="4">
        <f>(Table1[[#This Row],[experience_growth]]-$P$3)/$P$4</f>
        <v>0.38461538461538464</v>
      </c>
      <c r="J626" s="4">
        <f>(Table1[[#This Row],[speed]]-$P$7)/$P$9</f>
        <v>0.37142857142857144</v>
      </c>
      <c r="K626" s="4">
        <f>(Table1[[#This Row],[sp_attack]]-$P$12)/$P$14</f>
        <v>0.27173913043478259</v>
      </c>
      <c r="L626" s="4">
        <f>(Table1[[#This Row],[sp_defense]]-$P$17)/$P$19</f>
        <v>0.23809523809523808</v>
      </c>
    </row>
    <row r="627" spans="1:12">
      <c r="A627" t="s">
        <v>3208</v>
      </c>
      <c r="B627" t="s">
        <v>2138</v>
      </c>
      <c r="C627" t="s">
        <v>99</v>
      </c>
      <c r="E627">
        <v>1000000</v>
      </c>
      <c r="F627">
        <v>55</v>
      </c>
      <c r="G627">
        <v>40</v>
      </c>
      <c r="H627">
        <v>95</v>
      </c>
      <c r="I627" s="4">
        <f>(Table1[[#This Row],[experience_growth]]-$P$3)/$P$4</f>
        <v>0.38461538461538464</v>
      </c>
      <c r="J627" s="4">
        <f>(Table1[[#This Row],[speed]]-$P$7)/$P$9</f>
        <v>0.2857142857142857</v>
      </c>
      <c r="K627" s="4">
        <f>(Table1[[#This Row],[sp_attack]]-$P$12)/$P$14</f>
        <v>0.16304347826086957</v>
      </c>
      <c r="L627" s="4">
        <f>(Table1[[#This Row],[sp_defense]]-$P$17)/$P$19</f>
        <v>0.35714285714285715</v>
      </c>
    </row>
    <row r="628" spans="1:12">
      <c r="A628" t="s">
        <v>3209</v>
      </c>
      <c r="B628" t="s">
        <v>2142</v>
      </c>
      <c r="C628" t="s">
        <v>99</v>
      </c>
      <c r="D628" t="s">
        <v>61</v>
      </c>
      <c r="E628">
        <v>1250000</v>
      </c>
      <c r="F628">
        <v>60</v>
      </c>
      <c r="G628">
        <v>37</v>
      </c>
      <c r="H628">
        <v>50</v>
      </c>
      <c r="I628" s="4">
        <f>(Table1[[#This Row],[experience_growth]]-$P$3)/$P$4</f>
        <v>0.625</v>
      </c>
      <c r="J628" s="4">
        <f>(Table1[[#This Row],[speed]]-$P$7)/$P$9</f>
        <v>0.31428571428571428</v>
      </c>
      <c r="K628" s="4">
        <f>(Table1[[#This Row],[sp_attack]]-$P$12)/$P$14</f>
        <v>0.14673913043478262</v>
      </c>
      <c r="L628" s="4">
        <f>(Table1[[#This Row],[sp_defense]]-$P$17)/$P$19</f>
        <v>0.14285714285714285</v>
      </c>
    </row>
    <row r="629" spans="1:12">
      <c r="A629" t="s">
        <v>3210</v>
      </c>
      <c r="B629" t="s">
        <v>2146</v>
      </c>
      <c r="C629" t="s">
        <v>99</v>
      </c>
      <c r="D629" t="s">
        <v>61</v>
      </c>
      <c r="E629">
        <v>1250000</v>
      </c>
      <c r="F629">
        <v>80</v>
      </c>
      <c r="G629">
        <v>57</v>
      </c>
      <c r="H629">
        <v>75</v>
      </c>
      <c r="I629" s="4">
        <f>(Table1[[#This Row],[experience_growth]]-$P$3)/$P$4</f>
        <v>0.625</v>
      </c>
      <c r="J629" s="4">
        <f>(Table1[[#This Row],[speed]]-$P$7)/$P$9</f>
        <v>0.42857142857142855</v>
      </c>
      <c r="K629" s="4">
        <f>(Table1[[#This Row],[sp_attack]]-$P$12)/$P$14</f>
        <v>0.25543478260869568</v>
      </c>
      <c r="L629" s="4">
        <f>(Table1[[#This Row],[sp_defense]]-$P$17)/$P$19</f>
        <v>0.26190476190476192</v>
      </c>
    </row>
    <row r="630" spans="1:12">
      <c r="A630" t="s">
        <v>3211</v>
      </c>
      <c r="B630" t="s">
        <v>2150</v>
      </c>
      <c r="C630" t="s">
        <v>109</v>
      </c>
      <c r="D630" t="s">
        <v>61</v>
      </c>
      <c r="E630">
        <v>1250000</v>
      </c>
      <c r="F630">
        <v>60</v>
      </c>
      <c r="G630">
        <v>45</v>
      </c>
      <c r="H630">
        <v>65</v>
      </c>
      <c r="I630" s="4">
        <f>(Table1[[#This Row],[experience_growth]]-$P$3)/$P$4</f>
        <v>0.625</v>
      </c>
      <c r="J630" s="4">
        <f>(Table1[[#This Row],[speed]]-$P$7)/$P$9</f>
        <v>0.31428571428571428</v>
      </c>
      <c r="K630" s="4">
        <f>(Table1[[#This Row],[sp_attack]]-$P$12)/$P$14</f>
        <v>0.19021739130434784</v>
      </c>
      <c r="L630" s="4">
        <f>(Table1[[#This Row],[sp_defense]]-$P$17)/$P$19</f>
        <v>0.21428571428571427</v>
      </c>
    </row>
    <row r="631" spans="1:12">
      <c r="A631" t="s">
        <v>3212</v>
      </c>
      <c r="B631" t="s">
        <v>2153</v>
      </c>
      <c r="C631" t="s">
        <v>109</v>
      </c>
      <c r="D631" t="s">
        <v>61</v>
      </c>
      <c r="E631">
        <v>1250000</v>
      </c>
      <c r="F631">
        <v>80</v>
      </c>
      <c r="G631">
        <v>55</v>
      </c>
      <c r="H631">
        <v>95</v>
      </c>
      <c r="I631" s="4">
        <f>(Table1[[#This Row],[experience_growth]]-$P$3)/$P$4</f>
        <v>0.625</v>
      </c>
      <c r="J631" s="4">
        <f>(Table1[[#This Row],[speed]]-$P$7)/$P$9</f>
        <v>0.42857142857142855</v>
      </c>
      <c r="K631" s="4">
        <f>(Table1[[#This Row],[sp_attack]]-$P$12)/$P$14</f>
        <v>0.24456521739130435</v>
      </c>
      <c r="L631" s="4">
        <f>(Table1[[#This Row],[sp_defense]]-$P$17)/$P$19</f>
        <v>0.35714285714285715</v>
      </c>
    </row>
    <row r="632" spans="1:12">
      <c r="A632" t="s">
        <v>3213</v>
      </c>
      <c r="B632" t="s">
        <v>2157</v>
      </c>
      <c r="C632" t="s">
        <v>55</v>
      </c>
      <c r="E632">
        <v>1000000</v>
      </c>
      <c r="F632">
        <v>65</v>
      </c>
      <c r="G632">
        <v>105</v>
      </c>
      <c r="H632">
        <v>66</v>
      </c>
      <c r="I632" s="4">
        <f>(Table1[[#This Row],[experience_growth]]-$P$3)/$P$4</f>
        <v>0.38461538461538464</v>
      </c>
      <c r="J632" s="4">
        <f>(Table1[[#This Row],[speed]]-$P$7)/$P$9</f>
        <v>0.34285714285714286</v>
      </c>
      <c r="K632" s="4">
        <f>(Table1[[#This Row],[sp_attack]]-$P$12)/$P$14</f>
        <v>0.51630434782608692</v>
      </c>
      <c r="L632" s="4">
        <f>(Table1[[#This Row],[sp_defense]]-$P$17)/$P$19</f>
        <v>0.21904761904761905</v>
      </c>
    </row>
    <row r="633" spans="1:12">
      <c r="A633" t="s">
        <v>3214</v>
      </c>
      <c r="B633" t="s">
        <v>2161</v>
      </c>
      <c r="C633" t="s">
        <v>77</v>
      </c>
      <c r="D633" t="s">
        <v>307</v>
      </c>
      <c r="E633">
        <v>1000000</v>
      </c>
      <c r="F633">
        <v>109</v>
      </c>
      <c r="G633">
        <v>48</v>
      </c>
      <c r="H633">
        <v>48</v>
      </c>
      <c r="I633" s="4">
        <f>(Table1[[#This Row],[experience_growth]]-$P$3)/$P$4</f>
        <v>0.38461538461538464</v>
      </c>
      <c r="J633" s="4">
        <f>(Table1[[#This Row],[speed]]-$P$7)/$P$9</f>
        <v>0.59428571428571431</v>
      </c>
      <c r="K633" s="4">
        <f>(Table1[[#This Row],[sp_attack]]-$P$12)/$P$14</f>
        <v>0.20652173913043478</v>
      </c>
      <c r="L633" s="4">
        <f>(Table1[[#This Row],[sp_defense]]-$P$17)/$P$19</f>
        <v>0.13333333333333333</v>
      </c>
    </row>
    <row r="634" spans="1:12">
      <c r="A634" t="s">
        <v>3215</v>
      </c>
      <c r="B634" t="s">
        <v>2165</v>
      </c>
      <c r="C634" t="s">
        <v>109</v>
      </c>
      <c r="D634" t="s">
        <v>538</v>
      </c>
      <c r="E634">
        <v>1250000</v>
      </c>
      <c r="F634">
        <v>38</v>
      </c>
      <c r="G634">
        <v>45</v>
      </c>
      <c r="H634">
        <v>50</v>
      </c>
      <c r="I634" s="4">
        <f>(Table1[[#This Row],[experience_growth]]-$P$3)/$P$4</f>
        <v>0.625</v>
      </c>
      <c r="J634" s="4">
        <f>(Table1[[#This Row],[speed]]-$P$7)/$P$9</f>
        <v>0.18857142857142858</v>
      </c>
      <c r="K634" s="4">
        <f>(Table1[[#This Row],[sp_attack]]-$P$12)/$P$14</f>
        <v>0.19021739130434784</v>
      </c>
      <c r="L634" s="4">
        <f>(Table1[[#This Row],[sp_defense]]-$P$17)/$P$19</f>
        <v>0.14285714285714285</v>
      </c>
    </row>
    <row r="635" spans="1:12">
      <c r="A635" t="s">
        <v>3152</v>
      </c>
      <c r="B635" t="s">
        <v>2167</v>
      </c>
      <c r="C635" t="s">
        <v>109</v>
      </c>
      <c r="D635" t="s">
        <v>538</v>
      </c>
      <c r="E635">
        <v>1250000</v>
      </c>
      <c r="F635">
        <v>58</v>
      </c>
      <c r="G635">
        <v>65</v>
      </c>
      <c r="H635">
        <v>70</v>
      </c>
      <c r="I635" s="4">
        <f>(Table1[[#This Row],[experience_growth]]-$P$3)/$P$4</f>
        <v>0.625</v>
      </c>
      <c r="J635" s="4">
        <f>(Table1[[#This Row],[speed]]-$P$7)/$P$9</f>
        <v>0.30285714285714288</v>
      </c>
      <c r="K635" s="4">
        <f>(Table1[[#This Row],[sp_attack]]-$P$12)/$P$14</f>
        <v>0.29891304347826086</v>
      </c>
      <c r="L635" s="4">
        <f>(Table1[[#This Row],[sp_defense]]-$P$17)/$P$19</f>
        <v>0.23809523809523808</v>
      </c>
    </row>
    <row r="636" spans="1:12">
      <c r="A636" t="s">
        <v>2966</v>
      </c>
      <c r="B636" t="s">
        <v>2169</v>
      </c>
      <c r="C636" t="s">
        <v>109</v>
      </c>
      <c r="D636" t="s">
        <v>538</v>
      </c>
      <c r="E636">
        <v>1250000</v>
      </c>
      <c r="F636">
        <v>98</v>
      </c>
      <c r="G636">
        <v>125</v>
      </c>
      <c r="H636">
        <v>90</v>
      </c>
      <c r="I636" s="4">
        <f>(Table1[[#This Row],[experience_growth]]-$P$3)/$P$4</f>
        <v>0.625</v>
      </c>
      <c r="J636" s="4">
        <f>(Table1[[#This Row],[speed]]-$P$7)/$P$9</f>
        <v>0.53142857142857147</v>
      </c>
      <c r="K636" s="4">
        <f>(Table1[[#This Row],[sp_attack]]-$P$12)/$P$14</f>
        <v>0.625</v>
      </c>
      <c r="L636" s="4">
        <f>(Table1[[#This Row],[sp_defense]]-$P$17)/$P$19</f>
        <v>0.33333333333333331</v>
      </c>
    </row>
    <row r="637" spans="1:12">
      <c r="A637" t="s">
        <v>3216</v>
      </c>
      <c r="B637" t="s">
        <v>2173</v>
      </c>
      <c r="C637" t="s">
        <v>77</v>
      </c>
      <c r="D637" t="s">
        <v>55</v>
      </c>
      <c r="E637">
        <v>1250000</v>
      </c>
      <c r="F637">
        <v>60</v>
      </c>
      <c r="G637">
        <v>50</v>
      </c>
      <c r="H637">
        <v>55</v>
      </c>
      <c r="I637" s="4">
        <f>(Table1[[#This Row],[experience_growth]]-$P$3)/$P$4</f>
        <v>0.625</v>
      </c>
      <c r="J637" s="4">
        <f>(Table1[[#This Row],[speed]]-$P$7)/$P$9</f>
        <v>0.31428571428571428</v>
      </c>
      <c r="K637" s="4">
        <f>(Table1[[#This Row],[sp_attack]]-$P$12)/$P$14</f>
        <v>0.21739130434782608</v>
      </c>
      <c r="L637" s="4">
        <f>(Table1[[#This Row],[sp_defense]]-$P$17)/$P$19</f>
        <v>0.16666666666666666</v>
      </c>
    </row>
    <row r="638" spans="1:12">
      <c r="A638" t="s">
        <v>2873</v>
      </c>
      <c r="B638" t="s">
        <v>2175</v>
      </c>
      <c r="C638" t="s">
        <v>77</v>
      </c>
      <c r="D638" t="s">
        <v>55</v>
      </c>
      <c r="E638">
        <v>1250000</v>
      </c>
      <c r="F638">
        <v>100</v>
      </c>
      <c r="G638">
        <v>135</v>
      </c>
      <c r="H638">
        <v>105</v>
      </c>
      <c r="I638" s="4">
        <f>(Table1[[#This Row],[experience_growth]]-$P$3)/$P$4</f>
        <v>0.625</v>
      </c>
      <c r="J638" s="4">
        <f>(Table1[[#This Row],[speed]]-$P$7)/$P$9</f>
        <v>0.54285714285714282</v>
      </c>
      <c r="K638" s="4">
        <f>(Table1[[#This Row],[sp_attack]]-$P$12)/$P$14</f>
        <v>0.67934782608695654</v>
      </c>
      <c r="L638" s="4">
        <f>(Table1[[#This Row],[sp_defense]]-$P$17)/$P$19</f>
        <v>0.40476190476190477</v>
      </c>
    </row>
    <row r="639" spans="1:12">
      <c r="A639" t="s">
        <v>3217</v>
      </c>
      <c r="B639" t="s">
        <v>2179</v>
      </c>
      <c r="C639" t="s">
        <v>307</v>
      </c>
      <c r="D639" t="s">
        <v>231</v>
      </c>
      <c r="E639">
        <v>1250000</v>
      </c>
      <c r="F639">
        <v>108</v>
      </c>
      <c r="G639">
        <v>90</v>
      </c>
      <c r="H639">
        <v>72</v>
      </c>
      <c r="I639" s="4">
        <f>(Table1[[#This Row],[experience_growth]]-$P$3)/$P$4</f>
        <v>0.625</v>
      </c>
      <c r="J639" s="4">
        <f>(Table1[[#This Row],[speed]]-$P$7)/$P$9</f>
        <v>0.58857142857142852</v>
      </c>
      <c r="K639" s="4">
        <f>(Table1[[#This Row],[sp_attack]]-$P$12)/$P$14</f>
        <v>0.43478260869565216</v>
      </c>
      <c r="L639" s="4">
        <f>(Table1[[#This Row],[sp_defense]]-$P$17)/$P$19</f>
        <v>0.24761904761904763</v>
      </c>
    </row>
    <row r="640" spans="1:12">
      <c r="A640" t="s">
        <v>3218</v>
      </c>
      <c r="B640" t="s">
        <v>2182</v>
      </c>
      <c r="C640" t="s">
        <v>284</v>
      </c>
      <c r="D640" t="s">
        <v>231</v>
      </c>
      <c r="E640">
        <v>1250000</v>
      </c>
      <c r="F640">
        <v>108</v>
      </c>
      <c r="G640">
        <v>72</v>
      </c>
      <c r="H640">
        <v>90</v>
      </c>
      <c r="I640" s="4">
        <f>(Table1[[#This Row],[experience_growth]]-$P$3)/$P$4</f>
        <v>0.625</v>
      </c>
      <c r="J640" s="4">
        <f>(Table1[[#This Row],[speed]]-$P$7)/$P$9</f>
        <v>0.58857142857142852</v>
      </c>
      <c r="K640" s="4">
        <f>(Table1[[#This Row],[sp_attack]]-$P$12)/$P$14</f>
        <v>0.33695652173913043</v>
      </c>
      <c r="L640" s="4">
        <f>(Table1[[#This Row],[sp_defense]]-$P$17)/$P$19</f>
        <v>0.33333333333333331</v>
      </c>
    </row>
    <row r="641" spans="1:12">
      <c r="A641" t="s">
        <v>3219</v>
      </c>
      <c r="B641" t="s">
        <v>2185</v>
      </c>
      <c r="C641" t="s">
        <v>45</v>
      </c>
      <c r="D641" t="s">
        <v>231</v>
      </c>
      <c r="E641">
        <v>1250000</v>
      </c>
      <c r="F641">
        <v>108</v>
      </c>
      <c r="G641">
        <v>90</v>
      </c>
      <c r="H641">
        <v>129</v>
      </c>
      <c r="I641" s="4">
        <f>(Table1[[#This Row],[experience_growth]]-$P$3)/$P$4</f>
        <v>0.625</v>
      </c>
      <c r="J641" s="4">
        <f>(Table1[[#This Row],[speed]]-$P$7)/$P$9</f>
        <v>0.58857142857142852</v>
      </c>
      <c r="K641" s="4">
        <f>(Table1[[#This Row],[sp_attack]]-$P$12)/$P$14</f>
        <v>0.43478260869565216</v>
      </c>
      <c r="L641" s="4">
        <f>(Table1[[#This Row],[sp_defense]]-$P$17)/$P$19</f>
        <v>0.51904761904761909</v>
      </c>
    </row>
    <row r="642" spans="1:12">
      <c r="A642" t="s">
        <v>3220</v>
      </c>
      <c r="B642" t="s">
        <v>2189</v>
      </c>
      <c r="C642" t="s">
        <v>61</v>
      </c>
      <c r="E642">
        <v>1250000</v>
      </c>
      <c r="F642">
        <v>121</v>
      </c>
      <c r="G642">
        <v>110</v>
      </c>
      <c r="H642">
        <v>90</v>
      </c>
      <c r="I642" s="4">
        <f>(Table1[[#This Row],[experience_growth]]-$P$3)/$P$4</f>
        <v>0.625</v>
      </c>
      <c r="J642" s="4">
        <f>(Table1[[#This Row],[speed]]-$P$7)/$P$9</f>
        <v>0.66285714285714281</v>
      </c>
      <c r="K642" s="4">
        <f>(Table1[[#This Row],[sp_attack]]-$P$12)/$P$14</f>
        <v>0.54347826086956519</v>
      </c>
      <c r="L642" s="4">
        <f>(Table1[[#This Row],[sp_defense]]-$P$17)/$P$19</f>
        <v>0.33333333333333331</v>
      </c>
    </row>
    <row r="643" spans="1:12">
      <c r="A643" t="s">
        <v>3221</v>
      </c>
      <c r="B643" t="s">
        <v>2193</v>
      </c>
      <c r="C643" t="s">
        <v>128</v>
      </c>
      <c r="D643" t="s">
        <v>61</v>
      </c>
      <c r="E643">
        <v>1250000</v>
      </c>
      <c r="F643">
        <v>101</v>
      </c>
      <c r="G643">
        <v>145</v>
      </c>
      <c r="H643">
        <v>80</v>
      </c>
      <c r="I643" s="4">
        <f>(Table1[[#This Row],[experience_growth]]-$P$3)/$P$4</f>
        <v>0.625</v>
      </c>
      <c r="J643" s="4">
        <f>(Table1[[#This Row],[speed]]-$P$7)/$P$9</f>
        <v>0.5485714285714286</v>
      </c>
      <c r="K643" s="4">
        <f>(Table1[[#This Row],[sp_attack]]-$P$12)/$P$14</f>
        <v>0.73369565217391308</v>
      </c>
      <c r="L643" s="4">
        <f>(Table1[[#This Row],[sp_defense]]-$P$17)/$P$19</f>
        <v>0.2857142857142857</v>
      </c>
    </row>
    <row r="644" spans="1:12">
      <c r="A644" t="s">
        <v>3222</v>
      </c>
      <c r="B644" t="s">
        <v>2197</v>
      </c>
      <c r="C644" t="s">
        <v>538</v>
      </c>
      <c r="D644" t="s">
        <v>55</v>
      </c>
      <c r="E644">
        <v>1250000</v>
      </c>
      <c r="F644">
        <v>90</v>
      </c>
      <c r="G644">
        <v>150</v>
      </c>
      <c r="H644">
        <v>120</v>
      </c>
      <c r="I644" s="4">
        <f>(Table1[[#This Row],[experience_growth]]-$P$3)/$P$4</f>
        <v>0.625</v>
      </c>
      <c r="J644" s="4">
        <f>(Table1[[#This Row],[speed]]-$P$7)/$P$9</f>
        <v>0.48571428571428571</v>
      </c>
      <c r="K644" s="4">
        <f>(Table1[[#This Row],[sp_attack]]-$P$12)/$P$14</f>
        <v>0.76086956521739135</v>
      </c>
      <c r="L644" s="4">
        <f>(Table1[[#This Row],[sp_defense]]-$P$17)/$P$19</f>
        <v>0.47619047619047616</v>
      </c>
    </row>
    <row r="645" spans="1:12">
      <c r="A645" t="s">
        <v>3223</v>
      </c>
      <c r="B645" t="s">
        <v>2201</v>
      </c>
      <c r="C645" t="s">
        <v>538</v>
      </c>
      <c r="D645" t="s">
        <v>128</v>
      </c>
      <c r="E645">
        <v>1250000</v>
      </c>
      <c r="F645">
        <v>90</v>
      </c>
      <c r="G645">
        <v>120</v>
      </c>
      <c r="H645">
        <v>100</v>
      </c>
      <c r="I645" s="4">
        <f>(Table1[[#This Row],[experience_growth]]-$P$3)/$P$4</f>
        <v>0.625</v>
      </c>
      <c r="J645" s="4">
        <f>(Table1[[#This Row],[speed]]-$P$7)/$P$9</f>
        <v>0.48571428571428571</v>
      </c>
      <c r="K645" s="4">
        <f>(Table1[[#This Row],[sp_attack]]-$P$12)/$P$14</f>
        <v>0.59782608695652173</v>
      </c>
      <c r="L645" s="4">
        <f>(Table1[[#This Row],[sp_defense]]-$P$17)/$P$19</f>
        <v>0.38095238095238093</v>
      </c>
    </row>
    <row r="646" spans="1:12">
      <c r="A646" t="s">
        <v>3224</v>
      </c>
      <c r="B646" t="s">
        <v>2205</v>
      </c>
      <c r="C646" t="s">
        <v>135</v>
      </c>
      <c r="D646" t="s">
        <v>61</v>
      </c>
      <c r="E646">
        <v>1250000</v>
      </c>
      <c r="F646">
        <v>91</v>
      </c>
      <c r="G646">
        <v>105</v>
      </c>
      <c r="H646">
        <v>80</v>
      </c>
      <c r="I646" s="4">
        <f>(Table1[[#This Row],[experience_growth]]-$P$3)/$P$4</f>
        <v>0.625</v>
      </c>
      <c r="J646" s="4">
        <f>(Table1[[#This Row],[speed]]-$P$7)/$P$9</f>
        <v>0.49142857142857144</v>
      </c>
      <c r="K646" s="4">
        <f>(Table1[[#This Row],[sp_attack]]-$P$12)/$P$14</f>
        <v>0.51630434782608692</v>
      </c>
      <c r="L646" s="4">
        <f>(Table1[[#This Row],[sp_defense]]-$P$17)/$P$19</f>
        <v>0.2857142857142857</v>
      </c>
    </row>
    <row r="647" spans="1:12">
      <c r="A647" t="s">
        <v>3225</v>
      </c>
      <c r="B647" t="s">
        <v>2209</v>
      </c>
      <c r="C647" t="s">
        <v>538</v>
      </c>
      <c r="D647" t="s">
        <v>136</v>
      </c>
      <c r="E647">
        <v>1250000</v>
      </c>
      <c r="F647">
        <v>95</v>
      </c>
      <c r="G647">
        <v>170</v>
      </c>
      <c r="H647">
        <v>100</v>
      </c>
      <c r="I647" s="4">
        <f>(Table1[[#This Row],[experience_growth]]-$P$3)/$P$4</f>
        <v>0.625</v>
      </c>
      <c r="J647" s="4">
        <f>(Table1[[#This Row],[speed]]-$P$7)/$P$9</f>
        <v>0.51428571428571423</v>
      </c>
      <c r="K647" s="4">
        <f>(Table1[[#This Row],[sp_attack]]-$P$12)/$P$14</f>
        <v>0.86956521739130432</v>
      </c>
      <c r="L647" s="4">
        <f>(Table1[[#This Row],[sp_defense]]-$P$17)/$P$19</f>
        <v>0.38095238095238093</v>
      </c>
    </row>
    <row r="648" spans="1:12">
      <c r="A648" t="s">
        <v>3226</v>
      </c>
      <c r="B648" t="s">
        <v>2212</v>
      </c>
      <c r="C648" t="s">
        <v>66</v>
      </c>
      <c r="D648" t="s">
        <v>231</v>
      </c>
      <c r="E648">
        <v>1250000</v>
      </c>
      <c r="F648">
        <v>108</v>
      </c>
      <c r="G648">
        <v>129</v>
      </c>
      <c r="H648">
        <v>90</v>
      </c>
      <c r="I648" s="4">
        <f>(Table1[[#This Row],[experience_growth]]-$P$3)/$P$4</f>
        <v>0.625</v>
      </c>
      <c r="J648" s="4">
        <f>(Table1[[#This Row],[speed]]-$P$7)/$P$9</f>
        <v>0.58857142857142852</v>
      </c>
      <c r="K648" s="4">
        <f>(Table1[[#This Row],[sp_attack]]-$P$12)/$P$14</f>
        <v>0.64673913043478259</v>
      </c>
      <c r="L648" s="4">
        <f>(Table1[[#This Row],[sp_defense]]-$P$17)/$P$19</f>
        <v>0.33333333333333331</v>
      </c>
    </row>
    <row r="649" spans="1:12">
      <c r="A649" t="s">
        <v>3227</v>
      </c>
      <c r="B649" t="s">
        <v>2215</v>
      </c>
      <c r="C649" t="s">
        <v>99</v>
      </c>
      <c r="D649" t="s">
        <v>253</v>
      </c>
      <c r="E649">
        <v>1250000</v>
      </c>
      <c r="F649">
        <v>128</v>
      </c>
      <c r="G649">
        <v>77</v>
      </c>
      <c r="H649">
        <v>77</v>
      </c>
      <c r="I649" s="4">
        <f>(Table1[[#This Row],[experience_growth]]-$P$3)/$P$4</f>
        <v>0.625</v>
      </c>
      <c r="J649" s="4">
        <f>(Table1[[#This Row],[speed]]-$P$7)/$P$9</f>
        <v>0.70285714285714285</v>
      </c>
      <c r="K649" s="4">
        <f>(Table1[[#This Row],[sp_attack]]-$P$12)/$P$14</f>
        <v>0.3641304347826087</v>
      </c>
      <c r="L649" s="4">
        <f>(Table1[[#This Row],[sp_defense]]-$P$17)/$P$19</f>
        <v>0.27142857142857141</v>
      </c>
    </row>
    <row r="650" spans="1:12">
      <c r="A650" t="s">
        <v>3228</v>
      </c>
      <c r="B650" t="s">
        <v>2219</v>
      </c>
      <c r="C650" t="s">
        <v>77</v>
      </c>
      <c r="D650" t="s">
        <v>307</v>
      </c>
      <c r="E650">
        <v>1250000</v>
      </c>
      <c r="F650">
        <v>99</v>
      </c>
      <c r="G650">
        <v>120</v>
      </c>
      <c r="H650">
        <v>95</v>
      </c>
      <c r="I650" s="4">
        <f>(Table1[[#This Row],[experience_growth]]-$P$3)/$P$4</f>
        <v>0.625</v>
      </c>
      <c r="J650" s="4">
        <f>(Table1[[#This Row],[speed]]-$P$7)/$P$9</f>
        <v>0.53714285714285714</v>
      </c>
      <c r="K650" s="4">
        <f>(Table1[[#This Row],[sp_attack]]-$P$12)/$P$14</f>
        <v>0.59782608695652173</v>
      </c>
      <c r="L650" s="4">
        <f>(Table1[[#This Row],[sp_defense]]-$P$17)/$P$19</f>
        <v>0.35714285714285715</v>
      </c>
    </row>
    <row r="651" spans="1:12">
      <c r="A651" t="s">
        <v>3229</v>
      </c>
      <c r="B651" t="s">
        <v>2223</v>
      </c>
      <c r="C651" t="s">
        <v>45</v>
      </c>
      <c r="E651">
        <v>1059860</v>
      </c>
      <c r="F651">
        <v>38</v>
      </c>
      <c r="G651">
        <v>48</v>
      </c>
      <c r="H651">
        <v>45</v>
      </c>
      <c r="I651" s="4">
        <f>(Table1[[#This Row],[experience_growth]]-$P$3)/$P$4</f>
        <v>0.44217307692307695</v>
      </c>
      <c r="J651" s="4">
        <f>(Table1[[#This Row],[speed]]-$P$7)/$P$9</f>
        <v>0.18857142857142858</v>
      </c>
      <c r="K651" s="4">
        <f>(Table1[[#This Row],[sp_attack]]-$P$12)/$P$14</f>
        <v>0.20652173913043478</v>
      </c>
      <c r="L651" s="4">
        <f>(Table1[[#This Row],[sp_defense]]-$P$17)/$P$19</f>
        <v>0.11904761904761904</v>
      </c>
    </row>
    <row r="652" spans="1:12">
      <c r="A652" t="s">
        <v>3230</v>
      </c>
      <c r="B652" t="s">
        <v>2226</v>
      </c>
      <c r="C652" t="s">
        <v>45</v>
      </c>
      <c r="E652">
        <v>1059860</v>
      </c>
      <c r="F652">
        <v>57</v>
      </c>
      <c r="G652">
        <v>56</v>
      </c>
      <c r="H652">
        <v>58</v>
      </c>
      <c r="I652" s="4">
        <f>(Table1[[#This Row],[experience_growth]]-$P$3)/$P$4</f>
        <v>0.44217307692307695</v>
      </c>
      <c r="J652" s="4">
        <f>(Table1[[#This Row],[speed]]-$P$7)/$P$9</f>
        <v>0.29714285714285715</v>
      </c>
      <c r="K652" s="4">
        <f>(Table1[[#This Row],[sp_attack]]-$P$12)/$P$14</f>
        <v>0.25</v>
      </c>
      <c r="L652" s="4">
        <f>(Table1[[#This Row],[sp_defense]]-$P$17)/$P$19</f>
        <v>0.18095238095238095</v>
      </c>
    </row>
    <row r="653" spans="1:12">
      <c r="A653" t="s">
        <v>3230</v>
      </c>
      <c r="B653" t="s">
        <v>2228</v>
      </c>
      <c r="C653" t="s">
        <v>45</v>
      </c>
      <c r="D653" t="s">
        <v>231</v>
      </c>
      <c r="E653">
        <v>1059860</v>
      </c>
      <c r="F653">
        <v>64</v>
      </c>
      <c r="G653">
        <v>74</v>
      </c>
      <c r="H653">
        <v>75</v>
      </c>
      <c r="I653" s="4">
        <f>(Table1[[#This Row],[experience_growth]]-$P$3)/$P$4</f>
        <v>0.44217307692307695</v>
      </c>
      <c r="J653" s="4">
        <f>(Table1[[#This Row],[speed]]-$P$7)/$P$9</f>
        <v>0.33714285714285713</v>
      </c>
      <c r="K653" s="4">
        <f>(Table1[[#This Row],[sp_attack]]-$P$12)/$P$14</f>
        <v>0.34782608695652173</v>
      </c>
      <c r="L653" s="4">
        <f>(Table1[[#This Row],[sp_defense]]-$P$17)/$P$19</f>
        <v>0.26190476190476192</v>
      </c>
    </row>
    <row r="654" spans="1:12">
      <c r="A654" t="s">
        <v>2772</v>
      </c>
      <c r="B654" t="s">
        <v>2231</v>
      </c>
      <c r="C654" t="s">
        <v>55</v>
      </c>
      <c r="E654">
        <v>1059860</v>
      </c>
      <c r="F654">
        <v>60</v>
      </c>
      <c r="G654">
        <v>62</v>
      </c>
      <c r="H654">
        <v>60</v>
      </c>
      <c r="I654" s="4">
        <f>(Table1[[#This Row],[experience_growth]]-$P$3)/$P$4</f>
        <v>0.44217307692307695</v>
      </c>
      <c r="J654" s="4">
        <f>(Table1[[#This Row],[speed]]-$P$7)/$P$9</f>
        <v>0.31428571428571428</v>
      </c>
      <c r="K654" s="4">
        <f>(Table1[[#This Row],[sp_attack]]-$P$12)/$P$14</f>
        <v>0.28260869565217389</v>
      </c>
      <c r="L654" s="4">
        <f>(Table1[[#This Row],[sp_defense]]-$P$17)/$P$19</f>
        <v>0.19047619047619047</v>
      </c>
    </row>
    <row r="655" spans="1:12">
      <c r="A655" t="s">
        <v>2772</v>
      </c>
      <c r="B655" t="s">
        <v>2233</v>
      </c>
      <c r="C655" t="s">
        <v>55</v>
      </c>
      <c r="E655">
        <v>1059860</v>
      </c>
      <c r="F655">
        <v>73</v>
      </c>
      <c r="G655">
        <v>90</v>
      </c>
      <c r="H655">
        <v>70</v>
      </c>
      <c r="I655" s="4">
        <f>(Table1[[#This Row],[experience_growth]]-$P$3)/$P$4</f>
        <v>0.44217307692307695</v>
      </c>
      <c r="J655" s="4">
        <f>(Table1[[#This Row],[speed]]-$P$7)/$P$9</f>
        <v>0.38857142857142857</v>
      </c>
      <c r="K655" s="4">
        <f>(Table1[[#This Row],[sp_attack]]-$P$12)/$P$14</f>
        <v>0.43478260869565216</v>
      </c>
      <c r="L655" s="4">
        <f>(Table1[[#This Row],[sp_defense]]-$P$17)/$P$19</f>
        <v>0.23809523809523808</v>
      </c>
    </row>
    <row r="656" spans="1:12">
      <c r="A656" t="s">
        <v>2772</v>
      </c>
      <c r="B656" t="s">
        <v>2235</v>
      </c>
      <c r="C656" t="s">
        <v>55</v>
      </c>
      <c r="D656" t="s">
        <v>253</v>
      </c>
      <c r="E656">
        <v>1059860</v>
      </c>
      <c r="F656">
        <v>104</v>
      </c>
      <c r="G656">
        <v>114</v>
      </c>
      <c r="H656">
        <v>100</v>
      </c>
      <c r="I656" s="4">
        <f>(Table1[[#This Row],[experience_growth]]-$P$3)/$P$4</f>
        <v>0.44217307692307695</v>
      </c>
      <c r="J656" s="4">
        <f>(Table1[[#This Row],[speed]]-$P$7)/$P$9</f>
        <v>0.56571428571428573</v>
      </c>
      <c r="K656" s="4">
        <f>(Table1[[#This Row],[sp_attack]]-$P$12)/$P$14</f>
        <v>0.56521739130434778</v>
      </c>
      <c r="L656" s="4">
        <f>(Table1[[#This Row],[sp_defense]]-$P$17)/$P$19</f>
        <v>0.38095238095238093</v>
      </c>
    </row>
    <row r="657" spans="1:12">
      <c r="A657" t="s">
        <v>3231</v>
      </c>
      <c r="B657" t="s">
        <v>2239</v>
      </c>
      <c r="C657" t="s">
        <v>66</v>
      </c>
      <c r="E657">
        <v>1059860</v>
      </c>
      <c r="F657">
        <v>71</v>
      </c>
      <c r="G657">
        <v>62</v>
      </c>
      <c r="H657">
        <v>44</v>
      </c>
      <c r="I657" s="4">
        <f>(Table1[[#This Row],[experience_growth]]-$P$3)/$P$4</f>
        <v>0.44217307692307695</v>
      </c>
      <c r="J657" s="4">
        <f>(Table1[[#This Row],[speed]]-$P$7)/$P$9</f>
        <v>0.37714285714285717</v>
      </c>
      <c r="K657" s="4">
        <f>(Table1[[#This Row],[sp_attack]]-$P$12)/$P$14</f>
        <v>0.28260869565217389</v>
      </c>
      <c r="L657" s="4">
        <f>(Table1[[#This Row],[sp_defense]]-$P$17)/$P$19</f>
        <v>0.11428571428571428</v>
      </c>
    </row>
    <row r="658" spans="1:12">
      <c r="A658" t="s">
        <v>3231</v>
      </c>
      <c r="B658" t="s">
        <v>2241</v>
      </c>
      <c r="C658" t="s">
        <v>66</v>
      </c>
      <c r="E658">
        <v>1059860</v>
      </c>
      <c r="F658">
        <v>97</v>
      </c>
      <c r="G658">
        <v>83</v>
      </c>
      <c r="H658">
        <v>56</v>
      </c>
      <c r="I658" s="4">
        <f>(Table1[[#This Row],[experience_growth]]-$P$3)/$P$4</f>
        <v>0.44217307692307695</v>
      </c>
      <c r="J658" s="4">
        <f>(Table1[[#This Row],[speed]]-$P$7)/$P$9</f>
        <v>0.52571428571428569</v>
      </c>
      <c r="K658" s="4">
        <f>(Table1[[#This Row],[sp_attack]]-$P$12)/$P$14</f>
        <v>0.39673913043478259</v>
      </c>
      <c r="L658" s="4">
        <f>(Table1[[#This Row],[sp_defense]]-$P$17)/$P$19</f>
        <v>0.17142857142857143</v>
      </c>
    </row>
    <row r="659" spans="1:12">
      <c r="A659" t="s">
        <v>2945</v>
      </c>
      <c r="B659" t="s">
        <v>2244</v>
      </c>
      <c r="C659" t="s">
        <v>66</v>
      </c>
      <c r="D659" t="s">
        <v>109</v>
      </c>
      <c r="E659">
        <v>1059860</v>
      </c>
      <c r="F659">
        <v>132</v>
      </c>
      <c r="G659">
        <v>153</v>
      </c>
      <c r="H659">
        <v>71</v>
      </c>
      <c r="I659" s="4">
        <f>(Table1[[#This Row],[experience_growth]]-$P$3)/$P$4</f>
        <v>0.44217307692307695</v>
      </c>
      <c r="J659" s="4">
        <f>(Table1[[#This Row],[speed]]-$P$7)/$P$9</f>
        <v>0.72571428571428576</v>
      </c>
      <c r="K659" s="4">
        <f>(Table1[[#This Row],[sp_attack]]-$P$12)/$P$14</f>
        <v>0.77717391304347827</v>
      </c>
      <c r="L659" s="4">
        <f>(Table1[[#This Row],[sp_defense]]-$P$17)/$P$19</f>
        <v>0.24285714285714285</v>
      </c>
    </row>
    <row r="660" spans="1:12">
      <c r="A660" t="s">
        <v>3232</v>
      </c>
      <c r="B660" t="s">
        <v>2248</v>
      </c>
      <c r="C660" t="s">
        <v>99</v>
      </c>
      <c r="E660">
        <v>1000000</v>
      </c>
      <c r="F660">
        <v>57</v>
      </c>
      <c r="G660">
        <v>32</v>
      </c>
      <c r="H660">
        <v>36</v>
      </c>
      <c r="I660" s="4">
        <f>(Table1[[#This Row],[experience_growth]]-$P$3)/$P$4</f>
        <v>0.38461538461538464</v>
      </c>
      <c r="J660" s="4">
        <f>(Table1[[#This Row],[speed]]-$P$7)/$P$9</f>
        <v>0.29714285714285715</v>
      </c>
      <c r="K660" s="4">
        <f>(Table1[[#This Row],[sp_attack]]-$P$12)/$P$14</f>
        <v>0.11956521739130435</v>
      </c>
      <c r="L660" s="4">
        <f>(Table1[[#This Row],[sp_defense]]-$P$17)/$P$19</f>
        <v>7.6190476190476197E-2</v>
      </c>
    </row>
    <row r="661" spans="1:12">
      <c r="A661" t="s">
        <v>3232</v>
      </c>
      <c r="B661" t="s">
        <v>2250</v>
      </c>
      <c r="C661" t="s">
        <v>99</v>
      </c>
      <c r="D661" t="s">
        <v>135</v>
      </c>
      <c r="E661">
        <v>1000000</v>
      </c>
      <c r="F661">
        <v>78</v>
      </c>
      <c r="G661">
        <v>50</v>
      </c>
      <c r="H661">
        <v>77</v>
      </c>
      <c r="I661" s="4">
        <f>(Table1[[#This Row],[experience_growth]]-$P$3)/$P$4</f>
        <v>0.38461538461538464</v>
      </c>
      <c r="J661" s="4">
        <f>(Table1[[#This Row],[speed]]-$P$7)/$P$9</f>
        <v>0.41714285714285715</v>
      </c>
      <c r="K661" s="4">
        <f>(Table1[[#This Row],[sp_attack]]-$P$12)/$P$14</f>
        <v>0.21739130434782608</v>
      </c>
      <c r="L661" s="4">
        <f>(Table1[[#This Row],[sp_defense]]-$P$17)/$P$19</f>
        <v>0.27142857142857141</v>
      </c>
    </row>
    <row r="662" spans="1:12">
      <c r="A662" t="s">
        <v>3233</v>
      </c>
      <c r="B662" t="s">
        <v>2254</v>
      </c>
      <c r="C662" t="s">
        <v>99</v>
      </c>
      <c r="D662" t="s">
        <v>61</v>
      </c>
      <c r="E662">
        <v>1059860</v>
      </c>
      <c r="F662">
        <v>62</v>
      </c>
      <c r="G662">
        <v>40</v>
      </c>
      <c r="H662">
        <v>38</v>
      </c>
      <c r="I662" s="4">
        <f>(Table1[[#This Row],[experience_growth]]-$P$3)/$P$4</f>
        <v>0.44217307692307695</v>
      </c>
      <c r="J662" s="4">
        <f>(Table1[[#This Row],[speed]]-$P$7)/$P$9</f>
        <v>0.32571428571428573</v>
      </c>
      <c r="K662" s="4">
        <f>(Table1[[#This Row],[sp_attack]]-$P$12)/$P$14</f>
        <v>0.16304347826086957</v>
      </c>
      <c r="L662" s="4">
        <f>(Table1[[#This Row],[sp_defense]]-$P$17)/$P$19</f>
        <v>8.5714285714285715E-2</v>
      </c>
    </row>
    <row r="663" spans="1:12">
      <c r="A663" t="s">
        <v>3124</v>
      </c>
      <c r="B663" t="s">
        <v>2257</v>
      </c>
      <c r="C663" t="s">
        <v>55</v>
      </c>
      <c r="D663" t="s">
        <v>61</v>
      </c>
      <c r="E663">
        <v>1059860</v>
      </c>
      <c r="F663">
        <v>84</v>
      </c>
      <c r="G663">
        <v>56</v>
      </c>
      <c r="H663">
        <v>52</v>
      </c>
      <c r="I663" s="4">
        <f>(Table1[[#This Row],[experience_growth]]-$P$3)/$P$4</f>
        <v>0.44217307692307695</v>
      </c>
      <c r="J663" s="4">
        <f>(Table1[[#This Row],[speed]]-$P$7)/$P$9</f>
        <v>0.4514285714285714</v>
      </c>
      <c r="K663" s="4">
        <f>(Table1[[#This Row],[sp_attack]]-$P$12)/$P$14</f>
        <v>0.25</v>
      </c>
      <c r="L663" s="4">
        <f>(Table1[[#This Row],[sp_defense]]-$P$17)/$P$19</f>
        <v>0.15238095238095239</v>
      </c>
    </row>
    <row r="664" spans="1:12">
      <c r="A664" t="s">
        <v>3234</v>
      </c>
      <c r="B664" t="s">
        <v>2260</v>
      </c>
      <c r="C664" t="s">
        <v>55</v>
      </c>
      <c r="D664" t="s">
        <v>61</v>
      </c>
      <c r="E664">
        <v>1059860</v>
      </c>
      <c r="F664">
        <v>126</v>
      </c>
      <c r="G664">
        <v>74</v>
      </c>
      <c r="H664">
        <v>69</v>
      </c>
      <c r="I664" s="4">
        <f>(Table1[[#This Row],[experience_growth]]-$P$3)/$P$4</f>
        <v>0.44217307692307695</v>
      </c>
      <c r="J664" s="4">
        <f>(Table1[[#This Row],[speed]]-$P$7)/$P$9</f>
        <v>0.69142857142857139</v>
      </c>
      <c r="K664" s="4">
        <f>(Table1[[#This Row],[sp_attack]]-$P$12)/$P$14</f>
        <v>0.34782608695652173</v>
      </c>
      <c r="L664" s="4">
        <f>(Table1[[#This Row],[sp_defense]]-$P$17)/$P$19</f>
        <v>0.23333333333333334</v>
      </c>
    </row>
    <row r="665" spans="1:12">
      <c r="A665" t="s">
        <v>3235</v>
      </c>
      <c r="B665" t="s">
        <v>2264</v>
      </c>
      <c r="C665" t="s">
        <v>77</v>
      </c>
      <c r="E665">
        <v>1000000</v>
      </c>
      <c r="F665">
        <v>35</v>
      </c>
      <c r="G665">
        <v>27</v>
      </c>
      <c r="H665">
        <v>25</v>
      </c>
      <c r="I665" s="4">
        <f>(Table1[[#This Row],[experience_growth]]-$P$3)/$P$4</f>
        <v>0.38461538461538464</v>
      </c>
      <c r="J665" s="4">
        <f>(Table1[[#This Row],[speed]]-$P$7)/$P$9</f>
        <v>0.17142857142857143</v>
      </c>
      <c r="K665" s="4">
        <f>(Table1[[#This Row],[sp_attack]]-$P$12)/$P$14</f>
        <v>9.2391304347826081E-2</v>
      </c>
      <c r="L665" s="4">
        <f>(Table1[[#This Row],[sp_defense]]-$P$17)/$P$19</f>
        <v>2.3809523809523808E-2</v>
      </c>
    </row>
    <row r="666" spans="1:12">
      <c r="A666" t="s">
        <v>3235</v>
      </c>
      <c r="B666" t="s">
        <v>2267</v>
      </c>
      <c r="C666" t="s">
        <v>77</v>
      </c>
      <c r="E666">
        <v>1000000</v>
      </c>
      <c r="F666">
        <v>29</v>
      </c>
      <c r="G666">
        <v>27</v>
      </c>
      <c r="H666">
        <v>30</v>
      </c>
      <c r="I666" s="4">
        <f>(Table1[[#This Row],[experience_growth]]-$P$3)/$P$4</f>
        <v>0.38461538461538464</v>
      </c>
      <c r="J666" s="4">
        <f>(Table1[[#This Row],[speed]]-$P$7)/$P$9</f>
        <v>0.13714285714285715</v>
      </c>
      <c r="K666" s="4">
        <f>(Table1[[#This Row],[sp_attack]]-$P$12)/$P$14</f>
        <v>9.2391304347826081E-2</v>
      </c>
      <c r="L666" s="4">
        <f>(Table1[[#This Row],[sp_defense]]-$P$17)/$P$19</f>
        <v>4.7619047619047616E-2</v>
      </c>
    </row>
    <row r="667" spans="1:12">
      <c r="A667" t="s">
        <v>3236</v>
      </c>
      <c r="B667" t="s">
        <v>2270</v>
      </c>
      <c r="C667" t="s">
        <v>77</v>
      </c>
      <c r="D667" t="s">
        <v>61</v>
      </c>
      <c r="E667">
        <v>1000000</v>
      </c>
      <c r="F667">
        <v>89</v>
      </c>
      <c r="G667">
        <v>90</v>
      </c>
      <c r="H667">
        <v>50</v>
      </c>
      <c r="I667" s="4">
        <f>(Table1[[#This Row],[experience_growth]]-$P$3)/$P$4</f>
        <v>0.38461538461538464</v>
      </c>
      <c r="J667" s="4">
        <f>(Table1[[#This Row],[speed]]-$P$7)/$P$9</f>
        <v>0.48</v>
      </c>
      <c r="K667" s="4">
        <f>(Table1[[#This Row],[sp_attack]]-$P$12)/$P$14</f>
        <v>0.43478260869565216</v>
      </c>
      <c r="L667" s="4">
        <f>(Table1[[#This Row],[sp_defense]]-$P$17)/$P$19</f>
        <v>0.14285714285714285</v>
      </c>
    </row>
    <row r="668" spans="1:12">
      <c r="A668" t="s">
        <v>3237</v>
      </c>
      <c r="B668" t="s">
        <v>2274</v>
      </c>
      <c r="C668" t="s">
        <v>55</v>
      </c>
      <c r="D668" t="s">
        <v>99</v>
      </c>
      <c r="E668">
        <v>1059860</v>
      </c>
      <c r="F668">
        <v>72</v>
      </c>
      <c r="G668">
        <v>73</v>
      </c>
      <c r="H668">
        <v>54</v>
      </c>
      <c r="I668" s="4">
        <f>(Table1[[#This Row],[experience_growth]]-$P$3)/$P$4</f>
        <v>0.44217307692307695</v>
      </c>
      <c r="J668" s="4">
        <f>(Table1[[#This Row],[speed]]-$P$7)/$P$9</f>
        <v>0.38285714285714284</v>
      </c>
      <c r="K668" s="4">
        <f>(Table1[[#This Row],[sp_attack]]-$P$12)/$P$14</f>
        <v>0.34239130434782611</v>
      </c>
      <c r="L668" s="4">
        <f>(Table1[[#This Row],[sp_defense]]-$P$17)/$P$19</f>
        <v>0.16190476190476191</v>
      </c>
    </row>
    <row r="669" spans="1:12">
      <c r="A669" t="s">
        <v>2878</v>
      </c>
      <c r="B669" t="s">
        <v>2276</v>
      </c>
      <c r="C669" t="s">
        <v>55</v>
      </c>
      <c r="D669" t="s">
        <v>99</v>
      </c>
      <c r="E669">
        <v>1059860</v>
      </c>
      <c r="F669">
        <v>106</v>
      </c>
      <c r="G669">
        <v>109</v>
      </c>
      <c r="H669">
        <v>66</v>
      </c>
      <c r="I669" s="4">
        <f>(Table1[[#This Row],[experience_growth]]-$P$3)/$P$4</f>
        <v>0.44217307692307695</v>
      </c>
      <c r="J669" s="4">
        <f>(Table1[[#This Row],[speed]]-$P$7)/$P$9</f>
        <v>0.57714285714285718</v>
      </c>
      <c r="K669" s="4">
        <f>(Table1[[#This Row],[sp_attack]]-$P$12)/$P$14</f>
        <v>0.53804347826086951</v>
      </c>
      <c r="L669" s="4">
        <f>(Table1[[#This Row],[sp_defense]]-$P$17)/$P$19</f>
        <v>0.21904761904761905</v>
      </c>
    </row>
    <row r="670" spans="1:12">
      <c r="A670" t="s">
        <v>3238</v>
      </c>
      <c r="B670" t="s">
        <v>2280</v>
      </c>
      <c r="C670" t="s">
        <v>159</v>
      </c>
      <c r="E670">
        <v>1000000</v>
      </c>
      <c r="F670">
        <v>42</v>
      </c>
      <c r="G670">
        <v>61</v>
      </c>
      <c r="H670">
        <v>79</v>
      </c>
      <c r="I670" s="4">
        <f>(Table1[[#This Row],[experience_growth]]-$P$3)/$P$4</f>
        <v>0.38461538461538464</v>
      </c>
      <c r="J670" s="4">
        <f>(Table1[[#This Row],[speed]]-$P$7)/$P$9</f>
        <v>0.21142857142857144</v>
      </c>
      <c r="K670" s="4">
        <f>(Table1[[#This Row],[sp_attack]]-$P$12)/$P$14</f>
        <v>0.27717391304347827</v>
      </c>
      <c r="L670" s="4">
        <f>(Table1[[#This Row],[sp_defense]]-$P$17)/$P$19</f>
        <v>0.28095238095238095</v>
      </c>
    </row>
    <row r="671" spans="1:12">
      <c r="A671" t="s">
        <v>2771</v>
      </c>
      <c r="B671" t="s">
        <v>2282</v>
      </c>
      <c r="C671" t="s">
        <v>159</v>
      </c>
      <c r="E671">
        <v>1000000</v>
      </c>
      <c r="F671">
        <v>92</v>
      </c>
      <c r="G671">
        <v>125</v>
      </c>
      <c r="H671">
        <v>128</v>
      </c>
      <c r="I671" s="4">
        <f>(Table1[[#This Row],[experience_growth]]-$P$3)/$P$4</f>
        <v>0.38461538461538464</v>
      </c>
      <c r="J671" s="4">
        <f>(Table1[[#This Row],[speed]]-$P$7)/$P$9</f>
        <v>0.49714285714285716</v>
      </c>
      <c r="K671" s="4">
        <f>(Table1[[#This Row],[sp_attack]]-$P$12)/$P$14</f>
        <v>0.625</v>
      </c>
      <c r="L671" s="4">
        <f>(Table1[[#This Row],[sp_defense]]-$P$17)/$P$19</f>
        <v>0.51428571428571423</v>
      </c>
    </row>
    <row r="672" spans="1:12">
      <c r="A672" t="s">
        <v>3239</v>
      </c>
      <c r="B672" t="s">
        <v>2285</v>
      </c>
      <c r="C672" t="s">
        <v>159</v>
      </c>
      <c r="E672">
        <v>1000000</v>
      </c>
      <c r="F672">
        <v>75</v>
      </c>
      <c r="G672">
        <v>112</v>
      </c>
      <c r="H672">
        <v>154</v>
      </c>
      <c r="I672" s="4">
        <f>(Table1[[#This Row],[experience_growth]]-$P$3)/$P$4</f>
        <v>0.38461538461538464</v>
      </c>
      <c r="J672" s="4">
        <f>(Table1[[#This Row],[speed]]-$P$7)/$P$9</f>
        <v>0.4</v>
      </c>
      <c r="K672" s="4">
        <f>(Table1[[#This Row],[sp_attack]]-$P$12)/$P$14</f>
        <v>0.55434782608695654</v>
      </c>
      <c r="L672" s="4">
        <f>(Table1[[#This Row],[sp_defense]]-$P$17)/$P$19</f>
        <v>0.63809523809523805</v>
      </c>
    </row>
    <row r="673" spans="1:12">
      <c r="A673" t="s">
        <v>3240</v>
      </c>
      <c r="B673" t="s">
        <v>2289</v>
      </c>
      <c r="C673" t="s">
        <v>45</v>
      </c>
      <c r="E673">
        <v>1000000</v>
      </c>
      <c r="F673">
        <v>52</v>
      </c>
      <c r="G673">
        <v>62</v>
      </c>
      <c r="H673">
        <v>57</v>
      </c>
      <c r="I673" s="4">
        <f>(Table1[[#This Row],[experience_growth]]-$P$3)/$P$4</f>
        <v>0.38461538461538464</v>
      </c>
      <c r="J673" s="4">
        <f>(Table1[[#This Row],[speed]]-$P$7)/$P$9</f>
        <v>0.26857142857142857</v>
      </c>
      <c r="K673" s="4">
        <f>(Table1[[#This Row],[sp_attack]]-$P$12)/$P$14</f>
        <v>0.28260869565217389</v>
      </c>
      <c r="L673" s="4">
        <f>(Table1[[#This Row],[sp_defense]]-$P$17)/$P$19</f>
        <v>0.1761904761904762</v>
      </c>
    </row>
    <row r="674" spans="1:12">
      <c r="A674" t="s">
        <v>3240</v>
      </c>
      <c r="B674" t="s">
        <v>2291</v>
      </c>
      <c r="C674" t="s">
        <v>45</v>
      </c>
      <c r="E674">
        <v>1000000</v>
      </c>
      <c r="F674">
        <v>68</v>
      </c>
      <c r="G674">
        <v>97</v>
      </c>
      <c r="H674">
        <v>81</v>
      </c>
      <c r="I674" s="4">
        <f>(Table1[[#This Row],[experience_growth]]-$P$3)/$P$4</f>
        <v>0.38461538461538464</v>
      </c>
      <c r="J674" s="4">
        <f>(Table1[[#This Row],[speed]]-$P$7)/$P$9</f>
        <v>0.36</v>
      </c>
      <c r="K674" s="4">
        <f>(Table1[[#This Row],[sp_attack]]-$P$12)/$P$14</f>
        <v>0.47282608695652173</v>
      </c>
      <c r="L674" s="4">
        <f>(Table1[[#This Row],[sp_defense]]-$P$17)/$P$19</f>
        <v>0.2904761904761905</v>
      </c>
    </row>
    <row r="675" spans="1:12">
      <c r="A675" t="s">
        <v>3029</v>
      </c>
      <c r="B675" t="s">
        <v>2294</v>
      </c>
      <c r="C675" t="s">
        <v>231</v>
      </c>
      <c r="E675">
        <v>1000000</v>
      </c>
      <c r="F675">
        <v>43</v>
      </c>
      <c r="G675">
        <v>46</v>
      </c>
      <c r="H675">
        <v>48</v>
      </c>
      <c r="I675" s="4">
        <f>(Table1[[#This Row],[experience_growth]]-$P$3)/$P$4</f>
        <v>0.38461538461538464</v>
      </c>
      <c r="J675" s="4">
        <f>(Table1[[#This Row],[speed]]-$P$7)/$P$9</f>
        <v>0.21714285714285714</v>
      </c>
      <c r="K675" s="4">
        <f>(Table1[[#This Row],[sp_attack]]-$P$12)/$P$14</f>
        <v>0.19565217391304349</v>
      </c>
      <c r="L675" s="4">
        <f>(Table1[[#This Row],[sp_defense]]-$P$17)/$P$19</f>
        <v>0.13333333333333333</v>
      </c>
    </row>
    <row r="676" spans="1:12">
      <c r="A676" t="s">
        <v>3241</v>
      </c>
      <c r="B676" t="s">
        <v>2297</v>
      </c>
      <c r="C676" t="s">
        <v>231</v>
      </c>
      <c r="D676" t="s">
        <v>109</v>
      </c>
      <c r="E676">
        <v>1000000</v>
      </c>
      <c r="F676">
        <v>58</v>
      </c>
      <c r="G676">
        <v>69</v>
      </c>
      <c r="H676">
        <v>71</v>
      </c>
      <c r="I676" s="4">
        <f>(Table1[[#This Row],[experience_growth]]-$P$3)/$P$4</f>
        <v>0.38461538461538464</v>
      </c>
      <c r="J676" s="4">
        <f>(Table1[[#This Row],[speed]]-$P$7)/$P$9</f>
        <v>0.30285714285714288</v>
      </c>
      <c r="K676" s="4">
        <f>(Table1[[#This Row],[sp_attack]]-$P$12)/$P$14</f>
        <v>0.32065217391304346</v>
      </c>
      <c r="L676" s="4">
        <f>(Table1[[#This Row],[sp_defense]]-$P$17)/$P$19</f>
        <v>0.24285714285714285</v>
      </c>
    </row>
    <row r="677" spans="1:12">
      <c r="A677" t="s">
        <v>3242</v>
      </c>
      <c r="B677" t="s">
        <v>2301</v>
      </c>
      <c r="C677" t="s">
        <v>99</v>
      </c>
      <c r="E677">
        <v>1000000</v>
      </c>
      <c r="F677">
        <v>102</v>
      </c>
      <c r="G677">
        <v>65</v>
      </c>
      <c r="H677">
        <v>90</v>
      </c>
      <c r="I677" s="4">
        <f>(Table1[[#This Row],[experience_growth]]-$P$3)/$P$4</f>
        <v>0.38461538461538464</v>
      </c>
      <c r="J677" s="4">
        <f>(Table1[[#This Row],[speed]]-$P$7)/$P$9</f>
        <v>0.55428571428571427</v>
      </c>
      <c r="K677" s="4">
        <f>(Table1[[#This Row],[sp_attack]]-$P$12)/$P$14</f>
        <v>0.29891304347826086</v>
      </c>
      <c r="L677" s="4">
        <f>(Table1[[#This Row],[sp_defense]]-$P$17)/$P$19</f>
        <v>0.33333333333333331</v>
      </c>
    </row>
    <row r="678" spans="1:12">
      <c r="A678" t="s">
        <v>3243</v>
      </c>
      <c r="B678" t="s">
        <v>2305</v>
      </c>
      <c r="C678" t="s">
        <v>253</v>
      </c>
      <c r="E678">
        <v>1000000</v>
      </c>
      <c r="F678">
        <v>68</v>
      </c>
      <c r="G678">
        <v>63</v>
      </c>
      <c r="H678">
        <v>60</v>
      </c>
      <c r="I678" s="4">
        <f>(Table1[[#This Row],[experience_growth]]-$P$3)/$P$4</f>
        <v>0.38461538461538464</v>
      </c>
      <c r="J678" s="4">
        <f>(Table1[[#This Row],[speed]]-$P$7)/$P$9</f>
        <v>0.36</v>
      </c>
      <c r="K678" s="4">
        <f>(Table1[[#This Row],[sp_attack]]-$P$12)/$P$14</f>
        <v>0.28804347826086957</v>
      </c>
      <c r="L678" s="4">
        <f>(Table1[[#This Row],[sp_defense]]-$P$17)/$P$19</f>
        <v>0.19047619047619047</v>
      </c>
    </row>
    <row r="679" spans="1:12">
      <c r="A679" t="s">
        <v>3244</v>
      </c>
      <c r="B679" t="s">
        <v>2309</v>
      </c>
      <c r="C679" t="s">
        <v>253</v>
      </c>
      <c r="E679">
        <v>1000000</v>
      </c>
      <c r="F679">
        <v>104</v>
      </c>
      <c r="G679">
        <v>83</v>
      </c>
      <c r="H679">
        <v>81</v>
      </c>
      <c r="I679" s="4">
        <f>(Table1[[#This Row],[experience_growth]]-$P$3)/$P$4</f>
        <v>0.38461538461538464</v>
      </c>
      <c r="J679" s="4">
        <f>(Table1[[#This Row],[speed]]-$P$7)/$P$9</f>
        <v>0.56571428571428573</v>
      </c>
      <c r="K679" s="4">
        <f>(Table1[[#This Row],[sp_attack]]-$P$12)/$P$14</f>
        <v>0.39673913043478259</v>
      </c>
      <c r="L679" s="4">
        <f>(Table1[[#This Row],[sp_defense]]-$P$17)/$P$19</f>
        <v>0.2904761904761905</v>
      </c>
    </row>
    <row r="680" spans="1:12">
      <c r="A680" t="s">
        <v>3245</v>
      </c>
      <c r="B680" t="s">
        <v>2313</v>
      </c>
      <c r="C680" t="s">
        <v>307</v>
      </c>
      <c r="D680" t="s">
        <v>343</v>
      </c>
      <c r="E680">
        <v>1000000</v>
      </c>
      <c r="F680">
        <v>28</v>
      </c>
      <c r="G680">
        <v>35</v>
      </c>
      <c r="H680">
        <v>37</v>
      </c>
      <c r="I680" s="4">
        <f>(Table1[[#This Row],[experience_growth]]-$P$3)/$P$4</f>
        <v>0.38461538461538464</v>
      </c>
      <c r="J680" s="4">
        <f>(Table1[[#This Row],[speed]]-$P$7)/$P$9</f>
        <v>0.13142857142857142</v>
      </c>
      <c r="K680" s="4">
        <f>(Table1[[#This Row],[sp_attack]]-$P$12)/$P$14</f>
        <v>0.1358695652173913</v>
      </c>
      <c r="L680" s="4">
        <f>(Table1[[#This Row],[sp_defense]]-$P$17)/$P$19</f>
        <v>8.0952380952380956E-2</v>
      </c>
    </row>
    <row r="681" spans="1:12">
      <c r="A681" t="s">
        <v>3245</v>
      </c>
      <c r="B681" t="s">
        <v>2315</v>
      </c>
      <c r="C681" t="s">
        <v>307</v>
      </c>
      <c r="D681" t="s">
        <v>343</v>
      </c>
      <c r="E681">
        <v>1000000</v>
      </c>
      <c r="F681">
        <v>35</v>
      </c>
      <c r="G681">
        <v>45</v>
      </c>
      <c r="H681">
        <v>49</v>
      </c>
      <c r="I681" s="4">
        <f>(Table1[[#This Row],[experience_growth]]-$P$3)/$P$4</f>
        <v>0.38461538461538464</v>
      </c>
      <c r="J681" s="4">
        <f>(Table1[[#This Row],[speed]]-$P$7)/$P$9</f>
        <v>0.17142857142857143</v>
      </c>
      <c r="K681" s="4">
        <f>(Table1[[#This Row],[sp_attack]]-$P$12)/$P$14</f>
        <v>0.19021739130434784</v>
      </c>
      <c r="L681" s="4">
        <f>(Table1[[#This Row],[sp_defense]]-$P$17)/$P$19</f>
        <v>0.1380952380952381</v>
      </c>
    </row>
    <row r="682" spans="1:12">
      <c r="A682" t="s">
        <v>3246</v>
      </c>
      <c r="B682" t="s">
        <v>2319</v>
      </c>
      <c r="C682" t="s">
        <v>307</v>
      </c>
      <c r="D682" t="s">
        <v>343</v>
      </c>
      <c r="E682">
        <v>1000000</v>
      </c>
      <c r="F682">
        <v>60</v>
      </c>
      <c r="G682">
        <v>150</v>
      </c>
      <c r="H682">
        <v>50</v>
      </c>
      <c r="I682" s="4">
        <f>(Table1[[#This Row],[experience_growth]]-$P$3)/$P$4</f>
        <v>0.38461538461538464</v>
      </c>
      <c r="J682" s="4">
        <f>(Table1[[#This Row],[speed]]-$P$7)/$P$9</f>
        <v>0.31428571428571428</v>
      </c>
      <c r="K682" s="4">
        <f>(Table1[[#This Row],[sp_attack]]-$P$12)/$P$14</f>
        <v>0.76086956521739135</v>
      </c>
      <c r="L682" s="4">
        <f>(Table1[[#This Row],[sp_defense]]-$P$17)/$P$19</f>
        <v>0.14285714285714285</v>
      </c>
    </row>
    <row r="683" spans="1:12">
      <c r="A683" t="s">
        <v>3247</v>
      </c>
      <c r="B683" t="s">
        <v>2323</v>
      </c>
      <c r="C683" t="s">
        <v>159</v>
      </c>
      <c r="E683">
        <v>1000000</v>
      </c>
      <c r="F683">
        <v>23</v>
      </c>
      <c r="G683">
        <v>63</v>
      </c>
      <c r="H683">
        <v>65</v>
      </c>
      <c r="I683" s="4">
        <f>(Table1[[#This Row],[experience_growth]]-$P$3)/$P$4</f>
        <v>0.38461538461538464</v>
      </c>
      <c r="J683" s="4">
        <f>(Table1[[#This Row],[speed]]-$P$7)/$P$9</f>
        <v>0.10285714285714286</v>
      </c>
      <c r="K683" s="4">
        <f>(Table1[[#This Row],[sp_attack]]-$P$12)/$P$14</f>
        <v>0.28804347826086957</v>
      </c>
      <c r="L683" s="4">
        <f>(Table1[[#This Row],[sp_defense]]-$P$17)/$P$19</f>
        <v>0.21428571428571427</v>
      </c>
    </row>
    <row r="684" spans="1:12">
      <c r="A684" t="s">
        <v>3248</v>
      </c>
      <c r="B684" t="s">
        <v>2326</v>
      </c>
      <c r="C684" t="s">
        <v>159</v>
      </c>
      <c r="E684">
        <v>1000000</v>
      </c>
      <c r="F684">
        <v>29</v>
      </c>
      <c r="G684">
        <v>99</v>
      </c>
      <c r="H684">
        <v>89</v>
      </c>
      <c r="I684" s="4">
        <f>(Table1[[#This Row],[experience_growth]]-$P$3)/$P$4</f>
        <v>0.38461538461538464</v>
      </c>
      <c r="J684" s="4">
        <f>(Table1[[#This Row],[speed]]-$P$7)/$P$9</f>
        <v>0.13714285714285715</v>
      </c>
      <c r="K684" s="4">
        <f>(Table1[[#This Row],[sp_attack]]-$P$12)/$P$14</f>
        <v>0.48369565217391303</v>
      </c>
      <c r="L684" s="4">
        <f>(Table1[[#This Row],[sp_defense]]-$P$17)/$P$19</f>
        <v>0.32857142857142857</v>
      </c>
    </row>
    <row r="685" spans="1:12">
      <c r="A685" t="s">
        <v>3249</v>
      </c>
      <c r="B685" t="s">
        <v>2330</v>
      </c>
      <c r="C685" t="s">
        <v>159</v>
      </c>
      <c r="E685">
        <v>1000000</v>
      </c>
      <c r="F685">
        <v>49</v>
      </c>
      <c r="G685">
        <v>59</v>
      </c>
      <c r="H685">
        <v>57</v>
      </c>
      <c r="I685" s="4">
        <f>(Table1[[#This Row],[experience_growth]]-$P$3)/$P$4</f>
        <v>0.38461538461538464</v>
      </c>
      <c r="J685" s="4">
        <f>(Table1[[#This Row],[speed]]-$P$7)/$P$9</f>
        <v>0.25142857142857145</v>
      </c>
      <c r="K685" s="4">
        <f>(Table1[[#This Row],[sp_attack]]-$P$12)/$P$14</f>
        <v>0.26630434782608697</v>
      </c>
      <c r="L685" s="4">
        <f>(Table1[[#This Row],[sp_defense]]-$P$17)/$P$19</f>
        <v>0.1761904761904762</v>
      </c>
    </row>
    <row r="686" spans="1:12">
      <c r="A686" t="s">
        <v>3250</v>
      </c>
      <c r="B686" t="s">
        <v>2333</v>
      </c>
      <c r="C686" t="s">
        <v>159</v>
      </c>
      <c r="E686">
        <v>1000000</v>
      </c>
      <c r="F686">
        <v>72</v>
      </c>
      <c r="G686">
        <v>85</v>
      </c>
      <c r="H686">
        <v>75</v>
      </c>
      <c r="I686" s="4">
        <f>(Table1[[#This Row],[experience_growth]]-$P$3)/$P$4</f>
        <v>0.38461538461538464</v>
      </c>
      <c r="J686" s="4">
        <f>(Table1[[#This Row],[speed]]-$P$7)/$P$9</f>
        <v>0.38285714285714284</v>
      </c>
      <c r="K686" s="4">
        <f>(Table1[[#This Row],[sp_attack]]-$P$12)/$P$14</f>
        <v>0.40760869565217389</v>
      </c>
      <c r="L686" s="4">
        <f>(Table1[[#This Row],[sp_defense]]-$P$17)/$P$19</f>
        <v>0.26190476190476192</v>
      </c>
    </row>
    <row r="687" spans="1:12">
      <c r="A687" t="s">
        <v>3251</v>
      </c>
      <c r="B687" t="s">
        <v>2337</v>
      </c>
      <c r="C687" t="s">
        <v>109</v>
      </c>
      <c r="D687" t="s">
        <v>253</v>
      </c>
      <c r="E687">
        <v>1000000</v>
      </c>
      <c r="F687">
        <v>45</v>
      </c>
      <c r="G687">
        <v>37</v>
      </c>
      <c r="H687">
        <v>46</v>
      </c>
      <c r="I687" s="4">
        <f>(Table1[[#This Row],[experience_growth]]-$P$3)/$P$4</f>
        <v>0.38461538461538464</v>
      </c>
      <c r="J687" s="4">
        <f>(Table1[[#This Row],[speed]]-$P$7)/$P$9</f>
        <v>0.22857142857142856</v>
      </c>
      <c r="K687" s="4">
        <f>(Table1[[#This Row],[sp_attack]]-$P$12)/$P$14</f>
        <v>0.14673913043478262</v>
      </c>
      <c r="L687" s="4">
        <f>(Table1[[#This Row],[sp_defense]]-$P$17)/$P$19</f>
        <v>0.12380952380952381</v>
      </c>
    </row>
    <row r="688" spans="1:12">
      <c r="A688" t="s">
        <v>3252</v>
      </c>
      <c r="B688" t="s">
        <v>2340</v>
      </c>
      <c r="C688" t="s">
        <v>109</v>
      </c>
      <c r="D688" t="s">
        <v>253</v>
      </c>
      <c r="E688">
        <v>1000000</v>
      </c>
      <c r="F688">
        <v>73</v>
      </c>
      <c r="G688">
        <v>68</v>
      </c>
      <c r="H688">
        <v>75</v>
      </c>
      <c r="I688" s="4">
        <f>(Table1[[#This Row],[experience_growth]]-$P$3)/$P$4</f>
        <v>0.38461538461538464</v>
      </c>
      <c r="J688" s="4">
        <f>(Table1[[#This Row],[speed]]-$P$7)/$P$9</f>
        <v>0.38857142857142857</v>
      </c>
      <c r="K688" s="4">
        <f>(Table1[[#This Row],[sp_attack]]-$P$12)/$P$14</f>
        <v>0.31521739130434784</v>
      </c>
      <c r="L688" s="4">
        <f>(Table1[[#This Row],[sp_defense]]-$P$17)/$P$19</f>
        <v>0.26190476190476192</v>
      </c>
    </row>
    <row r="689" spans="1:12">
      <c r="A689" t="s">
        <v>3253</v>
      </c>
      <c r="B689" t="s">
        <v>2344</v>
      </c>
      <c r="C689" t="s">
        <v>284</v>
      </c>
      <c r="D689" t="s">
        <v>66</v>
      </c>
      <c r="E689">
        <v>1000000</v>
      </c>
      <c r="F689">
        <v>50</v>
      </c>
      <c r="G689">
        <v>39</v>
      </c>
      <c r="H689">
        <v>56</v>
      </c>
      <c r="I689" s="4">
        <f>(Table1[[#This Row],[experience_growth]]-$P$3)/$P$4</f>
        <v>0.38461538461538464</v>
      </c>
      <c r="J689" s="4">
        <f>(Table1[[#This Row],[speed]]-$P$7)/$P$9</f>
        <v>0.25714285714285712</v>
      </c>
      <c r="K689" s="4">
        <f>(Table1[[#This Row],[sp_attack]]-$P$12)/$P$14</f>
        <v>0.15760869565217392</v>
      </c>
      <c r="L689" s="4">
        <f>(Table1[[#This Row],[sp_defense]]-$P$17)/$P$19</f>
        <v>0.17142857142857143</v>
      </c>
    </row>
    <row r="690" spans="1:12">
      <c r="A690" t="s">
        <v>3254</v>
      </c>
      <c r="B690" t="s">
        <v>2347</v>
      </c>
      <c r="C690" t="s">
        <v>284</v>
      </c>
      <c r="D690" t="s">
        <v>66</v>
      </c>
      <c r="E690">
        <v>1000000</v>
      </c>
      <c r="F690">
        <v>68</v>
      </c>
      <c r="G690">
        <v>54</v>
      </c>
      <c r="H690">
        <v>86</v>
      </c>
      <c r="I690" s="4">
        <f>(Table1[[#This Row],[experience_growth]]-$P$3)/$P$4</f>
        <v>0.38461538461538464</v>
      </c>
      <c r="J690" s="4">
        <f>(Table1[[#This Row],[speed]]-$P$7)/$P$9</f>
        <v>0.36</v>
      </c>
      <c r="K690" s="4">
        <f>(Table1[[#This Row],[sp_attack]]-$P$12)/$P$14</f>
        <v>0.2391304347826087</v>
      </c>
      <c r="L690" s="4">
        <f>(Table1[[#This Row],[sp_defense]]-$P$17)/$P$19</f>
        <v>0.31428571428571428</v>
      </c>
    </row>
    <row r="691" spans="1:12">
      <c r="A691" t="s">
        <v>3255</v>
      </c>
      <c r="B691" t="s">
        <v>2351</v>
      </c>
      <c r="C691" t="s">
        <v>46</v>
      </c>
      <c r="D691" t="s">
        <v>66</v>
      </c>
      <c r="E691">
        <v>1000000</v>
      </c>
      <c r="F691">
        <v>30</v>
      </c>
      <c r="G691">
        <v>60</v>
      </c>
      <c r="H691">
        <v>60</v>
      </c>
      <c r="I691" s="4">
        <f>(Table1[[#This Row],[experience_growth]]-$P$3)/$P$4</f>
        <v>0.38461538461538464</v>
      </c>
      <c r="J691" s="4">
        <f>(Table1[[#This Row],[speed]]-$P$7)/$P$9</f>
        <v>0.14285714285714285</v>
      </c>
      <c r="K691" s="4">
        <f>(Table1[[#This Row],[sp_attack]]-$P$12)/$P$14</f>
        <v>0.27173913043478259</v>
      </c>
      <c r="L691" s="4">
        <f>(Table1[[#This Row],[sp_defense]]-$P$17)/$P$19</f>
        <v>0.19047619047619047</v>
      </c>
    </row>
    <row r="692" spans="1:12">
      <c r="A692" t="s">
        <v>3255</v>
      </c>
      <c r="B692" t="s">
        <v>2353</v>
      </c>
      <c r="C692" t="s">
        <v>46</v>
      </c>
      <c r="D692" t="s">
        <v>538</v>
      </c>
      <c r="E692">
        <v>1000000</v>
      </c>
      <c r="F692">
        <v>44</v>
      </c>
      <c r="G692">
        <v>97</v>
      </c>
      <c r="H692">
        <v>123</v>
      </c>
      <c r="I692" s="4">
        <f>(Table1[[#This Row],[experience_growth]]-$P$3)/$P$4</f>
        <v>0.38461538461538464</v>
      </c>
      <c r="J692" s="4">
        <f>(Table1[[#This Row],[speed]]-$P$7)/$P$9</f>
        <v>0.22285714285714286</v>
      </c>
      <c r="K692" s="4">
        <f>(Table1[[#This Row],[sp_attack]]-$P$12)/$P$14</f>
        <v>0.47282608695652173</v>
      </c>
      <c r="L692" s="4">
        <f>(Table1[[#This Row],[sp_defense]]-$P$17)/$P$19</f>
        <v>0.49047619047619045</v>
      </c>
    </row>
    <row r="693" spans="1:12">
      <c r="A693" t="s">
        <v>3256</v>
      </c>
      <c r="B693" t="s">
        <v>2357</v>
      </c>
      <c r="C693" t="s">
        <v>66</v>
      </c>
      <c r="E693">
        <v>1250000</v>
      </c>
      <c r="F693">
        <v>44</v>
      </c>
      <c r="G693">
        <v>58</v>
      </c>
      <c r="H693">
        <v>63</v>
      </c>
      <c r="I693" s="4">
        <f>(Table1[[#This Row],[experience_growth]]-$P$3)/$P$4</f>
        <v>0.625</v>
      </c>
      <c r="J693" s="4">
        <f>(Table1[[#This Row],[speed]]-$P$7)/$P$9</f>
        <v>0.22285714285714286</v>
      </c>
      <c r="K693" s="4">
        <f>(Table1[[#This Row],[sp_attack]]-$P$12)/$P$14</f>
        <v>0.2608695652173913</v>
      </c>
      <c r="L693" s="4">
        <f>(Table1[[#This Row],[sp_defense]]-$P$17)/$P$19</f>
        <v>0.20476190476190476</v>
      </c>
    </row>
    <row r="694" spans="1:12">
      <c r="A694" t="s">
        <v>3257</v>
      </c>
      <c r="B694" t="s">
        <v>2360</v>
      </c>
      <c r="C694" t="s">
        <v>66</v>
      </c>
      <c r="E694">
        <v>1250000</v>
      </c>
      <c r="F694">
        <v>59</v>
      </c>
      <c r="G694">
        <v>120</v>
      </c>
      <c r="H694">
        <v>89</v>
      </c>
      <c r="I694" s="4">
        <f>(Table1[[#This Row],[experience_growth]]-$P$3)/$P$4</f>
        <v>0.625</v>
      </c>
      <c r="J694" s="4">
        <f>(Table1[[#This Row],[speed]]-$P$7)/$P$9</f>
        <v>0.30857142857142855</v>
      </c>
      <c r="K694" s="4">
        <f>(Table1[[#This Row],[sp_attack]]-$P$12)/$P$14</f>
        <v>0.59782608695652173</v>
      </c>
      <c r="L694" s="4">
        <f>(Table1[[#This Row],[sp_defense]]-$P$17)/$P$19</f>
        <v>0.32857142857142857</v>
      </c>
    </row>
    <row r="695" spans="1:12">
      <c r="A695" t="s">
        <v>3258</v>
      </c>
      <c r="B695" t="s">
        <v>2364</v>
      </c>
      <c r="C695" t="s">
        <v>128</v>
      </c>
      <c r="D695" t="s">
        <v>99</v>
      </c>
      <c r="E695">
        <v>1000000</v>
      </c>
      <c r="F695">
        <v>70</v>
      </c>
      <c r="G695">
        <v>61</v>
      </c>
      <c r="H695">
        <v>43</v>
      </c>
      <c r="I695" s="4">
        <f>(Table1[[#This Row],[experience_growth]]-$P$3)/$P$4</f>
        <v>0.38461538461538464</v>
      </c>
      <c r="J695" s="4">
        <f>(Table1[[#This Row],[speed]]-$P$7)/$P$9</f>
        <v>0.37142857142857144</v>
      </c>
      <c r="K695" s="4">
        <f>(Table1[[#This Row],[sp_attack]]-$P$12)/$P$14</f>
        <v>0.27717391304347827</v>
      </c>
      <c r="L695" s="4">
        <f>(Table1[[#This Row],[sp_defense]]-$P$17)/$P$19</f>
        <v>0.10952380952380952</v>
      </c>
    </row>
    <row r="696" spans="1:12">
      <c r="A696" t="s">
        <v>3258</v>
      </c>
      <c r="B696" t="s">
        <v>2366</v>
      </c>
      <c r="C696" t="s">
        <v>128</v>
      </c>
      <c r="D696" t="s">
        <v>99</v>
      </c>
      <c r="E696">
        <v>1000000</v>
      </c>
      <c r="F696">
        <v>109</v>
      </c>
      <c r="G696">
        <v>109</v>
      </c>
      <c r="H696">
        <v>94</v>
      </c>
      <c r="I696" s="4">
        <f>(Table1[[#This Row],[experience_growth]]-$P$3)/$P$4</f>
        <v>0.38461538461538464</v>
      </c>
      <c r="J696" s="4">
        <f>(Table1[[#This Row],[speed]]-$P$7)/$P$9</f>
        <v>0.59428571428571431</v>
      </c>
      <c r="K696" s="4">
        <f>(Table1[[#This Row],[sp_attack]]-$P$12)/$P$14</f>
        <v>0.53804347826086951</v>
      </c>
      <c r="L696" s="4">
        <f>(Table1[[#This Row],[sp_defense]]-$P$17)/$P$19</f>
        <v>0.35238095238095241</v>
      </c>
    </row>
    <row r="697" spans="1:12">
      <c r="A697" t="s">
        <v>3259</v>
      </c>
      <c r="B697" t="s">
        <v>2370</v>
      </c>
      <c r="C697" t="s">
        <v>284</v>
      </c>
      <c r="D697" t="s">
        <v>538</v>
      </c>
      <c r="E697">
        <v>1000000</v>
      </c>
      <c r="F697">
        <v>48</v>
      </c>
      <c r="G697">
        <v>45</v>
      </c>
      <c r="H697">
        <v>45</v>
      </c>
      <c r="I697" s="4">
        <f>(Table1[[#This Row],[experience_growth]]-$P$3)/$P$4</f>
        <v>0.38461538461538464</v>
      </c>
      <c r="J697" s="4">
        <f>(Table1[[#This Row],[speed]]-$P$7)/$P$9</f>
        <v>0.24571428571428572</v>
      </c>
      <c r="K697" s="4">
        <f>(Table1[[#This Row],[sp_attack]]-$P$12)/$P$14</f>
        <v>0.19021739130434784</v>
      </c>
      <c r="L697" s="4">
        <f>(Table1[[#This Row],[sp_defense]]-$P$17)/$P$19</f>
        <v>0.11904761904761904</v>
      </c>
    </row>
    <row r="698" spans="1:12">
      <c r="A698" t="s">
        <v>3260</v>
      </c>
      <c r="B698" t="s">
        <v>2374</v>
      </c>
      <c r="C698" t="s">
        <v>284</v>
      </c>
      <c r="D698" t="s">
        <v>538</v>
      </c>
      <c r="E698">
        <v>1000000</v>
      </c>
      <c r="F698">
        <v>71</v>
      </c>
      <c r="G698">
        <v>69</v>
      </c>
      <c r="H698">
        <v>59</v>
      </c>
      <c r="I698" s="4">
        <f>(Table1[[#This Row],[experience_growth]]-$P$3)/$P$4</f>
        <v>0.38461538461538464</v>
      </c>
      <c r="J698" s="4">
        <f>(Table1[[#This Row],[speed]]-$P$7)/$P$9</f>
        <v>0.37714285714285717</v>
      </c>
      <c r="K698" s="4">
        <f>(Table1[[#This Row],[sp_attack]]-$P$12)/$P$14</f>
        <v>0.32065217391304346</v>
      </c>
      <c r="L698" s="4">
        <f>(Table1[[#This Row],[sp_defense]]-$P$17)/$P$19</f>
        <v>0.18571428571428572</v>
      </c>
    </row>
    <row r="699" spans="1:12">
      <c r="A699" t="s">
        <v>3261</v>
      </c>
      <c r="B699" t="s">
        <v>2378</v>
      </c>
      <c r="C699" t="s">
        <v>284</v>
      </c>
      <c r="D699" t="s">
        <v>136</v>
      </c>
      <c r="E699">
        <v>1000000</v>
      </c>
      <c r="F699">
        <v>46</v>
      </c>
      <c r="G699">
        <v>67</v>
      </c>
      <c r="H699">
        <v>63</v>
      </c>
      <c r="I699" s="4">
        <f>(Table1[[#This Row],[experience_growth]]-$P$3)/$P$4</f>
        <v>0.38461538461538464</v>
      </c>
      <c r="J699" s="4">
        <f>(Table1[[#This Row],[speed]]-$P$7)/$P$9</f>
        <v>0.23428571428571429</v>
      </c>
      <c r="K699" s="4">
        <f>(Table1[[#This Row],[sp_attack]]-$P$12)/$P$14</f>
        <v>0.30978260869565216</v>
      </c>
      <c r="L699" s="4">
        <f>(Table1[[#This Row],[sp_defense]]-$P$17)/$P$19</f>
        <v>0.20476190476190476</v>
      </c>
    </row>
    <row r="700" spans="1:12">
      <c r="A700" t="s">
        <v>3261</v>
      </c>
      <c r="B700" t="s">
        <v>2380</v>
      </c>
      <c r="C700" t="s">
        <v>284</v>
      </c>
      <c r="D700" t="s">
        <v>136</v>
      </c>
      <c r="E700">
        <v>1000000</v>
      </c>
      <c r="F700">
        <v>58</v>
      </c>
      <c r="G700">
        <v>99</v>
      </c>
      <c r="H700">
        <v>92</v>
      </c>
      <c r="I700" s="4">
        <f>(Table1[[#This Row],[experience_growth]]-$P$3)/$P$4</f>
        <v>0.38461538461538464</v>
      </c>
      <c r="J700" s="4">
        <f>(Table1[[#This Row],[speed]]-$P$7)/$P$9</f>
        <v>0.30285714285714288</v>
      </c>
      <c r="K700" s="4">
        <f>(Table1[[#This Row],[sp_attack]]-$P$12)/$P$14</f>
        <v>0.48369565217391303</v>
      </c>
      <c r="L700" s="4">
        <f>(Table1[[#This Row],[sp_defense]]-$P$17)/$P$19</f>
        <v>0.34285714285714286</v>
      </c>
    </row>
    <row r="701" spans="1:12">
      <c r="A701" t="s">
        <v>3262</v>
      </c>
      <c r="B701" t="s">
        <v>2384</v>
      </c>
      <c r="C701" t="s">
        <v>159</v>
      </c>
      <c r="E701">
        <v>1000000</v>
      </c>
      <c r="F701">
        <v>60</v>
      </c>
      <c r="G701">
        <v>110</v>
      </c>
      <c r="H701">
        <v>130</v>
      </c>
      <c r="I701" s="4">
        <f>(Table1[[#This Row],[experience_growth]]-$P$3)/$P$4</f>
        <v>0.38461538461538464</v>
      </c>
      <c r="J701" s="4">
        <f>(Table1[[#This Row],[speed]]-$P$7)/$P$9</f>
        <v>0.31428571428571428</v>
      </c>
      <c r="K701" s="4">
        <f>(Table1[[#This Row],[sp_attack]]-$P$12)/$P$14</f>
        <v>0.54347826086956519</v>
      </c>
      <c r="L701" s="4">
        <f>(Table1[[#This Row],[sp_defense]]-$P$17)/$P$19</f>
        <v>0.52380952380952384</v>
      </c>
    </row>
    <row r="702" spans="1:12">
      <c r="A702" t="s">
        <v>3263</v>
      </c>
      <c r="B702" t="s">
        <v>2388</v>
      </c>
      <c r="C702" t="s">
        <v>231</v>
      </c>
      <c r="D702" t="s">
        <v>61</v>
      </c>
      <c r="E702">
        <v>1000000</v>
      </c>
      <c r="F702">
        <v>118</v>
      </c>
      <c r="G702">
        <v>74</v>
      </c>
      <c r="H702">
        <v>63</v>
      </c>
      <c r="I702" s="4">
        <f>(Table1[[#This Row],[experience_growth]]-$P$3)/$P$4</f>
        <v>0.38461538461538464</v>
      </c>
      <c r="J702" s="4">
        <f>(Table1[[#This Row],[speed]]-$P$7)/$P$9</f>
        <v>0.64571428571428569</v>
      </c>
      <c r="K702" s="4">
        <f>(Table1[[#This Row],[sp_attack]]-$P$12)/$P$14</f>
        <v>0.34782608695652173</v>
      </c>
      <c r="L702" s="4">
        <f>(Table1[[#This Row],[sp_defense]]-$P$17)/$P$19</f>
        <v>0.20476190476190476</v>
      </c>
    </row>
    <row r="703" spans="1:12">
      <c r="A703" t="s">
        <v>3264</v>
      </c>
      <c r="B703" t="s">
        <v>2392</v>
      </c>
      <c r="C703" t="s">
        <v>128</v>
      </c>
      <c r="D703" t="s">
        <v>159</v>
      </c>
      <c r="E703">
        <v>1000000</v>
      </c>
      <c r="F703">
        <v>101</v>
      </c>
      <c r="G703">
        <v>81</v>
      </c>
      <c r="H703">
        <v>67</v>
      </c>
      <c r="I703" s="4">
        <f>(Table1[[#This Row],[experience_growth]]-$P$3)/$P$4</f>
        <v>0.38461538461538464</v>
      </c>
      <c r="J703" s="4">
        <f>(Table1[[#This Row],[speed]]-$P$7)/$P$9</f>
        <v>0.5485714285714286</v>
      </c>
      <c r="K703" s="4">
        <f>(Table1[[#This Row],[sp_attack]]-$P$12)/$P$14</f>
        <v>0.3858695652173913</v>
      </c>
      <c r="L703" s="4">
        <f>(Table1[[#This Row],[sp_defense]]-$P$17)/$P$19</f>
        <v>0.22380952380952382</v>
      </c>
    </row>
    <row r="704" spans="1:12">
      <c r="A704" t="s">
        <v>3265</v>
      </c>
      <c r="B704" t="s">
        <v>2395</v>
      </c>
      <c r="C704" t="s">
        <v>284</v>
      </c>
      <c r="D704" t="s">
        <v>159</v>
      </c>
      <c r="E704">
        <v>1250000</v>
      </c>
      <c r="F704">
        <v>50</v>
      </c>
      <c r="G704">
        <v>50</v>
      </c>
      <c r="H704">
        <v>150</v>
      </c>
      <c r="I704" s="4">
        <f>(Table1[[#This Row],[experience_growth]]-$P$3)/$P$4</f>
        <v>0.625</v>
      </c>
      <c r="J704" s="4">
        <f>(Table1[[#This Row],[speed]]-$P$7)/$P$9</f>
        <v>0.25714285714285712</v>
      </c>
      <c r="K704" s="4">
        <f>(Table1[[#This Row],[sp_attack]]-$P$12)/$P$14</f>
        <v>0.21739130434782608</v>
      </c>
      <c r="L704" s="4">
        <f>(Table1[[#This Row],[sp_defense]]-$P$17)/$P$19</f>
        <v>0.61904761904761907</v>
      </c>
    </row>
    <row r="705" spans="1:12">
      <c r="A705" t="s">
        <v>3266</v>
      </c>
      <c r="B705" t="s">
        <v>2399</v>
      </c>
      <c r="C705" t="s">
        <v>538</v>
      </c>
      <c r="E705">
        <v>1250000</v>
      </c>
      <c r="F705">
        <v>40</v>
      </c>
      <c r="G705">
        <v>55</v>
      </c>
      <c r="H705">
        <v>75</v>
      </c>
      <c r="I705" s="4">
        <f>(Table1[[#This Row],[experience_growth]]-$P$3)/$P$4</f>
        <v>0.625</v>
      </c>
      <c r="J705" s="4">
        <f>(Table1[[#This Row],[speed]]-$P$7)/$P$9</f>
        <v>0.2</v>
      </c>
      <c r="K705" s="4">
        <f>(Table1[[#This Row],[sp_attack]]-$P$12)/$P$14</f>
        <v>0.24456521739130435</v>
      </c>
      <c r="L705" s="4">
        <f>(Table1[[#This Row],[sp_defense]]-$P$17)/$P$19</f>
        <v>0.26190476190476192</v>
      </c>
    </row>
    <row r="706" spans="1:12">
      <c r="A706" t="s">
        <v>3266</v>
      </c>
      <c r="B706" t="s">
        <v>2401</v>
      </c>
      <c r="C706" t="s">
        <v>538</v>
      </c>
      <c r="E706">
        <v>1250000</v>
      </c>
      <c r="F706">
        <v>60</v>
      </c>
      <c r="G706">
        <v>83</v>
      </c>
      <c r="H706">
        <v>113</v>
      </c>
      <c r="I706" s="4">
        <f>(Table1[[#This Row],[experience_growth]]-$P$3)/$P$4</f>
        <v>0.625</v>
      </c>
      <c r="J706" s="4">
        <f>(Table1[[#This Row],[speed]]-$P$7)/$P$9</f>
        <v>0.31428571428571428</v>
      </c>
      <c r="K706" s="4">
        <f>(Table1[[#This Row],[sp_attack]]-$P$12)/$P$14</f>
        <v>0.39673913043478259</v>
      </c>
      <c r="L706" s="4">
        <f>(Table1[[#This Row],[sp_defense]]-$P$17)/$P$19</f>
        <v>0.44285714285714284</v>
      </c>
    </row>
    <row r="707" spans="1:12">
      <c r="A707" t="s">
        <v>2822</v>
      </c>
      <c r="B707" t="s">
        <v>2403</v>
      </c>
      <c r="C707" t="s">
        <v>538</v>
      </c>
      <c r="E707">
        <v>1250000</v>
      </c>
      <c r="F707">
        <v>80</v>
      </c>
      <c r="G707">
        <v>110</v>
      </c>
      <c r="H707">
        <v>150</v>
      </c>
      <c r="I707" s="4">
        <f>(Table1[[#This Row],[experience_growth]]-$P$3)/$P$4</f>
        <v>0.625</v>
      </c>
      <c r="J707" s="4">
        <f>(Table1[[#This Row],[speed]]-$P$7)/$P$9</f>
        <v>0.42857142857142855</v>
      </c>
      <c r="K707" s="4">
        <f>(Table1[[#This Row],[sp_attack]]-$P$12)/$P$14</f>
        <v>0.54347826086956519</v>
      </c>
      <c r="L707" s="4">
        <f>(Table1[[#This Row],[sp_defense]]-$P$17)/$P$19</f>
        <v>0.61904761904761907</v>
      </c>
    </row>
    <row r="708" spans="1:12">
      <c r="A708" t="s">
        <v>3267</v>
      </c>
      <c r="B708" t="s">
        <v>2407</v>
      </c>
      <c r="C708" t="s">
        <v>307</v>
      </c>
      <c r="D708" t="s">
        <v>159</v>
      </c>
      <c r="E708">
        <v>800000</v>
      </c>
      <c r="F708">
        <v>75</v>
      </c>
      <c r="G708">
        <v>80</v>
      </c>
      <c r="H708">
        <v>87</v>
      </c>
      <c r="I708" s="4">
        <f>(Table1[[#This Row],[experience_growth]]-$P$3)/$P$4</f>
        <v>0.19230769230769232</v>
      </c>
      <c r="J708" s="4">
        <f>(Table1[[#This Row],[speed]]-$P$7)/$P$9</f>
        <v>0.4</v>
      </c>
      <c r="K708" s="4">
        <f>(Table1[[#This Row],[sp_attack]]-$P$12)/$P$14</f>
        <v>0.38043478260869568</v>
      </c>
      <c r="L708" s="4">
        <f>(Table1[[#This Row],[sp_defense]]-$P$17)/$P$19</f>
        <v>0.31904761904761902</v>
      </c>
    </row>
    <row r="709" spans="1:12">
      <c r="A709" t="s">
        <v>3268</v>
      </c>
      <c r="B709" t="s">
        <v>2411</v>
      </c>
      <c r="C709" t="s">
        <v>343</v>
      </c>
      <c r="D709" t="s">
        <v>45</v>
      </c>
      <c r="E709">
        <v>1000000</v>
      </c>
      <c r="F709">
        <v>38</v>
      </c>
      <c r="G709">
        <v>50</v>
      </c>
      <c r="H709">
        <v>60</v>
      </c>
      <c r="I709" s="4">
        <f>(Table1[[#This Row],[experience_growth]]-$P$3)/$P$4</f>
        <v>0.38461538461538464</v>
      </c>
      <c r="J709" s="4">
        <f>(Table1[[#This Row],[speed]]-$P$7)/$P$9</f>
        <v>0.18857142857142858</v>
      </c>
      <c r="K709" s="4">
        <f>(Table1[[#This Row],[sp_attack]]-$P$12)/$P$14</f>
        <v>0.21739130434782608</v>
      </c>
      <c r="L709" s="4">
        <f>(Table1[[#This Row],[sp_defense]]-$P$17)/$P$19</f>
        <v>0.19047619047619047</v>
      </c>
    </row>
    <row r="710" spans="1:12">
      <c r="A710" t="s">
        <v>3269</v>
      </c>
      <c r="B710" t="s">
        <v>2414</v>
      </c>
      <c r="C710" t="s">
        <v>343</v>
      </c>
      <c r="D710" t="s">
        <v>45</v>
      </c>
      <c r="E710">
        <v>1000000</v>
      </c>
      <c r="F710">
        <v>56</v>
      </c>
      <c r="G710">
        <v>65</v>
      </c>
      <c r="H710">
        <v>82</v>
      </c>
      <c r="I710" s="4">
        <f>(Table1[[#This Row],[experience_growth]]-$P$3)/$P$4</f>
        <v>0.38461538461538464</v>
      </c>
      <c r="J710" s="4">
        <f>(Table1[[#This Row],[speed]]-$P$7)/$P$9</f>
        <v>0.29142857142857143</v>
      </c>
      <c r="K710" s="4">
        <f>(Table1[[#This Row],[sp_attack]]-$P$12)/$P$14</f>
        <v>0.29891304347826086</v>
      </c>
      <c r="L710" s="4">
        <f>(Table1[[#This Row],[sp_defense]]-$P$17)/$P$19</f>
        <v>0.29523809523809524</v>
      </c>
    </row>
    <row r="711" spans="1:12">
      <c r="A711" t="s">
        <v>3270</v>
      </c>
      <c r="B711" t="s">
        <v>2418</v>
      </c>
      <c r="C711" t="s">
        <v>343</v>
      </c>
      <c r="D711" t="s">
        <v>45</v>
      </c>
      <c r="E711">
        <v>1000000</v>
      </c>
      <c r="F711">
        <v>41</v>
      </c>
      <c r="G711">
        <v>44</v>
      </c>
      <c r="H711">
        <v>55</v>
      </c>
      <c r="I711" s="4">
        <f>(Table1[[#This Row],[experience_growth]]-$P$3)/$P$4</f>
        <v>0.38461538461538464</v>
      </c>
      <c r="J711" s="4">
        <f>(Table1[[#This Row],[speed]]-$P$7)/$P$9</f>
        <v>0.20571428571428571</v>
      </c>
      <c r="K711" s="4">
        <f>(Table1[[#This Row],[sp_attack]]-$P$12)/$P$14</f>
        <v>0.18478260869565216</v>
      </c>
      <c r="L711" s="4">
        <f>(Table1[[#This Row],[sp_defense]]-$P$17)/$P$19</f>
        <v>0.16666666666666666</v>
      </c>
    </row>
    <row r="712" spans="1:12">
      <c r="A712" t="s">
        <v>3270</v>
      </c>
      <c r="B712" t="s">
        <v>2420</v>
      </c>
      <c r="C712" t="s">
        <v>343</v>
      </c>
      <c r="D712" t="s">
        <v>45</v>
      </c>
      <c r="E712">
        <v>1000000</v>
      </c>
      <c r="F712">
        <v>54</v>
      </c>
      <c r="G712">
        <v>58</v>
      </c>
      <c r="H712">
        <v>75</v>
      </c>
      <c r="I712" s="4">
        <f>(Table1[[#This Row],[experience_growth]]-$P$3)/$P$4</f>
        <v>0.38461538461538464</v>
      </c>
      <c r="J712" s="4">
        <f>(Table1[[#This Row],[speed]]-$P$7)/$P$9</f>
        <v>0.28000000000000003</v>
      </c>
      <c r="K712" s="4">
        <f>(Table1[[#This Row],[sp_attack]]-$P$12)/$P$14</f>
        <v>0.2608695652173913</v>
      </c>
      <c r="L712" s="4">
        <f>(Table1[[#This Row],[sp_defense]]-$P$17)/$P$19</f>
        <v>0.26190476190476192</v>
      </c>
    </row>
    <row r="713" spans="1:12">
      <c r="A713" t="s">
        <v>3271</v>
      </c>
      <c r="B713" t="s">
        <v>2424</v>
      </c>
      <c r="C713" t="s">
        <v>136</v>
      </c>
      <c r="E713">
        <v>1000000</v>
      </c>
      <c r="F713">
        <v>28</v>
      </c>
      <c r="G713">
        <v>32</v>
      </c>
      <c r="H713">
        <v>35</v>
      </c>
      <c r="I713" s="4">
        <f>(Table1[[#This Row],[experience_growth]]-$P$3)/$P$4</f>
        <v>0.38461538461538464</v>
      </c>
      <c r="J713" s="4">
        <f>(Table1[[#This Row],[speed]]-$P$7)/$P$9</f>
        <v>0.13142857142857142</v>
      </c>
      <c r="K713" s="4">
        <f>(Table1[[#This Row],[sp_attack]]-$P$12)/$P$14</f>
        <v>0.11956521739130435</v>
      </c>
      <c r="L713" s="4">
        <f>(Table1[[#This Row],[sp_defense]]-$P$17)/$P$19</f>
        <v>7.1428571428571425E-2</v>
      </c>
    </row>
    <row r="714" spans="1:12">
      <c r="A714" t="s">
        <v>3018</v>
      </c>
      <c r="B714" t="s">
        <v>2426</v>
      </c>
      <c r="C714" t="s">
        <v>136</v>
      </c>
      <c r="E714">
        <v>1000000</v>
      </c>
      <c r="F714">
        <v>28</v>
      </c>
      <c r="G714">
        <v>44</v>
      </c>
      <c r="H714">
        <v>46</v>
      </c>
      <c r="I714" s="4">
        <f>(Table1[[#This Row],[experience_growth]]-$P$3)/$P$4</f>
        <v>0.38461538461538464</v>
      </c>
      <c r="J714" s="4">
        <f>(Table1[[#This Row],[speed]]-$P$7)/$P$9</f>
        <v>0.13142857142857142</v>
      </c>
      <c r="K714" s="4">
        <f>(Table1[[#This Row],[sp_attack]]-$P$12)/$P$14</f>
        <v>0.18478260869565216</v>
      </c>
      <c r="L714" s="4">
        <f>(Table1[[#This Row],[sp_defense]]-$P$17)/$P$19</f>
        <v>0.12380952380952381</v>
      </c>
    </row>
    <row r="715" spans="1:12">
      <c r="A715" t="s">
        <v>3272</v>
      </c>
      <c r="B715" t="s">
        <v>2430</v>
      </c>
      <c r="C715" t="s">
        <v>61</v>
      </c>
      <c r="D715" t="s">
        <v>538</v>
      </c>
      <c r="E715">
        <v>1000000</v>
      </c>
      <c r="F715">
        <v>55</v>
      </c>
      <c r="G715">
        <v>45</v>
      </c>
      <c r="H715">
        <v>40</v>
      </c>
      <c r="I715" s="4">
        <f>(Table1[[#This Row],[experience_growth]]-$P$3)/$P$4</f>
        <v>0.38461538461538464</v>
      </c>
      <c r="J715" s="4">
        <f>(Table1[[#This Row],[speed]]-$P$7)/$P$9</f>
        <v>0.2857142857142857</v>
      </c>
      <c r="K715" s="4">
        <f>(Table1[[#This Row],[sp_attack]]-$P$12)/$P$14</f>
        <v>0.19021739130434784</v>
      </c>
      <c r="L715" s="4">
        <f>(Table1[[#This Row],[sp_defense]]-$P$17)/$P$19</f>
        <v>9.5238095238095233E-2</v>
      </c>
    </row>
    <row r="716" spans="1:12">
      <c r="A716" t="s">
        <v>3272</v>
      </c>
      <c r="B716" t="s">
        <v>2432</v>
      </c>
      <c r="C716" t="s">
        <v>61</v>
      </c>
      <c r="D716" t="s">
        <v>538</v>
      </c>
      <c r="E716">
        <v>1000000</v>
      </c>
      <c r="F716">
        <v>123</v>
      </c>
      <c r="G716">
        <v>97</v>
      </c>
      <c r="H716">
        <v>80</v>
      </c>
      <c r="I716" s="4">
        <f>(Table1[[#This Row],[experience_growth]]-$P$3)/$P$4</f>
        <v>0.38461538461538464</v>
      </c>
      <c r="J716" s="4">
        <f>(Table1[[#This Row],[speed]]-$P$7)/$P$9</f>
        <v>0.67428571428571427</v>
      </c>
      <c r="K716" s="4">
        <f>(Table1[[#This Row],[sp_attack]]-$P$12)/$P$14</f>
        <v>0.47282608695652173</v>
      </c>
      <c r="L716" s="4">
        <f>(Table1[[#This Row],[sp_defense]]-$P$17)/$P$19</f>
        <v>0.2857142857142857</v>
      </c>
    </row>
    <row r="717" spans="1:12">
      <c r="A717" t="s">
        <v>3273</v>
      </c>
      <c r="B717" t="s">
        <v>2436</v>
      </c>
      <c r="C717" t="s">
        <v>159</v>
      </c>
      <c r="E717">
        <v>1250000</v>
      </c>
      <c r="F717">
        <v>99</v>
      </c>
      <c r="G717">
        <v>131</v>
      </c>
      <c r="H717">
        <v>98</v>
      </c>
      <c r="I717" s="4">
        <f>(Table1[[#This Row],[experience_growth]]-$P$3)/$P$4</f>
        <v>0.625</v>
      </c>
      <c r="J717" s="4">
        <f>(Table1[[#This Row],[speed]]-$P$7)/$P$9</f>
        <v>0.53714285714285714</v>
      </c>
      <c r="K717" s="4">
        <f>(Table1[[#This Row],[sp_attack]]-$P$12)/$P$14</f>
        <v>0.65760869565217395</v>
      </c>
      <c r="L717" s="4">
        <f>(Table1[[#This Row],[sp_defense]]-$P$17)/$P$19</f>
        <v>0.37142857142857144</v>
      </c>
    </row>
    <row r="718" spans="1:12">
      <c r="A718" t="s">
        <v>3274</v>
      </c>
      <c r="B718" t="s">
        <v>2440</v>
      </c>
      <c r="C718" t="s">
        <v>109</v>
      </c>
      <c r="D718" t="s">
        <v>61</v>
      </c>
      <c r="E718">
        <v>1250000</v>
      </c>
      <c r="F718">
        <v>99</v>
      </c>
      <c r="G718">
        <v>131</v>
      </c>
      <c r="H718">
        <v>98</v>
      </c>
      <c r="I718" s="4">
        <f>(Table1[[#This Row],[experience_growth]]-$P$3)/$P$4</f>
        <v>0.625</v>
      </c>
      <c r="J718" s="4">
        <f>(Table1[[#This Row],[speed]]-$P$7)/$P$9</f>
        <v>0.53714285714285714</v>
      </c>
      <c r="K718" s="4">
        <f>(Table1[[#This Row],[sp_attack]]-$P$12)/$P$14</f>
        <v>0.65760869565217395</v>
      </c>
      <c r="L718" s="4">
        <f>(Table1[[#This Row],[sp_defense]]-$P$17)/$P$19</f>
        <v>0.37142857142857144</v>
      </c>
    </row>
    <row r="719" spans="1:12">
      <c r="A719" t="s">
        <v>3275</v>
      </c>
      <c r="B719" t="s">
        <v>2444</v>
      </c>
      <c r="C719" t="s">
        <v>538</v>
      </c>
      <c r="D719" t="s">
        <v>135</v>
      </c>
      <c r="E719">
        <v>1250000</v>
      </c>
      <c r="F719">
        <v>85</v>
      </c>
      <c r="G719">
        <v>91</v>
      </c>
      <c r="H719">
        <v>95</v>
      </c>
      <c r="I719" s="4">
        <f>(Table1[[#This Row],[experience_growth]]-$P$3)/$P$4</f>
        <v>0.625</v>
      </c>
      <c r="J719" s="4">
        <f>(Table1[[#This Row],[speed]]-$P$7)/$P$9</f>
        <v>0.45714285714285713</v>
      </c>
      <c r="K719" s="4">
        <f>(Table1[[#This Row],[sp_attack]]-$P$12)/$P$14</f>
        <v>0.44021739130434784</v>
      </c>
      <c r="L719" s="4">
        <f>(Table1[[#This Row],[sp_defense]]-$P$17)/$P$19</f>
        <v>0.35714285714285715</v>
      </c>
    </row>
    <row r="720" spans="1:12">
      <c r="A720" t="s">
        <v>3265</v>
      </c>
      <c r="B720" t="s">
        <v>2447</v>
      </c>
      <c r="C720" t="s">
        <v>284</v>
      </c>
      <c r="D720" t="s">
        <v>159</v>
      </c>
      <c r="E720">
        <v>1250000</v>
      </c>
      <c r="F720">
        <v>110</v>
      </c>
      <c r="G720">
        <v>160</v>
      </c>
      <c r="H720">
        <v>110</v>
      </c>
      <c r="I720" s="4">
        <f>(Table1[[#This Row],[experience_growth]]-$P$3)/$P$4</f>
        <v>0.625</v>
      </c>
      <c r="J720" s="4">
        <f>(Table1[[#This Row],[speed]]-$P$7)/$P$9</f>
        <v>0.6</v>
      </c>
      <c r="K720" s="4">
        <f>(Table1[[#This Row],[sp_attack]]-$P$12)/$P$14</f>
        <v>0.81521739130434778</v>
      </c>
      <c r="L720" s="4">
        <f>(Table1[[#This Row],[sp_defense]]-$P$17)/$P$19</f>
        <v>0.42857142857142855</v>
      </c>
    </row>
    <row r="721" spans="1:12">
      <c r="A721" t="s">
        <v>3276</v>
      </c>
      <c r="B721" t="s">
        <v>2451</v>
      </c>
      <c r="C721" t="s">
        <v>253</v>
      </c>
      <c r="D721" t="s">
        <v>343</v>
      </c>
      <c r="E721">
        <v>1250000</v>
      </c>
      <c r="F721">
        <v>80</v>
      </c>
      <c r="G721">
        <v>170</v>
      </c>
      <c r="H721">
        <v>130</v>
      </c>
      <c r="I721" s="4">
        <f>(Table1[[#This Row],[experience_growth]]-$P$3)/$P$4</f>
        <v>0.625</v>
      </c>
      <c r="J721" s="4">
        <f>(Table1[[#This Row],[speed]]-$P$7)/$P$9</f>
        <v>0.42857142857142855</v>
      </c>
      <c r="K721" s="4">
        <f>(Table1[[#This Row],[sp_attack]]-$P$12)/$P$14</f>
        <v>0.86956521739130432</v>
      </c>
      <c r="L721" s="4">
        <f>(Table1[[#This Row],[sp_defense]]-$P$17)/$P$19</f>
        <v>0.52380952380952384</v>
      </c>
    </row>
    <row r="722" spans="1:12">
      <c r="A722" t="s">
        <v>3277</v>
      </c>
      <c r="B722" t="s">
        <v>2455</v>
      </c>
      <c r="C722" t="s">
        <v>55</v>
      </c>
      <c r="D722" t="s">
        <v>66</v>
      </c>
      <c r="E722">
        <v>1250000</v>
      </c>
      <c r="F722">
        <v>70</v>
      </c>
      <c r="G722">
        <v>130</v>
      </c>
      <c r="H722">
        <v>90</v>
      </c>
      <c r="I722" s="4">
        <f>(Table1[[#This Row],[experience_growth]]-$P$3)/$P$4</f>
        <v>0.625</v>
      </c>
      <c r="J722" s="4">
        <f>(Table1[[#This Row],[speed]]-$P$7)/$P$9</f>
        <v>0.37142857142857144</v>
      </c>
      <c r="K722" s="4">
        <f>(Table1[[#This Row],[sp_attack]]-$P$12)/$P$14</f>
        <v>0.65217391304347827</v>
      </c>
      <c r="L722" s="4">
        <f>(Table1[[#This Row],[sp_defense]]-$P$17)/$P$19</f>
        <v>0.33333333333333331</v>
      </c>
    </row>
    <row r="723" spans="1:12">
      <c r="A723" t="s">
        <v>3278</v>
      </c>
      <c r="B723" t="s">
        <v>2459</v>
      </c>
      <c r="C723" t="s">
        <v>45</v>
      </c>
      <c r="D723" t="s">
        <v>61</v>
      </c>
      <c r="E723">
        <v>1059860</v>
      </c>
      <c r="F723">
        <v>42</v>
      </c>
      <c r="G723">
        <v>50</v>
      </c>
      <c r="H723">
        <v>50</v>
      </c>
      <c r="I723" s="4">
        <f>(Table1[[#This Row],[experience_growth]]-$P$3)/$P$4</f>
        <v>0.44217307692307695</v>
      </c>
      <c r="J723" s="4">
        <f>(Table1[[#This Row],[speed]]-$P$7)/$P$9</f>
        <v>0.21142857142857144</v>
      </c>
      <c r="K723" s="4">
        <f>(Table1[[#This Row],[sp_attack]]-$P$12)/$P$14</f>
        <v>0.21739130434782608</v>
      </c>
      <c r="L723" s="4">
        <f>(Table1[[#This Row],[sp_defense]]-$P$17)/$P$19</f>
        <v>0.14285714285714285</v>
      </c>
    </row>
    <row r="724" spans="1:12">
      <c r="A724" t="s">
        <v>3279</v>
      </c>
      <c r="B724" t="s">
        <v>2462</v>
      </c>
      <c r="C724" t="s">
        <v>45</v>
      </c>
      <c r="D724" t="s">
        <v>61</v>
      </c>
      <c r="E724">
        <v>1059860</v>
      </c>
      <c r="F724">
        <v>52</v>
      </c>
      <c r="G724">
        <v>70</v>
      </c>
      <c r="H724">
        <v>70</v>
      </c>
      <c r="I724" s="4">
        <f>(Table1[[#This Row],[experience_growth]]-$P$3)/$P$4</f>
        <v>0.44217307692307695</v>
      </c>
      <c r="J724" s="4">
        <f>(Table1[[#This Row],[speed]]-$P$7)/$P$9</f>
        <v>0.26857142857142857</v>
      </c>
      <c r="K724" s="4">
        <f>(Table1[[#This Row],[sp_attack]]-$P$12)/$P$14</f>
        <v>0.32608695652173914</v>
      </c>
      <c r="L724" s="4">
        <f>(Table1[[#This Row],[sp_defense]]-$P$17)/$P$19</f>
        <v>0.23809523809523808</v>
      </c>
    </row>
    <row r="725" spans="1:12">
      <c r="A725" t="s">
        <v>3280</v>
      </c>
      <c r="B725" t="s">
        <v>2465</v>
      </c>
      <c r="C725" t="s">
        <v>45</v>
      </c>
      <c r="D725" t="s">
        <v>343</v>
      </c>
      <c r="E725">
        <v>1059860</v>
      </c>
      <c r="F725">
        <v>70</v>
      </c>
      <c r="G725">
        <v>100</v>
      </c>
      <c r="H725">
        <v>100</v>
      </c>
      <c r="I725" s="4">
        <f>(Table1[[#This Row],[experience_growth]]-$P$3)/$P$4</f>
        <v>0.44217307692307695</v>
      </c>
      <c r="J725" s="4">
        <f>(Table1[[#This Row],[speed]]-$P$7)/$P$9</f>
        <v>0.37142857142857144</v>
      </c>
      <c r="K725" s="4">
        <f>(Table1[[#This Row],[sp_attack]]-$P$12)/$P$14</f>
        <v>0.4891304347826087</v>
      </c>
      <c r="L725" s="4">
        <f>(Table1[[#This Row],[sp_defense]]-$P$17)/$P$19</f>
        <v>0.38095238095238093</v>
      </c>
    </row>
    <row r="726" spans="1:12">
      <c r="A726" t="s">
        <v>3281</v>
      </c>
      <c r="B726" t="s">
        <v>2469</v>
      </c>
      <c r="C726" t="s">
        <v>55</v>
      </c>
      <c r="E726">
        <v>1059860</v>
      </c>
      <c r="F726">
        <v>70</v>
      </c>
      <c r="G726">
        <v>60</v>
      </c>
      <c r="H726">
        <v>40</v>
      </c>
      <c r="I726" s="4">
        <f>(Table1[[#This Row],[experience_growth]]-$P$3)/$P$4</f>
        <v>0.44217307692307695</v>
      </c>
      <c r="J726" s="4">
        <f>(Table1[[#This Row],[speed]]-$P$7)/$P$9</f>
        <v>0.37142857142857144</v>
      </c>
      <c r="K726" s="4">
        <f>(Table1[[#This Row],[sp_attack]]-$P$12)/$P$14</f>
        <v>0.27173913043478259</v>
      </c>
      <c r="L726" s="4">
        <f>(Table1[[#This Row],[sp_defense]]-$P$17)/$P$19</f>
        <v>9.5238095238095233E-2</v>
      </c>
    </row>
    <row r="727" spans="1:12">
      <c r="A727" t="s">
        <v>3281</v>
      </c>
      <c r="B727" t="s">
        <v>2471</v>
      </c>
      <c r="C727" t="s">
        <v>55</v>
      </c>
      <c r="E727">
        <v>1059860</v>
      </c>
      <c r="F727">
        <v>90</v>
      </c>
      <c r="G727">
        <v>80</v>
      </c>
      <c r="H727">
        <v>50</v>
      </c>
      <c r="I727" s="4">
        <f>(Table1[[#This Row],[experience_growth]]-$P$3)/$P$4</f>
        <v>0.44217307692307695</v>
      </c>
      <c r="J727" s="4">
        <f>(Table1[[#This Row],[speed]]-$P$7)/$P$9</f>
        <v>0.48571428571428571</v>
      </c>
      <c r="K727" s="4">
        <f>(Table1[[#This Row],[sp_attack]]-$P$12)/$P$14</f>
        <v>0.38043478260869568</v>
      </c>
      <c r="L727" s="4">
        <f>(Table1[[#This Row],[sp_defense]]-$P$17)/$P$19</f>
        <v>0.14285714285714285</v>
      </c>
    </row>
    <row r="728" spans="1:12">
      <c r="A728" t="s">
        <v>3282</v>
      </c>
      <c r="B728" t="s">
        <v>2474</v>
      </c>
      <c r="C728" t="s">
        <v>55</v>
      </c>
      <c r="D728" t="s">
        <v>109</v>
      </c>
      <c r="E728">
        <v>1059860</v>
      </c>
      <c r="F728">
        <v>60</v>
      </c>
      <c r="G728">
        <v>80</v>
      </c>
      <c r="H728">
        <v>90</v>
      </c>
      <c r="I728" s="4">
        <f>(Table1[[#This Row],[experience_growth]]-$P$3)/$P$4</f>
        <v>0.44217307692307695</v>
      </c>
      <c r="J728" s="4">
        <f>(Table1[[#This Row],[speed]]-$P$7)/$P$9</f>
        <v>0.31428571428571428</v>
      </c>
      <c r="K728" s="4">
        <f>(Table1[[#This Row],[sp_attack]]-$P$12)/$P$14</f>
        <v>0.38043478260869568</v>
      </c>
      <c r="L728" s="4">
        <f>(Table1[[#This Row],[sp_defense]]-$P$17)/$P$19</f>
        <v>0.33333333333333331</v>
      </c>
    </row>
    <row r="729" spans="1:12">
      <c r="A729" t="s">
        <v>2801</v>
      </c>
      <c r="B729" t="s">
        <v>2477</v>
      </c>
      <c r="C729" t="s">
        <v>66</v>
      </c>
      <c r="E729">
        <v>1059860</v>
      </c>
      <c r="F729">
        <v>40</v>
      </c>
      <c r="G729">
        <v>66</v>
      </c>
      <c r="H729">
        <v>56</v>
      </c>
      <c r="I729" s="4">
        <f>(Table1[[#This Row],[experience_growth]]-$P$3)/$P$4</f>
        <v>0.44217307692307695</v>
      </c>
      <c r="J729" s="4">
        <f>(Table1[[#This Row],[speed]]-$P$7)/$P$9</f>
        <v>0.2</v>
      </c>
      <c r="K729" s="4">
        <f>(Table1[[#This Row],[sp_attack]]-$P$12)/$P$14</f>
        <v>0.30434782608695654</v>
      </c>
      <c r="L729" s="4">
        <f>(Table1[[#This Row],[sp_defense]]-$P$17)/$P$19</f>
        <v>0.17142857142857143</v>
      </c>
    </row>
    <row r="730" spans="1:12">
      <c r="A730" t="s">
        <v>3283</v>
      </c>
      <c r="B730" t="s">
        <v>2480</v>
      </c>
      <c r="C730" t="s">
        <v>66</v>
      </c>
      <c r="E730">
        <v>1059860</v>
      </c>
      <c r="F730">
        <v>50</v>
      </c>
      <c r="G730">
        <v>91</v>
      </c>
      <c r="H730">
        <v>81</v>
      </c>
      <c r="I730" s="4">
        <f>(Table1[[#This Row],[experience_growth]]-$P$3)/$P$4</f>
        <v>0.44217307692307695</v>
      </c>
      <c r="J730" s="4">
        <f>(Table1[[#This Row],[speed]]-$P$7)/$P$9</f>
        <v>0.25714285714285712</v>
      </c>
      <c r="K730" s="4">
        <f>(Table1[[#This Row],[sp_attack]]-$P$12)/$P$14</f>
        <v>0.44021739130434784</v>
      </c>
      <c r="L730" s="4">
        <f>(Table1[[#This Row],[sp_defense]]-$P$17)/$P$19</f>
        <v>0.2904761904761905</v>
      </c>
    </row>
    <row r="731" spans="1:12">
      <c r="A731" t="s">
        <v>3284</v>
      </c>
      <c r="B731" t="s">
        <v>2483</v>
      </c>
      <c r="C731" t="s">
        <v>66</v>
      </c>
      <c r="D731" t="s">
        <v>159</v>
      </c>
      <c r="E731">
        <v>1059860</v>
      </c>
      <c r="F731">
        <v>60</v>
      </c>
      <c r="G731">
        <v>126</v>
      </c>
      <c r="H731">
        <v>116</v>
      </c>
      <c r="I731" s="4">
        <f>(Table1[[#This Row],[experience_growth]]-$P$3)/$P$4</f>
        <v>0.44217307692307695</v>
      </c>
      <c r="J731" s="4">
        <f>(Table1[[#This Row],[speed]]-$P$7)/$P$9</f>
        <v>0.31428571428571428</v>
      </c>
      <c r="K731" s="4">
        <f>(Table1[[#This Row],[sp_attack]]-$P$12)/$P$14</f>
        <v>0.63043478260869568</v>
      </c>
      <c r="L731" s="4">
        <f>(Table1[[#This Row],[sp_defense]]-$P$17)/$P$19</f>
        <v>0.45714285714285713</v>
      </c>
    </row>
    <row r="732" spans="1:12">
      <c r="A732" t="s">
        <v>3285</v>
      </c>
      <c r="B732" t="s">
        <v>2487</v>
      </c>
      <c r="C732" t="s">
        <v>99</v>
      </c>
      <c r="D732" t="s">
        <v>61</v>
      </c>
      <c r="E732">
        <v>1000000</v>
      </c>
      <c r="F732">
        <v>65</v>
      </c>
      <c r="G732">
        <v>30</v>
      </c>
      <c r="H732">
        <v>30</v>
      </c>
      <c r="I732" s="4">
        <f>(Table1[[#This Row],[experience_growth]]-$P$3)/$P$4</f>
        <v>0.38461538461538464</v>
      </c>
      <c r="J732" s="4">
        <f>(Table1[[#This Row],[speed]]-$P$7)/$P$9</f>
        <v>0.34285714285714286</v>
      </c>
      <c r="K732" s="4">
        <f>(Table1[[#This Row],[sp_attack]]-$P$12)/$P$14</f>
        <v>0.10869565217391304</v>
      </c>
      <c r="L732" s="4">
        <f>(Table1[[#This Row],[sp_defense]]-$P$17)/$P$19</f>
        <v>4.7619047619047616E-2</v>
      </c>
    </row>
    <row r="733" spans="1:12">
      <c r="A733" t="s">
        <v>3286</v>
      </c>
      <c r="B733" t="s">
        <v>2490</v>
      </c>
      <c r="C733" t="s">
        <v>99</v>
      </c>
      <c r="D733" t="s">
        <v>61</v>
      </c>
      <c r="E733">
        <v>1000000</v>
      </c>
      <c r="F733">
        <v>75</v>
      </c>
      <c r="G733">
        <v>40</v>
      </c>
      <c r="H733">
        <v>50</v>
      </c>
      <c r="I733" s="4">
        <f>(Table1[[#This Row],[experience_growth]]-$P$3)/$P$4</f>
        <v>0.38461538461538464</v>
      </c>
      <c r="J733" s="4">
        <f>(Table1[[#This Row],[speed]]-$P$7)/$P$9</f>
        <v>0.4</v>
      </c>
      <c r="K733" s="4">
        <f>(Table1[[#This Row],[sp_attack]]-$P$12)/$P$14</f>
        <v>0.16304347826086957</v>
      </c>
      <c r="L733" s="4">
        <f>(Table1[[#This Row],[sp_defense]]-$P$17)/$P$19</f>
        <v>0.14285714285714285</v>
      </c>
    </row>
    <row r="734" spans="1:12">
      <c r="A734" t="s">
        <v>3287</v>
      </c>
      <c r="B734" t="s">
        <v>2494</v>
      </c>
      <c r="C734" t="s">
        <v>99</v>
      </c>
      <c r="D734" t="s">
        <v>61</v>
      </c>
      <c r="E734">
        <v>1000000</v>
      </c>
      <c r="F734">
        <v>60</v>
      </c>
      <c r="G734">
        <v>75</v>
      </c>
      <c r="H734">
        <v>75</v>
      </c>
      <c r="I734" s="4">
        <f>(Table1[[#This Row],[experience_growth]]-$P$3)/$P$4</f>
        <v>0.38461538461538464</v>
      </c>
      <c r="J734" s="4">
        <f>(Table1[[#This Row],[speed]]-$P$7)/$P$9</f>
        <v>0.31428571428571428</v>
      </c>
      <c r="K734" s="4">
        <f>(Table1[[#This Row],[sp_attack]]-$P$12)/$P$14</f>
        <v>0.35326086956521741</v>
      </c>
      <c r="L734" s="4">
        <f>(Table1[[#This Row],[sp_defense]]-$P$17)/$P$19</f>
        <v>0.26190476190476192</v>
      </c>
    </row>
    <row r="735" spans="1:12">
      <c r="A735" t="s">
        <v>3288</v>
      </c>
      <c r="B735" t="s">
        <v>2498</v>
      </c>
      <c r="C735" t="s">
        <v>99</v>
      </c>
      <c r="E735">
        <v>1000000</v>
      </c>
      <c r="F735">
        <v>45</v>
      </c>
      <c r="G735">
        <v>30</v>
      </c>
      <c r="H735">
        <v>30</v>
      </c>
      <c r="I735" s="4">
        <f>(Table1[[#This Row],[experience_growth]]-$P$3)/$P$4</f>
        <v>0.38461538461538464</v>
      </c>
      <c r="J735" s="4">
        <f>(Table1[[#This Row],[speed]]-$P$7)/$P$9</f>
        <v>0.22857142857142856</v>
      </c>
      <c r="K735" s="4">
        <f>(Table1[[#This Row],[sp_attack]]-$P$12)/$P$14</f>
        <v>0.10869565217391304</v>
      </c>
      <c r="L735" s="4">
        <f>(Table1[[#This Row],[sp_defense]]-$P$17)/$P$19</f>
        <v>4.7619047619047616E-2</v>
      </c>
    </row>
    <row r="736" spans="1:12">
      <c r="A736" t="s">
        <v>3289</v>
      </c>
      <c r="B736" t="s">
        <v>2501</v>
      </c>
      <c r="C736" t="s">
        <v>99</v>
      </c>
      <c r="E736">
        <v>1000000</v>
      </c>
      <c r="F736">
        <v>45</v>
      </c>
      <c r="G736">
        <v>55</v>
      </c>
      <c r="H736">
        <v>60</v>
      </c>
      <c r="I736" s="4">
        <f>(Table1[[#This Row],[experience_growth]]-$P$3)/$P$4</f>
        <v>0.38461538461538464</v>
      </c>
      <c r="J736" s="4">
        <f>(Table1[[#This Row],[speed]]-$P$7)/$P$9</f>
        <v>0.22857142857142856</v>
      </c>
      <c r="K736" s="4">
        <f>(Table1[[#This Row],[sp_attack]]-$P$12)/$P$14</f>
        <v>0.24456521739130435</v>
      </c>
      <c r="L736" s="4">
        <f>(Table1[[#This Row],[sp_defense]]-$P$17)/$P$19</f>
        <v>0.19047619047619047</v>
      </c>
    </row>
    <row r="737" spans="1:12">
      <c r="A737" t="s">
        <v>3290</v>
      </c>
      <c r="B737" t="s">
        <v>2505</v>
      </c>
      <c r="C737" t="s">
        <v>77</v>
      </c>
      <c r="E737">
        <v>1000000</v>
      </c>
      <c r="F737">
        <v>46</v>
      </c>
      <c r="G737">
        <v>55</v>
      </c>
      <c r="H737">
        <v>45</v>
      </c>
      <c r="I737" s="4">
        <f>(Table1[[#This Row],[experience_growth]]-$P$3)/$P$4</f>
        <v>0.38461538461538464</v>
      </c>
      <c r="J737" s="4">
        <f>(Table1[[#This Row],[speed]]-$P$7)/$P$9</f>
        <v>0.23428571428571429</v>
      </c>
      <c r="K737" s="4">
        <f>(Table1[[#This Row],[sp_attack]]-$P$12)/$P$14</f>
        <v>0.24456521739130435</v>
      </c>
      <c r="L737" s="4">
        <f>(Table1[[#This Row],[sp_defense]]-$P$17)/$P$19</f>
        <v>0.11904761904761904</v>
      </c>
    </row>
    <row r="738" spans="1:12">
      <c r="A738" t="s">
        <v>3291</v>
      </c>
      <c r="B738" t="s">
        <v>2509</v>
      </c>
      <c r="C738" t="s">
        <v>77</v>
      </c>
      <c r="D738" t="s">
        <v>128</v>
      </c>
      <c r="E738">
        <v>1000000</v>
      </c>
      <c r="F738">
        <v>36</v>
      </c>
      <c r="G738">
        <v>55</v>
      </c>
      <c r="H738">
        <v>75</v>
      </c>
      <c r="I738" s="4">
        <f>(Table1[[#This Row],[experience_growth]]-$P$3)/$P$4</f>
        <v>0.38461538461538464</v>
      </c>
      <c r="J738" s="4">
        <f>(Table1[[#This Row],[speed]]-$P$7)/$P$9</f>
        <v>0.17714285714285713</v>
      </c>
      <c r="K738" s="4">
        <f>(Table1[[#This Row],[sp_attack]]-$P$12)/$P$14</f>
        <v>0.24456521739130435</v>
      </c>
      <c r="L738" s="4">
        <f>(Table1[[#This Row],[sp_defense]]-$P$17)/$P$19</f>
        <v>0.26190476190476192</v>
      </c>
    </row>
    <row r="739" spans="1:12">
      <c r="A739" t="s">
        <v>3292</v>
      </c>
      <c r="B739" t="s">
        <v>2512</v>
      </c>
      <c r="C739" t="s">
        <v>77</v>
      </c>
      <c r="D739" t="s">
        <v>128</v>
      </c>
      <c r="E739">
        <v>1000000</v>
      </c>
      <c r="F739">
        <v>43</v>
      </c>
      <c r="G739">
        <v>145</v>
      </c>
      <c r="H739">
        <v>75</v>
      </c>
      <c r="I739" s="4">
        <f>(Table1[[#This Row],[experience_growth]]-$P$3)/$P$4</f>
        <v>0.38461538461538464</v>
      </c>
      <c r="J739" s="4">
        <f>(Table1[[#This Row],[speed]]-$P$7)/$P$9</f>
        <v>0.21714285714285714</v>
      </c>
      <c r="K739" s="4">
        <f>(Table1[[#This Row],[sp_attack]]-$P$12)/$P$14</f>
        <v>0.73369565217391308</v>
      </c>
      <c r="L739" s="4">
        <f>(Table1[[#This Row],[sp_defense]]-$P$17)/$P$19</f>
        <v>0.26190476190476192</v>
      </c>
    </row>
    <row r="740" spans="1:12">
      <c r="A740" t="s">
        <v>3293</v>
      </c>
      <c r="B740" t="s">
        <v>2516</v>
      </c>
      <c r="C740" t="s">
        <v>231</v>
      </c>
      <c r="E740">
        <v>1000000</v>
      </c>
      <c r="F740">
        <v>63</v>
      </c>
      <c r="G740">
        <v>42</v>
      </c>
      <c r="H740">
        <v>47</v>
      </c>
      <c r="I740" s="4">
        <f>(Table1[[#This Row],[experience_growth]]-$P$3)/$P$4</f>
        <v>0.38461538461538464</v>
      </c>
      <c r="J740" s="4">
        <f>(Table1[[#This Row],[speed]]-$P$7)/$P$9</f>
        <v>0.33142857142857141</v>
      </c>
      <c r="K740" s="4">
        <f>(Table1[[#This Row],[sp_attack]]-$P$12)/$P$14</f>
        <v>0.17391304347826086</v>
      </c>
      <c r="L740" s="4">
        <f>(Table1[[#This Row],[sp_defense]]-$P$17)/$P$19</f>
        <v>0.12857142857142856</v>
      </c>
    </row>
    <row r="741" spans="1:12">
      <c r="A741" t="s">
        <v>3294</v>
      </c>
      <c r="B741" t="s">
        <v>2519</v>
      </c>
      <c r="C741" t="s">
        <v>231</v>
      </c>
      <c r="D741" t="s">
        <v>136</v>
      </c>
      <c r="E741">
        <v>1000000</v>
      </c>
      <c r="F741">
        <v>43</v>
      </c>
      <c r="G741">
        <v>62</v>
      </c>
      <c r="H741">
        <v>67</v>
      </c>
      <c r="I741" s="4">
        <f>(Table1[[#This Row],[experience_growth]]-$P$3)/$P$4</f>
        <v>0.38461538461538464</v>
      </c>
      <c r="J741" s="4">
        <f>(Table1[[#This Row],[speed]]-$P$7)/$P$9</f>
        <v>0.21714285714285714</v>
      </c>
      <c r="K741" s="4">
        <f>(Table1[[#This Row],[sp_attack]]-$P$12)/$P$14</f>
        <v>0.28260869565217389</v>
      </c>
      <c r="L741" s="4">
        <f>(Table1[[#This Row],[sp_defense]]-$P$17)/$P$19</f>
        <v>0.22380952380952382</v>
      </c>
    </row>
    <row r="742" spans="1:12">
      <c r="A742" t="s">
        <v>3295</v>
      </c>
      <c r="B742" t="s">
        <v>2523</v>
      </c>
      <c r="C742" t="s">
        <v>55</v>
      </c>
      <c r="D742" t="s">
        <v>61</v>
      </c>
      <c r="E742">
        <v>1000000</v>
      </c>
      <c r="F742">
        <v>93</v>
      </c>
      <c r="G742">
        <v>98</v>
      </c>
      <c r="H742">
        <v>70</v>
      </c>
      <c r="I742" s="4">
        <f>(Table1[[#This Row],[experience_growth]]-$P$3)/$P$4</f>
        <v>0.38461538461538464</v>
      </c>
      <c r="J742" s="4">
        <f>(Table1[[#This Row],[speed]]-$P$7)/$P$9</f>
        <v>0.50285714285714289</v>
      </c>
      <c r="K742" s="4">
        <f>(Table1[[#This Row],[sp_attack]]-$P$12)/$P$14</f>
        <v>0.47826086956521741</v>
      </c>
      <c r="L742" s="4">
        <f>(Table1[[#This Row],[sp_defense]]-$P$17)/$P$19</f>
        <v>0.23809523809523808</v>
      </c>
    </row>
    <row r="743" spans="1:12">
      <c r="A743" t="s">
        <v>3296</v>
      </c>
      <c r="B743" t="s">
        <v>2527</v>
      </c>
      <c r="C743" t="s">
        <v>77</v>
      </c>
      <c r="D743" t="s">
        <v>159</v>
      </c>
      <c r="E743">
        <v>1000000</v>
      </c>
      <c r="F743">
        <v>84</v>
      </c>
      <c r="G743">
        <v>55</v>
      </c>
      <c r="H743">
        <v>40</v>
      </c>
      <c r="I743" s="4">
        <f>(Table1[[#This Row],[experience_growth]]-$P$3)/$P$4</f>
        <v>0.38461538461538464</v>
      </c>
      <c r="J743" s="4">
        <f>(Table1[[#This Row],[speed]]-$P$7)/$P$9</f>
        <v>0.4514285714285714</v>
      </c>
      <c r="K743" s="4">
        <f>(Table1[[#This Row],[sp_attack]]-$P$12)/$P$14</f>
        <v>0.24456521739130435</v>
      </c>
      <c r="L743" s="4">
        <f>(Table1[[#This Row],[sp_defense]]-$P$17)/$P$19</f>
        <v>9.5238095238095233E-2</v>
      </c>
    </row>
    <row r="744" spans="1:12">
      <c r="A744" t="s">
        <v>3296</v>
      </c>
      <c r="B744" t="s">
        <v>2529</v>
      </c>
      <c r="C744" t="s">
        <v>77</v>
      </c>
      <c r="D744" t="s">
        <v>159</v>
      </c>
      <c r="E744">
        <v>1000000</v>
      </c>
      <c r="F744">
        <v>124</v>
      </c>
      <c r="G744">
        <v>95</v>
      </c>
      <c r="H744">
        <v>70</v>
      </c>
      <c r="I744" s="4">
        <f>(Table1[[#This Row],[experience_growth]]-$P$3)/$P$4</f>
        <v>0.38461538461538464</v>
      </c>
      <c r="J744" s="4">
        <f>(Table1[[#This Row],[speed]]-$P$7)/$P$9</f>
        <v>0.68</v>
      </c>
      <c r="K744" s="4">
        <f>(Table1[[#This Row],[sp_attack]]-$P$12)/$P$14</f>
        <v>0.46195652173913043</v>
      </c>
      <c r="L744" s="4">
        <f>(Table1[[#This Row],[sp_defense]]-$P$17)/$P$19</f>
        <v>0.23809523809523808</v>
      </c>
    </row>
    <row r="745" spans="1:12">
      <c r="A745" t="s">
        <v>2785</v>
      </c>
      <c r="B745" t="s">
        <v>2532</v>
      </c>
      <c r="C745" t="s">
        <v>284</v>
      </c>
      <c r="E745">
        <v>1000000</v>
      </c>
      <c r="F745">
        <v>60</v>
      </c>
      <c r="G745">
        <v>30</v>
      </c>
      <c r="H745">
        <v>40</v>
      </c>
      <c r="I745" s="4">
        <f>(Table1[[#This Row],[experience_growth]]-$P$3)/$P$4</f>
        <v>0.38461538461538464</v>
      </c>
      <c r="J745" s="4">
        <f>(Table1[[#This Row],[speed]]-$P$7)/$P$9</f>
        <v>0.31428571428571428</v>
      </c>
      <c r="K745" s="4">
        <f>(Table1[[#This Row],[sp_attack]]-$P$12)/$P$14</f>
        <v>0.10869565217391304</v>
      </c>
      <c r="L745" s="4">
        <f>(Table1[[#This Row],[sp_defense]]-$P$17)/$P$19</f>
        <v>9.5238095238095233E-2</v>
      </c>
    </row>
    <row r="746" spans="1:12">
      <c r="A746" t="s">
        <v>3297</v>
      </c>
      <c r="B746" t="s">
        <v>2536</v>
      </c>
      <c r="C746" t="s">
        <v>284</v>
      </c>
      <c r="E746">
        <v>1000000</v>
      </c>
      <c r="F746">
        <v>82</v>
      </c>
      <c r="G746">
        <v>55</v>
      </c>
      <c r="H746">
        <v>75</v>
      </c>
      <c r="I746" s="4">
        <f>(Table1[[#This Row],[experience_growth]]-$P$3)/$P$4</f>
        <v>0.38461538461538464</v>
      </c>
      <c r="J746" s="4">
        <f>(Table1[[#This Row],[speed]]-$P$7)/$P$9</f>
        <v>0.44</v>
      </c>
      <c r="K746" s="4">
        <f>(Table1[[#This Row],[sp_attack]]-$P$12)/$P$14</f>
        <v>0.24456521739130435</v>
      </c>
      <c r="L746" s="4">
        <f>(Table1[[#This Row],[sp_defense]]-$P$17)/$P$19</f>
        <v>0.26190476190476192</v>
      </c>
    </row>
    <row r="747" spans="1:12">
      <c r="A747" t="s">
        <v>3298</v>
      </c>
      <c r="B747" t="s">
        <v>2540</v>
      </c>
      <c r="C747" t="s">
        <v>66</v>
      </c>
      <c r="E747">
        <v>800000</v>
      </c>
      <c r="F747">
        <v>30</v>
      </c>
      <c r="G747">
        <v>140</v>
      </c>
      <c r="H747">
        <v>135</v>
      </c>
      <c r="I747" s="4">
        <f>(Table1[[#This Row],[experience_growth]]-$P$3)/$P$4</f>
        <v>0.19230769230769232</v>
      </c>
      <c r="J747" s="4">
        <f>(Table1[[#This Row],[speed]]-$P$7)/$P$9</f>
        <v>0.14285714285714285</v>
      </c>
      <c r="K747" s="4">
        <f>(Table1[[#This Row],[sp_attack]]-$P$12)/$P$14</f>
        <v>0.70652173913043481</v>
      </c>
      <c r="L747" s="4">
        <f>(Table1[[#This Row],[sp_defense]]-$P$17)/$P$19</f>
        <v>0.54761904761904767</v>
      </c>
    </row>
    <row r="748" spans="1:12">
      <c r="A748" t="s">
        <v>3299</v>
      </c>
      <c r="B748" t="s">
        <v>2544</v>
      </c>
      <c r="C748" t="s">
        <v>46</v>
      </c>
      <c r="D748" t="s">
        <v>66</v>
      </c>
      <c r="E748">
        <v>1000000</v>
      </c>
      <c r="F748">
        <v>45</v>
      </c>
      <c r="G748">
        <v>43</v>
      </c>
      <c r="H748">
        <v>52</v>
      </c>
      <c r="I748" s="4">
        <f>(Table1[[#This Row],[experience_growth]]-$P$3)/$P$4</f>
        <v>0.38461538461538464</v>
      </c>
      <c r="J748" s="4">
        <f>(Table1[[#This Row],[speed]]-$P$7)/$P$9</f>
        <v>0.22857142857142856</v>
      </c>
      <c r="K748" s="4">
        <f>(Table1[[#This Row],[sp_attack]]-$P$12)/$P$14</f>
        <v>0.17934782608695651</v>
      </c>
      <c r="L748" s="4">
        <f>(Table1[[#This Row],[sp_defense]]-$P$17)/$P$19</f>
        <v>0.15238095238095239</v>
      </c>
    </row>
    <row r="749" spans="1:12">
      <c r="A749" t="s">
        <v>3299</v>
      </c>
      <c r="B749" t="s">
        <v>2546</v>
      </c>
      <c r="C749" t="s">
        <v>46</v>
      </c>
      <c r="D749" t="s">
        <v>66</v>
      </c>
      <c r="E749">
        <v>1000000</v>
      </c>
      <c r="F749">
        <v>35</v>
      </c>
      <c r="G749">
        <v>53</v>
      </c>
      <c r="H749">
        <v>142</v>
      </c>
      <c r="I749" s="4">
        <f>(Table1[[#This Row],[experience_growth]]-$P$3)/$P$4</f>
        <v>0.38461538461538464</v>
      </c>
      <c r="J749" s="4">
        <f>(Table1[[#This Row],[speed]]-$P$7)/$P$9</f>
        <v>0.17142857142857143</v>
      </c>
      <c r="K749" s="4">
        <f>(Table1[[#This Row],[sp_attack]]-$P$12)/$P$14</f>
        <v>0.23369565217391305</v>
      </c>
      <c r="L749" s="4">
        <f>(Table1[[#This Row],[sp_defense]]-$P$17)/$P$19</f>
        <v>0.580952380952381</v>
      </c>
    </row>
    <row r="750" spans="1:12">
      <c r="A750" t="s">
        <v>3300</v>
      </c>
      <c r="B750" t="s">
        <v>2550</v>
      </c>
      <c r="C750" t="s">
        <v>135</v>
      </c>
      <c r="E750">
        <v>1000000</v>
      </c>
      <c r="F750">
        <v>45</v>
      </c>
      <c r="G750">
        <v>45</v>
      </c>
      <c r="H750">
        <v>55</v>
      </c>
      <c r="I750" s="4">
        <f>(Table1[[#This Row],[experience_growth]]-$P$3)/$P$4</f>
        <v>0.38461538461538464</v>
      </c>
      <c r="J750" s="4">
        <f>(Table1[[#This Row],[speed]]-$P$7)/$P$9</f>
        <v>0.22857142857142856</v>
      </c>
      <c r="K750" s="4">
        <f>(Table1[[#This Row],[sp_attack]]-$P$12)/$P$14</f>
        <v>0.19021739130434784</v>
      </c>
      <c r="L750" s="4">
        <f>(Table1[[#This Row],[sp_defense]]-$P$17)/$P$19</f>
        <v>0.16666666666666666</v>
      </c>
    </row>
    <row r="751" spans="1:12">
      <c r="A751" t="s">
        <v>3301</v>
      </c>
      <c r="B751" t="s">
        <v>2553</v>
      </c>
      <c r="C751" t="s">
        <v>135</v>
      </c>
      <c r="E751">
        <v>1000000</v>
      </c>
      <c r="F751">
        <v>35</v>
      </c>
      <c r="G751">
        <v>55</v>
      </c>
      <c r="H751">
        <v>85</v>
      </c>
      <c r="I751" s="4">
        <f>(Table1[[#This Row],[experience_growth]]-$P$3)/$P$4</f>
        <v>0.38461538461538464</v>
      </c>
      <c r="J751" s="4">
        <f>(Table1[[#This Row],[speed]]-$P$7)/$P$9</f>
        <v>0.17142857142857143</v>
      </c>
      <c r="K751" s="4">
        <f>(Table1[[#This Row],[sp_attack]]-$P$12)/$P$14</f>
        <v>0.24456521739130435</v>
      </c>
      <c r="L751" s="4">
        <f>(Table1[[#This Row],[sp_defense]]-$P$17)/$P$19</f>
        <v>0.30952380952380953</v>
      </c>
    </row>
    <row r="752" spans="1:12">
      <c r="A752" t="s">
        <v>3302</v>
      </c>
      <c r="B752" t="s">
        <v>2557</v>
      </c>
      <c r="C752" t="s">
        <v>66</v>
      </c>
      <c r="D752" t="s">
        <v>77</v>
      </c>
      <c r="E752">
        <v>1000000</v>
      </c>
      <c r="F752">
        <v>27</v>
      </c>
      <c r="G752">
        <v>40</v>
      </c>
      <c r="H752">
        <v>72</v>
      </c>
      <c r="I752" s="4">
        <f>(Table1[[#This Row],[experience_growth]]-$P$3)/$P$4</f>
        <v>0.38461538461538464</v>
      </c>
      <c r="J752" s="4">
        <f>(Table1[[#This Row],[speed]]-$P$7)/$P$9</f>
        <v>0.12571428571428572</v>
      </c>
      <c r="K752" s="4">
        <f>(Table1[[#This Row],[sp_attack]]-$P$12)/$P$14</f>
        <v>0.16304347826086957</v>
      </c>
      <c r="L752" s="4">
        <f>(Table1[[#This Row],[sp_defense]]-$P$17)/$P$19</f>
        <v>0.24761904761904763</v>
      </c>
    </row>
    <row r="753" spans="1:12">
      <c r="A753" t="s">
        <v>3302</v>
      </c>
      <c r="B753" t="s">
        <v>2559</v>
      </c>
      <c r="C753" t="s">
        <v>66</v>
      </c>
      <c r="D753" t="s">
        <v>77</v>
      </c>
      <c r="E753">
        <v>1000000</v>
      </c>
      <c r="F753">
        <v>42</v>
      </c>
      <c r="G753">
        <v>50</v>
      </c>
      <c r="H753">
        <v>132</v>
      </c>
      <c r="I753" s="4">
        <f>(Table1[[#This Row],[experience_growth]]-$P$3)/$P$4</f>
        <v>0.38461538461538464</v>
      </c>
      <c r="J753" s="4">
        <f>(Table1[[#This Row],[speed]]-$P$7)/$P$9</f>
        <v>0.21142857142857144</v>
      </c>
      <c r="K753" s="4">
        <f>(Table1[[#This Row],[sp_attack]]-$P$12)/$P$14</f>
        <v>0.21739130434782608</v>
      </c>
      <c r="L753" s="4">
        <f>(Table1[[#This Row],[sp_defense]]-$P$17)/$P$19</f>
        <v>0.53333333333333333</v>
      </c>
    </row>
    <row r="754" spans="1:12">
      <c r="A754" t="s">
        <v>3303</v>
      </c>
      <c r="B754" t="s">
        <v>2563</v>
      </c>
      <c r="C754" t="s">
        <v>45</v>
      </c>
      <c r="E754">
        <v>1000000</v>
      </c>
      <c r="F754">
        <v>35</v>
      </c>
      <c r="G754">
        <v>50</v>
      </c>
      <c r="H754">
        <v>35</v>
      </c>
      <c r="I754" s="4">
        <f>(Table1[[#This Row],[experience_growth]]-$P$3)/$P$4</f>
        <v>0.38461538461538464</v>
      </c>
      <c r="J754" s="4">
        <f>(Table1[[#This Row],[speed]]-$P$7)/$P$9</f>
        <v>0.17142857142857143</v>
      </c>
      <c r="K754" s="4">
        <f>(Table1[[#This Row],[sp_attack]]-$P$12)/$P$14</f>
        <v>0.21739130434782608</v>
      </c>
      <c r="L754" s="4">
        <f>(Table1[[#This Row],[sp_defense]]-$P$17)/$P$19</f>
        <v>7.1428571428571425E-2</v>
      </c>
    </row>
    <row r="755" spans="1:12">
      <c r="A755" t="s">
        <v>3304</v>
      </c>
      <c r="B755" t="s">
        <v>2566</v>
      </c>
      <c r="C755" t="s">
        <v>45</v>
      </c>
      <c r="E755">
        <v>1000000</v>
      </c>
      <c r="F755">
        <v>45</v>
      </c>
      <c r="G755">
        <v>80</v>
      </c>
      <c r="H755">
        <v>90</v>
      </c>
      <c r="I755" s="4">
        <f>(Table1[[#This Row],[experience_growth]]-$P$3)/$P$4</f>
        <v>0.38461538461538464</v>
      </c>
      <c r="J755" s="4">
        <f>(Table1[[#This Row],[speed]]-$P$7)/$P$9</f>
        <v>0.22857142857142856</v>
      </c>
      <c r="K755" s="4">
        <f>(Table1[[#This Row],[sp_attack]]-$P$12)/$P$14</f>
        <v>0.38043478260869568</v>
      </c>
      <c r="L755" s="4">
        <f>(Table1[[#This Row],[sp_defense]]-$P$17)/$P$19</f>
        <v>0.33333333333333331</v>
      </c>
    </row>
    <row r="756" spans="1:12">
      <c r="A756" t="s">
        <v>3305</v>
      </c>
      <c r="B756" t="s">
        <v>2570</v>
      </c>
      <c r="C756" t="s">
        <v>45</v>
      </c>
      <c r="D756" t="s">
        <v>159</v>
      </c>
      <c r="E756">
        <v>1000000</v>
      </c>
      <c r="F756">
        <v>15</v>
      </c>
      <c r="G756">
        <v>65</v>
      </c>
      <c r="H756">
        <v>75</v>
      </c>
      <c r="I756" s="4">
        <f>(Table1[[#This Row],[experience_growth]]-$P$3)/$P$4</f>
        <v>0.38461538461538464</v>
      </c>
      <c r="J756" s="4">
        <f>(Table1[[#This Row],[speed]]-$P$7)/$P$9</f>
        <v>5.7142857142857141E-2</v>
      </c>
      <c r="K756" s="4">
        <f>(Table1[[#This Row],[sp_attack]]-$P$12)/$P$14</f>
        <v>0.29891304347826086</v>
      </c>
      <c r="L756" s="4">
        <f>(Table1[[#This Row],[sp_defense]]-$P$17)/$P$19</f>
        <v>0.26190476190476192</v>
      </c>
    </row>
    <row r="757" spans="1:12">
      <c r="A757" t="s">
        <v>3305</v>
      </c>
      <c r="B757" t="s">
        <v>2572</v>
      </c>
      <c r="C757" t="s">
        <v>45</v>
      </c>
      <c r="D757" t="s">
        <v>159</v>
      </c>
      <c r="E757">
        <v>1000000</v>
      </c>
      <c r="F757">
        <v>30</v>
      </c>
      <c r="G757">
        <v>90</v>
      </c>
      <c r="H757">
        <v>100</v>
      </c>
      <c r="I757" s="4">
        <f>(Table1[[#This Row],[experience_growth]]-$P$3)/$P$4</f>
        <v>0.38461538461538464</v>
      </c>
      <c r="J757" s="4">
        <f>(Table1[[#This Row],[speed]]-$P$7)/$P$9</f>
        <v>0.14285714285714285</v>
      </c>
      <c r="K757" s="4">
        <f>(Table1[[#This Row],[sp_attack]]-$P$12)/$P$14</f>
        <v>0.43478260869565216</v>
      </c>
      <c r="L757" s="4">
        <f>(Table1[[#This Row],[sp_defense]]-$P$17)/$P$19</f>
        <v>0.38095238095238093</v>
      </c>
    </row>
    <row r="758" spans="1:12">
      <c r="A758" t="s">
        <v>3306</v>
      </c>
      <c r="B758" t="s">
        <v>2576</v>
      </c>
      <c r="C758" t="s">
        <v>46</v>
      </c>
      <c r="D758" t="s">
        <v>55</v>
      </c>
      <c r="E758">
        <v>1000000</v>
      </c>
      <c r="F758">
        <v>77</v>
      </c>
      <c r="G758">
        <v>71</v>
      </c>
      <c r="H758">
        <v>40</v>
      </c>
      <c r="I758" s="4">
        <f>(Table1[[#This Row],[experience_growth]]-$P$3)/$P$4</f>
        <v>0.38461538461538464</v>
      </c>
      <c r="J758" s="4">
        <f>(Table1[[#This Row],[speed]]-$P$7)/$P$9</f>
        <v>0.41142857142857142</v>
      </c>
      <c r="K758" s="4">
        <f>(Table1[[#This Row],[sp_attack]]-$P$12)/$P$14</f>
        <v>0.33152173913043476</v>
      </c>
      <c r="L758" s="4">
        <f>(Table1[[#This Row],[sp_defense]]-$P$17)/$P$19</f>
        <v>9.5238095238095233E-2</v>
      </c>
    </row>
    <row r="759" spans="1:12">
      <c r="A759" t="s">
        <v>3306</v>
      </c>
      <c r="B759" t="s">
        <v>2578</v>
      </c>
      <c r="C759" t="s">
        <v>46</v>
      </c>
      <c r="D759" t="s">
        <v>55</v>
      </c>
      <c r="E759">
        <v>1000000</v>
      </c>
      <c r="F759">
        <v>117</v>
      </c>
      <c r="G759">
        <v>111</v>
      </c>
      <c r="H759">
        <v>60</v>
      </c>
      <c r="I759" s="4">
        <f>(Table1[[#This Row],[experience_growth]]-$P$3)/$P$4</f>
        <v>0.38461538461538464</v>
      </c>
      <c r="J759" s="4">
        <f>(Table1[[#This Row],[speed]]-$P$7)/$P$9</f>
        <v>0.64</v>
      </c>
      <c r="K759" s="4">
        <f>(Table1[[#This Row],[sp_attack]]-$P$12)/$P$14</f>
        <v>0.54891304347826086</v>
      </c>
      <c r="L759" s="4">
        <f>(Table1[[#This Row],[sp_defense]]-$P$17)/$P$19</f>
        <v>0.19047619047619047</v>
      </c>
    </row>
    <row r="760" spans="1:12">
      <c r="A760" t="s">
        <v>3307</v>
      </c>
      <c r="B760" t="s">
        <v>2582</v>
      </c>
      <c r="C760" t="s">
        <v>99</v>
      </c>
      <c r="D760" t="s">
        <v>231</v>
      </c>
      <c r="E760">
        <v>1000000</v>
      </c>
      <c r="F760">
        <v>50</v>
      </c>
      <c r="G760">
        <v>45</v>
      </c>
      <c r="H760">
        <v>50</v>
      </c>
      <c r="I760" s="4">
        <f>(Table1[[#This Row],[experience_growth]]-$P$3)/$P$4</f>
        <v>0.38461538461538464</v>
      </c>
      <c r="J760" s="4">
        <f>(Table1[[#This Row],[speed]]-$P$7)/$P$9</f>
        <v>0.25714285714285712</v>
      </c>
      <c r="K760" s="4">
        <f>(Table1[[#This Row],[sp_attack]]-$P$12)/$P$14</f>
        <v>0.19021739130434784</v>
      </c>
      <c r="L760" s="4">
        <f>(Table1[[#This Row],[sp_defense]]-$P$17)/$P$19</f>
        <v>0.14285714285714285</v>
      </c>
    </row>
    <row r="761" spans="1:12">
      <c r="A761" t="s">
        <v>3308</v>
      </c>
      <c r="B761" t="s">
        <v>2586</v>
      </c>
      <c r="C761" t="s">
        <v>99</v>
      </c>
      <c r="D761" t="s">
        <v>231</v>
      </c>
      <c r="E761">
        <v>1000000</v>
      </c>
      <c r="F761">
        <v>60</v>
      </c>
      <c r="G761">
        <v>55</v>
      </c>
      <c r="H761">
        <v>60</v>
      </c>
      <c r="I761" s="4">
        <f>(Table1[[#This Row],[experience_growth]]-$P$3)/$P$4</f>
        <v>0.38461538461538464</v>
      </c>
      <c r="J761" s="4">
        <f>(Table1[[#This Row],[speed]]-$P$7)/$P$9</f>
        <v>0.31428571428571428</v>
      </c>
      <c r="K761" s="4">
        <f>(Table1[[#This Row],[sp_attack]]-$P$12)/$P$14</f>
        <v>0.24456521739130435</v>
      </c>
      <c r="L761" s="4">
        <f>(Table1[[#This Row],[sp_defense]]-$P$17)/$P$19</f>
        <v>0.19047619047619047</v>
      </c>
    </row>
    <row r="762" spans="1:12">
      <c r="A762" t="s">
        <v>2999</v>
      </c>
      <c r="B762" t="s">
        <v>2589</v>
      </c>
      <c r="C762" t="s">
        <v>45</v>
      </c>
      <c r="E762">
        <v>1059860</v>
      </c>
      <c r="F762">
        <v>32</v>
      </c>
      <c r="G762">
        <v>30</v>
      </c>
      <c r="H762">
        <v>38</v>
      </c>
      <c r="I762" s="4">
        <f>(Table1[[#This Row],[experience_growth]]-$P$3)/$P$4</f>
        <v>0.44217307692307695</v>
      </c>
      <c r="J762" s="4">
        <f>(Table1[[#This Row],[speed]]-$P$7)/$P$9</f>
        <v>0.15428571428571428</v>
      </c>
      <c r="K762" s="4">
        <f>(Table1[[#This Row],[sp_attack]]-$P$12)/$P$14</f>
        <v>0.10869565217391304</v>
      </c>
      <c r="L762" s="4">
        <f>(Table1[[#This Row],[sp_defense]]-$P$17)/$P$19</f>
        <v>8.5714285714285715E-2</v>
      </c>
    </row>
    <row r="763" spans="1:12">
      <c r="A763" t="s">
        <v>2999</v>
      </c>
      <c r="B763" t="s">
        <v>2591</v>
      </c>
      <c r="C763" t="s">
        <v>45</v>
      </c>
      <c r="E763">
        <v>1059860</v>
      </c>
      <c r="F763">
        <v>62</v>
      </c>
      <c r="G763">
        <v>40</v>
      </c>
      <c r="H763">
        <v>48</v>
      </c>
      <c r="I763" s="4">
        <f>(Table1[[#This Row],[experience_growth]]-$P$3)/$P$4</f>
        <v>0.44217307692307695</v>
      </c>
      <c r="J763" s="4">
        <f>(Table1[[#This Row],[speed]]-$P$7)/$P$9</f>
        <v>0.32571428571428573</v>
      </c>
      <c r="K763" s="4">
        <f>(Table1[[#This Row],[sp_attack]]-$P$12)/$P$14</f>
        <v>0.16304347826086957</v>
      </c>
      <c r="L763" s="4">
        <f>(Table1[[#This Row],[sp_defense]]-$P$17)/$P$19</f>
        <v>0.13333333333333333</v>
      </c>
    </row>
    <row r="764" spans="1:12">
      <c r="A764" t="s">
        <v>2999</v>
      </c>
      <c r="B764" t="s">
        <v>2594</v>
      </c>
      <c r="C764" t="s">
        <v>45</v>
      </c>
      <c r="E764">
        <v>1059860</v>
      </c>
      <c r="F764">
        <v>72</v>
      </c>
      <c r="G764">
        <v>50</v>
      </c>
      <c r="H764">
        <v>98</v>
      </c>
      <c r="I764" s="4">
        <f>(Table1[[#This Row],[experience_growth]]-$P$3)/$P$4</f>
        <v>0.44217307692307695</v>
      </c>
      <c r="J764" s="4">
        <f>(Table1[[#This Row],[speed]]-$P$7)/$P$9</f>
        <v>0.38285714285714284</v>
      </c>
      <c r="K764" s="4">
        <f>(Table1[[#This Row],[sp_attack]]-$P$12)/$P$14</f>
        <v>0.21739130434782608</v>
      </c>
      <c r="L764" s="4">
        <f>(Table1[[#This Row],[sp_defense]]-$P$17)/$P$19</f>
        <v>0.37142857142857144</v>
      </c>
    </row>
    <row r="765" spans="1:12">
      <c r="A765" t="s">
        <v>3309</v>
      </c>
      <c r="B765" t="s">
        <v>2598</v>
      </c>
      <c r="C765" t="s">
        <v>159</v>
      </c>
      <c r="E765">
        <v>800000</v>
      </c>
      <c r="F765">
        <v>100</v>
      </c>
      <c r="G765">
        <v>82</v>
      </c>
      <c r="H765">
        <v>110</v>
      </c>
      <c r="I765" s="4">
        <f>(Table1[[#This Row],[experience_growth]]-$P$3)/$P$4</f>
        <v>0.19230769230769232</v>
      </c>
      <c r="J765" s="4">
        <f>(Table1[[#This Row],[speed]]-$P$7)/$P$9</f>
        <v>0.54285714285714282</v>
      </c>
      <c r="K765" s="4">
        <f>(Table1[[#This Row],[sp_attack]]-$P$12)/$P$14</f>
        <v>0.39130434782608697</v>
      </c>
      <c r="L765" s="4">
        <f>(Table1[[#This Row],[sp_defense]]-$P$17)/$P$19</f>
        <v>0.42857142857142855</v>
      </c>
    </row>
    <row r="766" spans="1:12">
      <c r="A766" t="s">
        <v>3310</v>
      </c>
      <c r="B766" t="s">
        <v>2602</v>
      </c>
      <c r="C766" t="s">
        <v>99</v>
      </c>
      <c r="D766" t="s">
        <v>253</v>
      </c>
      <c r="E766">
        <v>1250000</v>
      </c>
      <c r="F766">
        <v>60</v>
      </c>
      <c r="G766">
        <v>90</v>
      </c>
      <c r="H766">
        <v>110</v>
      </c>
      <c r="I766" s="4">
        <f>(Table1[[#This Row],[experience_growth]]-$P$3)/$P$4</f>
        <v>0.625</v>
      </c>
      <c r="J766" s="4">
        <f>(Table1[[#This Row],[speed]]-$P$7)/$P$9</f>
        <v>0.31428571428571428</v>
      </c>
      <c r="K766" s="4">
        <f>(Table1[[#This Row],[sp_attack]]-$P$12)/$P$14</f>
        <v>0.43478260869565216</v>
      </c>
      <c r="L766" s="4">
        <f>(Table1[[#This Row],[sp_defense]]-$P$17)/$P$19</f>
        <v>0.42857142857142855</v>
      </c>
    </row>
    <row r="767" spans="1:12">
      <c r="A767" t="s">
        <v>3311</v>
      </c>
      <c r="B767" t="s">
        <v>2606</v>
      </c>
      <c r="C767" t="s">
        <v>231</v>
      </c>
      <c r="E767">
        <v>1250000</v>
      </c>
      <c r="F767">
        <v>80</v>
      </c>
      <c r="G767">
        <v>40</v>
      </c>
      <c r="H767">
        <v>60</v>
      </c>
      <c r="I767" s="4">
        <f>(Table1[[#This Row],[experience_growth]]-$P$3)/$P$4</f>
        <v>0.625</v>
      </c>
      <c r="J767" s="4">
        <f>(Table1[[#This Row],[speed]]-$P$7)/$P$9</f>
        <v>0.42857142857142855</v>
      </c>
      <c r="K767" s="4">
        <f>(Table1[[#This Row],[sp_attack]]-$P$12)/$P$14</f>
        <v>0.16304347826086957</v>
      </c>
      <c r="L767" s="4">
        <f>(Table1[[#This Row],[sp_defense]]-$P$17)/$P$19</f>
        <v>0.19047619047619047</v>
      </c>
    </row>
    <row r="768" spans="1:12">
      <c r="A768" t="s">
        <v>3312</v>
      </c>
      <c r="B768" t="s">
        <v>2610</v>
      </c>
      <c r="C768" t="s">
        <v>77</v>
      </c>
      <c r="D768" t="s">
        <v>66</v>
      </c>
      <c r="E768">
        <v>1000000</v>
      </c>
      <c r="F768">
        <v>80</v>
      </c>
      <c r="G768">
        <v>20</v>
      </c>
      <c r="H768">
        <v>30</v>
      </c>
      <c r="I768" s="4">
        <f>(Table1[[#This Row],[experience_growth]]-$P$3)/$P$4</f>
        <v>0.38461538461538464</v>
      </c>
      <c r="J768" s="4">
        <f>(Table1[[#This Row],[speed]]-$P$7)/$P$9</f>
        <v>0.42857142857142855</v>
      </c>
      <c r="K768" s="4">
        <f>(Table1[[#This Row],[sp_attack]]-$P$12)/$P$14</f>
        <v>5.434782608695652E-2</v>
      </c>
      <c r="L768" s="4">
        <f>(Table1[[#This Row],[sp_defense]]-$P$17)/$P$19</f>
        <v>4.7619047619047616E-2</v>
      </c>
    </row>
    <row r="769" spans="1:12">
      <c r="A769" t="s">
        <v>3313</v>
      </c>
      <c r="B769" t="s">
        <v>2614</v>
      </c>
      <c r="C769" t="s">
        <v>77</v>
      </c>
      <c r="D769" t="s">
        <v>66</v>
      </c>
      <c r="E769">
        <v>1000000</v>
      </c>
      <c r="F769">
        <v>40</v>
      </c>
      <c r="G769">
        <v>60</v>
      </c>
      <c r="H769">
        <v>90</v>
      </c>
      <c r="I769" s="4">
        <f>(Table1[[#This Row],[experience_growth]]-$P$3)/$P$4</f>
        <v>0.38461538461538464</v>
      </c>
      <c r="J769" s="4">
        <f>(Table1[[#This Row],[speed]]-$P$7)/$P$9</f>
        <v>0.2</v>
      </c>
      <c r="K769" s="4">
        <f>(Table1[[#This Row],[sp_attack]]-$P$12)/$P$14</f>
        <v>0.27173913043478259</v>
      </c>
      <c r="L769" s="4">
        <f>(Table1[[#This Row],[sp_defense]]-$P$17)/$P$19</f>
        <v>0.33333333333333331</v>
      </c>
    </row>
    <row r="770" spans="1:12">
      <c r="A770" t="s">
        <v>3314</v>
      </c>
      <c r="B770" t="s">
        <v>2618</v>
      </c>
      <c r="C770" t="s">
        <v>343</v>
      </c>
      <c r="D770" t="s">
        <v>135</v>
      </c>
      <c r="E770">
        <v>1000000</v>
      </c>
      <c r="F770">
        <v>15</v>
      </c>
      <c r="G770">
        <v>70</v>
      </c>
      <c r="H770">
        <v>45</v>
      </c>
      <c r="I770" s="4">
        <f>(Table1[[#This Row],[experience_growth]]-$P$3)/$P$4</f>
        <v>0.38461538461538464</v>
      </c>
      <c r="J770" s="4">
        <f>(Table1[[#This Row],[speed]]-$P$7)/$P$9</f>
        <v>5.7142857142857141E-2</v>
      </c>
      <c r="K770" s="4">
        <f>(Table1[[#This Row],[sp_attack]]-$P$12)/$P$14</f>
        <v>0.32608695652173914</v>
      </c>
      <c r="L770" s="4">
        <f>(Table1[[#This Row],[sp_defense]]-$P$17)/$P$19</f>
        <v>0.11904761904761904</v>
      </c>
    </row>
    <row r="771" spans="1:12">
      <c r="A771" t="s">
        <v>3315</v>
      </c>
      <c r="B771" t="s">
        <v>2621</v>
      </c>
      <c r="C771" t="s">
        <v>343</v>
      </c>
      <c r="D771" t="s">
        <v>135</v>
      </c>
      <c r="E771">
        <v>1000000</v>
      </c>
      <c r="F771">
        <v>35</v>
      </c>
      <c r="G771">
        <v>100</v>
      </c>
      <c r="H771">
        <v>75</v>
      </c>
      <c r="I771" s="4">
        <f>(Table1[[#This Row],[experience_growth]]-$P$3)/$P$4</f>
        <v>0.38461538461538464</v>
      </c>
      <c r="J771" s="4">
        <f>(Table1[[#This Row],[speed]]-$P$7)/$P$9</f>
        <v>0.17142857142857143</v>
      </c>
      <c r="K771" s="4">
        <f>(Table1[[#This Row],[sp_attack]]-$P$12)/$P$14</f>
        <v>0.4891304347826087</v>
      </c>
      <c r="L771" s="4">
        <f>(Table1[[#This Row],[sp_defense]]-$P$17)/$P$19</f>
        <v>0.26190476190476192</v>
      </c>
    </row>
    <row r="772" spans="1:12">
      <c r="A772" t="s">
        <v>3316</v>
      </c>
      <c r="B772" t="s">
        <v>2625</v>
      </c>
      <c r="C772" t="s">
        <v>66</v>
      </c>
      <c r="E772">
        <v>800000</v>
      </c>
      <c r="F772">
        <v>5</v>
      </c>
      <c r="G772">
        <v>30</v>
      </c>
      <c r="H772">
        <v>130</v>
      </c>
      <c r="I772" s="4">
        <f>(Table1[[#This Row],[experience_growth]]-$P$3)/$P$4</f>
        <v>0.19230769230769232</v>
      </c>
      <c r="J772" s="4">
        <f>(Table1[[#This Row],[speed]]-$P$7)/$P$9</f>
        <v>0</v>
      </c>
      <c r="K772" s="4">
        <f>(Table1[[#This Row],[sp_attack]]-$P$12)/$P$14</f>
        <v>0.10869565217391304</v>
      </c>
      <c r="L772" s="4">
        <f>(Table1[[#This Row],[sp_defense]]-$P$17)/$P$19</f>
        <v>0.52380952380952384</v>
      </c>
    </row>
    <row r="773" spans="1:12">
      <c r="A773" t="s">
        <v>3317</v>
      </c>
      <c r="B773" t="s">
        <v>2629</v>
      </c>
      <c r="C773" t="s">
        <v>99</v>
      </c>
      <c r="E773">
        <v>1250000</v>
      </c>
      <c r="F773">
        <v>59</v>
      </c>
      <c r="G773">
        <v>95</v>
      </c>
      <c r="H773">
        <v>95</v>
      </c>
      <c r="I773" s="4">
        <f>(Table1[[#This Row],[experience_growth]]-$P$3)/$P$4</f>
        <v>0.625</v>
      </c>
      <c r="J773" s="4">
        <f>(Table1[[#This Row],[speed]]-$P$7)/$P$9</f>
        <v>0.30857142857142855</v>
      </c>
      <c r="K773" s="4">
        <f>(Table1[[#This Row],[sp_attack]]-$P$12)/$P$14</f>
        <v>0.46195652173913043</v>
      </c>
      <c r="L773" s="4">
        <f>(Table1[[#This Row],[sp_defense]]-$P$17)/$P$19</f>
        <v>0.35714285714285715</v>
      </c>
    </row>
    <row r="774" spans="1:12">
      <c r="A774" t="s">
        <v>3317</v>
      </c>
      <c r="B774" t="s">
        <v>2632</v>
      </c>
      <c r="C774" t="s">
        <v>99</v>
      </c>
      <c r="E774">
        <v>1250000</v>
      </c>
      <c r="F774">
        <v>95</v>
      </c>
      <c r="G774">
        <v>95</v>
      </c>
      <c r="H774">
        <v>95</v>
      </c>
      <c r="I774" s="4">
        <f>(Table1[[#This Row],[experience_growth]]-$P$3)/$P$4</f>
        <v>0.625</v>
      </c>
      <c r="J774" s="4">
        <f>(Table1[[#This Row],[speed]]-$P$7)/$P$9</f>
        <v>0.51428571428571423</v>
      </c>
      <c r="K774" s="4">
        <f>(Table1[[#This Row],[sp_attack]]-$P$12)/$P$14</f>
        <v>0.46195652173913043</v>
      </c>
      <c r="L774" s="4">
        <f>(Table1[[#This Row],[sp_defense]]-$P$17)/$P$19</f>
        <v>0.35714285714285715</v>
      </c>
    </row>
    <row r="775" spans="1:12">
      <c r="A775" t="s">
        <v>3318</v>
      </c>
      <c r="B775" t="s">
        <v>2637</v>
      </c>
      <c r="C775" t="s">
        <v>284</v>
      </c>
      <c r="D775" t="s">
        <v>61</v>
      </c>
      <c r="E775">
        <v>1059860</v>
      </c>
      <c r="F775">
        <v>120</v>
      </c>
      <c r="G775">
        <v>100</v>
      </c>
      <c r="H775">
        <v>60</v>
      </c>
      <c r="I775" s="4">
        <f>(Table1[[#This Row],[experience_growth]]-$P$3)/$P$4</f>
        <v>0.44217307692307695</v>
      </c>
      <c r="J775" s="4">
        <f>(Table1[[#This Row],[speed]]-$P$7)/$P$9</f>
        <v>0.65714285714285714</v>
      </c>
      <c r="K775" s="4">
        <f>(Table1[[#This Row],[sp_attack]]-$P$12)/$P$14</f>
        <v>0.4891304347826087</v>
      </c>
      <c r="L775" s="4">
        <f>(Table1[[#This Row],[sp_defense]]-$P$17)/$P$19</f>
        <v>0.19047619047619047</v>
      </c>
    </row>
    <row r="776" spans="1:12">
      <c r="A776" t="s">
        <v>3128</v>
      </c>
      <c r="B776" t="s">
        <v>2640</v>
      </c>
      <c r="C776" t="s">
        <v>99</v>
      </c>
      <c r="E776">
        <v>1250000</v>
      </c>
      <c r="F776">
        <v>65</v>
      </c>
      <c r="G776">
        <v>75</v>
      </c>
      <c r="H776">
        <v>95</v>
      </c>
      <c r="I776" s="4">
        <f>(Table1[[#This Row],[experience_growth]]-$P$3)/$P$4</f>
        <v>0.625</v>
      </c>
      <c r="J776" s="4">
        <f>(Table1[[#This Row],[speed]]-$P$7)/$P$9</f>
        <v>0.34285714285714286</v>
      </c>
      <c r="K776" s="4">
        <f>(Table1[[#This Row],[sp_attack]]-$P$12)/$P$14</f>
        <v>0.35326086956521741</v>
      </c>
      <c r="L776" s="4">
        <f>(Table1[[#This Row],[sp_defense]]-$P$17)/$P$19</f>
        <v>0.35714285714285715</v>
      </c>
    </row>
    <row r="777" spans="1:12">
      <c r="A777" t="s">
        <v>3319</v>
      </c>
      <c r="B777" t="s">
        <v>2644</v>
      </c>
      <c r="C777" t="s">
        <v>55</v>
      </c>
      <c r="D777" t="s">
        <v>538</v>
      </c>
      <c r="E777">
        <v>1000000</v>
      </c>
      <c r="F777">
        <v>36</v>
      </c>
      <c r="G777">
        <v>91</v>
      </c>
      <c r="H777">
        <v>85</v>
      </c>
      <c r="I777" s="4">
        <f>(Table1[[#This Row],[experience_growth]]-$P$3)/$P$4</f>
        <v>0.38461538461538464</v>
      </c>
      <c r="J777" s="4">
        <f>(Table1[[#This Row],[speed]]-$P$7)/$P$9</f>
        <v>0.17714285714285713</v>
      </c>
      <c r="K777" s="4">
        <f>(Table1[[#This Row],[sp_attack]]-$P$12)/$P$14</f>
        <v>0.44021739130434784</v>
      </c>
      <c r="L777" s="4">
        <f>(Table1[[#This Row],[sp_defense]]-$P$17)/$P$19</f>
        <v>0.30952380952380953</v>
      </c>
    </row>
    <row r="778" spans="1:12">
      <c r="A778" t="s">
        <v>3320</v>
      </c>
      <c r="B778" t="s">
        <v>2648</v>
      </c>
      <c r="C778" t="s">
        <v>128</v>
      </c>
      <c r="D778" t="s">
        <v>307</v>
      </c>
      <c r="E778">
        <v>1000000</v>
      </c>
      <c r="F778">
        <v>96</v>
      </c>
      <c r="G778">
        <v>40</v>
      </c>
      <c r="H778">
        <v>73</v>
      </c>
      <c r="I778" s="4">
        <f>(Table1[[#This Row],[experience_growth]]-$P$3)/$P$4</f>
        <v>0.38461538461538464</v>
      </c>
      <c r="J778" s="4">
        <f>(Table1[[#This Row],[speed]]-$P$7)/$P$9</f>
        <v>0.52</v>
      </c>
      <c r="K778" s="4">
        <f>(Table1[[#This Row],[sp_attack]]-$P$12)/$P$14</f>
        <v>0.16304347826086957</v>
      </c>
      <c r="L778" s="4">
        <f>(Table1[[#This Row],[sp_defense]]-$P$17)/$P$19</f>
        <v>0.25238095238095237</v>
      </c>
    </row>
    <row r="779" spans="1:12">
      <c r="A779" t="s">
        <v>3321</v>
      </c>
      <c r="B779" t="s">
        <v>2652</v>
      </c>
      <c r="C779" t="s">
        <v>343</v>
      </c>
      <c r="D779" t="s">
        <v>159</v>
      </c>
      <c r="E779">
        <v>1000000</v>
      </c>
      <c r="F779">
        <v>96</v>
      </c>
      <c r="G779">
        <v>50</v>
      </c>
      <c r="H779">
        <v>105</v>
      </c>
      <c r="I779" s="4">
        <f>(Table1[[#This Row],[experience_growth]]-$P$3)/$P$4</f>
        <v>0.38461538461538464</v>
      </c>
      <c r="J779" s="4">
        <f>(Table1[[#This Row],[speed]]-$P$7)/$P$9</f>
        <v>0.52</v>
      </c>
      <c r="K779" s="4">
        <f>(Table1[[#This Row],[sp_attack]]-$P$12)/$P$14</f>
        <v>0.21739130434782608</v>
      </c>
      <c r="L779" s="4">
        <f>(Table1[[#This Row],[sp_defense]]-$P$17)/$P$19</f>
        <v>0.40476190476190477</v>
      </c>
    </row>
    <row r="780" spans="1:12">
      <c r="A780" t="s">
        <v>3322</v>
      </c>
      <c r="B780" t="s">
        <v>2656</v>
      </c>
      <c r="C780" t="s">
        <v>66</v>
      </c>
      <c r="D780" t="s">
        <v>253</v>
      </c>
      <c r="E780">
        <v>1000000</v>
      </c>
      <c r="F780">
        <v>92</v>
      </c>
      <c r="G780">
        <v>70</v>
      </c>
      <c r="H780">
        <v>70</v>
      </c>
      <c r="I780" s="4">
        <f>(Table1[[#This Row],[experience_growth]]-$P$3)/$P$4</f>
        <v>0.38461538461538464</v>
      </c>
      <c r="J780" s="4">
        <f>(Table1[[#This Row],[speed]]-$P$7)/$P$9</f>
        <v>0.49714285714285716</v>
      </c>
      <c r="K780" s="4">
        <f>(Table1[[#This Row],[sp_attack]]-$P$12)/$P$14</f>
        <v>0.32608695652173914</v>
      </c>
      <c r="L780" s="4">
        <f>(Table1[[#This Row],[sp_defense]]-$P$17)/$P$19</f>
        <v>0.23809523809523808</v>
      </c>
    </row>
    <row r="781" spans="1:12">
      <c r="A781" t="s">
        <v>3323</v>
      </c>
      <c r="B781" t="s">
        <v>2660</v>
      </c>
      <c r="C781" t="s">
        <v>99</v>
      </c>
      <c r="D781" t="s">
        <v>538</v>
      </c>
      <c r="E781">
        <v>1000000</v>
      </c>
      <c r="F781">
        <v>36</v>
      </c>
      <c r="G781">
        <v>135</v>
      </c>
      <c r="H781">
        <v>91</v>
      </c>
      <c r="I781" s="4">
        <f>(Table1[[#This Row],[experience_growth]]-$P$3)/$P$4</f>
        <v>0.38461538461538464</v>
      </c>
      <c r="J781" s="4">
        <f>(Table1[[#This Row],[speed]]-$P$7)/$P$9</f>
        <v>0.17714285714285713</v>
      </c>
      <c r="K781" s="4">
        <f>(Table1[[#This Row],[sp_attack]]-$P$12)/$P$14</f>
        <v>0.67934782608695654</v>
      </c>
      <c r="L781" s="4">
        <f>(Table1[[#This Row],[sp_defense]]-$P$17)/$P$19</f>
        <v>0.33809523809523812</v>
      </c>
    </row>
    <row r="782" spans="1:12">
      <c r="A782" t="s">
        <v>3324</v>
      </c>
      <c r="B782" t="s">
        <v>2664</v>
      </c>
      <c r="C782" t="s">
        <v>343</v>
      </c>
      <c r="D782" t="s">
        <v>45</v>
      </c>
      <c r="E782">
        <v>1000000</v>
      </c>
      <c r="F782">
        <v>40</v>
      </c>
      <c r="G782">
        <v>86</v>
      </c>
      <c r="H782">
        <v>90</v>
      </c>
      <c r="I782" s="4">
        <f>(Table1[[#This Row],[experience_growth]]-$P$3)/$P$4</f>
        <v>0.38461538461538464</v>
      </c>
      <c r="J782" s="4">
        <f>(Table1[[#This Row],[speed]]-$P$7)/$P$9</f>
        <v>0.2</v>
      </c>
      <c r="K782" s="4">
        <f>(Table1[[#This Row],[sp_attack]]-$P$12)/$P$14</f>
        <v>0.41304347826086957</v>
      </c>
      <c r="L782" s="4">
        <f>(Table1[[#This Row],[sp_defense]]-$P$17)/$P$19</f>
        <v>0.33333333333333331</v>
      </c>
    </row>
    <row r="783" spans="1:12">
      <c r="A783" t="s">
        <v>3325</v>
      </c>
      <c r="B783" t="s">
        <v>2668</v>
      </c>
      <c r="C783" t="s">
        <v>538</v>
      </c>
      <c r="E783">
        <v>1250000</v>
      </c>
      <c r="F783">
        <v>45</v>
      </c>
      <c r="G783">
        <v>45</v>
      </c>
      <c r="H783">
        <v>45</v>
      </c>
      <c r="I783" s="4">
        <f>(Table1[[#This Row],[experience_growth]]-$P$3)/$P$4</f>
        <v>0.625</v>
      </c>
      <c r="J783" s="4">
        <f>(Table1[[#This Row],[speed]]-$P$7)/$P$9</f>
        <v>0.22857142857142856</v>
      </c>
      <c r="K783" s="4">
        <f>(Table1[[#This Row],[sp_attack]]-$P$12)/$P$14</f>
        <v>0.19021739130434784</v>
      </c>
      <c r="L783" s="4">
        <f>(Table1[[#This Row],[sp_defense]]-$P$17)/$P$19</f>
        <v>0.11904761904761904</v>
      </c>
    </row>
    <row r="784" spans="1:12">
      <c r="A784" t="s">
        <v>3325</v>
      </c>
      <c r="B784" t="s">
        <v>2670</v>
      </c>
      <c r="C784" t="s">
        <v>538</v>
      </c>
      <c r="D784" t="s">
        <v>231</v>
      </c>
      <c r="E784">
        <v>1250000</v>
      </c>
      <c r="F784">
        <v>65</v>
      </c>
      <c r="G784">
        <v>65</v>
      </c>
      <c r="H784">
        <v>70</v>
      </c>
      <c r="I784" s="4">
        <f>(Table1[[#This Row],[experience_growth]]-$P$3)/$P$4</f>
        <v>0.625</v>
      </c>
      <c r="J784" s="4">
        <f>(Table1[[#This Row],[speed]]-$P$7)/$P$9</f>
        <v>0.34285714285714286</v>
      </c>
      <c r="K784" s="4">
        <f>(Table1[[#This Row],[sp_attack]]-$P$12)/$P$14</f>
        <v>0.29891304347826086</v>
      </c>
      <c r="L784" s="4">
        <f>(Table1[[#This Row],[sp_defense]]-$P$17)/$P$19</f>
        <v>0.23809523809523808</v>
      </c>
    </row>
    <row r="785" spans="1:12">
      <c r="A785" t="s">
        <v>3325</v>
      </c>
      <c r="B785" t="s">
        <v>2672</v>
      </c>
      <c r="C785" t="s">
        <v>538</v>
      </c>
      <c r="D785" t="s">
        <v>231</v>
      </c>
      <c r="E785">
        <v>1250000</v>
      </c>
      <c r="F785">
        <v>85</v>
      </c>
      <c r="G785">
        <v>100</v>
      </c>
      <c r="H785">
        <v>105</v>
      </c>
      <c r="I785" s="4">
        <f>(Table1[[#This Row],[experience_growth]]-$P$3)/$P$4</f>
        <v>0.625</v>
      </c>
      <c r="J785" s="4">
        <f>(Table1[[#This Row],[speed]]-$P$7)/$P$9</f>
        <v>0.45714285714285713</v>
      </c>
      <c r="K785" s="4">
        <f>(Table1[[#This Row],[sp_attack]]-$P$12)/$P$14</f>
        <v>0.4891304347826087</v>
      </c>
      <c r="L785" s="4">
        <f>(Table1[[#This Row],[sp_defense]]-$P$17)/$P$19</f>
        <v>0.40476190476190477</v>
      </c>
    </row>
    <row r="786" spans="1:12">
      <c r="A786" t="s">
        <v>3326</v>
      </c>
      <c r="B786" t="s">
        <v>2676</v>
      </c>
      <c r="C786" t="s">
        <v>128</v>
      </c>
      <c r="D786" t="s">
        <v>159</v>
      </c>
      <c r="E786">
        <v>1250000</v>
      </c>
      <c r="F786">
        <v>130</v>
      </c>
      <c r="G786">
        <v>95</v>
      </c>
      <c r="H786">
        <v>75</v>
      </c>
      <c r="I786" s="4">
        <f>(Table1[[#This Row],[experience_growth]]-$P$3)/$P$4</f>
        <v>0.625</v>
      </c>
      <c r="J786" s="4">
        <f>(Table1[[#This Row],[speed]]-$P$7)/$P$9</f>
        <v>0.7142857142857143</v>
      </c>
      <c r="K786" s="4">
        <f>(Table1[[#This Row],[sp_attack]]-$P$12)/$P$14</f>
        <v>0.46195652173913043</v>
      </c>
      <c r="L786" s="4">
        <f>(Table1[[#This Row],[sp_defense]]-$P$17)/$P$19</f>
        <v>0.26190476190476192</v>
      </c>
    </row>
    <row r="787" spans="1:12">
      <c r="A787" t="s">
        <v>3326</v>
      </c>
      <c r="B787" t="s">
        <v>2679</v>
      </c>
      <c r="C787" t="s">
        <v>253</v>
      </c>
      <c r="D787" t="s">
        <v>159</v>
      </c>
      <c r="E787">
        <v>1250000</v>
      </c>
      <c r="F787">
        <v>95</v>
      </c>
      <c r="G787">
        <v>130</v>
      </c>
      <c r="H787">
        <v>115</v>
      </c>
      <c r="I787" s="4">
        <f>(Table1[[#This Row],[experience_growth]]-$P$3)/$P$4</f>
        <v>0.625</v>
      </c>
      <c r="J787" s="4">
        <f>(Table1[[#This Row],[speed]]-$P$7)/$P$9</f>
        <v>0.51428571428571423</v>
      </c>
      <c r="K787" s="4">
        <f>(Table1[[#This Row],[sp_attack]]-$P$12)/$P$14</f>
        <v>0.65217391304347827</v>
      </c>
      <c r="L787" s="4">
        <f>(Table1[[#This Row],[sp_defense]]-$P$17)/$P$19</f>
        <v>0.45238095238095238</v>
      </c>
    </row>
    <row r="788" spans="1:12">
      <c r="A788" t="s">
        <v>3326</v>
      </c>
      <c r="B788" t="s">
        <v>2682</v>
      </c>
      <c r="C788" t="s">
        <v>45</v>
      </c>
      <c r="D788" t="s">
        <v>159</v>
      </c>
      <c r="E788">
        <v>1250000</v>
      </c>
      <c r="F788">
        <v>75</v>
      </c>
      <c r="G788">
        <v>85</v>
      </c>
      <c r="H788">
        <v>95</v>
      </c>
      <c r="I788" s="4">
        <f>(Table1[[#This Row],[experience_growth]]-$P$3)/$P$4</f>
        <v>0.625</v>
      </c>
      <c r="J788" s="4">
        <f>(Table1[[#This Row],[speed]]-$P$7)/$P$9</f>
        <v>0.4</v>
      </c>
      <c r="K788" s="4">
        <f>(Table1[[#This Row],[sp_attack]]-$P$12)/$P$14</f>
        <v>0.40760869565217389</v>
      </c>
      <c r="L788" s="4">
        <f>(Table1[[#This Row],[sp_defense]]-$P$17)/$P$19</f>
        <v>0.35714285714285715</v>
      </c>
    </row>
    <row r="789" spans="1:12">
      <c r="A789" t="s">
        <v>3326</v>
      </c>
      <c r="B789" t="s">
        <v>2685</v>
      </c>
      <c r="C789" t="s">
        <v>66</v>
      </c>
      <c r="D789" t="s">
        <v>159</v>
      </c>
      <c r="E789">
        <v>1250000</v>
      </c>
      <c r="F789">
        <v>85</v>
      </c>
      <c r="G789">
        <v>95</v>
      </c>
      <c r="H789">
        <v>130</v>
      </c>
      <c r="I789" s="4">
        <f>(Table1[[#This Row],[experience_growth]]-$P$3)/$P$4</f>
        <v>0.625</v>
      </c>
      <c r="J789" s="4">
        <f>(Table1[[#This Row],[speed]]-$P$7)/$P$9</f>
        <v>0.45714285714285713</v>
      </c>
      <c r="K789" s="4">
        <f>(Table1[[#This Row],[sp_attack]]-$P$12)/$P$14</f>
        <v>0.46195652173913043</v>
      </c>
      <c r="L789" s="4">
        <f>(Table1[[#This Row],[sp_defense]]-$P$17)/$P$19</f>
        <v>0.52380952380952384</v>
      </c>
    </row>
    <row r="790" spans="1:12">
      <c r="A790" t="s">
        <v>3327</v>
      </c>
      <c r="B790" t="s">
        <v>2689</v>
      </c>
      <c r="C790" t="s">
        <v>253</v>
      </c>
      <c r="E790">
        <v>1250000</v>
      </c>
      <c r="F790">
        <v>37</v>
      </c>
      <c r="G790">
        <v>29</v>
      </c>
      <c r="H790">
        <v>31</v>
      </c>
      <c r="I790" s="4">
        <f>(Table1[[#This Row],[experience_growth]]-$P$3)/$P$4</f>
        <v>0.625</v>
      </c>
      <c r="J790" s="4">
        <f>(Table1[[#This Row],[speed]]-$P$7)/$P$9</f>
        <v>0.18285714285714286</v>
      </c>
      <c r="K790" s="4">
        <f>(Table1[[#This Row],[sp_attack]]-$P$12)/$P$14</f>
        <v>0.10326086956521739</v>
      </c>
      <c r="L790" s="4">
        <f>(Table1[[#This Row],[sp_defense]]-$P$17)/$P$19</f>
        <v>5.2380952380952382E-2</v>
      </c>
    </row>
    <row r="791" spans="1:12">
      <c r="A791" t="s">
        <v>3328</v>
      </c>
      <c r="B791" t="s">
        <v>2693</v>
      </c>
      <c r="C791" t="s">
        <v>253</v>
      </c>
      <c r="E791">
        <v>1250000</v>
      </c>
      <c r="F791">
        <v>37</v>
      </c>
      <c r="G791">
        <v>29</v>
      </c>
      <c r="H791">
        <v>131</v>
      </c>
      <c r="I791" s="4">
        <f>(Table1[[#This Row],[experience_growth]]-$P$3)/$P$4</f>
        <v>0.625</v>
      </c>
      <c r="J791" s="4">
        <f>(Table1[[#This Row],[speed]]-$P$7)/$P$9</f>
        <v>0.18285714285714286</v>
      </c>
      <c r="K791" s="4">
        <f>(Table1[[#This Row],[sp_attack]]-$P$12)/$P$14</f>
        <v>0.10326086956521739</v>
      </c>
      <c r="L791" s="4">
        <f>(Table1[[#This Row],[sp_defense]]-$P$17)/$P$19</f>
        <v>0.52857142857142858</v>
      </c>
    </row>
    <row r="792" spans="1:12">
      <c r="A792" t="s">
        <v>3329</v>
      </c>
      <c r="B792" t="s">
        <v>2697</v>
      </c>
      <c r="C792" t="s">
        <v>253</v>
      </c>
      <c r="D792" t="s">
        <v>307</v>
      </c>
      <c r="E792">
        <v>1250000</v>
      </c>
      <c r="F792">
        <v>97</v>
      </c>
      <c r="G792">
        <v>113</v>
      </c>
      <c r="H792">
        <v>89</v>
      </c>
      <c r="I792" s="4">
        <f>(Table1[[#This Row],[experience_growth]]-$P$3)/$P$4</f>
        <v>0.625</v>
      </c>
      <c r="J792" s="4">
        <f>(Table1[[#This Row],[speed]]-$P$7)/$P$9</f>
        <v>0.52571428571428569</v>
      </c>
      <c r="K792" s="4">
        <f>(Table1[[#This Row],[sp_attack]]-$P$12)/$P$14</f>
        <v>0.55978260869565222</v>
      </c>
      <c r="L792" s="4">
        <f>(Table1[[#This Row],[sp_defense]]-$P$17)/$P$19</f>
        <v>0.32857142857142857</v>
      </c>
    </row>
    <row r="793" spans="1:12">
      <c r="A793" t="s">
        <v>3330</v>
      </c>
      <c r="B793" t="s">
        <v>2701</v>
      </c>
      <c r="C793" t="s">
        <v>253</v>
      </c>
      <c r="D793" t="s">
        <v>343</v>
      </c>
      <c r="E793">
        <v>1250000</v>
      </c>
      <c r="F793">
        <v>97</v>
      </c>
      <c r="G793">
        <v>137</v>
      </c>
      <c r="H793">
        <v>107</v>
      </c>
      <c r="I793" s="4">
        <f>(Table1[[#This Row],[experience_growth]]-$P$3)/$P$4</f>
        <v>0.625</v>
      </c>
      <c r="J793" s="4">
        <f>(Table1[[#This Row],[speed]]-$P$7)/$P$9</f>
        <v>0.52571428571428569</v>
      </c>
      <c r="K793" s="4">
        <f>(Table1[[#This Row],[sp_attack]]-$P$12)/$P$14</f>
        <v>0.69021739130434778</v>
      </c>
      <c r="L793" s="4">
        <f>(Table1[[#This Row],[sp_defense]]-$P$17)/$P$19</f>
        <v>0.41428571428571431</v>
      </c>
    </row>
    <row r="794" spans="1:12">
      <c r="A794" t="s">
        <v>3331</v>
      </c>
      <c r="B794" t="s">
        <v>2705</v>
      </c>
      <c r="C794" t="s">
        <v>284</v>
      </c>
      <c r="D794" t="s">
        <v>46</v>
      </c>
      <c r="E794">
        <v>1250000</v>
      </c>
      <c r="F794">
        <v>103</v>
      </c>
      <c r="G794">
        <v>127</v>
      </c>
      <c r="H794">
        <v>131</v>
      </c>
      <c r="I794" s="4">
        <f>(Table1[[#This Row],[experience_growth]]-$P$3)/$P$4</f>
        <v>0.625</v>
      </c>
      <c r="J794" s="4">
        <f>(Table1[[#This Row],[speed]]-$P$7)/$P$9</f>
        <v>0.56000000000000005</v>
      </c>
      <c r="K794" s="4">
        <f>(Table1[[#This Row],[sp_attack]]-$P$12)/$P$14</f>
        <v>0.63586956521739135</v>
      </c>
      <c r="L794" s="4">
        <f>(Table1[[#This Row],[sp_defense]]-$P$17)/$P$19</f>
        <v>0.52857142857142858</v>
      </c>
    </row>
    <row r="795" spans="1:12">
      <c r="A795" t="s">
        <v>3332</v>
      </c>
      <c r="B795" t="s">
        <v>2708</v>
      </c>
      <c r="C795" t="s">
        <v>77</v>
      </c>
      <c r="D795" t="s">
        <v>231</v>
      </c>
      <c r="E795">
        <v>1250000</v>
      </c>
      <c r="F795">
        <v>79</v>
      </c>
      <c r="G795">
        <v>53</v>
      </c>
      <c r="H795">
        <v>53</v>
      </c>
      <c r="I795" s="4">
        <f>(Table1[[#This Row],[experience_growth]]-$P$3)/$P$4</f>
        <v>0.625</v>
      </c>
      <c r="J795" s="4">
        <f>(Table1[[#This Row],[speed]]-$P$7)/$P$9</f>
        <v>0.42285714285714288</v>
      </c>
      <c r="K795" s="4">
        <f>(Table1[[#This Row],[sp_attack]]-$P$12)/$P$14</f>
        <v>0.23369565217391305</v>
      </c>
      <c r="L795" s="4">
        <f>(Table1[[#This Row],[sp_defense]]-$P$17)/$P$19</f>
        <v>0.15714285714285714</v>
      </c>
    </row>
    <row r="796" spans="1:12">
      <c r="A796" t="s">
        <v>3333</v>
      </c>
      <c r="B796" t="s">
        <v>2711</v>
      </c>
      <c r="C796" t="s">
        <v>77</v>
      </c>
      <c r="D796" t="s">
        <v>231</v>
      </c>
      <c r="E796">
        <v>1250000</v>
      </c>
      <c r="F796">
        <v>151</v>
      </c>
      <c r="G796">
        <v>137</v>
      </c>
      <c r="H796">
        <v>37</v>
      </c>
      <c r="I796" s="4">
        <f>(Table1[[#This Row],[experience_growth]]-$P$3)/$P$4</f>
        <v>0.625</v>
      </c>
      <c r="J796" s="4">
        <f>(Table1[[#This Row],[speed]]-$P$7)/$P$9</f>
        <v>0.8342857142857143</v>
      </c>
      <c r="K796" s="4">
        <f>(Table1[[#This Row],[sp_attack]]-$P$12)/$P$14</f>
        <v>0.69021739130434778</v>
      </c>
      <c r="L796" s="4">
        <f>(Table1[[#This Row],[sp_defense]]-$P$17)/$P$19</f>
        <v>8.0952380952380956E-2</v>
      </c>
    </row>
    <row r="797" spans="1:12">
      <c r="A797" t="s">
        <v>3334</v>
      </c>
      <c r="B797" t="s">
        <v>2714</v>
      </c>
      <c r="C797" t="s">
        <v>128</v>
      </c>
      <c r="E797">
        <v>1250000</v>
      </c>
      <c r="F797">
        <v>83</v>
      </c>
      <c r="G797">
        <v>173</v>
      </c>
      <c r="H797">
        <v>71</v>
      </c>
      <c r="I797" s="4">
        <f>(Table1[[#This Row],[experience_growth]]-$P$3)/$P$4</f>
        <v>0.625</v>
      </c>
      <c r="J797" s="4">
        <f>(Table1[[#This Row],[speed]]-$P$7)/$P$9</f>
        <v>0.44571428571428573</v>
      </c>
      <c r="K797" s="4">
        <f>(Table1[[#This Row],[sp_attack]]-$P$12)/$P$14</f>
        <v>0.88586956521739135</v>
      </c>
      <c r="L797" s="4">
        <f>(Table1[[#This Row],[sp_defense]]-$P$17)/$P$19</f>
        <v>0.24285714285714285</v>
      </c>
    </row>
    <row r="798" spans="1:12">
      <c r="A798" t="s">
        <v>3335</v>
      </c>
      <c r="B798" t="s">
        <v>2717</v>
      </c>
      <c r="C798" t="s">
        <v>307</v>
      </c>
      <c r="D798" t="s">
        <v>61</v>
      </c>
      <c r="E798">
        <v>1250000</v>
      </c>
      <c r="F798">
        <v>61</v>
      </c>
      <c r="G798">
        <v>107</v>
      </c>
      <c r="H798">
        <v>101</v>
      </c>
      <c r="I798" s="4">
        <f>(Table1[[#This Row],[experience_growth]]-$P$3)/$P$4</f>
        <v>0.625</v>
      </c>
      <c r="J798" s="4">
        <f>(Table1[[#This Row],[speed]]-$P$7)/$P$9</f>
        <v>0.32</v>
      </c>
      <c r="K798" s="4">
        <f>(Table1[[#This Row],[sp_attack]]-$P$12)/$P$14</f>
        <v>0.52717391304347827</v>
      </c>
      <c r="L798" s="4">
        <f>(Table1[[#This Row],[sp_defense]]-$P$17)/$P$19</f>
        <v>0.38571428571428573</v>
      </c>
    </row>
    <row r="799" spans="1:12">
      <c r="A799" t="s">
        <v>3336</v>
      </c>
      <c r="B799" t="s">
        <v>2720</v>
      </c>
      <c r="C799" t="s">
        <v>45</v>
      </c>
      <c r="D799" t="s">
        <v>307</v>
      </c>
      <c r="E799">
        <v>1250000</v>
      </c>
      <c r="F799">
        <v>109</v>
      </c>
      <c r="G799">
        <v>59</v>
      </c>
      <c r="H799">
        <v>31</v>
      </c>
      <c r="I799" s="4">
        <f>(Table1[[#This Row],[experience_growth]]-$P$3)/$P$4</f>
        <v>0.625</v>
      </c>
      <c r="J799" s="4">
        <f>(Table1[[#This Row],[speed]]-$P$7)/$P$9</f>
        <v>0.59428571428571431</v>
      </c>
      <c r="K799" s="4">
        <f>(Table1[[#This Row],[sp_attack]]-$P$12)/$P$14</f>
        <v>0.26630434782608697</v>
      </c>
      <c r="L799" s="4">
        <f>(Table1[[#This Row],[sp_defense]]-$P$17)/$P$19</f>
        <v>5.2380952380952382E-2</v>
      </c>
    </row>
    <row r="800" spans="1:12">
      <c r="A800" t="s">
        <v>3337</v>
      </c>
      <c r="B800" t="s">
        <v>2723</v>
      </c>
      <c r="C800" t="s">
        <v>109</v>
      </c>
      <c r="D800" t="s">
        <v>538</v>
      </c>
      <c r="E800">
        <v>1250000</v>
      </c>
      <c r="F800">
        <v>43</v>
      </c>
      <c r="G800">
        <v>97</v>
      </c>
      <c r="H800">
        <v>53</v>
      </c>
      <c r="I800" s="4">
        <f>(Table1[[#This Row],[experience_growth]]-$P$3)/$P$4</f>
        <v>0.625</v>
      </c>
      <c r="J800" s="4">
        <f>(Table1[[#This Row],[speed]]-$P$7)/$P$9</f>
        <v>0.21714285714285714</v>
      </c>
      <c r="K800" s="4">
        <f>(Table1[[#This Row],[sp_attack]]-$P$12)/$P$14</f>
        <v>0.47282608695652173</v>
      </c>
      <c r="L800" s="4">
        <f>(Table1[[#This Row],[sp_defense]]-$P$17)/$P$19</f>
        <v>0.15714285714285714</v>
      </c>
    </row>
    <row r="801" spans="1:12">
      <c r="A801" t="s">
        <v>3338</v>
      </c>
      <c r="B801" t="s">
        <v>2727</v>
      </c>
      <c r="C801" t="s">
        <v>253</v>
      </c>
      <c r="E801">
        <v>1250000</v>
      </c>
      <c r="F801">
        <v>79</v>
      </c>
      <c r="G801">
        <v>127</v>
      </c>
      <c r="H801">
        <v>89</v>
      </c>
      <c r="I801" s="4">
        <f>(Table1[[#This Row],[experience_growth]]-$P$3)/$P$4</f>
        <v>0.625</v>
      </c>
      <c r="J801" s="4">
        <f>(Table1[[#This Row],[speed]]-$P$7)/$P$9</f>
        <v>0.42285714285714288</v>
      </c>
      <c r="K801" s="4">
        <f>(Table1[[#This Row],[sp_attack]]-$P$12)/$P$14</f>
        <v>0.63586956521739135</v>
      </c>
      <c r="L801" s="4">
        <f>(Table1[[#This Row],[sp_defense]]-$P$17)/$P$19</f>
        <v>0.32857142857142857</v>
      </c>
    </row>
    <row r="802" spans="1:12">
      <c r="A802" t="s">
        <v>3339</v>
      </c>
      <c r="B802" t="s">
        <v>2731</v>
      </c>
      <c r="C802" t="s">
        <v>307</v>
      </c>
      <c r="D802" t="s">
        <v>159</v>
      </c>
      <c r="E802">
        <v>1250000</v>
      </c>
      <c r="F802">
        <v>65</v>
      </c>
      <c r="G802">
        <v>130</v>
      </c>
      <c r="H802">
        <v>115</v>
      </c>
      <c r="I802" s="4">
        <f>(Table1[[#This Row],[experience_growth]]-$P$3)/$P$4</f>
        <v>0.625</v>
      </c>
      <c r="J802" s="4">
        <f>(Table1[[#This Row],[speed]]-$P$7)/$P$9</f>
        <v>0.34285714285714286</v>
      </c>
      <c r="K802" s="4">
        <f>(Table1[[#This Row],[sp_attack]]-$P$12)/$P$14</f>
        <v>0.65217391304347827</v>
      </c>
      <c r="L802" s="4">
        <f>(Table1[[#This Row],[sp_defense]]-$P$17)/$P$19</f>
        <v>0.45238095238095238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76E94-4322-4D03-BD43-AED03F336F33}">
  <dimension ref="A1:G31"/>
  <sheetViews>
    <sheetView workbookViewId="0"/>
  </sheetViews>
  <sheetFormatPr defaultRowHeight="15"/>
  <cols>
    <col min="1" max="1" width="25.7109375" bestFit="1" customWidth="1"/>
    <col min="2" max="2" width="15.42578125" bestFit="1" customWidth="1"/>
    <col min="3" max="3" width="9.42578125" bestFit="1" customWidth="1"/>
    <col min="4" max="4" width="13" bestFit="1" customWidth="1"/>
    <col min="5" max="5" width="11.5703125" bestFit="1" customWidth="1"/>
    <col min="6" max="6" width="18.140625" bestFit="1" customWidth="1"/>
    <col min="7" max="8" width="19.7109375" bestFit="1" customWidth="1"/>
    <col min="9" max="9" width="4.140625" bestFit="1" customWidth="1"/>
    <col min="10" max="11" width="6" bestFit="1" customWidth="1"/>
    <col min="12" max="12" width="5.7109375" bestFit="1" customWidth="1"/>
    <col min="13" max="13" width="7.5703125" bestFit="1" customWidth="1"/>
    <col min="14" max="14" width="3.7109375" bestFit="1" customWidth="1"/>
    <col min="15" max="15" width="7.5703125" bestFit="1" customWidth="1"/>
    <col min="16" max="16" width="7.140625" bestFit="1" customWidth="1"/>
    <col min="17" max="17" width="7.5703125" bestFit="1" customWidth="1"/>
    <col min="18" max="18" width="5" bestFit="1" customWidth="1"/>
    <col min="19" max="19" width="5.42578125" bestFit="1" customWidth="1"/>
    <col min="20" max="20" width="6.42578125" bestFit="1" customWidth="1"/>
    <col min="21" max="21" width="7.42578125" bestFit="1" customWidth="1"/>
    <col min="22" max="22" width="11.7109375" bestFit="1" customWidth="1"/>
    <col min="23" max="23" width="5.42578125" bestFit="1" customWidth="1"/>
    <col min="24" max="24" width="7.42578125" bestFit="1" customWidth="1"/>
    <col min="25" max="25" width="10.140625" bestFit="1" customWidth="1"/>
    <col min="26" max="26" width="9.28515625" bestFit="1" customWidth="1"/>
    <col min="27" max="27" width="8" bestFit="1" customWidth="1"/>
    <col min="28" max="28" width="4.140625" bestFit="1" customWidth="1"/>
    <col min="29" max="29" width="6" bestFit="1" customWidth="1"/>
    <col min="30" max="30" width="7.5703125" bestFit="1" customWidth="1"/>
    <col min="31" max="31" width="3.7109375" bestFit="1" customWidth="1"/>
    <col min="32" max="32" width="7.5703125" bestFit="1" customWidth="1"/>
    <col min="33" max="33" width="7.42578125" bestFit="1" customWidth="1"/>
    <col min="34" max="34" width="12.42578125" bestFit="1" customWidth="1"/>
    <col min="35" max="35" width="9.5703125" bestFit="1" customWidth="1"/>
    <col min="36" max="36" width="5.140625" bestFit="1" customWidth="1"/>
    <col min="37" max="38" width="6" bestFit="1" customWidth="1"/>
    <col min="39" max="39" width="7.5703125" bestFit="1" customWidth="1"/>
    <col min="40" max="40" width="5.42578125" bestFit="1" customWidth="1"/>
    <col min="41" max="41" width="7.42578125" bestFit="1" customWidth="1"/>
    <col min="42" max="42" width="12.7109375" bestFit="1" customWidth="1"/>
    <col min="43" max="43" width="7" bestFit="1" customWidth="1"/>
    <col min="44" max="44" width="7.42578125" bestFit="1" customWidth="1"/>
    <col min="45" max="45" width="10.140625" bestFit="1" customWidth="1"/>
    <col min="46" max="46" width="9.85546875" bestFit="1" customWidth="1"/>
    <col min="47" max="47" width="6" bestFit="1" customWidth="1"/>
    <col min="48" max="48" width="3.7109375" bestFit="1" customWidth="1"/>
    <col min="49" max="49" width="7.5703125" bestFit="1" customWidth="1"/>
    <col min="50" max="50" width="5.42578125" bestFit="1" customWidth="1"/>
    <col min="51" max="51" width="7.42578125" bestFit="1" customWidth="1"/>
    <col min="52" max="52" width="13" bestFit="1" customWidth="1"/>
    <col min="53" max="53" width="6" bestFit="1" customWidth="1"/>
    <col min="54" max="54" width="7.42578125" bestFit="1" customWidth="1"/>
    <col min="55" max="55" width="8" bestFit="1" customWidth="1"/>
    <col min="56" max="56" width="4.140625" bestFit="1" customWidth="1"/>
    <col min="57" max="57" width="6" bestFit="1" customWidth="1"/>
    <col min="58" max="58" width="7.5703125" bestFit="1" customWidth="1"/>
    <col min="59" max="59" width="3.7109375" bestFit="1" customWidth="1"/>
    <col min="60" max="61" width="7.5703125" bestFit="1" customWidth="1"/>
    <col min="62" max="62" width="5" bestFit="1" customWidth="1"/>
    <col min="63" max="63" width="5.42578125" bestFit="1" customWidth="1"/>
    <col min="64" max="64" width="6.42578125" bestFit="1" customWidth="1"/>
    <col min="65" max="65" width="7.42578125" bestFit="1" customWidth="1"/>
    <col min="66" max="66" width="9.140625" bestFit="1" customWidth="1"/>
    <col min="67" max="67" width="7.85546875" bestFit="1" customWidth="1"/>
    <col min="68" max="68" width="7.42578125" bestFit="1" customWidth="1"/>
    <col min="69" max="69" width="11.140625" bestFit="1" customWidth="1"/>
    <col min="70" max="70" width="7.85546875" bestFit="1" customWidth="1"/>
    <col min="71" max="71" width="7.42578125" bestFit="1" customWidth="1"/>
    <col min="72" max="72" width="5.140625" bestFit="1" customWidth="1"/>
    <col min="73" max="73" width="4.140625" bestFit="1" customWidth="1"/>
    <col min="74" max="74" width="6" bestFit="1" customWidth="1"/>
    <col min="75" max="75" width="5.7109375" bestFit="1" customWidth="1"/>
    <col min="76" max="76" width="7.5703125" bestFit="1" customWidth="1"/>
    <col min="77" max="77" width="7.140625" bestFit="1" customWidth="1"/>
    <col min="78" max="78" width="7.42578125" bestFit="1" customWidth="1"/>
    <col min="79" max="79" width="11.140625" bestFit="1" customWidth="1"/>
    <col min="80" max="80" width="7.5703125" bestFit="1" customWidth="1"/>
    <col min="81" max="81" width="5.140625" bestFit="1" customWidth="1"/>
    <col min="82" max="82" width="8" bestFit="1" customWidth="1"/>
    <col min="83" max="84" width="6" bestFit="1" customWidth="1"/>
    <col min="85" max="85" width="5.7109375" bestFit="1" customWidth="1"/>
    <col min="86" max="86" width="7.5703125" bestFit="1" customWidth="1"/>
    <col min="87" max="87" width="3.7109375" bestFit="1" customWidth="1"/>
    <col min="88" max="88" width="7.140625" bestFit="1" customWidth="1"/>
    <col min="89" max="89" width="7.5703125" bestFit="1" customWidth="1"/>
    <col min="90" max="90" width="5.42578125" bestFit="1" customWidth="1"/>
    <col min="91" max="91" width="7.42578125" bestFit="1" customWidth="1"/>
    <col min="92" max="92" width="10.7109375" bestFit="1" customWidth="1"/>
    <col min="93" max="93" width="9.42578125" bestFit="1" customWidth="1"/>
    <col min="94" max="94" width="7.42578125" bestFit="1" customWidth="1"/>
    <col min="95" max="95" width="7.7109375" bestFit="1" customWidth="1"/>
    <col min="96" max="96" width="4.140625" bestFit="1" customWidth="1"/>
    <col min="97" max="98" width="6" bestFit="1" customWidth="1"/>
    <col min="99" max="99" width="7.5703125" bestFit="1" customWidth="1"/>
    <col min="100" max="100" width="3.7109375" bestFit="1" customWidth="1"/>
    <col min="101" max="101" width="7.5703125" bestFit="1" customWidth="1"/>
    <col min="102" max="102" width="5" bestFit="1" customWidth="1"/>
    <col min="103" max="103" width="5.42578125" bestFit="1" customWidth="1"/>
    <col min="104" max="104" width="7.42578125" bestFit="1" customWidth="1"/>
    <col min="105" max="105" width="12.5703125" bestFit="1" customWidth="1"/>
    <col min="106" max="107" width="6" bestFit="1" customWidth="1"/>
    <col min="108" max="109" width="7.5703125" bestFit="1" customWidth="1"/>
    <col min="110" max="110" width="6.42578125" bestFit="1" customWidth="1"/>
    <col min="111" max="111" width="7.42578125" bestFit="1" customWidth="1"/>
    <col min="112" max="112" width="8.7109375" bestFit="1" customWidth="1"/>
    <col min="113" max="113" width="9.42578125" bestFit="1" customWidth="1"/>
    <col min="114" max="114" width="7.42578125" bestFit="1" customWidth="1"/>
    <col min="115" max="115" width="5.140625" bestFit="1" customWidth="1"/>
    <col min="116" max="116" width="8" bestFit="1" customWidth="1"/>
    <col min="117" max="117" width="6" bestFit="1" customWidth="1"/>
    <col min="118" max="118" width="5.7109375" bestFit="1" customWidth="1"/>
    <col min="119" max="120" width="7.5703125" bestFit="1" customWidth="1"/>
    <col min="121" max="121" width="6.42578125" bestFit="1" customWidth="1"/>
    <col min="122" max="122" width="7.42578125" bestFit="1" customWidth="1"/>
    <col min="123" max="123" width="12.5703125" bestFit="1" customWidth="1"/>
    <col min="124" max="124" width="9" bestFit="1" customWidth="1"/>
    <col min="125" max="125" width="5.140625" bestFit="1" customWidth="1"/>
    <col min="126" max="126" width="7.42578125" bestFit="1" customWidth="1"/>
    <col min="127" max="127" width="8" bestFit="1" customWidth="1"/>
    <col min="128" max="128" width="4.140625" bestFit="1" customWidth="1"/>
    <col min="129" max="129" width="6" bestFit="1" customWidth="1"/>
    <col min="130" max="130" width="7.5703125" bestFit="1" customWidth="1"/>
    <col min="131" max="131" width="7.140625" bestFit="1" customWidth="1"/>
    <col min="132" max="132" width="6.42578125" bestFit="1" customWidth="1"/>
    <col min="133" max="133" width="7.42578125" bestFit="1" customWidth="1"/>
    <col min="134" max="134" width="12.140625" bestFit="1" customWidth="1"/>
    <col min="135" max="135" width="9.42578125" bestFit="1" customWidth="1"/>
    <col min="136" max="136" width="8" bestFit="1" customWidth="1"/>
    <col min="137" max="137" width="4.140625" bestFit="1" customWidth="1"/>
    <col min="138" max="139" width="6" bestFit="1" customWidth="1"/>
    <col min="140" max="140" width="5.7109375" bestFit="1" customWidth="1"/>
    <col min="141" max="141" width="5.42578125" bestFit="1" customWidth="1"/>
    <col min="142" max="142" width="7.42578125" bestFit="1" customWidth="1"/>
    <col min="143" max="143" width="12.7109375" bestFit="1" customWidth="1"/>
    <col min="144" max="144" width="6.85546875" bestFit="1" customWidth="1"/>
    <col min="145" max="145" width="5.140625" bestFit="1" customWidth="1"/>
    <col min="146" max="146" width="7.42578125" bestFit="1" customWidth="1"/>
    <col min="147" max="147" width="5.140625" bestFit="1" customWidth="1"/>
    <col min="148" max="148" width="8" bestFit="1" customWidth="1"/>
    <col min="149" max="149" width="6" bestFit="1" customWidth="1"/>
    <col min="150" max="150" width="5.7109375" bestFit="1" customWidth="1"/>
    <col min="151" max="151" width="7.5703125" bestFit="1" customWidth="1"/>
    <col min="152" max="152" width="3.7109375" bestFit="1" customWidth="1"/>
    <col min="153" max="153" width="7.140625" bestFit="1" customWidth="1"/>
    <col min="154" max="154" width="7.5703125" bestFit="1" customWidth="1"/>
    <col min="155" max="155" width="5.42578125" bestFit="1" customWidth="1"/>
    <col min="156" max="156" width="6.42578125" bestFit="1" customWidth="1"/>
    <col min="157" max="157" width="7.42578125" bestFit="1" customWidth="1"/>
    <col min="158" max="158" width="10" bestFit="1" customWidth="1"/>
    <col min="159" max="159" width="7.42578125" bestFit="1" customWidth="1"/>
    <col min="160" max="160" width="5.140625" bestFit="1" customWidth="1"/>
    <col min="161" max="161" width="8" bestFit="1" customWidth="1"/>
    <col min="162" max="163" width="6" bestFit="1" customWidth="1"/>
    <col min="164" max="165" width="7.5703125" bestFit="1" customWidth="1"/>
    <col min="166" max="166" width="5" bestFit="1" customWidth="1"/>
    <col min="167" max="167" width="7.42578125" bestFit="1" customWidth="1"/>
    <col min="168" max="168" width="10.42578125" bestFit="1" customWidth="1"/>
    <col min="169" max="169" width="8.28515625" bestFit="1" customWidth="1"/>
    <col min="170" max="170" width="5.140625" bestFit="1" customWidth="1"/>
    <col min="171" max="171" width="7.42578125" bestFit="1" customWidth="1"/>
    <col min="172" max="172" width="7.7109375" bestFit="1" customWidth="1"/>
    <col min="173" max="173" width="5.140625" bestFit="1" customWidth="1"/>
    <col min="174" max="174" width="8" bestFit="1" customWidth="1"/>
    <col min="175" max="176" width="6" bestFit="1" customWidth="1"/>
    <col min="177" max="177" width="5.7109375" bestFit="1" customWidth="1"/>
    <col min="178" max="178" width="7.5703125" bestFit="1" customWidth="1"/>
    <col min="179" max="179" width="3.7109375" bestFit="1" customWidth="1"/>
    <col min="180" max="180" width="7.140625" bestFit="1" customWidth="1"/>
    <col min="181" max="181" width="7.5703125" bestFit="1" customWidth="1"/>
    <col min="182" max="182" width="5" bestFit="1" customWidth="1"/>
    <col min="183" max="183" width="5.42578125" bestFit="1" customWidth="1"/>
    <col min="184" max="184" width="7.42578125" bestFit="1" customWidth="1"/>
    <col min="185" max="185" width="11.42578125" bestFit="1" customWidth="1"/>
    <col min="186" max="186" width="9.28515625" bestFit="1" customWidth="1"/>
    <col min="187" max="187" width="12.42578125" bestFit="1" customWidth="1"/>
    <col min="188" max="188" width="11.7109375" bestFit="1" customWidth="1"/>
    <col min="189" max="189" width="16.28515625" bestFit="1" customWidth="1"/>
    <col min="190" max="190" width="9.7109375" bestFit="1" customWidth="1"/>
    <col min="191" max="191" width="9.140625" bestFit="1" customWidth="1"/>
    <col min="192" max="192" width="12.85546875" bestFit="1" customWidth="1"/>
    <col min="193" max="193" width="10.42578125" bestFit="1" customWidth="1"/>
    <col min="194" max="194" width="12.5703125" bestFit="1" customWidth="1"/>
    <col min="195" max="195" width="13.7109375" bestFit="1" customWidth="1"/>
    <col min="196" max="196" width="10.5703125" bestFit="1" customWidth="1"/>
    <col min="197" max="197" width="10.7109375" bestFit="1" customWidth="1"/>
    <col min="198" max="198" width="13.85546875" bestFit="1" customWidth="1"/>
    <col min="199" max="199" width="10" bestFit="1" customWidth="1"/>
    <col min="200" max="200" width="11.42578125" bestFit="1" customWidth="1"/>
    <col min="201" max="201" width="13.28515625" bestFit="1" customWidth="1"/>
    <col min="202" max="202" width="11.42578125" bestFit="1" customWidth="1"/>
    <col min="203" max="203" width="10.42578125" bestFit="1" customWidth="1"/>
    <col min="204" max="204" width="14.7109375" bestFit="1" customWidth="1"/>
    <col min="205" max="205" width="10" bestFit="1" customWidth="1"/>
    <col min="206" max="206" width="10.42578125" bestFit="1" customWidth="1"/>
    <col min="207" max="207" width="13.28515625" bestFit="1" customWidth="1"/>
    <col min="208" max="208" width="9.5703125" bestFit="1" customWidth="1"/>
    <col min="209" max="209" width="11.42578125" bestFit="1" customWidth="1"/>
    <col min="210" max="210" width="12.85546875" bestFit="1" customWidth="1"/>
    <col min="211" max="211" width="9.140625" bestFit="1" customWidth="1"/>
    <col min="212" max="212" width="10.7109375" bestFit="1" customWidth="1"/>
    <col min="213" max="213" width="12.28515625" bestFit="1" customWidth="1"/>
    <col min="214" max="214" width="8.28515625" bestFit="1" customWidth="1"/>
    <col min="215" max="215" width="11.42578125" bestFit="1" customWidth="1"/>
    <col min="216" max="216" width="11.5703125" bestFit="1" customWidth="1"/>
    <col min="217" max="217" width="11.85546875" bestFit="1" customWidth="1"/>
    <col min="218" max="218" width="10.7109375" bestFit="1" customWidth="1"/>
    <col min="219" max="219" width="15.28515625" bestFit="1" customWidth="1"/>
    <col min="220" max="220" width="10.42578125" bestFit="1" customWidth="1"/>
    <col min="221" max="221" width="12.5703125" bestFit="1" customWidth="1"/>
    <col min="222" max="222" width="13.7109375" bestFit="1" customWidth="1"/>
    <col min="223" max="223" width="11.42578125" bestFit="1" customWidth="1"/>
    <col min="224" max="224" width="12.5703125" bestFit="1" customWidth="1"/>
    <col min="225" max="225" width="14.7109375" bestFit="1" customWidth="1"/>
    <col min="226" max="226" width="8.85546875" bestFit="1" customWidth="1"/>
    <col min="227" max="227" width="9.42578125" bestFit="1" customWidth="1"/>
    <col min="228" max="228" width="12" bestFit="1" customWidth="1"/>
    <col min="229" max="229" width="12.28515625" bestFit="1" customWidth="1"/>
    <col min="230" max="230" width="9.42578125" bestFit="1" customWidth="1"/>
    <col min="231" max="231" width="15.5703125" bestFit="1" customWidth="1"/>
    <col min="232" max="232" width="11.42578125" bestFit="1" customWidth="1"/>
    <col min="233" max="233" width="9.42578125" bestFit="1" customWidth="1"/>
    <col min="234" max="234" width="14.7109375" bestFit="1" customWidth="1"/>
    <col min="235" max="235" width="9.42578125" bestFit="1" customWidth="1"/>
    <col min="236" max="236" width="10.7109375" bestFit="1" customWidth="1"/>
    <col min="237" max="237" width="12.5703125" bestFit="1" customWidth="1"/>
    <col min="238" max="238" width="11" bestFit="1" customWidth="1"/>
    <col min="239" max="239" width="10.7109375" bestFit="1" customWidth="1"/>
    <col min="240" max="240" width="14.28515625" bestFit="1" customWidth="1"/>
    <col min="241" max="241" width="11.85546875" bestFit="1" customWidth="1"/>
    <col min="242" max="242" width="9.140625" bestFit="1" customWidth="1"/>
    <col min="243" max="243" width="15.140625" bestFit="1" customWidth="1"/>
    <col min="244" max="244" width="9.85546875" bestFit="1" customWidth="1"/>
    <col min="245" max="245" width="10" bestFit="1" customWidth="1"/>
    <col min="246" max="246" width="13" bestFit="1" customWidth="1"/>
    <col min="247" max="247" width="11.42578125" bestFit="1" customWidth="1"/>
    <col min="248" max="248" width="10.7109375" bestFit="1" customWidth="1"/>
    <col min="249" max="249" width="14.7109375" bestFit="1" customWidth="1"/>
    <col min="250" max="250" width="12.42578125" bestFit="1" customWidth="1"/>
    <col min="251" max="251" width="11.42578125" bestFit="1" customWidth="1"/>
    <col min="252" max="252" width="15.85546875" bestFit="1" customWidth="1"/>
    <col min="253" max="254" width="11.42578125" bestFit="1" customWidth="1"/>
    <col min="255" max="255" width="14.7109375" bestFit="1" customWidth="1"/>
    <col min="256" max="256" width="10.42578125" bestFit="1" customWidth="1"/>
    <col min="257" max="257" width="9.42578125" bestFit="1" customWidth="1"/>
    <col min="258" max="258" width="13.7109375" bestFit="1" customWidth="1"/>
    <col min="259" max="259" width="11.140625" bestFit="1" customWidth="1"/>
    <col min="260" max="260" width="12.5703125" bestFit="1" customWidth="1"/>
    <col min="261" max="261" width="14.42578125" bestFit="1" customWidth="1"/>
    <col min="262" max="262" width="10.5703125" bestFit="1" customWidth="1"/>
    <col min="263" max="263" width="9.42578125" bestFit="1" customWidth="1"/>
    <col min="264" max="264" width="13.85546875" bestFit="1" customWidth="1"/>
    <col min="265" max="265" width="9.42578125" bestFit="1" customWidth="1"/>
    <col min="266" max="266" width="12.7109375" bestFit="1" customWidth="1"/>
    <col min="267" max="267" width="11.7109375" bestFit="1" customWidth="1"/>
    <col min="268" max="268" width="12.140625" bestFit="1" customWidth="1"/>
    <col min="269" max="269" width="10.42578125" bestFit="1" customWidth="1"/>
    <col min="270" max="270" width="15.42578125" bestFit="1" customWidth="1"/>
    <col min="271" max="271" width="13.42578125" bestFit="1" customWidth="1"/>
    <col min="272" max="272" width="11.140625" bestFit="1" customWidth="1"/>
    <col min="273" max="273" width="16.5703125" bestFit="1" customWidth="1"/>
    <col min="274" max="274" width="10.42578125" bestFit="1" customWidth="1"/>
    <col min="275" max="275" width="12.5703125" bestFit="1" customWidth="1"/>
    <col min="276" max="276" width="13.7109375" bestFit="1" customWidth="1"/>
    <col min="277" max="277" width="11.42578125" bestFit="1" customWidth="1"/>
    <col min="278" max="278" width="9.140625" bestFit="1" customWidth="1"/>
    <col min="279" max="279" width="14.7109375" bestFit="1" customWidth="1"/>
    <col min="280" max="280" width="12" bestFit="1" customWidth="1"/>
    <col min="281" max="281" width="9.42578125" bestFit="1" customWidth="1"/>
    <col min="282" max="282" width="15.28515625" bestFit="1" customWidth="1"/>
    <col min="283" max="283" width="14.140625" bestFit="1" customWidth="1"/>
    <col min="284" max="284" width="9.140625" bestFit="1" customWidth="1"/>
    <col min="285" max="285" width="17.42578125" bestFit="1" customWidth="1"/>
    <col min="286" max="286" width="14" bestFit="1" customWidth="1"/>
    <col min="287" max="287" width="9.140625" bestFit="1" customWidth="1"/>
    <col min="288" max="288" width="17.140625" bestFit="1" customWidth="1"/>
    <col min="289" max="289" width="9.42578125" bestFit="1" customWidth="1"/>
    <col min="290" max="290" width="12.5703125" bestFit="1" customWidth="1"/>
    <col min="291" max="291" width="12.140625" bestFit="1" customWidth="1"/>
    <col min="292" max="292" width="10.140625" bestFit="1" customWidth="1"/>
    <col min="293" max="293" width="10.7109375" bestFit="1" customWidth="1"/>
    <col min="294" max="294" width="13.42578125" bestFit="1" customWidth="1"/>
    <col min="295" max="295" width="10" bestFit="1" customWidth="1"/>
    <col min="296" max="296" width="10.7109375" bestFit="1" customWidth="1"/>
    <col min="297" max="297" width="13.28515625" bestFit="1" customWidth="1"/>
    <col min="298" max="298" width="13.5703125" bestFit="1" customWidth="1"/>
    <col min="299" max="299" width="10.7109375" bestFit="1" customWidth="1"/>
    <col min="300" max="300" width="16.85546875" bestFit="1" customWidth="1"/>
    <col min="301" max="301" width="10" bestFit="1" customWidth="1"/>
    <col min="302" max="302" width="10.7109375" bestFit="1" customWidth="1"/>
    <col min="303" max="303" width="13.28515625" bestFit="1" customWidth="1"/>
    <col min="304" max="304" width="11.140625" bestFit="1" customWidth="1"/>
    <col min="305" max="305" width="10.7109375" bestFit="1" customWidth="1"/>
    <col min="306" max="306" width="14.42578125" bestFit="1" customWidth="1"/>
    <col min="307" max="307" width="11.42578125" bestFit="1" customWidth="1"/>
    <col min="308" max="308" width="9.140625" bestFit="1" customWidth="1"/>
    <col min="309" max="309" width="14.7109375" bestFit="1" customWidth="1"/>
    <col min="310" max="310" width="11.85546875" bestFit="1" customWidth="1"/>
    <col min="311" max="311" width="12.7109375" bestFit="1" customWidth="1"/>
    <col min="312" max="312" width="15.140625" bestFit="1" customWidth="1"/>
    <col min="313" max="313" width="11.28515625" bestFit="1" customWidth="1"/>
    <col min="314" max="314" width="11.42578125" bestFit="1" customWidth="1"/>
    <col min="315" max="315" width="14.5703125" bestFit="1" customWidth="1"/>
    <col min="316" max="316" width="11.140625" bestFit="1" customWidth="1"/>
    <col min="317" max="317" width="12.7109375" bestFit="1" customWidth="1"/>
    <col min="318" max="318" width="14.5703125" bestFit="1" customWidth="1"/>
    <col min="319" max="319" width="10.42578125" bestFit="1" customWidth="1"/>
    <col min="320" max="320" width="12.5703125" bestFit="1" customWidth="1"/>
    <col min="321" max="321" width="13.7109375" bestFit="1" customWidth="1"/>
    <col min="322" max="322" width="11" bestFit="1" customWidth="1"/>
    <col min="323" max="323" width="11.42578125" bestFit="1" customWidth="1"/>
    <col min="324" max="324" width="14.28515625" bestFit="1" customWidth="1"/>
    <col min="325" max="325" width="11.85546875" bestFit="1" customWidth="1"/>
    <col min="326" max="326" width="11.42578125" bestFit="1" customWidth="1"/>
    <col min="327" max="327" width="15.28515625" bestFit="1" customWidth="1"/>
    <col min="328" max="328" width="11.28515625" bestFit="1" customWidth="1"/>
    <col min="329" max="329" width="11.42578125" bestFit="1" customWidth="1"/>
    <col min="330" max="330" width="14.5703125" bestFit="1" customWidth="1"/>
    <col min="331" max="331" width="9.5703125" bestFit="1" customWidth="1"/>
    <col min="332" max="332" width="12.5703125" bestFit="1" customWidth="1"/>
    <col min="333" max="333" width="12.7109375" bestFit="1" customWidth="1"/>
    <col min="334" max="334" width="10.28515625" bestFit="1" customWidth="1"/>
    <col min="335" max="335" width="10.140625" bestFit="1" customWidth="1"/>
    <col min="336" max="336" width="13.5703125" bestFit="1" customWidth="1"/>
    <col min="337" max="337" width="9.7109375" bestFit="1" customWidth="1"/>
    <col min="338" max="338" width="10.140625" bestFit="1" customWidth="1"/>
    <col min="339" max="339" width="13" bestFit="1" customWidth="1"/>
    <col min="340" max="340" width="8.140625" bestFit="1" customWidth="1"/>
    <col min="341" max="341" width="10.140625" bestFit="1" customWidth="1"/>
    <col min="342" max="342" width="11.28515625" bestFit="1" customWidth="1"/>
    <col min="343" max="343" width="10.28515625" bestFit="1" customWidth="1"/>
    <col min="344" max="344" width="11.42578125" bestFit="1" customWidth="1"/>
    <col min="345" max="345" width="13.5703125" bestFit="1" customWidth="1"/>
    <col min="346" max="346" width="10.85546875" bestFit="1" customWidth="1"/>
    <col min="347" max="347" width="10.42578125" bestFit="1" customWidth="1"/>
    <col min="348" max="348" width="14.140625" bestFit="1" customWidth="1"/>
    <col min="349" max="349" width="12.28515625" bestFit="1" customWidth="1"/>
    <col min="350" max="350" width="11.140625" bestFit="1" customWidth="1"/>
    <col min="351" max="351" width="15.7109375" bestFit="1" customWidth="1"/>
    <col min="352" max="352" width="10.28515625" bestFit="1" customWidth="1"/>
    <col min="353" max="353" width="9.42578125" bestFit="1" customWidth="1"/>
    <col min="354" max="354" width="13.7109375" bestFit="1" customWidth="1"/>
    <col min="355" max="355" width="13.5703125" bestFit="1" customWidth="1"/>
    <col min="356" max="356" width="9.140625" bestFit="1" customWidth="1"/>
    <col min="357" max="357" width="16.7109375" bestFit="1" customWidth="1"/>
    <col min="358" max="358" width="9.85546875" bestFit="1" customWidth="1"/>
    <col min="359" max="359" width="10.140625" bestFit="1" customWidth="1"/>
    <col min="360" max="360" width="13" bestFit="1" customWidth="1"/>
    <col min="361" max="361" width="12.85546875" bestFit="1" customWidth="1"/>
    <col min="362" max="362" width="13" bestFit="1" customWidth="1"/>
    <col min="363" max="363" width="16.140625" bestFit="1" customWidth="1"/>
    <col min="364" max="364" width="10.85546875" bestFit="1" customWidth="1"/>
    <col min="365" max="365" width="11.42578125" bestFit="1" customWidth="1"/>
    <col min="366" max="366" width="14.140625" bestFit="1" customWidth="1"/>
    <col min="367" max="367" width="9.5703125" bestFit="1" customWidth="1"/>
    <col min="368" max="368" width="11.42578125" bestFit="1" customWidth="1"/>
    <col min="369" max="369" width="12.85546875" bestFit="1" customWidth="1"/>
    <col min="370" max="370" width="11.85546875" bestFit="1" customWidth="1"/>
    <col min="371" max="371" width="12.7109375" bestFit="1" customWidth="1"/>
    <col min="372" max="372" width="15.140625" bestFit="1" customWidth="1"/>
    <col min="373" max="373" width="10" bestFit="1" customWidth="1"/>
    <col min="374" max="374" width="12.7109375" bestFit="1" customWidth="1"/>
    <col min="375" max="375" width="13.42578125" bestFit="1" customWidth="1"/>
    <col min="376" max="376" width="11.28515625" bestFit="1" customWidth="1"/>
    <col min="377" max="377" width="10.7109375" bestFit="1" customWidth="1"/>
    <col min="378" max="378" width="14.5703125" bestFit="1" customWidth="1"/>
    <col min="379" max="379" width="15.5703125" bestFit="1" customWidth="1"/>
    <col min="380" max="380" width="13" bestFit="1" customWidth="1"/>
    <col min="381" max="381" width="19" bestFit="1" customWidth="1"/>
    <col min="382" max="382" width="12.85546875" bestFit="1" customWidth="1"/>
    <col min="383" max="383" width="13" bestFit="1" customWidth="1"/>
    <col min="384" max="384" width="16.140625" bestFit="1" customWidth="1"/>
    <col min="385" max="385" width="9.140625" bestFit="1" customWidth="1"/>
    <col min="386" max="386" width="10" bestFit="1" customWidth="1"/>
    <col min="387" max="387" width="12.28515625" bestFit="1" customWidth="1"/>
    <col min="388" max="388" width="10.85546875" bestFit="1" customWidth="1"/>
    <col min="389" max="389" width="10" bestFit="1" customWidth="1"/>
    <col min="390" max="390" width="14.140625" bestFit="1" customWidth="1"/>
    <col min="391" max="391" width="12.85546875" bestFit="1" customWidth="1"/>
    <col min="392" max="392" width="11.42578125" bestFit="1" customWidth="1"/>
    <col min="393" max="393" width="16.140625" bestFit="1" customWidth="1"/>
    <col min="394" max="394" width="10.85546875" bestFit="1" customWidth="1"/>
    <col min="395" max="395" width="12.7109375" bestFit="1" customWidth="1"/>
    <col min="396" max="396" width="14.140625" bestFit="1" customWidth="1"/>
    <col min="397" max="397" width="11.42578125" bestFit="1" customWidth="1"/>
    <col min="398" max="398" width="12.140625" bestFit="1" customWidth="1"/>
    <col min="399" max="399" width="14.7109375" bestFit="1" customWidth="1"/>
    <col min="400" max="400" width="9" bestFit="1" customWidth="1"/>
    <col min="401" max="402" width="12.140625" bestFit="1" customWidth="1"/>
    <col min="403" max="403" width="11.85546875" bestFit="1" customWidth="1"/>
    <col min="404" max="404" width="11.42578125" bestFit="1" customWidth="1"/>
    <col min="405" max="405" width="15.140625" bestFit="1" customWidth="1"/>
    <col min="406" max="406" width="9.28515625" bestFit="1" customWidth="1"/>
    <col min="407" max="407" width="9.42578125" bestFit="1" customWidth="1"/>
    <col min="408" max="408" width="12.42578125" bestFit="1" customWidth="1"/>
    <col min="409" max="409" width="12" bestFit="1" customWidth="1"/>
    <col min="410" max="410" width="8.7109375" bestFit="1" customWidth="1"/>
    <col min="411" max="411" width="15.28515625" bestFit="1" customWidth="1"/>
    <col min="412" max="412" width="10.7109375" bestFit="1" customWidth="1"/>
    <col min="413" max="413" width="8.7109375" bestFit="1" customWidth="1"/>
    <col min="414" max="414" width="14.140625" bestFit="1" customWidth="1"/>
    <col min="415" max="415" width="9.85546875" bestFit="1" customWidth="1"/>
    <col min="416" max="416" width="12.5703125" bestFit="1" customWidth="1"/>
    <col min="417" max="417" width="13" bestFit="1" customWidth="1"/>
    <col min="418" max="418" width="9.85546875" bestFit="1" customWidth="1"/>
    <col min="419" max="419" width="9.42578125" bestFit="1" customWidth="1"/>
    <col min="420" max="420" width="13" bestFit="1" customWidth="1"/>
    <col min="421" max="421" width="11.85546875" bestFit="1" customWidth="1"/>
    <col min="422" max="422" width="9.140625" bestFit="1" customWidth="1"/>
    <col min="423" max="423" width="15.140625" bestFit="1" customWidth="1"/>
    <col min="424" max="424" width="9.5703125" bestFit="1" customWidth="1"/>
    <col min="425" max="425" width="10.140625" bestFit="1" customWidth="1"/>
    <col min="426" max="426" width="12.7109375" bestFit="1" customWidth="1"/>
    <col min="427" max="427" width="13.7109375" bestFit="1" customWidth="1"/>
    <col min="428" max="428" width="9.140625" bestFit="1" customWidth="1"/>
    <col min="429" max="429" width="16.85546875" bestFit="1" customWidth="1"/>
    <col min="430" max="430" width="9.140625" bestFit="1" customWidth="1"/>
    <col min="431" max="431" width="10.7109375" bestFit="1" customWidth="1"/>
    <col min="432" max="432" width="12.28515625" bestFit="1" customWidth="1"/>
    <col min="433" max="433" width="12.140625" bestFit="1" customWidth="1"/>
    <col min="434" max="434" width="9.140625" bestFit="1" customWidth="1"/>
    <col min="435" max="435" width="15.5703125" bestFit="1" customWidth="1"/>
    <col min="436" max="436" width="12.28515625" bestFit="1" customWidth="1"/>
    <col min="437" max="437" width="10.7109375" bestFit="1" customWidth="1"/>
    <col min="438" max="438" width="15.5703125" bestFit="1" customWidth="1"/>
    <col min="439" max="439" width="11" bestFit="1" customWidth="1"/>
    <col min="440" max="440" width="12.7109375" bestFit="1" customWidth="1"/>
    <col min="441" max="441" width="14.28515625" bestFit="1" customWidth="1"/>
    <col min="442" max="442" width="10.42578125" bestFit="1" customWidth="1"/>
    <col min="443" max="443" width="12.5703125" bestFit="1" customWidth="1"/>
    <col min="444" max="444" width="13.85546875" bestFit="1" customWidth="1"/>
    <col min="445" max="445" width="8.28515625" bestFit="1" customWidth="1"/>
    <col min="446" max="446" width="10.140625" bestFit="1" customWidth="1"/>
    <col min="447" max="447" width="11.42578125" bestFit="1" customWidth="1"/>
    <col min="448" max="448" width="10.42578125" bestFit="1" customWidth="1"/>
    <col min="449" max="449" width="12.5703125" bestFit="1" customWidth="1"/>
    <col min="450" max="450" width="13.7109375" bestFit="1" customWidth="1"/>
    <col min="451" max="451" width="10" bestFit="1" customWidth="1"/>
    <col min="452" max="452" width="8.7109375" bestFit="1" customWidth="1"/>
    <col min="453" max="453" width="13.42578125" bestFit="1" customWidth="1"/>
    <col min="454" max="454" width="10.42578125" bestFit="1" customWidth="1"/>
    <col min="455" max="455" width="9.140625" bestFit="1" customWidth="1"/>
    <col min="456" max="456" width="13.7109375" bestFit="1" customWidth="1"/>
    <col min="457" max="457" width="9.42578125" bestFit="1" customWidth="1"/>
    <col min="458" max="458" width="12.7109375" bestFit="1" customWidth="1"/>
    <col min="459" max="459" width="12.5703125" bestFit="1" customWidth="1"/>
    <col min="460" max="461" width="11.42578125" bestFit="1" customWidth="1"/>
    <col min="462" max="462" width="14.7109375" bestFit="1" customWidth="1"/>
    <col min="463" max="463" width="9.7109375" bestFit="1" customWidth="1"/>
    <col min="464" max="464" width="11.42578125" bestFit="1" customWidth="1"/>
    <col min="465" max="465" width="12.85546875" bestFit="1" customWidth="1"/>
    <col min="466" max="466" width="11.7109375" bestFit="1" customWidth="1"/>
    <col min="467" max="467" width="11.42578125" bestFit="1" customWidth="1"/>
    <col min="468" max="468" width="15" bestFit="1" customWidth="1"/>
    <col min="469" max="469" width="11.28515625" bestFit="1" customWidth="1"/>
    <col min="470" max="470" width="11.140625" bestFit="1" customWidth="1"/>
    <col min="471" max="471" width="14.5703125" bestFit="1" customWidth="1"/>
    <col min="472" max="472" width="8.5703125" bestFit="1" customWidth="1"/>
    <col min="473" max="473" width="10.42578125" bestFit="1" customWidth="1"/>
    <col min="474" max="474" width="11.7109375" bestFit="1" customWidth="1"/>
    <col min="475" max="475" width="9.5703125" bestFit="1" customWidth="1"/>
    <col min="476" max="476" width="10" bestFit="1" customWidth="1"/>
    <col min="477" max="477" width="12.7109375" bestFit="1" customWidth="1"/>
    <col min="478" max="478" width="11.7109375" bestFit="1" customWidth="1"/>
    <col min="479" max="479" width="12.5703125" bestFit="1" customWidth="1"/>
    <col min="480" max="480" width="15.140625" bestFit="1" customWidth="1"/>
    <col min="481" max="481" width="9.42578125" bestFit="1" customWidth="1"/>
    <col min="482" max="482" width="12.5703125" bestFit="1" customWidth="1"/>
    <col min="483" max="483" width="12.140625" bestFit="1" customWidth="1"/>
    <col min="484" max="484" width="9.42578125" bestFit="1" customWidth="1"/>
    <col min="485" max="485" width="12.5703125" bestFit="1" customWidth="1"/>
    <col min="486" max="486" width="10.7109375" bestFit="1" customWidth="1"/>
    <col min="487" max="487" width="9.42578125" bestFit="1" customWidth="1"/>
    <col min="488" max="488" width="12.5703125" bestFit="1" customWidth="1"/>
    <col min="489" max="489" width="12.28515625" bestFit="1" customWidth="1"/>
    <col min="490" max="490" width="9.42578125" bestFit="1" customWidth="1"/>
    <col min="491" max="491" width="12.5703125" bestFit="1" customWidth="1"/>
    <col min="492" max="492" width="12.140625" bestFit="1" customWidth="1"/>
    <col min="493" max="493" width="11.140625" bestFit="1" customWidth="1"/>
    <col min="494" max="494" width="12.5703125" bestFit="1" customWidth="1"/>
    <col min="495" max="495" width="14.42578125" bestFit="1" customWidth="1"/>
    <col min="496" max="496" width="11.5703125" bestFit="1" customWidth="1"/>
    <col min="497" max="497" width="10.42578125" bestFit="1" customWidth="1"/>
    <col min="498" max="498" width="14.85546875" bestFit="1" customWidth="1"/>
    <col min="499" max="499" width="10.85546875" bestFit="1" customWidth="1"/>
    <col min="500" max="500" width="12.140625" bestFit="1" customWidth="1"/>
    <col min="501" max="501" width="14.140625" bestFit="1" customWidth="1"/>
    <col min="502" max="502" width="11.85546875" bestFit="1" customWidth="1"/>
    <col min="503" max="503" width="12.42578125" bestFit="1" customWidth="1"/>
    <col min="504" max="504" width="15.140625" bestFit="1" customWidth="1"/>
    <col min="505" max="505" width="11.85546875" bestFit="1" customWidth="1"/>
    <col min="506" max="506" width="12.42578125" bestFit="1" customWidth="1"/>
    <col min="507" max="507" width="15.140625" bestFit="1" customWidth="1"/>
    <col min="508" max="508" width="10.140625" bestFit="1" customWidth="1"/>
    <col min="509" max="509" width="12.5703125" bestFit="1" customWidth="1"/>
    <col min="510" max="510" width="13.42578125" bestFit="1" customWidth="1"/>
    <col min="511" max="511" width="10.140625" bestFit="1" customWidth="1"/>
    <col min="512" max="512" width="12.140625" bestFit="1" customWidth="1"/>
    <col min="513" max="513" width="13.42578125" bestFit="1" customWidth="1"/>
    <col min="514" max="514" width="9.28515625" bestFit="1" customWidth="1"/>
    <col min="515" max="515" width="12.42578125" bestFit="1" customWidth="1"/>
    <col min="516" max="516" width="12.28515625" bestFit="1" customWidth="1"/>
    <col min="517" max="517" width="10.28515625" bestFit="1" customWidth="1"/>
    <col min="518" max="518" width="11.140625" bestFit="1" customWidth="1"/>
    <col min="519" max="519" width="13.5703125" bestFit="1" customWidth="1"/>
    <col min="520" max="520" width="10.28515625" bestFit="1" customWidth="1"/>
    <col min="521" max="521" width="11.140625" bestFit="1" customWidth="1"/>
    <col min="522" max="522" width="13.5703125" bestFit="1" customWidth="1"/>
    <col min="523" max="523" width="9.42578125" bestFit="1" customWidth="1"/>
    <col min="524" max="524" width="12.5703125" bestFit="1" customWidth="1"/>
    <col min="525" max="525" width="12.42578125" bestFit="1" customWidth="1"/>
    <col min="526" max="526" width="10.85546875" bestFit="1" customWidth="1"/>
    <col min="527" max="527" width="12.7109375" bestFit="1" customWidth="1"/>
    <col min="528" max="528" width="14.140625" bestFit="1" customWidth="1"/>
    <col min="529" max="530" width="12.42578125" bestFit="1" customWidth="1"/>
    <col min="531" max="531" width="15.7109375" bestFit="1" customWidth="1"/>
    <col min="532" max="532" width="10.5703125" bestFit="1" customWidth="1"/>
    <col min="533" max="533" width="11.42578125" bestFit="1" customWidth="1"/>
    <col min="534" max="534" width="13.85546875" bestFit="1" customWidth="1"/>
    <col min="535" max="535" width="9.7109375" bestFit="1" customWidth="1"/>
    <col min="536" max="536" width="12.5703125" bestFit="1" customWidth="1"/>
    <col min="537" max="537" width="12.85546875" bestFit="1" customWidth="1"/>
    <col min="538" max="538" width="12.42578125" bestFit="1" customWidth="1"/>
    <col min="539" max="539" width="12.5703125" bestFit="1" customWidth="1"/>
    <col min="540" max="540" width="15.7109375" bestFit="1" customWidth="1"/>
    <col min="541" max="541" width="10.28515625" bestFit="1" customWidth="1"/>
    <col min="542" max="542" width="12.7109375" bestFit="1" customWidth="1"/>
    <col min="543" max="543" width="13.7109375" bestFit="1" customWidth="1"/>
    <col min="544" max="544" width="9.140625" bestFit="1" customWidth="1"/>
    <col min="545" max="545" width="9.42578125" bestFit="1" customWidth="1"/>
    <col min="546" max="546" width="12.42578125" bestFit="1" customWidth="1"/>
    <col min="547" max="547" width="11" bestFit="1" customWidth="1"/>
    <col min="548" max="548" width="11.140625" bestFit="1" customWidth="1"/>
    <col min="549" max="549" width="14.28515625" bestFit="1" customWidth="1"/>
    <col min="550" max="550" width="11" bestFit="1" customWidth="1"/>
    <col min="551" max="551" width="11.140625" bestFit="1" customWidth="1"/>
    <col min="552" max="552" width="14.28515625" bestFit="1" customWidth="1"/>
    <col min="553" max="553" width="9.5703125" bestFit="1" customWidth="1"/>
    <col min="554" max="554" width="11.140625" bestFit="1" customWidth="1"/>
    <col min="555" max="555" width="12.7109375" bestFit="1" customWidth="1"/>
    <col min="556" max="556" width="9.28515625" bestFit="1" customWidth="1"/>
    <col min="557" max="557" width="9.42578125" bestFit="1" customWidth="1"/>
    <col min="558" max="558" width="12.42578125" bestFit="1" customWidth="1"/>
    <col min="559" max="559" width="11" bestFit="1" customWidth="1"/>
    <col min="560" max="560" width="9.42578125" bestFit="1" customWidth="1"/>
    <col min="561" max="561" width="14.28515625" bestFit="1" customWidth="1"/>
    <col min="562" max="562" width="10.85546875" bestFit="1" customWidth="1"/>
    <col min="563" max="563" width="12.7109375" bestFit="1" customWidth="1"/>
    <col min="564" max="564" width="14.140625" bestFit="1" customWidth="1"/>
    <col min="565" max="565" width="12.140625" bestFit="1" customWidth="1"/>
    <col min="566" max="566" width="12.7109375" bestFit="1" customWidth="1"/>
    <col min="567" max="567" width="15.42578125" bestFit="1" customWidth="1"/>
    <col min="568" max="568" width="9.42578125" bestFit="1" customWidth="1"/>
    <col min="569" max="569" width="12.5703125" bestFit="1" customWidth="1"/>
    <col min="570" max="570" width="11.42578125" bestFit="1" customWidth="1"/>
    <col min="571" max="571" width="9" bestFit="1" customWidth="1"/>
    <col min="572" max="572" width="12.140625" bestFit="1" customWidth="1"/>
    <col min="573" max="573" width="11.28515625" bestFit="1" customWidth="1"/>
    <col min="574" max="574" width="12.28515625" bestFit="1" customWidth="1"/>
    <col min="575" max="575" width="12.7109375" bestFit="1" customWidth="1"/>
    <col min="576" max="576" width="15.7109375" bestFit="1" customWidth="1"/>
    <col min="577" max="577" width="11.140625" bestFit="1" customWidth="1"/>
    <col min="578" max="578" width="12.7109375" bestFit="1" customWidth="1"/>
    <col min="579" max="579" width="14.5703125" bestFit="1" customWidth="1"/>
    <col min="580" max="580" width="10.7109375" bestFit="1" customWidth="1"/>
    <col min="581" max="581" width="12.7109375" bestFit="1" customWidth="1"/>
    <col min="582" max="582" width="14" bestFit="1" customWidth="1"/>
    <col min="583" max="583" width="11.42578125" bestFit="1" customWidth="1"/>
    <col min="584" max="584" width="12.7109375" bestFit="1" customWidth="1"/>
    <col min="585" max="585" width="14.7109375" bestFit="1" customWidth="1"/>
    <col min="586" max="586" width="9.5703125" bestFit="1" customWidth="1"/>
    <col min="587" max="587" width="12.7109375" bestFit="1" customWidth="1"/>
    <col min="588" max="588" width="11.5703125" bestFit="1" customWidth="1"/>
    <col min="589" max="589" width="9.42578125" bestFit="1" customWidth="1"/>
    <col min="590" max="590" width="12.7109375" bestFit="1" customWidth="1"/>
    <col min="591" max="591" width="12.5703125" bestFit="1" customWidth="1"/>
    <col min="592" max="592" width="9.85546875" bestFit="1" customWidth="1"/>
    <col min="594" max="594" width="13.28515625" bestFit="1" customWidth="1"/>
    <col min="595" max="595" width="9.5703125" bestFit="1" customWidth="1"/>
    <col min="596" max="597" width="12.7109375" bestFit="1" customWidth="1"/>
    <col min="598" max="598" width="12" bestFit="1" customWidth="1"/>
    <col min="599" max="599" width="11.42578125" bestFit="1" customWidth="1"/>
    <col min="600" max="600" width="15.28515625" bestFit="1" customWidth="1"/>
    <col min="601" max="601" width="7.5703125" bestFit="1" customWidth="1"/>
    <col min="603" max="603" width="10.7109375" bestFit="1" customWidth="1"/>
    <col min="604" max="604" width="11.85546875" bestFit="1" customWidth="1"/>
    <col min="605" max="605" width="9.42578125" bestFit="1" customWidth="1"/>
    <col min="606" max="606" width="15.140625" bestFit="1" customWidth="1"/>
    <col min="607" max="607" width="9.42578125" bestFit="1" customWidth="1"/>
    <col min="608" max="608" width="12.7109375" bestFit="1" customWidth="1"/>
    <col min="609" max="609" width="12.5703125" bestFit="1" customWidth="1"/>
    <col min="610" max="610" width="9.42578125" bestFit="1" customWidth="1"/>
    <col min="611" max="611" width="12.7109375" bestFit="1" customWidth="1"/>
    <col min="612" max="612" width="11.85546875" bestFit="1" customWidth="1"/>
    <col min="613" max="613" width="10.42578125" bestFit="1" customWidth="1"/>
    <col min="614" max="614" width="12.5703125" bestFit="1" customWidth="1"/>
    <col min="615" max="615" width="13.7109375" bestFit="1" customWidth="1"/>
    <col min="616" max="616" width="12" bestFit="1" customWidth="1"/>
    <col min="617" max="617" width="10.7109375" bestFit="1" customWidth="1"/>
    <col min="618" max="618" width="15.28515625" bestFit="1" customWidth="1"/>
    <col min="619" max="619" width="12" bestFit="1" customWidth="1"/>
    <col min="620" max="620" width="10.7109375" bestFit="1" customWidth="1"/>
    <col min="621" max="621" width="15.28515625" bestFit="1" customWidth="1"/>
    <col min="622" max="622" width="10.140625" bestFit="1" customWidth="1"/>
    <col min="623" max="623" width="12.5703125" bestFit="1" customWidth="1"/>
    <col min="624" max="624" width="13.42578125" bestFit="1" customWidth="1"/>
    <col min="625" max="625" width="12" bestFit="1" customWidth="1"/>
    <col min="626" max="626" width="12.5703125" bestFit="1" customWidth="1"/>
    <col min="627" max="627" width="15.28515625" bestFit="1" customWidth="1"/>
    <col min="628" max="628" width="9.5703125" bestFit="1" customWidth="1"/>
    <col min="629" max="629" width="12.5703125" bestFit="1" customWidth="1"/>
    <col min="630" max="630" width="12.85546875" bestFit="1" customWidth="1"/>
    <col min="632" max="632" width="11.42578125" bestFit="1" customWidth="1"/>
    <col min="633" max="633" width="12.42578125" bestFit="1" customWidth="1"/>
    <col min="634" max="634" width="11.140625" bestFit="1" customWidth="1"/>
    <col min="636" max="636" width="14.42578125" bestFit="1" customWidth="1"/>
    <col min="637" max="637" width="11.5703125" bestFit="1" customWidth="1"/>
    <col min="638" max="638" width="11.42578125" bestFit="1" customWidth="1"/>
    <col min="639" max="639" width="14.85546875" bestFit="1" customWidth="1"/>
    <col min="640" max="640" width="11.85546875" bestFit="1" customWidth="1"/>
    <col min="641" max="641" width="10.7109375" bestFit="1" customWidth="1"/>
    <col min="642" max="642" width="15.140625" bestFit="1" customWidth="1"/>
    <col min="643" max="643" width="12.7109375" bestFit="1" customWidth="1"/>
    <col min="644" max="644" width="10.7109375" bestFit="1" customWidth="1"/>
    <col min="645" max="645" width="16" bestFit="1" customWidth="1"/>
    <col min="646" max="646" width="10.140625" bestFit="1" customWidth="1"/>
    <col min="647" max="647" width="11.42578125" bestFit="1" customWidth="1"/>
    <col min="648" max="648" width="13.5703125" bestFit="1" customWidth="1"/>
    <col min="649" max="649" width="9.5703125" bestFit="1" customWidth="1"/>
    <col min="650" max="650" width="12.7109375" bestFit="1" customWidth="1"/>
    <col min="651" max="651" width="12.140625" bestFit="1" customWidth="1"/>
    <col min="652" max="652" width="14.140625" bestFit="1" customWidth="1"/>
    <col min="653" max="653" width="10.140625" bestFit="1" customWidth="1"/>
    <col min="654" max="654" width="17.140625" bestFit="1" customWidth="1"/>
    <col min="655" max="655" width="9.7109375" bestFit="1" customWidth="1"/>
    <col min="657" max="657" width="12.85546875" bestFit="1" customWidth="1"/>
    <col min="658" max="658" width="13" bestFit="1" customWidth="1"/>
    <col min="660" max="660" width="16.28515625" bestFit="1" customWidth="1"/>
    <col min="661" max="661" width="11.5703125" bestFit="1" customWidth="1"/>
    <col min="662" max="662" width="12.5703125" bestFit="1" customWidth="1"/>
    <col min="663" max="663" width="14.85546875" bestFit="1" customWidth="1"/>
    <col min="664" max="664" width="9.85546875" bestFit="1" customWidth="1"/>
    <col min="665" max="665" width="11.42578125" bestFit="1" customWidth="1"/>
    <col min="666" max="666" width="13.28515625" bestFit="1" customWidth="1"/>
    <col min="667" max="667" width="9.28515625" bestFit="1" customWidth="1"/>
    <col min="668" max="668" width="10.140625" bestFit="1" customWidth="1"/>
    <col min="669" max="669" width="12.42578125" bestFit="1" customWidth="1"/>
    <col min="670" max="670" width="9.42578125" bestFit="1" customWidth="1"/>
    <col min="671" max="671" width="10.140625" bestFit="1" customWidth="1"/>
    <col min="672" max="672" width="12.5703125" bestFit="1" customWidth="1"/>
    <col min="673" max="673" width="9.42578125" bestFit="1" customWidth="1"/>
    <col min="674" max="674" width="12.5703125" bestFit="1" customWidth="1"/>
    <col min="675" max="675" width="12" bestFit="1" customWidth="1"/>
    <col min="676" max="676" width="11.140625" bestFit="1" customWidth="1"/>
    <col min="677" max="677" width="10.7109375" bestFit="1" customWidth="1"/>
    <col min="678" max="678" width="14.5703125" bestFit="1" customWidth="1"/>
    <col min="679" max="679" width="10.42578125" bestFit="1" customWidth="1"/>
    <col min="680" max="680" width="10.7109375" bestFit="1" customWidth="1"/>
    <col min="681" max="681" width="13.7109375" bestFit="1" customWidth="1"/>
    <col min="682" max="682" width="12" bestFit="1" customWidth="1"/>
    <col min="683" max="683" width="9.42578125" bestFit="1" customWidth="1"/>
    <col min="684" max="684" width="15.28515625" bestFit="1" customWidth="1"/>
    <col min="685" max="685" width="9.7109375" bestFit="1" customWidth="1"/>
    <col min="686" max="686" width="12.42578125" bestFit="1" customWidth="1"/>
    <col min="687" max="687" width="13" bestFit="1" customWidth="1"/>
    <col min="688" max="688" width="8.85546875" bestFit="1" customWidth="1"/>
    <col min="689" max="689" width="11.42578125" bestFit="1" customWidth="1"/>
    <col min="690" max="690" width="12" bestFit="1" customWidth="1"/>
    <col min="691" max="691" width="9.5703125" bestFit="1" customWidth="1"/>
    <col min="692" max="692" width="11.42578125" bestFit="1" customWidth="1"/>
    <col min="693" max="693" width="12.7109375" bestFit="1" customWidth="1"/>
    <col min="694" max="695" width="11.42578125" bestFit="1" customWidth="1"/>
    <col min="696" max="696" width="14.85546875" bestFit="1" customWidth="1"/>
    <col min="697" max="697" width="10" bestFit="1" customWidth="1"/>
    <col min="698" max="698" width="8.7109375" bestFit="1" customWidth="1"/>
    <col min="699" max="699" width="13.28515625" bestFit="1" customWidth="1"/>
    <col min="700" max="700" width="9.5703125" bestFit="1" customWidth="1"/>
    <col min="701" max="701" width="12.5703125" bestFit="1" customWidth="1"/>
    <col min="702" max="702" width="12.85546875" bestFit="1" customWidth="1"/>
    <col min="703" max="703" width="9.42578125" bestFit="1" customWidth="1"/>
    <col min="704" max="704" width="12.5703125" bestFit="1" customWidth="1"/>
    <col min="705" max="705" width="11.7109375" bestFit="1" customWidth="1"/>
    <col min="706" max="706" width="9.28515625" bestFit="1" customWidth="1"/>
    <col min="707" max="707" width="12.42578125" bestFit="1" customWidth="1"/>
    <col min="708" max="708" width="12.140625" bestFit="1" customWidth="1"/>
    <col min="709" max="709" width="9.7109375" bestFit="1" customWidth="1"/>
    <col min="710" max="710" width="12.7109375" bestFit="1" customWidth="1"/>
    <col min="711" max="711" width="13" bestFit="1" customWidth="1"/>
    <col min="712" max="712" width="12.7109375" bestFit="1" customWidth="1"/>
    <col min="713" max="713" width="9.42578125" bestFit="1" customWidth="1"/>
    <col min="714" max="714" width="16" bestFit="1" customWidth="1"/>
    <col min="715" max="715" width="11.5703125" bestFit="1" customWidth="1"/>
    <col min="716" max="716" width="12.140625" bestFit="1" customWidth="1"/>
    <col min="717" max="717" width="14.85546875" bestFit="1" customWidth="1"/>
    <col min="718" max="718" width="12.28515625" bestFit="1" customWidth="1"/>
    <col min="719" max="719" width="12.42578125" bestFit="1" customWidth="1"/>
    <col min="720" max="720" width="15.5703125" bestFit="1" customWidth="1"/>
    <col min="721" max="721" width="11.85546875" bestFit="1" customWidth="1"/>
    <col min="722" max="722" width="12.7109375" bestFit="1" customWidth="1"/>
    <col min="723" max="723" width="15.140625" bestFit="1" customWidth="1"/>
    <col min="724" max="724" width="8.5703125" bestFit="1" customWidth="1"/>
    <col min="725" max="725" width="11.140625" bestFit="1" customWidth="1"/>
    <col min="726" max="726" width="11.7109375" bestFit="1" customWidth="1"/>
    <col min="727" max="727" width="12.42578125" bestFit="1" customWidth="1"/>
    <col min="728" max="728" width="11.42578125" bestFit="1" customWidth="1"/>
    <col min="729" max="729" width="15.7109375" bestFit="1" customWidth="1"/>
    <col min="730" max="730" width="11.28515625" bestFit="1" customWidth="1"/>
    <col min="731" max="731" width="9.42578125" bestFit="1" customWidth="1"/>
    <col min="732" max="732" width="14.5703125" bestFit="1" customWidth="1"/>
    <col min="733" max="733" width="9.42578125" bestFit="1" customWidth="1"/>
    <col min="734" max="734" width="11.140625" bestFit="1" customWidth="1"/>
    <col min="735" max="735" width="12.5703125" bestFit="1" customWidth="1"/>
    <col min="736" max="736" width="11.140625" bestFit="1" customWidth="1"/>
    <col min="737" max="737" width="10" bestFit="1" customWidth="1"/>
    <col min="738" max="738" width="14.42578125" bestFit="1" customWidth="1"/>
    <col min="739" max="739" width="9.28515625" bestFit="1" customWidth="1"/>
    <col min="740" max="740" width="12.42578125" bestFit="1" customWidth="1"/>
    <col min="741" max="741" width="10.85546875" bestFit="1" customWidth="1"/>
    <col min="742" max="742" width="9.85546875" bestFit="1" customWidth="1"/>
    <col min="743" max="743" width="10" bestFit="1" customWidth="1"/>
    <col min="744" max="744" width="13.28515625" bestFit="1" customWidth="1"/>
    <col min="745" max="745" width="10.7109375" bestFit="1" customWidth="1"/>
    <col min="746" max="746" width="12.5703125" bestFit="1" customWidth="1"/>
    <col min="747" max="747" width="14" bestFit="1" customWidth="1"/>
    <col min="748" max="748" width="10.140625" bestFit="1" customWidth="1"/>
    <col min="749" max="749" width="11.140625" bestFit="1" customWidth="1"/>
    <col min="750" max="750" width="13.42578125" bestFit="1" customWidth="1"/>
    <col min="751" max="751" width="10.28515625" bestFit="1" customWidth="1"/>
    <col min="752" max="752" width="8.7109375" bestFit="1" customWidth="1"/>
    <col min="753" max="753" width="13.5703125" bestFit="1" customWidth="1"/>
    <col min="754" max="754" width="8.140625" bestFit="1" customWidth="1"/>
    <col min="755" max="755" width="8.7109375" bestFit="1" customWidth="1"/>
    <col min="756" max="756" width="11.28515625" bestFit="1" customWidth="1"/>
    <col min="757" max="757" width="11.5703125" bestFit="1" customWidth="1"/>
    <col min="758" max="758" width="12.5703125" bestFit="1" customWidth="1"/>
    <col min="759" max="759" width="14.85546875" bestFit="1" customWidth="1"/>
    <col min="760" max="760" width="9.42578125" bestFit="1" customWidth="1"/>
    <col min="761" max="761" width="12.5703125" bestFit="1" customWidth="1"/>
    <col min="762" max="762" width="11.42578125" bestFit="1" customWidth="1"/>
    <col min="763" max="763" width="9.42578125" bestFit="1" customWidth="1"/>
    <col min="764" max="764" width="12.5703125" bestFit="1" customWidth="1"/>
    <col min="765" max="765" width="12.28515625" bestFit="1" customWidth="1"/>
    <col min="766" max="766" width="9" bestFit="1" customWidth="1"/>
    <col min="767" max="767" width="10.7109375" bestFit="1" customWidth="1"/>
    <col min="768" max="768" width="12.140625" bestFit="1" customWidth="1"/>
    <col min="769" max="769" width="9.42578125" bestFit="1" customWidth="1"/>
    <col min="770" max="770" width="10.7109375" bestFit="1" customWidth="1"/>
    <col min="771" max="771" width="12.7109375" bestFit="1" customWidth="1"/>
    <col min="772" max="772" width="9" bestFit="1" customWidth="1"/>
    <col min="773" max="774" width="12.140625" bestFit="1" customWidth="1"/>
    <col min="775" max="775" width="10.5703125" bestFit="1" customWidth="1"/>
    <col min="776" max="776" width="11.42578125" bestFit="1" customWidth="1"/>
    <col min="777" max="777" width="13.85546875" bestFit="1" customWidth="1"/>
    <col min="778" max="778" width="10.28515625" bestFit="1" customWidth="1"/>
    <col min="779" max="779" width="11.42578125" bestFit="1" customWidth="1"/>
    <col min="780" max="780" width="13.5703125" bestFit="1" customWidth="1"/>
    <col min="781" max="781" width="8.85546875" bestFit="1" customWidth="1"/>
    <col min="782" max="782" width="10" bestFit="1" customWidth="1"/>
    <col min="783" max="783" width="12" bestFit="1" customWidth="1"/>
    <col min="784" max="784" width="9.42578125" bestFit="1" customWidth="1"/>
    <col min="785" max="785" width="12.5703125" bestFit="1" customWidth="1"/>
    <col min="786" max="786" width="11.7109375" bestFit="1" customWidth="1"/>
    <col min="787" max="787" width="12" bestFit="1" customWidth="1"/>
    <col min="788" max="788" width="9.42578125" bestFit="1" customWidth="1"/>
    <col min="789" max="789" width="15.28515625" bestFit="1" customWidth="1"/>
    <col min="790" max="790" width="9.42578125" bestFit="1" customWidth="1"/>
    <col min="791" max="791" width="12.5703125" bestFit="1" customWidth="1"/>
    <col min="792" max="792" width="12.140625" bestFit="1" customWidth="1"/>
    <col min="793" max="793" width="9.5703125" bestFit="1" customWidth="1"/>
    <col min="794" max="794" width="12.42578125" bestFit="1" customWidth="1"/>
    <col min="795" max="795" width="12.85546875" bestFit="1" customWidth="1"/>
    <col min="796" max="796" width="9.42578125" bestFit="1" customWidth="1"/>
    <col min="797" max="797" width="12.42578125" bestFit="1" customWidth="1"/>
    <col min="798" max="798" width="12.5703125" bestFit="1" customWidth="1"/>
    <col min="799" max="799" width="11.28515625" bestFit="1" customWidth="1"/>
    <col min="800" max="800" width="11.42578125" bestFit="1" customWidth="1"/>
    <col min="801" max="801" width="14.5703125" bestFit="1" customWidth="1"/>
    <col min="802" max="802" width="9.7109375" bestFit="1" customWidth="1"/>
    <col min="803" max="803" width="12.7109375" bestFit="1" customWidth="1"/>
    <col min="804" max="804" width="12.85546875" bestFit="1" customWidth="1"/>
    <col min="805" max="805" width="11.85546875" bestFit="1" customWidth="1"/>
    <col min="806" max="806" width="12.7109375" bestFit="1" customWidth="1"/>
    <col min="807" max="807" width="15.140625" bestFit="1" customWidth="1"/>
    <col min="808" max="808" width="11.7109375" bestFit="1" customWidth="1"/>
    <col min="809" max="809" width="12.7109375" bestFit="1" customWidth="1"/>
    <col min="810" max="810" width="15" bestFit="1" customWidth="1"/>
    <col min="811" max="811" width="11.7109375" bestFit="1" customWidth="1"/>
    <col min="812" max="812" width="11.140625" bestFit="1" customWidth="1"/>
    <col min="813" max="813" width="15" bestFit="1" customWidth="1"/>
    <col min="814" max="814" width="10.7109375" bestFit="1" customWidth="1"/>
    <col min="815" max="815" width="10.140625" bestFit="1" customWidth="1"/>
    <col min="816" max="816" width="14" bestFit="1" customWidth="1"/>
    <col min="817" max="817" width="10.7109375" bestFit="1" customWidth="1"/>
    <col min="818" max="818" width="10" bestFit="1" customWidth="1"/>
    <col min="819" max="819" width="14" bestFit="1" customWidth="1"/>
    <col min="820" max="820" width="10.5703125" bestFit="1" customWidth="1"/>
    <col min="821" max="821" width="11.42578125" bestFit="1" customWidth="1"/>
    <col min="822" max="822" width="14" bestFit="1" customWidth="1"/>
    <col min="823" max="823" width="9.28515625" bestFit="1" customWidth="1"/>
    <col min="824" max="824" width="12.140625" bestFit="1" customWidth="1"/>
    <col min="825" max="825" width="12.42578125" bestFit="1" customWidth="1"/>
    <col min="826" max="826" width="8.5703125" bestFit="1" customWidth="1"/>
    <col min="827" max="827" width="10.7109375" bestFit="1" customWidth="1"/>
    <col min="828" max="828" width="11.85546875" bestFit="1" customWidth="1"/>
    <col min="829" max="829" width="10.85546875" bestFit="1" customWidth="1"/>
    <col min="830" max="830" width="12.5703125" bestFit="1" customWidth="1"/>
    <col min="831" max="831" width="14.140625" bestFit="1" customWidth="1"/>
    <col min="832" max="832" width="9.85546875" bestFit="1" customWidth="1"/>
    <col min="833" max="833" width="10.7109375" bestFit="1" customWidth="1"/>
    <col min="834" max="834" width="13.28515625" bestFit="1" customWidth="1"/>
    <col min="835" max="835" width="11.85546875" bestFit="1" customWidth="1"/>
    <col min="837" max="837" width="15.140625" bestFit="1" customWidth="1"/>
    <col min="838" max="838" width="10.28515625" bestFit="1" customWidth="1"/>
    <col min="839" max="839" width="9.42578125" bestFit="1" customWidth="1"/>
    <col min="840" max="840" width="13.5703125" bestFit="1" customWidth="1"/>
    <col min="841" max="841" width="10.7109375" bestFit="1" customWidth="1"/>
    <col min="842" max="842" width="12.7109375" bestFit="1" customWidth="1"/>
    <col min="843" max="843" width="14" bestFit="1" customWidth="1"/>
    <col min="844" max="844" width="9" bestFit="1" customWidth="1"/>
    <col min="845" max="845" width="12.140625" bestFit="1" customWidth="1"/>
    <col min="846" max="846" width="12" bestFit="1" customWidth="1"/>
    <col min="847" max="847" width="12.42578125" bestFit="1" customWidth="1"/>
    <col min="848" max="848" width="12.5703125" bestFit="1" customWidth="1"/>
    <col min="849" max="849" width="15.7109375" bestFit="1" customWidth="1"/>
    <col min="850" max="850" width="10.140625" bestFit="1" customWidth="1"/>
    <col min="851" max="851" width="13" bestFit="1" customWidth="1"/>
    <col min="852" max="852" width="13.42578125" bestFit="1" customWidth="1"/>
    <col min="853" max="853" width="10.85546875" bestFit="1" customWidth="1"/>
    <col min="854" max="854" width="10.140625" bestFit="1" customWidth="1"/>
    <col min="855" max="855" width="14.140625" bestFit="1" customWidth="1"/>
    <col min="856" max="857" width="11.42578125" bestFit="1" customWidth="1"/>
    <col min="858" max="858" width="14.7109375" bestFit="1" customWidth="1"/>
    <col min="859" max="859" width="12.140625" bestFit="1" customWidth="1"/>
    <col min="860" max="860" width="12.42578125" bestFit="1" customWidth="1"/>
    <col min="861" max="861" width="15.5703125" bestFit="1" customWidth="1"/>
    <col min="862" max="862" width="10.42578125" bestFit="1" customWidth="1"/>
    <col min="863" max="863" width="12.5703125" bestFit="1" customWidth="1"/>
    <col min="864" max="864" width="13.7109375" bestFit="1" customWidth="1"/>
    <col min="865" max="865" width="11.5703125" bestFit="1" customWidth="1"/>
    <col min="866" max="866" width="13" bestFit="1" customWidth="1"/>
    <col min="867" max="867" width="14.85546875" bestFit="1" customWidth="1"/>
    <col min="868" max="868" width="10.28515625" bestFit="1" customWidth="1"/>
    <col min="869" max="869" width="11.140625" bestFit="1" customWidth="1"/>
    <col min="870" max="870" width="13.5703125" bestFit="1" customWidth="1"/>
    <col min="871" max="871" width="11.85546875" bestFit="1" customWidth="1"/>
    <col min="872" max="872" width="13" bestFit="1" customWidth="1"/>
    <col min="873" max="873" width="15.140625" bestFit="1" customWidth="1"/>
    <col min="874" max="874" width="10.28515625" bestFit="1" customWidth="1"/>
    <col min="875" max="875" width="12.42578125" bestFit="1" customWidth="1"/>
    <col min="876" max="876" width="13.5703125" bestFit="1" customWidth="1"/>
    <col min="877" max="877" width="10.85546875" bestFit="1" customWidth="1"/>
    <col min="879" max="879" width="14.140625" bestFit="1" customWidth="1"/>
    <col min="880" max="880" width="10.140625" bestFit="1" customWidth="1"/>
    <col min="882" max="882" width="13.5703125" bestFit="1" customWidth="1"/>
    <col min="883" max="883" width="10.5703125" bestFit="1" customWidth="1"/>
    <col min="884" max="884" width="12.7109375" bestFit="1" customWidth="1"/>
    <col min="885" max="885" width="13.85546875" bestFit="1" customWidth="1"/>
    <col min="886" max="886" width="11.7109375" bestFit="1" customWidth="1"/>
    <col min="887" max="887" width="12.7109375" bestFit="1" customWidth="1"/>
    <col min="888" max="888" width="15" bestFit="1" customWidth="1"/>
    <col min="889" max="889" width="11.7109375" bestFit="1" customWidth="1"/>
    <col min="890" max="890" width="9.42578125" bestFit="1" customWidth="1"/>
    <col min="891" max="891" width="15.140625" bestFit="1" customWidth="1"/>
    <col min="892" max="892" width="9.7109375" bestFit="1" customWidth="1"/>
    <col min="893" max="893" width="12.5703125" bestFit="1" customWidth="1"/>
    <col min="894" max="894" width="12.85546875" bestFit="1" customWidth="1"/>
    <col min="895" max="895" width="13.42578125" bestFit="1" customWidth="1"/>
    <col min="896" max="896" width="12.5703125" bestFit="1" customWidth="1"/>
    <col min="897" max="897" width="16.5703125" bestFit="1" customWidth="1"/>
    <col min="898" max="898" width="13.5703125" bestFit="1" customWidth="1"/>
    <col min="899" max="899" width="12.5703125" bestFit="1" customWidth="1"/>
    <col min="900" max="900" width="16.7109375" bestFit="1" customWidth="1"/>
    <col min="901" max="901" width="14" bestFit="1" customWidth="1"/>
    <col min="902" max="902" width="13" bestFit="1" customWidth="1"/>
    <col min="903" max="903" width="17.42578125" bestFit="1" customWidth="1"/>
    <col min="904" max="904" width="12.28515625" bestFit="1" customWidth="1"/>
    <col min="905" max="905" width="13" bestFit="1" customWidth="1"/>
    <col min="906" max="906" width="15.7109375" bestFit="1" customWidth="1"/>
    <col min="907" max="907" width="12.7109375" bestFit="1" customWidth="1"/>
    <col min="908" max="908" width="13" bestFit="1" customWidth="1"/>
    <col min="909" max="909" width="16" bestFit="1" customWidth="1"/>
    <col min="910" max="910" width="13.42578125" bestFit="1" customWidth="1"/>
    <col min="911" max="911" width="10.140625" bestFit="1" customWidth="1"/>
    <col min="912" max="912" width="16.5703125" bestFit="1" customWidth="1"/>
    <col min="913" max="913" width="11" bestFit="1" customWidth="1"/>
    <col min="914" max="914" width="10.42578125" bestFit="1" customWidth="1"/>
    <col min="915" max="915" width="14.28515625" bestFit="1" customWidth="1"/>
    <col min="916" max="916" width="8.7109375" bestFit="1" customWidth="1"/>
    <col min="918" max="918" width="11.85546875" bestFit="1" customWidth="1"/>
    <col min="919" max="919" width="9.42578125" bestFit="1" customWidth="1"/>
    <col min="920" max="920" width="12.7109375" bestFit="1" customWidth="1"/>
    <col min="921" max="921" width="12" bestFit="1" customWidth="1"/>
    <col min="922" max="922" width="11.5703125" bestFit="1" customWidth="1"/>
    <col min="923" max="923" width="12.5703125" bestFit="1" customWidth="1"/>
    <col min="924" max="924" width="14.85546875" bestFit="1" customWidth="1"/>
    <col min="925" max="925" width="9.42578125" bestFit="1" customWidth="1"/>
    <col min="926" max="926" width="10.7109375" bestFit="1" customWidth="1"/>
    <col min="927" max="927" width="12.7109375" bestFit="1" customWidth="1"/>
    <col min="928" max="928" width="9.28515625" bestFit="1" customWidth="1"/>
    <col min="929" max="929" width="11.42578125" bestFit="1" customWidth="1"/>
    <col min="930" max="930" width="12.42578125" bestFit="1" customWidth="1"/>
    <col min="931" max="931" width="13" bestFit="1" customWidth="1"/>
    <col min="932" max="932" width="10.140625" bestFit="1" customWidth="1"/>
    <col min="933" max="933" width="16.28515625" bestFit="1" customWidth="1"/>
    <col min="934" max="934" width="12" bestFit="1" customWidth="1"/>
    <col min="935" max="935" width="10.140625" bestFit="1" customWidth="1"/>
    <col min="936" max="936" width="15.28515625" bestFit="1" customWidth="1"/>
    <col min="937" max="937" width="9.5703125" bestFit="1" customWidth="1"/>
    <col min="938" max="938" width="11.42578125" bestFit="1" customWidth="1"/>
    <col min="939" max="939" width="12.7109375" bestFit="1" customWidth="1"/>
    <col min="940" max="940" width="12.140625" bestFit="1" customWidth="1"/>
    <col min="941" max="941" width="10.140625" bestFit="1" customWidth="1"/>
    <col min="942" max="942" width="15.5703125" bestFit="1" customWidth="1"/>
    <col min="943" max="943" width="9.42578125" bestFit="1" customWidth="1"/>
    <col min="944" max="944" width="12.7109375" bestFit="1" customWidth="1"/>
    <col min="945" max="945" width="12" bestFit="1" customWidth="1"/>
    <col min="946" max="946" width="10.85546875" bestFit="1" customWidth="1"/>
    <col min="947" max="947" width="12.5703125" bestFit="1" customWidth="1"/>
    <col min="948" max="948" width="14.140625" bestFit="1" customWidth="1"/>
    <col min="949" max="949" width="10" bestFit="1" customWidth="1"/>
    <col min="950" max="950" width="9.42578125" bestFit="1" customWidth="1"/>
    <col min="951" max="951" width="13.28515625" bestFit="1" customWidth="1"/>
    <col min="952" max="952" width="12.140625" bestFit="1" customWidth="1"/>
    <col min="954" max="954" width="15.42578125" bestFit="1" customWidth="1"/>
    <col min="955" max="955" width="11.7109375" bestFit="1" customWidth="1"/>
    <col min="957" max="957" width="15" bestFit="1" customWidth="1"/>
    <col min="958" max="958" width="7.85546875" bestFit="1" customWidth="1"/>
    <col min="959" max="959" width="10.140625" bestFit="1" customWidth="1"/>
    <col min="960" max="960" width="11" bestFit="1" customWidth="1"/>
    <col min="961" max="961" width="9.42578125" bestFit="1" customWidth="1"/>
    <col min="962" max="962" width="10.7109375" bestFit="1" customWidth="1"/>
    <col min="963" max="963" width="12.5703125" bestFit="1" customWidth="1"/>
    <col min="964" max="964" width="11.5703125" bestFit="1" customWidth="1"/>
    <col min="965" max="965" width="12.42578125" bestFit="1" customWidth="1"/>
    <col min="966" max="966" width="15" bestFit="1" customWidth="1"/>
    <col min="967" max="967" width="10.28515625" bestFit="1" customWidth="1"/>
    <col min="968" max="968" width="11.42578125" bestFit="1" customWidth="1"/>
    <col min="969" max="969" width="13.5703125" bestFit="1" customWidth="1"/>
    <col min="970" max="970" width="11.42578125" bestFit="1" customWidth="1"/>
    <col min="971" max="971" width="12.5703125" bestFit="1" customWidth="1"/>
    <col min="972" max="972" width="14.7109375" bestFit="1" customWidth="1"/>
    <col min="973" max="973" width="8.5703125" bestFit="1" customWidth="1"/>
    <col min="974" max="974" width="10.42578125" bestFit="1" customWidth="1"/>
    <col min="975" max="975" width="11.85546875" bestFit="1" customWidth="1"/>
    <col min="976" max="976" width="9.5703125" bestFit="1" customWidth="1"/>
    <col min="977" max="978" width="12.7109375" bestFit="1" customWidth="1"/>
    <col min="979" max="979" width="7.7109375" bestFit="1" customWidth="1"/>
    <col min="980" max="980" width="9.42578125" bestFit="1" customWidth="1"/>
    <col min="981" max="981" width="10.85546875" bestFit="1" customWidth="1"/>
    <col min="982" max="983" width="10.7109375" bestFit="1" customWidth="1"/>
    <col min="984" max="984" width="14.140625" bestFit="1" customWidth="1"/>
    <col min="985" max="985" width="7.5703125" bestFit="1" customWidth="1"/>
    <col min="986" max="986" width="8.7109375" bestFit="1" customWidth="1"/>
    <col min="987" max="987" width="10" bestFit="1" customWidth="1"/>
    <col min="988" max="988" width="9.42578125" bestFit="1" customWidth="1"/>
    <col min="989" max="989" width="10" bestFit="1" customWidth="1"/>
    <col min="990" max="990" width="12.5703125" bestFit="1" customWidth="1"/>
    <col min="991" max="991" width="11.42578125" bestFit="1" customWidth="1"/>
    <col min="992" max="992" width="10" bestFit="1" customWidth="1"/>
    <col min="993" max="993" width="14.7109375" bestFit="1" customWidth="1"/>
    <col min="994" max="994" width="10.42578125" bestFit="1" customWidth="1"/>
    <col min="995" max="995" width="12.7109375" bestFit="1" customWidth="1"/>
    <col min="996" max="996" width="13.7109375" bestFit="1" customWidth="1"/>
    <col min="997" max="997" width="9.5703125" bestFit="1" customWidth="1"/>
    <col min="998" max="998" width="9.42578125" bestFit="1" customWidth="1"/>
    <col min="999" max="999" width="12.7109375" bestFit="1" customWidth="1"/>
    <col min="1000" max="1000" width="13.85546875" bestFit="1" customWidth="1"/>
    <col min="1001" max="1001" width="12.5703125" bestFit="1" customWidth="1"/>
    <col min="1002" max="1002" width="17" bestFit="1" customWidth="1"/>
    <col min="1003" max="1003" width="12.140625" bestFit="1" customWidth="1"/>
    <col min="1004" max="1004" width="9.42578125" bestFit="1" customWidth="1"/>
    <col min="1005" max="1005" width="15.42578125" bestFit="1" customWidth="1"/>
    <col min="1006" max="1006" width="10" bestFit="1" customWidth="1"/>
    <col min="1007" max="1007" width="10.7109375" bestFit="1" customWidth="1"/>
    <col min="1008" max="1008" width="13.28515625" bestFit="1" customWidth="1"/>
    <col min="1009" max="1009" width="10" bestFit="1" customWidth="1"/>
    <col min="1010" max="1010" width="12.5703125" bestFit="1" customWidth="1"/>
    <col min="1011" max="1011" width="13.42578125" bestFit="1" customWidth="1"/>
    <col min="1013" max="1013" width="11.42578125" bestFit="1" customWidth="1"/>
    <col min="1014" max="1014" width="12.28515625" bestFit="1" customWidth="1"/>
    <col min="1015" max="1015" width="9.85546875" bestFit="1" customWidth="1"/>
    <col min="1016" max="1016" width="11.42578125" bestFit="1" customWidth="1"/>
    <col min="1017" max="1017" width="13" bestFit="1" customWidth="1"/>
    <col min="1018" max="1018" width="9.28515625" bestFit="1" customWidth="1"/>
    <col min="1019" max="1019" width="11.42578125" bestFit="1" customWidth="1"/>
    <col min="1020" max="1020" width="12.42578125" bestFit="1" customWidth="1"/>
    <col min="1021" max="1021" width="9.42578125" bestFit="1" customWidth="1"/>
    <col min="1022" max="1022" width="12.7109375" bestFit="1" customWidth="1"/>
    <col min="1023" max="1023" width="10.7109375" bestFit="1" customWidth="1"/>
    <col min="1024" max="1024" width="7.85546875" bestFit="1" customWidth="1"/>
    <col min="1025" max="1025" width="10.42578125" bestFit="1" customWidth="1"/>
    <col min="1026" max="1026" width="11.140625" bestFit="1" customWidth="1"/>
    <col min="1027" max="1027" width="8" bestFit="1" customWidth="1"/>
    <col min="1028" max="1028" width="10.42578125" bestFit="1" customWidth="1"/>
    <col min="1029" max="1029" width="11.140625" bestFit="1" customWidth="1"/>
    <col min="1030" max="1030" width="7.42578125" bestFit="1" customWidth="1"/>
    <col min="1031" max="1031" width="10.42578125" bestFit="1" customWidth="1"/>
    <col min="1032" max="1032" width="10.5703125" bestFit="1" customWidth="1"/>
    <col min="1033" max="1033" width="11.140625" bestFit="1" customWidth="1"/>
    <col min="1034" max="1034" width="10.42578125" bestFit="1" customWidth="1"/>
    <col min="1035" max="1035" width="14.42578125" bestFit="1" customWidth="1"/>
    <col min="1036" max="1036" width="9.42578125" bestFit="1" customWidth="1"/>
    <col min="1037" max="1037" width="12.140625" bestFit="1" customWidth="1"/>
    <col min="1038" max="1038" width="12.5703125" bestFit="1" customWidth="1"/>
    <col min="1039" max="1039" width="9.7109375" bestFit="1" customWidth="1"/>
    <col min="1040" max="1040" width="12.5703125" bestFit="1" customWidth="1"/>
    <col min="1041" max="1041" width="12.85546875" bestFit="1" customWidth="1"/>
    <col min="1042" max="1042" width="11.7109375" bestFit="1" customWidth="1"/>
    <col min="1043" max="1043" width="12.42578125" bestFit="1" customWidth="1"/>
    <col min="1044" max="1044" width="15.140625" bestFit="1" customWidth="1"/>
    <col min="1045" max="1045" width="9.28515625" bestFit="1" customWidth="1"/>
    <col min="1046" max="1046" width="11.42578125" bestFit="1" customWidth="1"/>
    <col min="1047" max="1047" width="12.42578125" bestFit="1" customWidth="1"/>
    <col min="1048" max="1048" width="11.140625" bestFit="1" customWidth="1"/>
    <col min="1049" max="1049" width="9.42578125" bestFit="1" customWidth="1"/>
    <col min="1050" max="1050" width="14.42578125" bestFit="1" customWidth="1"/>
    <col min="1051" max="1051" width="12.5703125" bestFit="1" customWidth="1"/>
    <col min="1052" max="1052" width="9.42578125" bestFit="1" customWidth="1"/>
    <col min="1053" max="1053" width="15.85546875" bestFit="1" customWidth="1"/>
    <col min="1054" max="1054" width="11.140625" bestFit="1" customWidth="1"/>
    <col min="1055" max="1055" width="12.5703125" bestFit="1" customWidth="1"/>
    <col min="1056" max="1056" width="14.5703125" bestFit="1" customWidth="1"/>
    <col min="1057" max="1057" width="12.7109375" bestFit="1" customWidth="1"/>
    <col min="1058" max="1058" width="12.5703125" bestFit="1" customWidth="1"/>
    <col min="1059" max="1059" width="16" bestFit="1" customWidth="1"/>
    <col min="1061" max="1061" width="11.42578125" bestFit="1" customWidth="1"/>
    <col min="1062" max="1062" width="12.42578125" bestFit="1" customWidth="1"/>
    <col min="1063" max="1063" width="9.85546875" bestFit="1" customWidth="1"/>
    <col min="1064" max="1064" width="12.42578125" bestFit="1" customWidth="1"/>
    <col min="1065" max="1065" width="13.28515625" bestFit="1" customWidth="1"/>
    <col min="1066" max="1066" width="8.5703125" bestFit="1" customWidth="1"/>
    <col min="1067" max="1067" width="10.42578125" bestFit="1" customWidth="1"/>
    <col min="1068" max="1068" width="11.7109375" bestFit="1" customWidth="1"/>
    <col min="1069" max="1069" width="10.85546875" bestFit="1" customWidth="1"/>
    <col min="1070" max="1070" width="11.140625" bestFit="1" customWidth="1"/>
    <col min="1071" max="1071" width="14.140625" bestFit="1" customWidth="1"/>
    <col min="1072" max="1072" width="11.140625" bestFit="1" customWidth="1"/>
    <col min="1073" max="1073" width="12.5703125" bestFit="1" customWidth="1"/>
    <col min="1074" max="1074" width="14.42578125" bestFit="1" customWidth="1"/>
    <col min="1075" max="1075" width="9.85546875" bestFit="1" customWidth="1"/>
    <col min="1076" max="1076" width="11.42578125" bestFit="1" customWidth="1"/>
    <col min="1077" max="1077" width="13.28515625" bestFit="1" customWidth="1"/>
    <col min="1078" max="1078" width="8.85546875" bestFit="1" customWidth="1"/>
    <col min="1079" max="1079" width="11.42578125" bestFit="1" customWidth="1"/>
    <col min="1080" max="1080" width="12" bestFit="1" customWidth="1"/>
    <col min="1081" max="1081" width="10.42578125" bestFit="1" customWidth="1"/>
    <col min="1082" max="1082" width="9.42578125" bestFit="1" customWidth="1"/>
    <col min="1083" max="1083" width="13.7109375" bestFit="1" customWidth="1"/>
    <col min="1084" max="1084" width="9.85546875" bestFit="1" customWidth="1"/>
    <col min="1085" max="1085" width="10" bestFit="1" customWidth="1"/>
    <col min="1086" max="1086" width="13" bestFit="1" customWidth="1"/>
    <col min="1087" max="1087" width="9.28515625" bestFit="1" customWidth="1"/>
    <col min="1088" max="1088" width="12.42578125" bestFit="1" customWidth="1"/>
    <col min="1089" max="1089" width="11.28515625" bestFit="1" customWidth="1"/>
    <col min="1090" max="1090" width="9.28515625" bestFit="1" customWidth="1"/>
    <col min="1091" max="1091" width="12.42578125" bestFit="1" customWidth="1"/>
    <col min="1092" max="1092" width="11.42578125" bestFit="1" customWidth="1"/>
    <col min="1093" max="1093" width="10.140625" bestFit="1" customWidth="1"/>
    <col min="1094" max="1094" width="10.7109375" bestFit="1" customWidth="1"/>
    <col min="1095" max="1095" width="13.42578125" bestFit="1" customWidth="1"/>
    <col min="1096" max="1096" width="11.42578125" bestFit="1" customWidth="1"/>
    <col min="1097" max="1097" width="9.42578125" bestFit="1" customWidth="1"/>
    <col min="1098" max="1098" width="14.7109375" bestFit="1" customWidth="1"/>
    <col min="1099" max="1099" width="8.85546875" bestFit="1" customWidth="1"/>
    <col min="1100" max="1100" width="9.42578125" bestFit="1" customWidth="1"/>
    <col min="1101" max="1101" width="12" bestFit="1" customWidth="1"/>
    <col min="1102" max="1103" width="9.42578125" bestFit="1" customWidth="1"/>
    <col min="1104" max="1104" width="12.5703125" bestFit="1" customWidth="1"/>
    <col min="1105" max="1105" width="10.85546875" bestFit="1" customWidth="1"/>
    <col min="1106" max="1106" width="12.5703125" bestFit="1" customWidth="1"/>
    <col min="1107" max="1107" width="14.140625" bestFit="1" customWidth="1"/>
    <col min="1108" max="1108" width="11" bestFit="1" customWidth="1"/>
    <col min="1109" max="1109" width="12.5703125" bestFit="1" customWidth="1"/>
    <col min="1110" max="1110" width="14.28515625" bestFit="1" customWidth="1"/>
    <col min="1111" max="1111" width="9.5703125" bestFit="1" customWidth="1"/>
    <col min="1112" max="1112" width="10.140625" bestFit="1" customWidth="1"/>
    <col min="1113" max="1113" width="12.85546875" bestFit="1" customWidth="1"/>
    <col min="1114" max="1114" width="8.28515625" bestFit="1" customWidth="1"/>
    <col min="1115" max="1115" width="10" bestFit="1" customWidth="1"/>
    <col min="1116" max="1116" width="11.42578125" bestFit="1" customWidth="1"/>
    <col min="1117" max="1117" width="10" bestFit="1" customWidth="1"/>
    <col min="1118" max="1118" width="10.7109375" bestFit="1" customWidth="1"/>
    <col min="1119" max="1119" width="13.28515625" bestFit="1" customWidth="1"/>
    <col min="1120" max="1120" width="9.42578125" bestFit="1" customWidth="1"/>
    <col min="1121" max="1122" width="12.5703125" bestFit="1" customWidth="1"/>
    <col min="1123" max="1123" width="10.140625" bestFit="1" customWidth="1"/>
    <col min="1124" max="1124" width="12.5703125" bestFit="1" customWidth="1"/>
    <col min="1125" max="1125" width="13.42578125" bestFit="1" customWidth="1"/>
    <col min="1126" max="1126" width="8" bestFit="1" customWidth="1"/>
    <col min="1128" max="1128" width="11.140625" bestFit="1" customWidth="1"/>
    <col min="1129" max="1129" width="8.140625" bestFit="1" customWidth="1"/>
    <col min="1131" max="1131" width="11.28515625" bestFit="1" customWidth="1"/>
    <col min="1132" max="1132" width="9.28515625" bestFit="1" customWidth="1"/>
    <col min="1133" max="1133" width="11.140625" bestFit="1" customWidth="1"/>
    <col min="1134" max="1134" width="12.42578125" bestFit="1" customWidth="1"/>
    <col min="1135" max="1135" width="9.85546875" bestFit="1" customWidth="1"/>
    <col min="1136" max="1136" width="11.42578125" bestFit="1" customWidth="1"/>
    <col min="1137" max="1137" width="13" bestFit="1" customWidth="1"/>
    <col min="1138" max="1138" width="10.7109375" bestFit="1" customWidth="1"/>
    <col min="1139" max="1139" width="12.5703125" bestFit="1" customWidth="1"/>
    <col min="1140" max="1140" width="14" bestFit="1" customWidth="1"/>
    <col min="1141" max="1141" width="8.28515625" bestFit="1" customWidth="1"/>
    <col min="1142" max="1142" width="11.42578125" bestFit="1" customWidth="1"/>
    <col min="1143" max="1143" width="11.140625" bestFit="1" customWidth="1"/>
    <col min="1144" max="1144" width="10.28515625" bestFit="1" customWidth="1"/>
    <col min="1145" max="1145" width="12.5703125" bestFit="1" customWidth="1"/>
    <col min="1146" max="1146" width="13.7109375" bestFit="1" customWidth="1"/>
    <col min="1147" max="1147" width="9.85546875" bestFit="1" customWidth="1"/>
    <col min="1148" max="1148" width="13" bestFit="1" customWidth="1"/>
    <col min="1149" max="1149" width="12.5703125" bestFit="1" customWidth="1"/>
    <col min="1150" max="1150" width="10.42578125" bestFit="1" customWidth="1"/>
    <col min="1151" max="1151" width="11.42578125" bestFit="1" customWidth="1"/>
    <col min="1152" max="1152" width="13.7109375" bestFit="1" customWidth="1"/>
    <col min="1153" max="1153" width="9.42578125" bestFit="1" customWidth="1"/>
    <col min="1154" max="1154" width="12.7109375" bestFit="1" customWidth="1"/>
    <col min="1155" max="1155" width="10.85546875" bestFit="1" customWidth="1"/>
    <col min="1156" max="1156" width="11.85546875" bestFit="1" customWidth="1"/>
    <col min="1157" max="1157" width="11.42578125" bestFit="1" customWidth="1"/>
    <col min="1158" max="1158" width="15.140625" bestFit="1" customWidth="1"/>
    <col min="1159" max="1159" width="9.42578125" bestFit="1" customWidth="1"/>
    <col min="1160" max="1160" width="12.7109375" bestFit="1" customWidth="1"/>
    <col min="1161" max="1161" width="12" bestFit="1" customWidth="1"/>
    <col min="1162" max="1162" width="11.42578125" bestFit="1" customWidth="1"/>
    <col min="1163" max="1163" width="10" bestFit="1" customWidth="1"/>
    <col min="1164" max="1164" width="14.7109375" bestFit="1" customWidth="1"/>
    <col min="1165" max="1165" width="10.140625" bestFit="1" customWidth="1"/>
    <col min="1166" max="1166" width="10.7109375" bestFit="1" customWidth="1"/>
    <col min="1167" max="1167" width="13.42578125" bestFit="1" customWidth="1"/>
    <col min="1168" max="1168" width="9.42578125" bestFit="1" customWidth="1"/>
    <col min="1169" max="1169" width="11.42578125" bestFit="1" customWidth="1"/>
    <col min="1170" max="1170" width="12.7109375" bestFit="1" customWidth="1"/>
    <col min="1171" max="1171" width="9.5703125" bestFit="1" customWidth="1"/>
    <col min="1172" max="1172" width="12.7109375" bestFit="1" customWidth="1"/>
    <col min="1173" max="1173" width="10.85546875" bestFit="1" customWidth="1"/>
    <col min="1174" max="1174" width="9.5703125" bestFit="1" customWidth="1"/>
    <col min="1175" max="1175" width="12.7109375" bestFit="1" customWidth="1"/>
    <col min="1176" max="1176" width="12" bestFit="1" customWidth="1"/>
    <col min="1177" max="1177" width="10.85546875" bestFit="1" customWidth="1"/>
    <col min="1178" max="1178" width="10" bestFit="1" customWidth="1"/>
    <col min="1179" max="1179" width="14.140625" bestFit="1" customWidth="1"/>
    <col min="1180" max="1180" width="11.85546875" bestFit="1" customWidth="1"/>
    <col min="1181" max="1181" width="13" bestFit="1" customWidth="1"/>
    <col min="1182" max="1182" width="15.28515625" bestFit="1" customWidth="1"/>
    <col min="1183" max="1183" width="11.28515625" bestFit="1" customWidth="1"/>
    <col min="1184" max="1184" width="13" bestFit="1" customWidth="1"/>
    <col min="1185" max="1185" width="14.5703125" bestFit="1" customWidth="1"/>
    <col min="1186" max="1186" width="10.28515625" bestFit="1" customWidth="1"/>
    <col min="1187" max="1187" width="13" bestFit="1" customWidth="1"/>
    <col min="1188" max="1188" width="13.5703125" bestFit="1" customWidth="1"/>
    <col min="1191" max="1191" width="12.28515625" bestFit="1" customWidth="1"/>
    <col min="1192" max="1192" width="11.85546875" bestFit="1" customWidth="1"/>
    <col min="1194" max="1194" width="15.140625" bestFit="1" customWidth="1"/>
    <col min="1195" max="1195" width="12" bestFit="1" customWidth="1"/>
    <col min="1196" max="1196" width="10.42578125" bestFit="1" customWidth="1"/>
    <col min="1197" max="1197" width="15.42578125" bestFit="1" customWidth="1"/>
    <col min="1198" max="1199" width="11.42578125" bestFit="1" customWidth="1"/>
    <col min="1200" max="1200" width="14.7109375" bestFit="1" customWidth="1"/>
    <col min="1201" max="1201" width="10.5703125" bestFit="1" customWidth="1"/>
    <col min="1203" max="1203" width="13.85546875" bestFit="1" customWidth="1"/>
    <col min="1204" max="1204" width="13.28515625" bestFit="1" customWidth="1"/>
    <col min="1206" max="1206" width="16.42578125" bestFit="1" customWidth="1"/>
    <col min="1207" max="1207" width="13.42578125" bestFit="1" customWidth="1"/>
    <col min="1208" max="1208" width="12.7109375" bestFit="1" customWidth="1"/>
    <col min="1209" max="1209" width="16.5703125" bestFit="1" customWidth="1"/>
    <col min="1210" max="1210" width="12.28515625" bestFit="1" customWidth="1"/>
    <col min="1211" max="1211" width="12.7109375" bestFit="1" customWidth="1"/>
    <col min="1212" max="1212" width="15.5703125" bestFit="1" customWidth="1"/>
    <col min="1213" max="1213" width="13.5703125" bestFit="1" customWidth="1"/>
    <col min="1214" max="1214" width="12.7109375" bestFit="1" customWidth="1"/>
    <col min="1215" max="1215" width="16.7109375" bestFit="1" customWidth="1"/>
    <col min="1216" max="1216" width="11.5703125" bestFit="1" customWidth="1"/>
    <col min="1217" max="1217" width="13" bestFit="1" customWidth="1"/>
    <col min="1218" max="1218" width="14.85546875" bestFit="1" customWidth="1"/>
    <col min="1219" max="1219" width="11.140625" bestFit="1" customWidth="1"/>
    <col min="1220" max="1220" width="10.140625" bestFit="1" customWidth="1"/>
    <col min="1221" max="1221" width="14.42578125" bestFit="1" customWidth="1"/>
    <col min="1222" max="1222" width="14.140625" bestFit="1" customWidth="1"/>
    <col min="1223" max="1223" width="8.7109375" bestFit="1" customWidth="1"/>
    <col min="1224" max="1224" width="17.42578125" bestFit="1" customWidth="1"/>
    <col min="1225" max="1226" width="11.42578125" bestFit="1" customWidth="1"/>
    <col min="1227" max="1227" width="14.7109375" bestFit="1" customWidth="1"/>
    <col min="1228" max="1228" width="12.7109375" bestFit="1" customWidth="1"/>
    <col min="1229" max="1229" width="10.140625" bestFit="1" customWidth="1"/>
    <col min="1230" max="1230" width="16" bestFit="1" customWidth="1"/>
    <col min="1231" max="1231" width="12" bestFit="1" customWidth="1"/>
    <col min="1232" max="1232" width="12.7109375" bestFit="1" customWidth="1"/>
    <col min="1233" max="1233" width="15.28515625" bestFit="1" customWidth="1"/>
    <col min="1234" max="1234" width="10.140625" bestFit="1" customWidth="1"/>
    <col min="1235" max="1235" width="13" bestFit="1" customWidth="1"/>
    <col min="1236" max="1236" width="13.5703125" bestFit="1" customWidth="1"/>
    <col min="1237" max="1237" width="10.5703125" bestFit="1" customWidth="1"/>
    <col min="1238" max="1238" width="11.42578125" bestFit="1" customWidth="1"/>
    <col min="1239" max="1239" width="13.85546875" bestFit="1" customWidth="1"/>
    <col min="1240" max="1240" width="11" bestFit="1" customWidth="1"/>
    <col min="1241" max="1241" width="11.42578125" bestFit="1" customWidth="1"/>
    <col min="1242" max="1242" width="14.28515625" bestFit="1" customWidth="1"/>
    <col min="1243" max="1243" width="11.42578125" bestFit="1" customWidth="1"/>
    <col min="1244" max="1244" width="10.7109375" bestFit="1" customWidth="1"/>
    <col min="1245" max="1245" width="14.7109375" bestFit="1" customWidth="1"/>
    <col min="1246" max="1246" width="11.5703125" bestFit="1" customWidth="1"/>
    <col min="1247" max="1247" width="12.140625" bestFit="1" customWidth="1"/>
    <col min="1248" max="1248" width="14.85546875" bestFit="1" customWidth="1"/>
    <col min="1249" max="1249" width="10" bestFit="1" customWidth="1"/>
    <col min="1250" max="1250" width="12.7109375" bestFit="1" customWidth="1"/>
    <col min="1251" max="1251" width="13.28515625" bestFit="1" customWidth="1"/>
    <col min="1252" max="1252" width="8.28515625" bestFit="1" customWidth="1"/>
    <col min="1253" max="1254" width="11.42578125" bestFit="1" customWidth="1"/>
    <col min="1255" max="1255" width="11.5703125" bestFit="1" customWidth="1"/>
    <col min="1256" max="1256" width="12.5703125" bestFit="1" customWidth="1"/>
    <col min="1257" max="1257" width="14.85546875" bestFit="1" customWidth="1"/>
    <col min="1258" max="1258" width="13.5703125" bestFit="1" customWidth="1"/>
    <col min="1259" max="1259" width="11.42578125" bestFit="1" customWidth="1"/>
    <col min="1260" max="1260" width="16.85546875" bestFit="1" customWidth="1"/>
    <col min="1261" max="1261" width="13.85546875" bestFit="1" customWidth="1"/>
    <col min="1262" max="1262" width="9.42578125" bestFit="1" customWidth="1"/>
    <col min="1263" max="1263" width="17" bestFit="1" customWidth="1"/>
    <col min="1264" max="1264" width="9.7109375" bestFit="1" customWidth="1"/>
    <col min="1265" max="1265" width="10.42578125" bestFit="1" customWidth="1"/>
    <col min="1266" max="1266" width="12.85546875" bestFit="1" customWidth="1"/>
    <col min="1267" max="1267" width="12.42578125" bestFit="1" customWidth="1"/>
    <col min="1268" max="1268" width="13" bestFit="1" customWidth="1"/>
    <col min="1269" max="1269" width="15.7109375" bestFit="1" customWidth="1"/>
    <col min="1270" max="1270" width="10.7109375" bestFit="1" customWidth="1"/>
    <col min="1271" max="1271" width="13" bestFit="1" customWidth="1"/>
    <col min="1272" max="1272" width="14" bestFit="1" customWidth="1"/>
    <col min="1273" max="1273" width="12.5703125" bestFit="1" customWidth="1"/>
    <col min="1274" max="1274" width="10.7109375" bestFit="1" customWidth="1"/>
    <col min="1275" max="1275" width="15.85546875" bestFit="1" customWidth="1"/>
    <col min="1276" max="1276" width="11.28515625" bestFit="1" customWidth="1"/>
    <col min="1277" max="1277" width="12.5703125" bestFit="1" customWidth="1"/>
    <col min="1278" max="1278" width="14.5703125" bestFit="1" customWidth="1"/>
    <col min="1279" max="1279" width="11.7109375" bestFit="1" customWidth="1"/>
    <col min="1280" max="1280" width="12.7109375" bestFit="1" customWidth="1"/>
    <col min="1281" max="1281" width="15" bestFit="1" customWidth="1"/>
    <col min="1282" max="1282" width="10.5703125" bestFit="1" customWidth="1"/>
    <col min="1283" max="1283" width="12.5703125" bestFit="1" customWidth="1"/>
    <col min="1284" max="1284" width="13.85546875" bestFit="1" customWidth="1"/>
    <col min="1285" max="1285" width="10" bestFit="1" customWidth="1"/>
    <col min="1286" max="1286" width="12.7109375" bestFit="1" customWidth="1"/>
    <col min="1287" max="1287" width="13.28515625" bestFit="1" customWidth="1"/>
    <col min="1288" max="1288" width="12.42578125" bestFit="1" customWidth="1"/>
    <col min="1289" max="1289" width="10.42578125" bestFit="1" customWidth="1"/>
    <col min="1290" max="1290" width="15.7109375" bestFit="1" customWidth="1"/>
    <col min="1291" max="1291" width="9.85546875" bestFit="1" customWidth="1"/>
    <col min="1292" max="1292" width="10.42578125" bestFit="1" customWidth="1"/>
    <col min="1293" max="1293" width="13.28515625" bestFit="1" customWidth="1"/>
    <col min="1294" max="1294" width="11.140625" bestFit="1" customWidth="1"/>
    <col min="1295" max="1295" width="9.42578125" bestFit="1" customWidth="1"/>
    <col min="1296" max="1296" width="14.5703125" bestFit="1" customWidth="1"/>
    <col min="1297" max="1297" width="9.42578125" bestFit="1" customWidth="1"/>
    <col min="1298" max="1298" width="12.7109375" bestFit="1" customWidth="1"/>
    <col min="1299" max="1299" width="10.7109375" bestFit="1" customWidth="1"/>
    <col min="1300" max="1300" width="11" bestFit="1" customWidth="1"/>
    <col min="1301" max="1301" width="12.7109375" bestFit="1" customWidth="1"/>
    <col min="1302" max="1302" width="14.28515625" bestFit="1" customWidth="1"/>
    <col min="1303" max="1303" width="10.5703125" bestFit="1" customWidth="1"/>
    <col min="1304" max="1304" width="13" bestFit="1" customWidth="1"/>
    <col min="1305" max="1305" width="13.85546875" bestFit="1" customWidth="1"/>
    <col min="1306" max="1306" width="11.85546875" bestFit="1" customWidth="1"/>
    <col min="1307" max="1307" width="13" bestFit="1" customWidth="1"/>
    <col min="1308" max="1308" width="15.140625" bestFit="1" customWidth="1"/>
    <col min="1309" max="1309" width="12.5703125" bestFit="1" customWidth="1"/>
    <col min="1310" max="1310" width="10.140625" bestFit="1" customWidth="1"/>
    <col min="1311" max="1311" width="15.85546875" bestFit="1" customWidth="1"/>
    <col min="1312" max="1312" width="9.28515625" bestFit="1" customWidth="1"/>
    <col min="1313" max="1313" width="11.42578125" bestFit="1" customWidth="1"/>
    <col min="1314" max="1314" width="12.42578125" bestFit="1" customWidth="1"/>
    <col min="1315" max="1315" width="9.85546875" bestFit="1" customWidth="1"/>
    <col min="1316" max="1316" width="12.5703125" bestFit="1" customWidth="1"/>
    <col min="1317" max="1317" width="13.28515625" bestFit="1" customWidth="1"/>
    <col min="1318" max="1318" width="10.7109375" bestFit="1" customWidth="1"/>
    <col min="1319" max="1319" width="12.7109375" bestFit="1" customWidth="1"/>
    <col min="1320" max="1320" width="14" bestFit="1" customWidth="1"/>
    <col min="1321" max="1321" width="10.85546875" bestFit="1" customWidth="1"/>
    <col min="1322" max="1322" width="11.140625" bestFit="1" customWidth="1"/>
    <col min="1323" max="1323" width="14.140625" bestFit="1" customWidth="1"/>
    <col min="1324" max="1324" width="11.140625" bestFit="1" customWidth="1"/>
    <col min="1325" max="1325" width="12.5703125" bestFit="1" customWidth="1"/>
    <col min="1326" max="1326" width="14.42578125" bestFit="1" customWidth="1"/>
    <col min="1327" max="1327" width="9" bestFit="1" customWidth="1"/>
    <col min="1328" max="1328" width="10" bestFit="1" customWidth="1"/>
    <col min="1329" max="1329" width="12.140625" bestFit="1" customWidth="1"/>
    <col min="1330" max="1330" width="9.5703125" bestFit="1" customWidth="1"/>
    <col min="1331" max="1331" width="12.7109375" bestFit="1" customWidth="1"/>
    <col min="1332" max="1332" width="12" bestFit="1" customWidth="1"/>
    <col min="1333" max="1333" width="13.42578125" bestFit="1" customWidth="1"/>
    <col min="1334" max="1334" width="11.140625" bestFit="1" customWidth="1"/>
    <col min="1335" max="1335" width="16.5703125" bestFit="1" customWidth="1"/>
    <col min="1336" max="1336" width="12.5703125" bestFit="1" customWidth="1"/>
    <col min="1337" max="1337" width="11.140625" bestFit="1" customWidth="1"/>
    <col min="1338" max="1338" width="15.85546875" bestFit="1" customWidth="1"/>
    <col min="1339" max="1339" width="10" bestFit="1" customWidth="1"/>
    <col min="1341" max="1341" width="13.28515625" bestFit="1" customWidth="1"/>
    <col min="1342" max="1342" width="12" bestFit="1" customWidth="1"/>
    <col min="1344" max="1344" width="15.28515625" bestFit="1" customWidth="1"/>
    <col min="1345" max="1345" width="10.5703125" bestFit="1" customWidth="1"/>
    <col min="1346" max="1346" width="10.7109375" bestFit="1" customWidth="1"/>
    <col min="1347" max="1347" width="13.85546875" bestFit="1" customWidth="1"/>
    <col min="1348" max="1348" width="10.140625" bestFit="1" customWidth="1"/>
    <col min="1349" max="1349" width="9.42578125" bestFit="1" customWidth="1"/>
    <col min="1350" max="1350" width="13.42578125" bestFit="1" customWidth="1"/>
    <col min="1351" max="1351" width="11.85546875" bestFit="1" customWidth="1"/>
    <col min="1352" max="1352" width="12.7109375" bestFit="1" customWidth="1"/>
    <col min="1353" max="1353" width="15.28515625" bestFit="1" customWidth="1"/>
    <col min="1354" max="1354" width="11.140625" bestFit="1" customWidth="1"/>
    <col min="1355" max="1355" width="12.5703125" bestFit="1" customWidth="1"/>
    <col min="1356" max="1356" width="14.42578125" bestFit="1" customWidth="1"/>
    <col min="1357" max="1357" width="9.85546875" bestFit="1" customWidth="1"/>
    <col min="1358" max="1358" width="11.42578125" bestFit="1" customWidth="1"/>
    <col min="1359" max="1359" width="13" bestFit="1" customWidth="1"/>
    <col min="1360" max="1360" width="11.85546875" bestFit="1" customWidth="1"/>
    <col min="1361" max="1361" width="12.5703125" bestFit="1" customWidth="1"/>
    <col min="1362" max="1362" width="15.140625" bestFit="1" customWidth="1"/>
    <col min="1363" max="1363" width="9" bestFit="1" customWidth="1"/>
    <col min="1364" max="1364" width="12.140625" bestFit="1" customWidth="1"/>
    <col min="1365" max="1365" width="10.28515625" bestFit="1" customWidth="1"/>
    <col min="1366" max="1366" width="11.85546875" bestFit="1" customWidth="1"/>
    <col min="1367" max="1367" width="12.5703125" bestFit="1" customWidth="1"/>
    <col min="1368" max="1368" width="15.140625" bestFit="1" customWidth="1"/>
    <col min="1369" max="1369" width="9.42578125" bestFit="1" customWidth="1"/>
    <col min="1370" max="1370" width="12.7109375" bestFit="1" customWidth="1"/>
    <col min="1371" max="1371" width="12.5703125" bestFit="1" customWidth="1"/>
    <col min="1372" max="1372" width="11.28515625" bestFit="1" customWidth="1"/>
    <col min="1373" max="1373" width="10.140625" bestFit="1" customWidth="1"/>
    <col min="1374" max="1374" width="14.5703125" bestFit="1" customWidth="1"/>
    <col min="1375" max="1375" width="12" bestFit="1" customWidth="1"/>
    <col min="1376" max="1376" width="12.7109375" bestFit="1" customWidth="1"/>
    <col min="1377" max="1377" width="15.42578125" bestFit="1" customWidth="1"/>
    <col min="1378" max="1378" width="9.42578125" bestFit="1" customWidth="1"/>
    <col min="1379" max="1379" width="12.7109375" bestFit="1" customWidth="1"/>
    <col min="1380" max="1380" width="10.5703125" bestFit="1" customWidth="1"/>
    <col min="1381" max="1381" width="12" bestFit="1" customWidth="1"/>
    <col min="1382" max="1382" width="12.7109375" bestFit="1" customWidth="1"/>
    <col min="1383" max="1383" width="15.28515625" bestFit="1" customWidth="1"/>
    <col min="1384" max="1384" width="11" bestFit="1" customWidth="1"/>
    <col min="1385" max="1385" width="12.140625" bestFit="1" customWidth="1"/>
    <col min="1386" max="1386" width="14.28515625" bestFit="1" customWidth="1"/>
    <col min="1387" max="1387" width="12.85546875" bestFit="1" customWidth="1"/>
    <col min="1388" max="1388" width="12.140625" bestFit="1" customWidth="1"/>
    <col min="1389" max="1389" width="16.140625" bestFit="1" customWidth="1"/>
    <col min="1390" max="1390" width="13.42578125" bestFit="1" customWidth="1"/>
    <col min="1391" max="1391" width="12.140625" bestFit="1" customWidth="1"/>
    <col min="1392" max="1392" width="16.42578125" bestFit="1" customWidth="1"/>
    <col min="1393" max="1393" width="14" bestFit="1" customWidth="1"/>
    <col min="1394" max="1394" width="12.140625" bestFit="1" customWidth="1"/>
    <col min="1395" max="1395" width="17" bestFit="1" customWidth="1"/>
    <col min="1396" max="1396" width="10.7109375" bestFit="1" customWidth="1"/>
    <col min="1397" max="1397" width="12.140625" bestFit="1" customWidth="1"/>
    <col min="1398" max="1398" width="14" bestFit="1" customWidth="1"/>
    <col min="1399" max="1399" width="10.85546875" bestFit="1" customWidth="1"/>
    <col min="1400" max="1400" width="12.140625" bestFit="1" customWidth="1"/>
    <col min="1401" max="1401" width="14.140625" bestFit="1" customWidth="1"/>
    <col min="1402" max="1402" width="10.42578125" bestFit="1" customWidth="1"/>
    <col min="1403" max="1403" width="10" bestFit="1" customWidth="1"/>
    <col min="1404" max="1404" width="13.7109375" bestFit="1" customWidth="1"/>
    <col min="1405" max="1405" width="10.28515625" bestFit="1" customWidth="1"/>
    <col min="1406" max="1406" width="9.42578125" bestFit="1" customWidth="1"/>
    <col min="1407" max="1407" width="13.5703125" bestFit="1" customWidth="1"/>
    <col min="1408" max="1408" width="11.42578125" bestFit="1" customWidth="1"/>
    <col min="1410" max="1410" width="14.7109375" bestFit="1" customWidth="1"/>
    <col min="1411" max="1411" width="9.5703125" bestFit="1" customWidth="1"/>
    <col min="1412" max="1412" width="9.42578125" bestFit="1" customWidth="1"/>
    <col min="1413" max="1413" width="12.7109375" bestFit="1" customWidth="1"/>
    <col min="1414" max="1414" width="10.42578125" bestFit="1" customWidth="1"/>
    <col min="1415" max="1415" width="12.5703125" bestFit="1" customWidth="1"/>
    <col min="1416" max="1416" width="13.85546875" bestFit="1" customWidth="1"/>
    <col min="1417" max="1417" width="9" bestFit="1" customWidth="1"/>
    <col min="1418" max="1418" width="11.140625" bestFit="1" customWidth="1"/>
    <col min="1419" max="1419" width="12.140625" bestFit="1" customWidth="1"/>
    <col min="1420" max="1420" width="10.140625" bestFit="1" customWidth="1"/>
    <col min="1421" max="1421" width="11.140625" bestFit="1" customWidth="1"/>
    <col min="1422" max="1422" width="13.42578125" bestFit="1" customWidth="1"/>
    <col min="1423" max="1423" width="11.42578125" bestFit="1" customWidth="1"/>
    <col min="1424" max="1424" width="10" bestFit="1" customWidth="1"/>
    <col min="1425" max="1425" width="14.7109375" bestFit="1" customWidth="1"/>
    <col min="1426" max="1426" width="8.85546875" bestFit="1" customWidth="1"/>
    <col min="1428" max="1428" width="12.140625" bestFit="1" customWidth="1"/>
    <col min="1429" max="1429" width="9.7109375" bestFit="1" customWidth="1"/>
    <col min="1430" max="1430" width="10.7109375" bestFit="1" customWidth="1"/>
    <col min="1431" max="1431" width="12.85546875" bestFit="1" customWidth="1"/>
    <col min="1432" max="1432" width="10.5703125" bestFit="1" customWidth="1"/>
    <col min="1433" max="1433" width="11.42578125" bestFit="1" customWidth="1"/>
    <col min="1434" max="1434" width="13.85546875" bestFit="1" customWidth="1"/>
    <col min="1435" max="1435" width="9.28515625" bestFit="1" customWidth="1"/>
    <col min="1436" max="1436" width="10.7109375" bestFit="1" customWidth="1"/>
    <col min="1437" max="1437" width="12.42578125" bestFit="1" customWidth="1"/>
    <col min="1438" max="1438" width="11.28515625" bestFit="1" customWidth="1"/>
    <col min="1439" max="1439" width="10" bestFit="1" customWidth="1"/>
    <col min="1440" max="1440" width="14.5703125" bestFit="1" customWidth="1"/>
    <col min="1441" max="1441" width="10.7109375" bestFit="1" customWidth="1"/>
    <col min="1442" max="1442" width="10" bestFit="1" customWidth="1"/>
    <col min="1443" max="1443" width="14" bestFit="1" customWidth="1"/>
    <col min="1444" max="1444" width="7.5703125" bestFit="1" customWidth="1"/>
    <col min="1445" max="1445" width="10" bestFit="1" customWidth="1"/>
    <col min="1446" max="1446" width="10.28515625" bestFit="1" customWidth="1"/>
    <col min="1447" max="1447" width="11.42578125" bestFit="1" customWidth="1"/>
    <col min="1448" max="1448" width="12.5703125" bestFit="1" customWidth="1"/>
    <col min="1449" max="1449" width="14.85546875" bestFit="1" customWidth="1"/>
    <col min="1450" max="1450" width="10.28515625" bestFit="1" customWidth="1"/>
    <col min="1452" max="1452" width="13.5703125" bestFit="1" customWidth="1"/>
    <col min="1453" max="1453" width="11.7109375" bestFit="1" customWidth="1"/>
    <col min="1454" max="1454" width="11.42578125" bestFit="1" customWidth="1"/>
    <col min="1455" max="1455" width="15" bestFit="1" customWidth="1"/>
    <col min="1456" max="1456" width="11" bestFit="1" customWidth="1"/>
    <col min="1457" max="1457" width="12.7109375" bestFit="1" customWidth="1"/>
    <col min="1458" max="1458" width="14.42578125" bestFit="1" customWidth="1"/>
    <col min="1459" max="1459" width="8.28515625" bestFit="1" customWidth="1"/>
    <col min="1460" max="1460" width="11.42578125" bestFit="1" customWidth="1"/>
    <col min="1461" max="1461" width="11.5703125" bestFit="1" customWidth="1"/>
    <col min="1462" max="1462" width="12" bestFit="1" customWidth="1"/>
    <col min="1463" max="1463" width="11.140625" bestFit="1" customWidth="1"/>
    <col min="1464" max="1464" width="15.28515625" bestFit="1" customWidth="1"/>
    <col min="1465" max="1465" width="11.5703125" bestFit="1" customWidth="1"/>
    <col min="1466" max="1466" width="11.42578125" bestFit="1" customWidth="1"/>
    <col min="1467" max="1467" width="14.85546875" bestFit="1" customWidth="1"/>
    <col min="1468" max="1468" width="11.140625" bestFit="1" customWidth="1"/>
    <col min="1469" max="1469" width="13" bestFit="1" customWidth="1"/>
    <col min="1470" max="1470" width="14.5703125" bestFit="1" customWidth="1"/>
    <col min="1471" max="1471" width="10.42578125" bestFit="1" customWidth="1"/>
    <col min="1472" max="1472" width="13" bestFit="1" customWidth="1"/>
    <col min="1473" max="1473" width="13.7109375" bestFit="1" customWidth="1"/>
    <col min="1474" max="1474" width="10.5703125" bestFit="1" customWidth="1"/>
    <col min="1475" max="1475" width="11.42578125" bestFit="1" customWidth="1"/>
    <col min="1476" max="1476" width="13.85546875" bestFit="1" customWidth="1"/>
    <col min="1477" max="1477" width="10.28515625" bestFit="1" customWidth="1"/>
    <col min="1478" max="1478" width="10.7109375" bestFit="1" customWidth="1"/>
    <col min="1479" max="1479" width="13.7109375" bestFit="1" customWidth="1"/>
    <col min="1480" max="1480" width="10.140625" bestFit="1" customWidth="1"/>
    <col min="1482" max="1482" width="13.42578125" bestFit="1" customWidth="1"/>
    <col min="1483" max="1483" width="7.85546875" bestFit="1" customWidth="1"/>
    <col min="1484" max="1484" width="9.42578125" bestFit="1" customWidth="1"/>
    <col min="1485" max="1485" width="11" bestFit="1" customWidth="1"/>
    <col min="1486" max="1486" width="10.5703125" bestFit="1" customWidth="1"/>
    <col min="1487" max="1487" width="9.42578125" bestFit="1" customWidth="1"/>
    <col min="1488" max="1488" width="13.85546875" bestFit="1" customWidth="1"/>
    <col min="1489" max="1489" width="11.85546875" bestFit="1" customWidth="1"/>
    <col min="1490" max="1490" width="13" bestFit="1" customWidth="1"/>
    <col min="1491" max="1491" width="15.28515625" bestFit="1" customWidth="1"/>
    <col min="1492" max="1492" width="9.42578125" bestFit="1" customWidth="1"/>
    <col min="1493" max="1493" width="12.5703125" bestFit="1" customWidth="1"/>
    <col min="1494" max="1494" width="11.7109375" bestFit="1" customWidth="1"/>
    <col min="1495" max="1495" width="11.42578125" bestFit="1" customWidth="1"/>
    <col min="1496" max="1496" width="10.140625" bestFit="1" customWidth="1"/>
    <col min="1497" max="1497" width="14.7109375" bestFit="1" customWidth="1"/>
    <col min="1498" max="1498" width="10.42578125" bestFit="1" customWidth="1"/>
    <col min="1499" max="1499" width="11.42578125" bestFit="1" customWidth="1"/>
    <col min="1500" max="1500" width="13.7109375" bestFit="1" customWidth="1"/>
    <col min="1501" max="1501" width="9.5703125" bestFit="1" customWidth="1"/>
    <col min="1502" max="1502" width="12.5703125" bestFit="1" customWidth="1"/>
    <col min="1503" max="1503" width="12.7109375" bestFit="1" customWidth="1"/>
    <col min="1504" max="1504" width="8" bestFit="1" customWidth="1"/>
    <col min="1505" max="1505" width="10.7109375" bestFit="1" customWidth="1"/>
    <col min="1506" max="1506" width="11.28515625" bestFit="1" customWidth="1"/>
    <col min="1507" max="1507" width="9.7109375" bestFit="1" customWidth="1"/>
    <col min="1508" max="1508" width="12.5703125" bestFit="1" customWidth="1"/>
    <col min="1509" max="1509" width="12.85546875" bestFit="1" customWidth="1"/>
    <col min="1510" max="1510" width="12.28515625" bestFit="1" customWidth="1"/>
    <col min="1511" max="1511" width="11.140625" bestFit="1" customWidth="1"/>
    <col min="1512" max="1512" width="15.5703125" bestFit="1" customWidth="1"/>
    <col min="1513" max="1513" width="13.28515625" bestFit="1" customWidth="1"/>
    <col min="1514" max="1514" width="9.42578125" bestFit="1" customWidth="1"/>
    <col min="1515" max="1515" width="16.42578125" bestFit="1" customWidth="1"/>
    <col min="1517" max="1517" width="11.42578125" bestFit="1" customWidth="1"/>
    <col min="1518" max="1518" width="12.42578125" bestFit="1" customWidth="1"/>
    <col min="1519" max="1519" width="9.5703125" bestFit="1" customWidth="1"/>
    <col min="1520" max="1520" width="12.7109375" bestFit="1" customWidth="1"/>
    <col min="1521" max="1521" width="11" bestFit="1" customWidth="1"/>
    <col min="1522" max="1522" width="9.85546875" bestFit="1" customWidth="1"/>
    <col min="1523" max="1523" width="12.5703125" bestFit="1" customWidth="1"/>
    <col min="1524" max="1524" width="13" bestFit="1" customWidth="1"/>
    <col min="1525" max="1525" width="11.7109375" bestFit="1" customWidth="1"/>
    <col min="1526" max="1526" width="12.5703125" bestFit="1" customWidth="1"/>
    <col min="1527" max="1527" width="15" bestFit="1" customWidth="1"/>
    <col min="1528" max="1528" width="9.42578125" bestFit="1" customWidth="1"/>
    <col min="1529" max="1529" width="12.5703125" bestFit="1" customWidth="1"/>
    <col min="1530" max="1530" width="12.140625" bestFit="1" customWidth="1"/>
    <col min="1531" max="1531" width="9.42578125" bestFit="1" customWidth="1"/>
    <col min="1532" max="1532" width="12.5703125" bestFit="1" customWidth="1"/>
    <col min="1533" max="1533" width="12.28515625" bestFit="1" customWidth="1"/>
    <col min="1536" max="1536" width="12.28515625" bestFit="1" customWidth="1"/>
    <col min="1537" max="1537" width="10" bestFit="1" customWidth="1"/>
    <col min="1538" max="1538" width="12.7109375" bestFit="1" customWidth="1"/>
    <col min="1539" max="1539" width="13.28515625" bestFit="1" customWidth="1"/>
    <col min="1540" max="1540" width="9.42578125" bestFit="1" customWidth="1"/>
    <col min="1541" max="1541" width="12.5703125" bestFit="1" customWidth="1"/>
    <col min="1542" max="1542" width="12.7109375" bestFit="1" customWidth="1"/>
    <col min="1543" max="1543" width="11.5703125" bestFit="1" customWidth="1"/>
    <col min="1544" max="1544" width="8.7109375" bestFit="1" customWidth="1"/>
    <col min="1545" max="1545" width="14.85546875" bestFit="1" customWidth="1"/>
    <col min="1546" max="1546" width="9" bestFit="1" customWidth="1"/>
    <col min="1547" max="1547" width="9.42578125" bestFit="1" customWidth="1"/>
    <col min="1548" max="1548" width="12.140625" bestFit="1" customWidth="1"/>
    <col min="1549" max="1549" width="8" bestFit="1" customWidth="1"/>
    <col min="1550" max="1550" width="9.42578125" bestFit="1" customWidth="1"/>
    <col min="1551" max="1551" width="11.140625" bestFit="1" customWidth="1"/>
    <col min="1552" max="1552" width="8.5703125" bestFit="1" customWidth="1"/>
    <col min="1553" max="1553" width="11.42578125" bestFit="1" customWidth="1"/>
    <col min="1554" max="1554" width="11.85546875" bestFit="1" customWidth="1"/>
    <col min="1555" max="1555" width="9.5703125" bestFit="1" customWidth="1"/>
    <col min="1556" max="1556" width="12.7109375" bestFit="1" customWidth="1"/>
    <col min="1557" max="1557" width="11.42578125" bestFit="1" customWidth="1"/>
    <col min="1558" max="1558" width="10.42578125" bestFit="1" customWidth="1"/>
    <col min="1559" max="1559" width="11.42578125" bestFit="1" customWidth="1"/>
    <col min="1560" max="1560" width="13.7109375" bestFit="1" customWidth="1"/>
    <col min="1561" max="1561" width="10" bestFit="1" customWidth="1"/>
    <col min="1562" max="1562" width="11.42578125" bestFit="1" customWidth="1"/>
    <col min="1563" max="1563" width="13.28515625" bestFit="1" customWidth="1"/>
    <col min="1564" max="1564" width="10.85546875" bestFit="1" customWidth="1"/>
    <col min="1565" max="1565" width="11.42578125" bestFit="1" customWidth="1"/>
    <col min="1566" max="1566" width="14.28515625" bestFit="1" customWidth="1"/>
    <col min="1567" max="1567" width="11.7109375" bestFit="1" customWidth="1"/>
    <col min="1568" max="1568" width="11.42578125" bestFit="1" customWidth="1"/>
    <col min="1569" max="1569" width="15" bestFit="1" customWidth="1"/>
    <col min="1570" max="1570" width="9.28515625" bestFit="1" customWidth="1"/>
    <col min="1572" max="1572" width="12.42578125" bestFit="1" customWidth="1"/>
    <col min="1573" max="1573" width="12.85546875" bestFit="1" customWidth="1"/>
    <col min="1574" max="1574" width="10.140625" bestFit="1" customWidth="1"/>
    <col min="1575" max="1575" width="16.140625" bestFit="1" customWidth="1"/>
    <col min="1576" max="1576" width="9.85546875" bestFit="1" customWidth="1"/>
    <col min="1577" max="1577" width="11.42578125" bestFit="1" customWidth="1"/>
    <col min="1578" max="1578" width="13" bestFit="1" customWidth="1"/>
    <col min="1579" max="1579" width="10.42578125" bestFit="1" customWidth="1"/>
    <col min="1580" max="1580" width="12.5703125" bestFit="1" customWidth="1"/>
    <col min="1581" max="1581" width="13.7109375" bestFit="1" customWidth="1"/>
    <col min="1582" max="1582" width="11.42578125" bestFit="1" customWidth="1"/>
    <col min="1583" max="1583" width="12.5703125" bestFit="1" customWidth="1"/>
    <col min="1584" max="1584" width="14.7109375" bestFit="1" customWidth="1"/>
    <col min="1585" max="1585" width="12" bestFit="1" customWidth="1"/>
    <col min="1586" max="1586" width="12.5703125" bestFit="1" customWidth="1"/>
    <col min="1587" max="1587" width="15.42578125" bestFit="1" customWidth="1"/>
    <col min="1588" max="1588" width="11.7109375" bestFit="1" customWidth="1"/>
    <col min="1589" max="1589" width="11.42578125" bestFit="1" customWidth="1"/>
    <col min="1590" max="1590" width="15" bestFit="1" customWidth="1"/>
    <col min="1591" max="1591" width="11.5703125" bestFit="1" customWidth="1"/>
    <col min="1592" max="1592" width="13" bestFit="1" customWidth="1"/>
    <col min="1593" max="1593" width="14.85546875" bestFit="1" customWidth="1"/>
    <col min="1594" max="1594" width="10.5703125" bestFit="1" customWidth="1"/>
    <col min="1595" max="1595" width="11.42578125" bestFit="1" customWidth="1"/>
    <col min="1596" max="1596" width="13.85546875" bestFit="1" customWidth="1"/>
    <col min="1597" max="1597" width="12.28515625" bestFit="1" customWidth="1"/>
    <col min="1598" max="1598" width="10" bestFit="1" customWidth="1"/>
    <col min="1599" max="1599" width="15.5703125" bestFit="1" customWidth="1"/>
    <col min="1600" max="1600" width="10.28515625" bestFit="1" customWidth="1"/>
    <col min="1601" max="1601" width="11.42578125" bestFit="1" customWidth="1"/>
    <col min="1602" max="1602" width="13.5703125" bestFit="1" customWidth="1"/>
    <col min="1603" max="1603" width="13.85546875" bestFit="1" customWidth="1"/>
    <col min="1604" max="1604" width="11.140625" bestFit="1" customWidth="1"/>
    <col min="1605" max="1605" width="17" bestFit="1" customWidth="1"/>
    <col min="1606" max="1606" width="9.5703125" bestFit="1" customWidth="1"/>
    <col min="1607" max="1607" width="10" bestFit="1" customWidth="1"/>
    <col min="1608" max="1608" width="12.7109375" bestFit="1" customWidth="1"/>
    <col min="1609" max="1610" width="10.140625" bestFit="1" customWidth="1"/>
    <col min="1611" max="1611" width="13.42578125" bestFit="1" customWidth="1"/>
    <col min="1612" max="1612" width="9.7109375" bestFit="1" customWidth="1"/>
    <col min="1613" max="1613" width="12.5703125" bestFit="1" customWidth="1"/>
    <col min="1614" max="1614" width="12.85546875" bestFit="1" customWidth="1"/>
    <col min="1615" max="1615" width="8.85546875" bestFit="1" customWidth="1"/>
    <col min="1617" max="1617" width="12" bestFit="1" customWidth="1"/>
    <col min="1618" max="1618" width="13.7109375" bestFit="1" customWidth="1"/>
    <col min="1619" max="1619" width="11.42578125" bestFit="1" customWidth="1"/>
    <col min="1620" max="1620" width="16.85546875" bestFit="1" customWidth="1"/>
    <col min="1621" max="1621" width="10.85546875" bestFit="1" customWidth="1"/>
    <col min="1622" max="1622" width="11.42578125" bestFit="1" customWidth="1"/>
    <col min="1623" max="1623" width="14.28515625" bestFit="1" customWidth="1"/>
    <col min="1624" max="1624" width="9.85546875" bestFit="1" customWidth="1"/>
    <col min="1626" max="1626" width="13" bestFit="1" customWidth="1"/>
    <col min="1627" max="1627" width="11.140625" bestFit="1" customWidth="1"/>
    <col min="1628" max="1628" width="10.7109375" bestFit="1" customWidth="1"/>
    <col min="1629" max="1629" width="14.42578125" bestFit="1" customWidth="1"/>
    <col min="1630" max="1630" width="10.28515625" bestFit="1" customWidth="1"/>
    <col min="1631" max="1631" width="11.42578125" bestFit="1" customWidth="1"/>
    <col min="1632" max="1632" width="13.5703125" bestFit="1" customWidth="1"/>
    <col min="1633" max="1633" width="9.5703125" bestFit="1" customWidth="1"/>
    <col min="1634" max="1634" width="12.7109375" bestFit="1" customWidth="1"/>
    <col min="1635" max="1635" width="12.140625" bestFit="1" customWidth="1"/>
    <col min="1636" max="1636" width="9.5703125" bestFit="1" customWidth="1"/>
    <col min="1637" max="1637" width="12.7109375" bestFit="1" customWidth="1"/>
    <col min="1638" max="1638" width="12.28515625" bestFit="1" customWidth="1"/>
    <col min="1639" max="1639" width="9.42578125" bestFit="1" customWidth="1"/>
    <col min="1640" max="1640" width="12.7109375" bestFit="1" customWidth="1"/>
    <col min="1641" max="1641" width="10.5703125" bestFit="1" customWidth="1"/>
    <col min="1642" max="1642" width="13.28515625" bestFit="1" customWidth="1"/>
    <col min="1643" max="1643" width="10" bestFit="1" customWidth="1"/>
    <col min="1644" max="1644" width="16.42578125" bestFit="1" customWidth="1"/>
    <col min="1645" max="1645" width="11.140625" bestFit="1" customWidth="1"/>
    <col min="1647" max="1647" width="14.42578125" bestFit="1" customWidth="1"/>
    <col min="1648" max="1648" width="10.28515625" bestFit="1" customWidth="1"/>
    <col min="1649" max="1649" width="12.5703125" bestFit="1" customWidth="1"/>
    <col min="1650" max="1650" width="13.5703125" bestFit="1" customWidth="1"/>
    <col min="1651" max="1651" width="9.5703125" bestFit="1" customWidth="1"/>
    <col min="1652" max="1652" width="12.5703125" bestFit="1" customWidth="1"/>
    <col min="1653" max="1653" width="12.7109375" bestFit="1" customWidth="1"/>
    <col min="1654" max="1654" width="11.5703125" bestFit="1" customWidth="1"/>
    <col min="1655" max="1655" width="12.42578125" bestFit="1" customWidth="1"/>
    <col min="1656" max="1656" width="14.85546875" bestFit="1" customWidth="1"/>
    <col min="1657" max="1657" width="8.85546875" bestFit="1" customWidth="1"/>
    <col min="1658" max="1658" width="8.7109375" bestFit="1" customWidth="1"/>
    <col min="1659" max="1659" width="12" bestFit="1" customWidth="1"/>
    <col min="1660" max="1660" width="11.28515625" bestFit="1" customWidth="1"/>
    <col min="1661" max="1661" width="12.5703125" bestFit="1" customWidth="1"/>
    <col min="1662" max="1662" width="14.5703125" bestFit="1" customWidth="1"/>
    <col min="1663" max="1663" width="10.7109375" bestFit="1" customWidth="1"/>
    <col min="1664" max="1664" width="10" bestFit="1" customWidth="1"/>
    <col min="1665" max="1665" width="14" bestFit="1" customWidth="1"/>
    <col min="1666" max="1666" width="11.140625" bestFit="1" customWidth="1"/>
    <col min="1667" max="1667" width="10.42578125" bestFit="1" customWidth="1"/>
    <col min="1668" max="1668" width="14.42578125" bestFit="1" customWidth="1"/>
    <col min="1669" max="1669" width="11.28515625" bestFit="1" customWidth="1"/>
    <col min="1670" max="1670" width="11.42578125" bestFit="1" customWidth="1"/>
    <col min="1671" max="1671" width="14.7109375" bestFit="1" customWidth="1"/>
    <col min="1672" max="1672" width="11.7109375" bestFit="1" customWidth="1"/>
    <col min="1673" max="1673" width="11.42578125" bestFit="1" customWidth="1"/>
    <col min="1674" max="1674" width="15" bestFit="1" customWidth="1"/>
    <col min="1675" max="1675" width="11.42578125" bestFit="1" customWidth="1"/>
    <col min="1676" max="1676" width="12.42578125" bestFit="1" customWidth="1"/>
    <col min="1677" max="1677" width="14.7109375" bestFit="1" customWidth="1"/>
    <col min="1678" max="1678" width="11.5703125" bestFit="1" customWidth="1"/>
    <col min="1679" max="1679" width="12.7109375" bestFit="1" customWidth="1"/>
    <col min="1680" max="1680" width="14.85546875" bestFit="1" customWidth="1"/>
    <col min="1681" max="1681" width="9.85546875" bestFit="1" customWidth="1"/>
    <col min="1682" max="1682" width="12.5703125" bestFit="1" customWidth="1"/>
    <col min="1683" max="1683" width="13" bestFit="1" customWidth="1"/>
    <col min="1684" max="1684" width="10.5703125" bestFit="1" customWidth="1"/>
    <col min="1685" max="1685" width="12.5703125" bestFit="1" customWidth="1"/>
    <col min="1686" max="1686" width="13.85546875" bestFit="1" customWidth="1"/>
    <col min="1687" max="1687" width="11.85546875" bestFit="1" customWidth="1"/>
    <col min="1688" max="1688" width="12.5703125" bestFit="1" customWidth="1"/>
    <col min="1689" max="1689" width="15.140625" bestFit="1" customWidth="1"/>
    <col min="1690" max="1690" width="12.140625" bestFit="1" customWidth="1"/>
    <col min="1691" max="1691" width="9.42578125" bestFit="1" customWidth="1"/>
    <col min="1692" max="1692" width="15.42578125" bestFit="1" customWidth="1"/>
    <col min="1693" max="1693" width="9.85546875" bestFit="1" customWidth="1"/>
    <col min="1694" max="1694" width="13" bestFit="1" customWidth="1"/>
    <col min="1695" max="1695" width="10.7109375" bestFit="1" customWidth="1"/>
    <col min="1696" max="1696" width="10.5703125" bestFit="1" customWidth="1"/>
    <col min="1697" max="1697" width="10" bestFit="1" customWidth="1"/>
    <col min="1698" max="1698" width="13.85546875" bestFit="1" customWidth="1"/>
    <col min="1699" max="1699" width="13.28515625" bestFit="1" customWidth="1"/>
    <col min="1700" max="1700" width="10" bestFit="1" customWidth="1"/>
    <col min="1701" max="1701" width="16.42578125" bestFit="1" customWidth="1"/>
    <col min="1702" max="1702" width="9.42578125" bestFit="1" customWidth="1"/>
    <col min="1703" max="1703" width="10.7109375" bestFit="1" customWidth="1"/>
    <col min="1704" max="1704" width="12.5703125" bestFit="1" customWidth="1"/>
    <col min="1705" max="1705" width="11.28515625" bestFit="1" customWidth="1"/>
    <col min="1706" max="1706" width="10.7109375" bestFit="1" customWidth="1"/>
    <col min="1707" max="1707" width="14.7109375" bestFit="1" customWidth="1"/>
    <col min="1708" max="1708" width="9.5703125" bestFit="1" customWidth="1"/>
    <col min="1709" max="1709" width="12.7109375" bestFit="1" customWidth="1"/>
    <col min="1710" max="1710" width="12.140625" bestFit="1" customWidth="1"/>
    <col min="1711" max="1711" width="9.28515625" bestFit="1" customWidth="1"/>
    <col min="1712" max="1712" width="10.7109375" bestFit="1" customWidth="1"/>
    <col min="1713" max="1713" width="12.42578125" bestFit="1" customWidth="1"/>
    <col min="1714" max="1714" width="9.42578125" bestFit="1" customWidth="1"/>
    <col min="1715" max="1715" width="12.5703125" bestFit="1" customWidth="1"/>
    <col min="1716" max="1716" width="12.28515625" bestFit="1" customWidth="1"/>
    <col min="1717" max="1717" width="9.85546875" bestFit="1" customWidth="1"/>
    <col min="1718" max="1718" width="10.140625" bestFit="1" customWidth="1"/>
    <col min="1719" max="1719" width="13.28515625" bestFit="1" customWidth="1"/>
    <col min="1720" max="1720" width="12.5703125" bestFit="1" customWidth="1"/>
    <col min="1721" max="1721" width="12.42578125" bestFit="1" customWidth="1"/>
    <col min="1722" max="1722" width="15.85546875" bestFit="1" customWidth="1"/>
    <col min="1723" max="1723" width="10.28515625" bestFit="1" customWidth="1"/>
    <col min="1724" max="1724" width="12.140625" bestFit="1" customWidth="1"/>
    <col min="1725" max="1725" width="13.5703125" bestFit="1" customWidth="1"/>
    <col min="1726" max="1726" width="10" bestFit="1" customWidth="1"/>
    <col min="1727" max="1727" width="12.140625" bestFit="1" customWidth="1"/>
    <col min="1728" max="1728" width="13.28515625" bestFit="1" customWidth="1"/>
    <col min="1729" max="1730" width="11.42578125" bestFit="1" customWidth="1"/>
    <col min="1731" max="1731" width="14.7109375" bestFit="1" customWidth="1"/>
    <col min="1732" max="1732" width="9.5703125" bestFit="1" customWidth="1"/>
    <col min="1733" max="1733" width="12.5703125" bestFit="1" customWidth="1"/>
    <col min="1734" max="1734" width="12.7109375" bestFit="1" customWidth="1"/>
    <col min="1735" max="1735" width="12.85546875" bestFit="1" customWidth="1"/>
    <col min="1736" max="1736" width="12.5703125" bestFit="1" customWidth="1"/>
    <col min="1737" max="1737" width="16.140625" bestFit="1" customWidth="1"/>
    <col min="1738" max="1738" width="11.85546875" bestFit="1" customWidth="1"/>
    <col min="1739" max="1739" width="12.5703125" bestFit="1" customWidth="1"/>
    <col min="1740" max="1740" width="15.140625" bestFit="1" customWidth="1"/>
    <col min="1741" max="1741" width="12" bestFit="1" customWidth="1"/>
    <col min="1742" max="1742" width="11.140625" bestFit="1" customWidth="1"/>
    <col min="1743" max="1743" width="15.42578125" bestFit="1" customWidth="1"/>
    <col min="1744" max="1744" width="9.85546875" bestFit="1" customWidth="1"/>
    <col min="1745" max="1745" width="13" bestFit="1" customWidth="1"/>
    <col min="1746" max="1746" width="10.85546875" bestFit="1" customWidth="1"/>
    <col min="1747" max="1747" width="11.7109375" bestFit="1" customWidth="1"/>
    <col min="1748" max="1748" width="12.5703125" bestFit="1" customWidth="1"/>
    <col min="1749" max="1749" width="15" bestFit="1" customWidth="1"/>
    <col min="1750" max="1750" width="12.5703125" bestFit="1" customWidth="1"/>
    <col min="1751" max="1751" width="9.42578125" bestFit="1" customWidth="1"/>
    <col min="1752" max="1752" width="15.85546875" bestFit="1" customWidth="1"/>
    <col min="1753" max="1753" width="10" bestFit="1" customWidth="1"/>
    <col min="1754" max="1754" width="10.7109375" bestFit="1" customWidth="1"/>
    <col min="1755" max="1755" width="13.28515625" bestFit="1" customWidth="1"/>
    <col min="1756" max="1756" width="8.140625" bestFit="1" customWidth="1"/>
    <col min="1757" max="1757" width="9.42578125" bestFit="1" customWidth="1"/>
    <col min="1758" max="1758" width="11.42578125" bestFit="1" customWidth="1"/>
    <col min="1759" max="1759" width="11.5703125" bestFit="1" customWidth="1"/>
    <col min="1760" max="1760" width="9.42578125" bestFit="1" customWidth="1"/>
    <col min="1761" max="1761" width="14.85546875" bestFit="1" customWidth="1"/>
    <col min="1763" max="1763" width="10.140625" bestFit="1" customWidth="1"/>
    <col min="1764" max="1764" width="12.28515625" bestFit="1" customWidth="1"/>
    <col min="1765" max="1765" width="9.7109375" bestFit="1" customWidth="1"/>
    <col min="1766" max="1766" width="10.140625" bestFit="1" customWidth="1"/>
    <col min="1767" max="1767" width="13" bestFit="1" customWidth="1"/>
    <col min="1768" max="1768" width="9.7109375" bestFit="1" customWidth="1"/>
    <col min="1769" max="1769" width="9.42578125" bestFit="1" customWidth="1"/>
    <col min="1770" max="1770" width="12.85546875" bestFit="1" customWidth="1"/>
    <col min="1772" max="1772" width="11.42578125" bestFit="1" customWidth="1"/>
    <col min="1773" max="1773" width="12.28515625" bestFit="1" customWidth="1"/>
    <col min="1774" max="1774" width="9.85546875" bestFit="1" customWidth="1"/>
    <col min="1775" max="1775" width="11.42578125" bestFit="1" customWidth="1"/>
    <col min="1776" max="1776" width="13" bestFit="1" customWidth="1"/>
    <col min="1777" max="1777" width="8.85546875" bestFit="1" customWidth="1"/>
    <col min="1778" max="1778" width="8.7109375" bestFit="1" customWidth="1"/>
    <col min="1779" max="1779" width="12.140625" bestFit="1" customWidth="1"/>
    <col min="1780" max="1780" width="9.28515625" bestFit="1" customWidth="1"/>
    <col min="1781" max="1781" width="10.7109375" bestFit="1" customWidth="1"/>
    <col min="1782" max="1782" width="12.42578125" bestFit="1" customWidth="1"/>
    <col min="1783" max="1783" width="8.28515625" bestFit="1" customWidth="1"/>
    <col min="1784" max="1784" width="11.42578125" bestFit="1" customWidth="1"/>
    <col min="1785" max="1785" width="9.85546875" bestFit="1" customWidth="1"/>
    <col min="1786" max="1786" width="12.85546875" bestFit="1" customWidth="1"/>
    <col min="1787" max="1787" width="11.42578125" bestFit="1" customWidth="1"/>
    <col min="1788" max="1788" width="16.140625" bestFit="1" customWidth="1"/>
    <col min="1789" max="1789" width="9.5703125" bestFit="1" customWidth="1"/>
    <col min="1790" max="1790" width="12.5703125" bestFit="1" customWidth="1"/>
    <col min="1791" max="1791" width="12.7109375" bestFit="1" customWidth="1"/>
    <col min="1792" max="1792" width="11.28515625" bestFit="1" customWidth="1"/>
    <col min="1793" max="1793" width="10.7109375" bestFit="1" customWidth="1"/>
    <col min="1794" max="1794" width="14.5703125" bestFit="1" customWidth="1"/>
    <col min="1795" max="1795" width="9.5703125" bestFit="1" customWidth="1"/>
    <col min="1796" max="1796" width="10.7109375" bestFit="1" customWidth="1"/>
    <col min="1797" max="1797" width="12.85546875" bestFit="1" customWidth="1"/>
    <col min="1798" max="1798" width="9.5703125" bestFit="1" customWidth="1"/>
    <col min="1799" max="1799" width="12.140625" bestFit="1" customWidth="1"/>
    <col min="1800" max="1800" width="12.85546875" bestFit="1" customWidth="1"/>
    <col min="1801" max="1801" width="11.7109375" bestFit="1" customWidth="1"/>
    <col min="1802" max="1802" width="9.42578125" bestFit="1" customWidth="1"/>
    <col min="1803" max="1803" width="15" bestFit="1" customWidth="1"/>
    <col min="1804" max="1804" width="11.5703125" bestFit="1" customWidth="1"/>
    <col min="1805" max="1805" width="11.42578125" bestFit="1" customWidth="1"/>
    <col min="1806" max="1806" width="14.85546875" bestFit="1" customWidth="1"/>
    <col min="1807" max="1808" width="10.7109375" bestFit="1" customWidth="1"/>
    <col min="1809" max="1809" width="14" bestFit="1" customWidth="1"/>
    <col min="1810" max="1810" width="10.7109375" bestFit="1" customWidth="1"/>
    <col min="1811" max="1811" width="9.42578125" bestFit="1" customWidth="1"/>
    <col min="1812" max="1812" width="14" bestFit="1" customWidth="1"/>
    <col min="1813" max="1813" width="10.140625" bestFit="1" customWidth="1"/>
    <col min="1814" max="1814" width="12.42578125" bestFit="1" customWidth="1"/>
    <col min="1815" max="1815" width="13.42578125" bestFit="1" customWidth="1"/>
    <col min="1816" max="1816" width="10.28515625" bestFit="1" customWidth="1"/>
    <col min="1817" max="1817" width="11.42578125" bestFit="1" customWidth="1"/>
    <col min="1818" max="1818" width="13.5703125" bestFit="1" customWidth="1"/>
    <col min="1819" max="1819" width="9.28515625" bestFit="1" customWidth="1"/>
    <col min="1820" max="1820" width="11.42578125" bestFit="1" customWidth="1"/>
    <col min="1821" max="1821" width="12.42578125" bestFit="1" customWidth="1"/>
    <col min="1822" max="1822" width="10.28515625" bestFit="1" customWidth="1"/>
    <col min="1823" max="1823" width="9.42578125" bestFit="1" customWidth="1"/>
    <col min="1824" max="1824" width="13.5703125" bestFit="1" customWidth="1"/>
    <col min="1825" max="1825" width="10.7109375" bestFit="1" customWidth="1"/>
    <col min="1826" max="1826" width="10" bestFit="1" customWidth="1"/>
    <col min="1827" max="1827" width="14" bestFit="1" customWidth="1"/>
    <col min="1828" max="1828" width="8.85546875" bestFit="1" customWidth="1"/>
    <col min="1829" max="1829" width="10.7109375" bestFit="1" customWidth="1"/>
    <col min="1830" max="1830" width="12" bestFit="1" customWidth="1"/>
    <col min="1831" max="1832" width="10.7109375" bestFit="1" customWidth="1"/>
    <col min="1833" max="1833" width="14" bestFit="1" customWidth="1"/>
    <col min="1834" max="1834" width="9.5703125" bestFit="1" customWidth="1"/>
    <col min="1835" max="1835" width="12.7109375" bestFit="1" customWidth="1"/>
    <col min="1836" max="1836" width="11" bestFit="1" customWidth="1"/>
    <col min="1837" max="1837" width="12.5703125" bestFit="1" customWidth="1"/>
    <col min="1838" max="1838" width="10.7109375" bestFit="1" customWidth="1"/>
    <col min="1839" max="1839" width="15.85546875" bestFit="1" customWidth="1"/>
    <col min="1840" max="1840" width="9.85546875" bestFit="1" customWidth="1"/>
    <col min="1841" max="1841" width="9.42578125" bestFit="1" customWidth="1"/>
    <col min="1842" max="1842" width="13" bestFit="1" customWidth="1"/>
    <col min="1843" max="1843" width="10.42578125" bestFit="1" customWidth="1"/>
    <col min="1844" max="1844" width="11.140625" bestFit="1" customWidth="1"/>
    <col min="1845" max="1845" width="13.7109375" bestFit="1" customWidth="1"/>
    <col min="1846" max="1846" width="9.85546875" bestFit="1" customWidth="1"/>
    <col min="1847" max="1847" width="12.7109375" bestFit="1" customWidth="1"/>
    <col min="1848" max="1848" width="13.28515625" bestFit="1" customWidth="1"/>
    <col min="1849" max="1850" width="9.42578125" bestFit="1" customWidth="1"/>
    <col min="1851" max="1851" width="12.5703125" bestFit="1" customWidth="1"/>
    <col min="1852" max="1852" width="9.42578125" bestFit="1" customWidth="1"/>
    <col min="1853" max="1853" width="12.5703125" bestFit="1" customWidth="1"/>
    <col min="1854" max="1854" width="12.42578125" bestFit="1" customWidth="1"/>
    <col min="1855" max="1855" width="11" bestFit="1" customWidth="1"/>
    <col min="1856" max="1856" width="11.42578125" bestFit="1" customWidth="1"/>
    <col min="1857" max="1857" width="14.28515625" bestFit="1" customWidth="1"/>
    <col min="1858" max="1858" width="10.85546875" bestFit="1" customWidth="1"/>
    <col min="1859" max="1859" width="10.7109375" bestFit="1" customWidth="1"/>
    <col min="1860" max="1860" width="14.140625" bestFit="1" customWidth="1"/>
    <col min="1861" max="1861" width="10.5703125" bestFit="1" customWidth="1"/>
    <col min="1863" max="1863" width="13.85546875" bestFit="1" customWidth="1"/>
    <col min="1864" max="1864" width="11.5703125" bestFit="1" customWidth="1"/>
    <col min="1865" max="1865" width="10.42578125" bestFit="1" customWidth="1"/>
    <col min="1866" max="1866" width="14.85546875" bestFit="1" customWidth="1"/>
    <col min="1867" max="1867" width="9" bestFit="1" customWidth="1"/>
    <col min="1868" max="1868" width="10.7109375" bestFit="1" customWidth="1"/>
    <col min="1869" max="1869" width="12.140625" bestFit="1" customWidth="1"/>
    <col min="1870" max="1870" width="11.28515625" bestFit="1" customWidth="1"/>
    <col min="1871" max="1871" width="10.7109375" bestFit="1" customWidth="1"/>
    <col min="1872" max="1872" width="14.5703125" bestFit="1" customWidth="1"/>
    <col min="1873" max="1873" width="9.42578125" bestFit="1" customWidth="1"/>
    <col min="1874" max="1874" width="12.5703125" bestFit="1" customWidth="1"/>
    <col min="1875" max="1875" width="11.28515625" bestFit="1" customWidth="1"/>
    <col min="1876" max="1876" width="9.7109375" bestFit="1" customWidth="1"/>
    <col min="1877" max="1877" width="12.140625" bestFit="1" customWidth="1"/>
    <col min="1878" max="1878" width="13" bestFit="1" customWidth="1"/>
    <col min="1879" max="1879" width="9" bestFit="1" customWidth="1"/>
    <col min="1880" max="1880" width="12.140625" bestFit="1" customWidth="1"/>
    <col min="1881" max="1881" width="11.7109375" bestFit="1" customWidth="1"/>
    <col min="1882" max="1882" width="11.28515625" bestFit="1" customWidth="1"/>
    <col min="1883" max="1883" width="12.140625" bestFit="1" customWidth="1"/>
    <col min="1884" max="1884" width="14.5703125" bestFit="1" customWidth="1"/>
    <col min="1885" max="1885" width="9.42578125" bestFit="1" customWidth="1"/>
    <col min="1886" max="1886" width="12.5703125" bestFit="1" customWidth="1"/>
    <col min="1887" max="1887" width="12.42578125" bestFit="1" customWidth="1"/>
    <col min="1888" max="1888" width="9.7109375" bestFit="1" customWidth="1"/>
    <col min="1889" max="1889" width="12.5703125" bestFit="1" customWidth="1"/>
    <col min="1890" max="1890" width="12.85546875" bestFit="1" customWidth="1"/>
    <col min="1891" max="1891" width="9.42578125" bestFit="1" customWidth="1"/>
    <col min="1892" max="1892" width="12.42578125" bestFit="1" customWidth="1"/>
    <col min="1893" max="1893" width="12.5703125" bestFit="1" customWidth="1"/>
    <col min="1894" max="1894" width="10.28515625" bestFit="1" customWidth="1"/>
    <col min="1895" max="1895" width="11.42578125" bestFit="1" customWidth="1"/>
    <col min="1896" max="1896" width="13.7109375" bestFit="1" customWidth="1"/>
    <col min="1897" max="1897" width="11" bestFit="1" customWidth="1"/>
    <col min="1898" max="1898" width="11.42578125" bestFit="1" customWidth="1"/>
    <col min="1899" max="1899" width="14.28515625" bestFit="1" customWidth="1"/>
    <col min="1900" max="1900" width="11.7109375" bestFit="1" customWidth="1"/>
    <col min="1901" max="1901" width="11.42578125" bestFit="1" customWidth="1"/>
    <col min="1902" max="1902" width="15" bestFit="1" customWidth="1"/>
    <col min="1903" max="1903" width="9.5703125" bestFit="1" customWidth="1"/>
    <col min="1905" max="1905" width="12.7109375" bestFit="1" customWidth="1"/>
    <col min="1906" max="1907" width="10.140625" bestFit="1" customWidth="1"/>
    <col min="1908" max="1908" width="13.42578125" bestFit="1" customWidth="1"/>
    <col min="1909" max="1909" width="11.28515625" bestFit="1" customWidth="1"/>
    <col min="1910" max="1910" width="12.5703125" bestFit="1" customWidth="1"/>
    <col min="1911" max="1911" width="14.5703125" bestFit="1" customWidth="1"/>
    <col min="1912" max="1912" width="13" bestFit="1" customWidth="1"/>
    <col min="1913" max="1913" width="8.7109375" bestFit="1" customWidth="1"/>
    <col min="1914" max="1914" width="16.28515625" bestFit="1" customWidth="1"/>
    <col min="1915" max="1915" width="9.7109375" bestFit="1" customWidth="1"/>
    <col min="1916" max="1916" width="10.140625" bestFit="1" customWidth="1"/>
    <col min="1917" max="1917" width="12.85546875" bestFit="1" customWidth="1"/>
    <col min="1918" max="1918" width="7.7109375" bestFit="1" customWidth="1"/>
    <col min="1919" max="1919" width="10.7109375" bestFit="1" customWidth="1"/>
    <col min="1920" max="1920" width="10.85546875" bestFit="1" customWidth="1"/>
    <col min="1921" max="1921" width="9.7109375" bestFit="1" customWidth="1"/>
    <col min="1922" max="1922" width="12.5703125" bestFit="1" customWidth="1"/>
    <col min="1923" max="1923" width="12.85546875" bestFit="1" customWidth="1"/>
    <col min="1924" max="1924" width="10.140625" bestFit="1" customWidth="1"/>
    <col min="1925" max="1925" width="8.7109375" bestFit="1" customWidth="1"/>
    <col min="1926" max="1926" width="13.42578125" bestFit="1" customWidth="1"/>
    <col min="1928" max="1928" width="10.7109375" bestFit="1" customWidth="1"/>
    <col min="1929" max="1929" width="12.28515625" bestFit="1" customWidth="1"/>
    <col min="1930" max="1930" width="10.85546875" bestFit="1" customWidth="1"/>
    <col min="1931" max="1931" width="10.140625" bestFit="1" customWidth="1"/>
    <col min="1932" max="1932" width="14.140625" bestFit="1" customWidth="1"/>
    <col min="1933" max="1933" width="10.5703125" bestFit="1" customWidth="1"/>
    <col min="1934" max="1934" width="12.7109375" bestFit="1" customWidth="1"/>
    <col min="1935" max="1935" width="13.85546875" bestFit="1" customWidth="1"/>
    <col min="1936" max="1936" width="9.42578125" bestFit="1" customWidth="1"/>
    <col min="1937" max="1937" width="12.7109375" bestFit="1" customWidth="1"/>
    <col min="1938" max="1938" width="12.28515625" bestFit="1" customWidth="1"/>
    <col min="1939" max="1939" width="9.5703125" bestFit="1" customWidth="1"/>
    <col min="1940" max="1940" width="10" bestFit="1" customWidth="1"/>
    <col min="1941" max="1941" width="12.7109375" bestFit="1" customWidth="1"/>
    <col min="1942" max="1942" width="10.85546875" bestFit="1" customWidth="1"/>
    <col min="1943" max="1943" width="12.5703125" bestFit="1" customWidth="1"/>
    <col min="1944" max="1944" width="14.140625" bestFit="1" customWidth="1"/>
    <col min="1945" max="1945" width="10" bestFit="1" customWidth="1"/>
    <col min="1946" max="1946" width="9.42578125" bestFit="1" customWidth="1"/>
    <col min="1947" max="1947" width="13.28515625" bestFit="1" customWidth="1"/>
    <col min="1948" max="1948" width="9" bestFit="1" customWidth="1"/>
    <col min="1949" max="1949" width="8.7109375" bestFit="1" customWidth="1"/>
    <col min="1950" max="1950" width="12.140625" bestFit="1" customWidth="1"/>
    <col min="1951" max="1951" width="10.7109375" bestFit="1" customWidth="1"/>
    <col min="1952" max="1952" width="9.42578125" bestFit="1" customWidth="1"/>
    <col min="1953" max="1953" width="14" bestFit="1" customWidth="1"/>
    <col min="1954" max="1954" width="9.42578125" bestFit="1" customWidth="1"/>
    <col min="1955" max="1955" width="12.5703125" bestFit="1" customWidth="1"/>
    <col min="1956" max="1956" width="12.140625" bestFit="1" customWidth="1"/>
    <col min="1957" max="1957" width="11.7109375" bestFit="1" customWidth="1"/>
    <col min="1958" max="1958" width="11.140625" bestFit="1" customWidth="1"/>
    <col min="1959" max="1959" width="15.140625" bestFit="1" customWidth="1"/>
    <col min="1960" max="1960" width="9.42578125" bestFit="1" customWidth="1"/>
    <col min="1961" max="1961" width="12.7109375" bestFit="1" customWidth="1"/>
    <col min="1962" max="1962" width="12.140625" bestFit="1" customWidth="1"/>
    <col min="1963" max="1964" width="10.140625" bestFit="1" customWidth="1"/>
    <col min="1965" max="1965" width="13.5703125" bestFit="1" customWidth="1"/>
    <col min="1966" max="1966" width="10" bestFit="1" customWidth="1"/>
    <col min="1967" max="1967" width="11.42578125" bestFit="1" customWidth="1"/>
    <col min="1968" max="1968" width="13.28515625" bestFit="1" customWidth="1"/>
    <col min="1969" max="1969" width="10.140625" bestFit="1" customWidth="1"/>
    <col min="1970" max="1970" width="12.5703125" bestFit="1" customWidth="1"/>
    <col min="1971" max="1971" width="13.42578125" bestFit="1" customWidth="1"/>
    <col min="1972" max="1972" width="11.42578125" bestFit="1" customWidth="1"/>
    <col min="1973" max="1973" width="12.5703125" bestFit="1" customWidth="1"/>
    <col min="1974" max="1974" width="14.7109375" bestFit="1" customWidth="1"/>
    <col min="1975" max="1975" width="10.28515625" bestFit="1" customWidth="1"/>
    <col min="1976" max="1976" width="12.5703125" bestFit="1" customWidth="1"/>
    <col min="1977" max="1977" width="13.5703125" bestFit="1" customWidth="1"/>
    <col min="1978" max="1978" width="9.42578125" bestFit="1" customWidth="1"/>
    <col min="1979" max="1979" width="12.5703125" bestFit="1" customWidth="1"/>
    <col min="1980" max="1980" width="11.28515625" bestFit="1" customWidth="1"/>
    <col min="1981" max="1981" width="9.85546875" bestFit="1" customWidth="1"/>
    <col min="1982" max="1982" width="11.42578125" bestFit="1" customWidth="1"/>
    <col min="1983" max="1983" width="13.28515625" bestFit="1" customWidth="1"/>
    <col min="1984" max="1984" width="8.7109375" bestFit="1" customWidth="1"/>
    <col min="1985" max="1985" width="11.42578125" bestFit="1" customWidth="1"/>
    <col min="1986" max="1986" width="11.85546875" bestFit="1" customWidth="1"/>
    <col min="1987" max="1987" width="9" bestFit="1" customWidth="1"/>
    <col min="1988" max="1988" width="10.42578125" bestFit="1" customWidth="1"/>
    <col min="1989" max="1989" width="12.140625" bestFit="1" customWidth="1"/>
    <col min="1990" max="1990" width="10.28515625" bestFit="1" customWidth="1"/>
    <col min="1991" max="1991" width="10.7109375" bestFit="1" customWidth="1"/>
    <col min="1992" max="1992" width="13.5703125" bestFit="1" customWidth="1"/>
    <col min="1993" max="1993" width="11.7109375" bestFit="1" customWidth="1"/>
    <col min="1994" max="1994" width="12.5703125" bestFit="1" customWidth="1"/>
    <col min="1995" max="1995" width="15" bestFit="1" customWidth="1"/>
    <col min="1996" max="1996" width="9.42578125" bestFit="1" customWidth="1"/>
    <col min="1997" max="1997" width="12.5703125" bestFit="1" customWidth="1"/>
    <col min="1998" max="1998" width="12.140625" bestFit="1" customWidth="1"/>
    <col min="1999" max="1999" width="10.140625" bestFit="1" customWidth="1"/>
    <col min="2000" max="2000" width="12.5703125" bestFit="1" customWidth="1"/>
    <col min="2001" max="2001" width="13.42578125" bestFit="1" customWidth="1"/>
    <col min="2003" max="2003" width="12.140625" bestFit="1" customWidth="1"/>
    <col min="2004" max="2004" width="12.28515625" bestFit="1" customWidth="1"/>
    <col min="2005" max="2005" width="13.85546875" bestFit="1" customWidth="1"/>
    <col min="2006" max="2006" width="10" bestFit="1" customWidth="1"/>
    <col min="2007" max="2007" width="17" bestFit="1" customWidth="1"/>
    <col min="2008" max="2008" width="10" bestFit="1" customWidth="1"/>
    <col min="2009" max="2009" width="11.42578125" bestFit="1" customWidth="1"/>
    <col min="2010" max="2010" width="13.28515625" bestFit="1" customWidth="1"/>
    <col min="2011" max="2011" width="10.42578125" bestFit="1" customWidth="1"/>
    <col min="2012" max="2012" width="10.7109375" bestFit="1" customWidth="1"/>
    <col min="2013" max="2013" width="13.85546875" bestFit="1" customWidth="1"/>
    <col min="2014" max="2014" width="10.28515625" bestFit="1" customWidth="1"/>
    <col min="2015" max="2015" width="10.7109375" bestFit="1" customWidth="1"/>
    <col min="2016" max="2016" width="13.5703125" bestFit="1" customWidth="1"/>
    <col min="2018" max="2018" width="9.42578125" bestFit="1" customWidth="1"/>
    <col min="2019" max="2019" width="12.28515625" bestFit="1" customWidth="1"/>
    <col min="2020" max="2020" width="9.42578125" bestFit="1" customWidth="1"/>
    <col min="2021" max="2021" width="12.5703125" bestFit="1" customWidth="1"/>
    <col min="2022" max="2022" width="12.7109375" bestFit="1" customWidth="1"/>
    <col min="2023" max="2023" width="11.85546875" bestFit="1" customWidth="1"/>
    <col min="2024" max="2024" width="9.42578125" bestFit="1" customWidth="1"/>
    <col min="2025" max="2025" width="15.140625" bestFit="1" customWidth="1"/>
    <col min="2027" max="2027" width="12.140625" bestFit="1" customWidth="1"/>
    <col min="2028" max="2028" width="12.28515625" bestFit="1" customWidth="1"/>
    <col min="2029" max="2029" width="12.140625" bestFit="1" customWidth="1"/>
    <col min="2030" max="2030" width="11.42578125" bestFit="1" customWidth="1"/>
    <col min="2031" max="2031" width="15.42578125" bestFit="1" customWidth="1"/>
    <col min="2032" max="2032" width="10" bestFit="1" customWidth="1"/>
    <col min="2033" max="2033" width="11.42578125" bestFit="1" customWidth="1"/>
    <col min="2034" max="2034" width="13.28515625" bestFit="1" customWidth="1"/>
    <col min="2035" max="2035" width="10.42578125" bestFit="1" customWidth="1"/>
    <col min="2036" max="2036" width="12.5703125" bestFit="1" customWidth="1"/>
    <col min="2037" max="2037" width="13.85546875" bestFit="1" customWidth="1"/>
    <col min="2038" max="2038" width="9.5703125" bestFit="1" customWidth="1"/>
    <col min="2039" max="2039" width="8.7109375" bestFit="1" customWidth="1"/>
    <col min="2040" max="2040" width="12.7109375" bestFit="1" customWidth="1"/>
    <col min="2041" max="2041" width="9" bestFit="1" customWidth="1"/>
    <col min="2042" max="2042" width="10.140625" bestFit="1" customWidth="1"/>
    <col min="2043" max="2043" width="12.140625" bestFit="1" customWidth="1"/>
    <col min="2044" max="2044" width="10.85546875" bestFit="1" customWidth="1"/>
    <col min="2045" max="2045" width="12.7109375" bestFit="1" customWidth="1"/>
    <col min="2046" max="2046" width="14.140625" bestFit="1" customWidth="1"/>
    <col min="2047" max="2047" width="10" bestFit="1" customWidth="1"/>
    <col min="2048" max="2048" width="10.140625" bestFit="1" customWidth="1"/>
    <col min="2049" max="2049" width="13.28515625" bestFit="1" customWidth="1"/>
    <col min="2050" max="2050" width="9.42578125" bestFit="1" customWidth="1"/>
    <col min="2051" max="2052" width="12.5703125" bestFit="1" customWidth="1"/>
    <col min="2053" max="2053" width="13" bestFit="1" customWidth="1"/>
    <col min="2055" max="2055" width="16.28515625" bestFit="1" customWidth="1"/>
    <col min="2056" max="2056" width="10" bestFit="1" customWidth="1"/>
    <col min="2057" max="2057" width="10.7109375" bestFit="1" customWidth="1"/>
    <col min="2058" max="2058" width="13.28515625" bestFit="1" customWidth="1"/>
    <col min="2059" max="2059" width="12.7109375" bestFit="1" customWidth="1"/>
    <col min="2060" max="2060" width="10.7109375" bestFit="1" customWidth="1"/>
    <col min="2061" max="2061" width="16" bestFit="1" customWidth="1"/>
    <col min="2062" max="2062" width="12" bestFit="1" customWidth="1"/>
    <col min="2063" max="2063" width="10.7109375" bestFit="1" customWidth="1"/>
    <col min="2064" max="2064" width="15.28515625" bestFit="1" customWidth="1"/>
    <col min="2065" max="2065" width="11.140625" bestFit="1" customWidth="1"/>
    <col min="2066" max="2066" width="11.42578125" bestFit="1" customWidth="1"/>
    <col min="2067" max="2067" width="14.42578125" bestFit="1" customWidth="1"/>
    <col min="2068" max="2068" width="12.42578125" bestFit="1" customWidth="1"/>
    <col min="2069" max="2069" width="12.7109375" bestFit="1" customWidth="1"/>
    <col min="2070" max="2070" width="15.7109375" bestFit="1" customWidth="1"/>
    <col min="2071" max="2071" width="11.42578125" bestFit="1" customWidth="1"/>
    <col min="2072" max="2072" width="12.7109375" bestFit="1" customWidth="1"/>
    <col min="2073" max="2073" width="14.85546875" bestFit="1" customWidth="1"/>
    <col min="2074" max="2074" width="9.42578125" bestFit="1" customWidth="1"/>
    <col min="2075" max="2075" width="12.5703125" bestFit="1" customWidth="1"/>
    <col min="2076" max="2076" width="12.140625" bestFit="1" customWidth="1"/>
    <col min="2077" max="2077" width="11.85546875" bestFit="1" customWidth="1"/>
    <col min="2078" max="2078" width="12.5703125" bestFit="1" customWidth="1"/>
    <col min="2079" max="2079" width="15.140625" bestFit="1" customWidth="1"/>
    <col min="2080" max="2080" width="11.85546875" bestFit="1" customWidth="1"/>
    <col min="2081" max="2081" width="11.42578125" bestFit="1" customWidth="1"/>
    <col min="2082" max="2082" width="15.140625" bestFit="1" customWidth="1"/>
    <col min="2083" max="2083" width="12.5703125" bestFit="1" customWidth="1"/>
    <col min="2084" max="2084" width="11.42578125" bestFit="1" customWidth="1"/>
    <col min="2085" max="2085" width="15.85546875" bestFit="1" customWidth="1"/>
    <col min="2086" max="2086" width="7.85546875" bestFit="1" customWidth="1"/>
    <col min="2088" max="2088" width="11" bestFit="1" customWidth="1"/>
    <col min="2089" max="2089" width="11.5703125" bestFit="1" customWidth="1"/>
    <col min="2090" max="2090" width="10" bestFit="1" customWidth="1"/>
    <col min="2091" max="2091" width="14.85546875" bestFit="1" customWidth="1"/>
    <col min="2092" max="2092" width="9.85546875" bestFit="1" customWidth="1"/>
    <col min="2093" max="2093" width="13" bestFit="1" customWidth="1"/>
    <col min="2094" max="2094" width="11.42578125" bestFit="1" customWidth="1"/>
    <col min="2095" max="2095" width="12.5703125" bestFit="1" customWidth="1"/>
    <col min="2096" max="2096" width="12.7109375" bestFit="1" customWidth="1"/>
    <col min="2097" max="2097" width="15.85546875" bestFit="1" customWidth="1"/>
    <col min="2098" max="2098" width="10.140625" bestFit="1" customWidth="1"/>
    <col min="2099" max="2099" width="13" bestFit="1" customWidth="1"/>
    <col min="2100" max="2100" width="13.42578125" bestFit="1" customWidth="1"/>
    <col min="2101" max="2101" width="10.42578125" bestFit="1" customWidth="1"/>
    <col min="2102" max="2102" width="11.42578125" bestFit="1" customWidth="1"/>
    <col min="2103" max="2103" width="13.7109375" bestFit="1" customWidth="1"/>
    <col min="2104" max="2104" width="14.42578125" bestFit="1" customWidth="1"/>
    <col min="2105" max="2105" width="12.7109375" bestFit="1" customWidth="1"/>
    <col min="2106" max="2106" width="17.7109375" bestFit="1" customWidth="1"/>
    <col min="2107" max="2107" width="10.5703125" bestFit="1" customWidth="1"/>
    <col min="2108" max="2108" width="10.140625" bestFit="1" customWidth="1"/>
    <col min="2109" max="2109" width="13.85546875" bestFit="1" customWidth="1"/>
    <col min="2110" max="2110" width="9" bestFit="1" customWidth="1"/>
    <col min="2111" max="2111" width="10.140625" bestFit="1" customWidth="1"/>
    <col min="2112" max="2112" width="12.140625" bestFit="1" customWidth="1"/>
    <col min="2113" max="2113" width="9.42578125" bestFit="1" customWidth="1"/>
    <col min="2114" max="2114" width="10.140625" bestFit="1" customWidth="1"/>
    <col min="2115" max="2115" width="12.5703125" bestFit="1" customWidth="1"/>
    <col min="2116" max="2116" width="9.42578125" bestFit="1" customWidth="1"/>
    <col min="2118" max="2118" width="12.5703125" bestFit="1" customWidth="1"/>
    <col min="2119" max="2119" width="9.7109375" bestFit="1" customWidth="1"/>
    <col min="2121" max="2121" width="12.85546875" bestFit="1" customWidth="1"/>
    <col min="2122" max="2122" width="11.28515625" bestFit="1" customWidth="1"/>
    <col min="2123" max="2123" width="11.140625" bestFit="1" customWidth="1"/>
    <col min="2124" max="2124" width="14.7109375" bestFit="1" customWidth="1"/>
    <col min="2125" max="2125" width="10.42578125" bestFit="1" customWidth="1"/>
    <col min="2127" max="2127" width="13.85546875" bestFit="1" customWidth="1"/>
    <col min="2128" max="2128" width="10.42578125" bestFit="1" customWidth="1"/>
    <col min="2129" max="2129" width="10.7109375" bestFit="1" customWidth="1"/>
    <col min="2130" max="2130" width="13.7109375" bestFit="1" customWidth="1"/>
    <col min="2131" max="2131" width="10.42578125" bestFit="1" customWidth="1"/>
    <col min="2132" max="2132" width="11.42578125" bestFit="1" customWidth="1"/>
    <col min="2133" max="2133" width="13.7109375" bestFit="1" customWidth="1"/>
    <col min="2134" max="2134" width="12.85546875" bestFit="1" customWidth="1"/>
    <col min="2135" max="2135" width="12.5703125" bestFit="1" customWidth="1"/>
    <col min="2136" max="2136" width="16.28515625" bestFit="1" customWidth="1"/>
    <col min="2137" max="2137" width="10.42578125" bestFit="1" customWidth="1"/>
    <col min="2138" max="2138" width="12.140625" bestFit="1" customWidth="1"/>
    <col min="2139" max="2139" width="13.7109375" bestFit="1" customWidth="1"/>
    <col min="2140" max="2140" width="11.5703125" bestFit="1" customWidth="1"/>
    <col min="2141" max="2141" width="12.140625" bestFit="1" customWidth="1"/>
    <col min="2142" max="2142" width="15" bestFit="1" customWidth="1"/>
    <col min="2143" max="2143" width="10.85546875" bestFit="1" customWidth="1"/>
    <col min="2144" max="2144" width="12.5703125" bestFit="1" customWidth="1"/>
    <col min="2145" max="2145" width="14.28515625" bestFit="1" customWidth="1"/>
    <col min="2146" max="2146" width="10.7109375" bestFit="1" customWidth="1"/>
    <col min="2147" max="2147" width="12.5703125" bestFit="1" customWidth="1"/>
    <col min="2148" max="2148" width="14" bestFit="1" customWidth="1"/>
    <col min="2149" max="2149" width="10" bestFit="1" customWidth="1"/>
    <col min="2150" max="2150" width="10.7109375" bestFit="1" customWidth="1"/>
    <col min="2151" max="2151" width="13.42578125" bestFit="1" customWidth="1"/>
    <col min="2152" max="2152" width="12.140625" bestFit="1" customWidth="1"/>
    <col min="2153" max="2153" width="11.140625" bestFit="1" customWidth="1"/>
    <col min="2154" max="2154" width="15.42578125" bestFit="1" customWidth="1"/>
    <col min="2155" max="2155" width="9.7109375" bestFit="1" customWidth="1"/>
    <col min="2156" max="2156" width="10.7109375" bestFit="1" customWidth="1"/>
    <col min="2157" max="2157" width="12.85546875" bestFit="1" customWidth="1"/>
    <col min="2158" max="2158" width="10.85546875" bestFit="1" customWidth="1"/>
    <col min="2159" max="2159" width="12.140625" bestFit="1" customWidth="1"/>
    <col min="2160" max="2160" width="14.140625" bestFit="1" customWidth="1"/>
    <col min="2161" max="2161" width="12" bestFit="1" customWidth="1"/>
    <col min="2162" max="2162" width="12.5703125" bestFit="1" customWidth="1"/>
    <col min="2163" max="2163" width="15.28515625" bestFit="1" customWidth="1"/>
    <col min="2164" max="2164" width="11.140625" bestFit="1" customWidth="1"/>
    <col min="2165" max="2165" width="10.7109375" bestFit="1" customWidth="1"/>
    <col min="2166" max="2166" width="14.42578125" bestFit="1" customWidth="1"/>
    <col min="2167" max="2167" width="12.7109375" bestFit="1" customWidth="1"/>
    <col min="2169" max="2169" width="16" bestFit="1" customWidth="1"/>
    <col min="2170" max="2170" width="9.85546875" bestFit="1" customWidth="1"/>
    <col min="2171" max="2171" width="10.7109375" bestFit="1" customWidth="1"/>
    <col min="2172" max="2172" width="13" bestFit="1" customWidth="1"/>
    <col min="2173" max="2173" width="10.7109375" bestFit="1" customWidth="1"/>
    <col min="2174" max="2174" width="11.42578125" bestFit="1" customWidth="1"/>
    <col min="2175" max="2175" width="14" bestFit="1" customWidth="1"/>
    <col min="2176" max="2176" width="10.140625" bestFit="1" customWidth="1"/>
    <col min="2177" max="2177" width="12.7109375" bestFit="1" customWidth="1"/>
    <col min="2178" max="2178" width="13.42578125" bestFit="1" customWidth="1"/>
    <col min="2179" max="2179" width="12" bestFit="1" customWidth="1"/>
    <col min="2180" max="2180" width="12.5703125" bestFit="1" customWidth="1"/>
    <col min="2181" max="2181" width="15.28515625" bestFit="1" customWidth="1"/>
    <col min="2182" max="2182" width="12.7109375" bestFit="1" customWidth="1"/>
    <col min="2184" max="2184" width="16" bestFit="1" customWidth="1"/>
    <col min="2185" max="2185" width="11.140625" bestFit="1" customWidth="1"/>
    <col min="2186" max="2186" width="10" bestFit="1" customWidth="1"/>
    <col min="2187" max="2187" width="14.42578125" bestFit="1" customWidth="1"/>
    <col min="2188" max="2188" width="12.42578125" bestFit="1" customWidth="1"/>
    <col min="2189" max="2189" width="10" bestFit="1" customWidth="1"/>
    <col min="2190" max="2190" width="15.7109375" bestFit="1" customWidth="1"/>
    <col min="2191" max="2191" width="10.28515625" bestFit="1" customWidth="1"/>
    <col min="2192" max="2192" width="13" bestFit="1" customWidth="1"/>
    <col min="2193" max="2193" width="13.5703125" bestFit="1" customWidth="1"/>
    <col min="2194" max="2194" width="8.85546875" bestFit="1" customWidth="1"/>
    <col min="2195" max="2195" width="10" bestFit="1" customWidth="1"/>
    <col min="2196" max="2196" width="12" bestFit="1" customWidth="1"/>
    <col min="2197" max="2197" width="11.42578125" bestFit="1" customWidth="1"/>
    <col min="2198" max="2198" width="10.140625" bestFit="1" customWidth="1"/>
    <col min="2199" max="2199" width="14.7109375" bestFit="1" customWidth="1"/>
    <col min="2200" max="2200" width="11.140625" bestFit="1" customWidth="1"/>
    <col min="2201" max="2201" width="12.5703125" bestFit="1" customWidth="1"/>
    <col min="2202" max="2202" width="14.42578125" bestFit="1" customWidth="1"/>
    <col min="2203" max="2203" width="9.42578125" bestFit="1" customWidth="1"/>
    <col min="2204" max="2204" width="12.7109375" bestFit="1" customWidth="1"/>
    <col min="2205" max="2205" width="12.5703125" bestFit="1" customWidth="1"/>
    <col min="2206" max="2206" width="10.5703125" bestFit="1" customWidth="1"/>
    <col min="2207" max="2207" width="12.5703125" bestFit="1" customWidth="1"/>
    <col min="2208" max="2208" width="13.85546875" bestFit="1" customWidth="1"/>
    <col min="2209" max="2209" width="9.42578125" bestFit="1" customWidth="1"/>
    <col min="2210" max="2210" width="12.7109375" bestFit="1" customWidth="1"/>
    <col min="2211" max="2211" width="10.140625" bestFit="1" customWidth="1"/>
    <col min="2212" max="2212" width="10.5703125" bestFit="1" customWidth="1"/>
    <col min="2213" max="2213" width="8.7109375" bestFit="1" customWidth="1"/>
    <col min="2214" max="2214" width="13.85546875" bestFit="1" customWidth="1"/>
    <col min="2215" max="2215" width="10.42578125" bestFit="1" customWidth="1"/>
    <col min="2216" max="2216" width="8.7109375" bestFit="1" customWidth="1"/>
    <col min="2217" max="2217" width="13.7109375" bestFit="1" customWidth="1"/>
    <col min="2218" max="2218" width="11.28515625" bestFit="1" customWidth="1"/>
    <col min="2219" max="2219" width="8.7109375" bestFit="1" customWidth="1"/>
    <col min="2220" max="2220" width="14.5703125" bestFit="1" customWidth="1"/>
    <col min="2221" max="2221" width="11.7109375" bestFit="1" customWidth="1"/>
    <col min="2222" max="2222" width="11.42578125" bestFit="1" customWidth="1"/>
    <col min="2223" max="2223" width="15.140625" bestFit="1" customWidth="1"/>
    <col min="2224" max="2224" width="11.42578125" bestFit="1" customWidth="1"/>
    <col min="2225" max="2225" width="9.42578125" bestFit="1" customWidth="1"/>
    <col min="2226" max="2226" width="14.85546875" bestFit="1" customWidth="1"/>
    <col min="2227" max="2227" width="12.42578125" bestFit="1" customWidth="1"/>
    <col min="2228" max="2228" width="9.42578125" bestFit="1" customWidth="1"/>
    <col min="2229" max="2229" width="15.7109375" bestFit="1" customWidth="1"/>
    <col min="2230" max="2230" width="10.5703125" bestFit="1" customWidth="1"/>
    <col min="2231" max="2231" width="9.42578125" bestFit="1" customWidth="1"/>
    <col min="2232" max="2232" width="13.85546875" bestFit="1" customWidth="1"/>
    <col min="2233" max="2233" width="11.42578125" bestFit="1" customWidth="1"/>
    <col min="2234" max="2234" width="10.7109375" bestFit="1" customWidth="1"/>
    <col min="2235" max="2235" width="14.7109375" bestFit="1" customWidth="1"/>
    <col min="2236" max="2236" width="12.42578125" bestFit="1" customWidth="1"/>
    <col min="2237" max="2237" width="9.42578125" bestFit="1" customWidth="1"/>
    <col min="2238" max="2238" width="15.7109375" bestFit="1" customWidth="1"/>
    <col min="2239" max="2239" width="9.85546875" bestFit="1" customWidth="1"/>
    <col min="2240" max="2240" width="12.5703125" bestFit="1" customWidth="1"/>
    <col min="2241" max="2241" width="13" bestFit="1" customWidth="1"/>
    <col min="2242" max="2242" width="9.42578125" bestFit="1" customWidth="1"/>
    <col min="2243" max="2243" width="12.7109375" bestFit="1" customWidth="1"/>
    <col min="2244" max="2244" width="11.85546875" bestFit="1" customWidth="1"/>
    <col min="2245" max="2245" width="12.140625" bestFit="1" customWidth="1"/>
    <col min="2246" max="2246" width="10.7109375" bestFit="1" customWidth="1"/>
    <col min="2247" max="2247" width="15.42578125" bestFit="1" customWidth="1"/>
    <col min="2248" max="2248" width="10.7109375" bestFit="1" customWidth="1"/>
    <col min="2249" max="2249" width="12.5703125" bestFit="1" customWidth="1"/>
    <col min="2250" max="2250" width="14.140625" bestFit="1" customWidth="1"/>
    <col min="2251" max="2251" width="10.28515625" bestFit="1" customWidth="1"/>
    <col min="2252" max="2252" width="9.42578125" bestFit="1" customWidth="1"/>
    <col min="2253" max="2253" width="13.5703125" bestFit="1" customWidth="1"/>
    <col min="2254" max="2254" width="12" bestFit="1" customWidth="1"/>
    <col min="2255" max="2255" width="10.7109375" bestFit="1" customWidth="1"/>
    <col min="2256" max="2256" width="15.28515625" bestFit="1" customWidth="1"/>
    <col min="2257" max="2257" width="9.7109375" bestFit="1" customWidth="1"/>
    <col min="2258" max="2258" width="10.7109375" bestFit="1" customWidth="1"/>
    <col min="2259" max="2259" width="13" bestFit="1" customWidth="1"/>
    <col min="2260" max="2260" width="9.7109375" bestFit="1" customWidth="1"/>
    <col min="2261" max="2261" width="9.42578125" bestFit="1" customWidth="1"/>
    <col min="2262" max="2262" width="12.85546875" bestFit="1" customWidth="1"/>
    <col min="2263" max="2263" width="10" bestFit="1" customWidth="1"/>
    <col min="2264" max="2264" width="9.42578125" bestFit="1" customWidth="1"/>
    <col min="2265" max="2265" width="13.28515625" bestFit="1" customWidth="1"/>
    <col min="2266" max="2266" width="11.85546875" bestFit="1" customWidth="1"/>
    <col min="2268" max="2268" width="15.140625" bestFit="1" customWidth="1"/>
    <col min="2269" max="2269" width="12" bestFit="1" customWidth="1"/>
    <col min="2270" max="2270" width="9.42578125" bestFit="1" customWidth="1"/>
    <col min="2271" max="2271" width="15.28515625" bestFit="1" customWidth="1"/>
    <col min="2272" max="2272" width="9.7109375" bestFit="1" customWidth="1"/>
    <col min="2273" max="2273" width="12.7109375" bestFit="1" customWidth="1"/>
    <col min="2274" max="2274" width="12.85546875" bestFit="1" customWidth="1"/>
    <col min="2275" max="2275" width="9.7109375" bestFit="1" customWidth="1"/>
    <col min="2276" max="2276" width="10.140625" bestFit="1" customWidth="1"/>
    <col min="2277" max="2277" width="12.85546875" bestFit="1" customWidth="1"/>
    <col min="2278" max="2278" width="8.5703125" bestFit="1" customWidth="1"/>
    <col min="2280" max="2280" width="11.7109375" bestFit="1" customWidth="1"/>
    <col min="2281" max="2281" width="10.5703125" bestFit="1" customWidth="1"/>
    <col min="2282" max="2282" width="11.42578125" bestFit="1" customWidth="1"/>
    <col min="2283" max="2283" width="14" bestFit="1" customWidth="1"/>
    <col min="2284" max="2284" width="10.140625" bestFit="1" customWidth="1"/>
    <col min="2285" max="2285" width="11.42578125" bestFit="1" customWidth="1"/>
    <col min="2286" max="2286" width="13.42578125" bestFit="1" customWidth="1"/>
    <col min="2287" max="2287" width="10" bestFit="1" customWidth="1"/>
    <col min="2288" max="2288" width="8.7109375" bestFit="1" customWidth="1"/>
    <col min="2289" max="2289" width="13.28515625" bestFit="1" customWidth="1"/>
    <col min="2290" max="2290" width="11.7109375" bestFit="1" customWidth="1"/>
    <col min="2291" max="2291" width="11.42578125" bestFit="1" customWidth="1"/>
    <col min="2292" max="2292" width="15.140625" bestFit="1" customWidth="1"/>
    <col min="2293" max="2293" width="11" bestFit="1" customWidth="1"/>
    <col min="2294" max="2294" width="12.5703125" bestFit="1" customWidth="1"/>
    <col min="2295" max="2295" width="14.28515625" bestFit="1" customWidth="1"/>
    <col min="2296" max="2296" width="10.28515625" bestFit="1" customWidth="1"/>
    <col min="2297" max="2297" width="10.140625" bestFit="1" customWidth="1"/>
    <col min="2298" max="2298" width="13.5703125" bestFit="1" customWidth="1"/>
    <col min="2299" max="2299" width="9.85546875" bestFit="1" customWidth="1"/>
    <col min="2300" max="2300" width="9.42578125" bestFit="1" customWidth="1"/>
    <col min="2301" max="2301" width="13" bestFit="1" customWidth="1"/>
    <col min="2302" max="2302" width="13.28515625" bestFit="1" customWidth="1"/>
    <col min="2303" max="2303" width="10.7109375" bestFit="1" customWidth="1"/>
    <col min="2304" max="2304" width="16.5703125" bestFit="1" customWidth="1"/>
    <col min="2305" max="2305" width="10.7109375" bestFit="1" customWidth="1"/>
    <col min="2306" max="2306" width="12.140625" bestFit="1" customWidth="1"/>
    <col min="2307" max="2307" width="14" bestFit="1" customWidth="1"/>
    <col min="2308" max="2308" width="13.42578125" bestFit="1" customWidth="1"/>
    <col min="2309" max="2309" width="10.7109375" bestFit="1" customWidth="1"/>
    <col min="2310" max="2310" width="16.5703125" bestFit="1" customWidth="1"/>
    <col min="2311" max="2311" width="12.85546875" bestFit="1" customWidth="1"/>
    <col min="2312" max="2312" width="9.42578125" bestFit="1" customWidth="1"/>
    <col min="2313" max="2313" width="16.140625" bestFit="1" customWidth="1"/>
    <col min="2314" max="2315" width="11.42578125" bestFit="1" customWidth="1"/>
    <col min="2316" max="2316" width="14.7109375" bestFit="1" customWidth="1"/>
    <col min="2317" max="2317" width="11.140625" bestFit="1" customWidth="1"/>
    <col min="2318" max="2318" width="12.5703125" bestFit="1" customWidth="1"/>
    <col min="2319" max="2319" width="14.42578125" bestFit="1" customWidth="1"/>
    <col min="2320" max="2320" width="12.28515625" bestFit="1" customWidth="1"/>
    <col min="2321" max="2321" width="12.5703125" bestFit="1" customWidth="1"/>
    <col min="2322" max="2322" width="15.5703125" bestFit="1" customWidth="1"/>
    <col min="2323" max="2323" width="10.7109375" bestFit="1" customWidth="1"/>
    <col min="2324" max="2324" width="9.42578125" bestFit="1" customWidth="1"/>
    <col min="2325" max="2325" width="14" bestFit="1" customWidth="1"/>
    <col min="2326" max="2326" width="9.85546875" bestFit="1" customWidth="1"/>
    <col min="2327" max="2327" width="11.42578125" bestFit="1" customWidth="1"/>
    <col min="2328" max="2328" width="13" bestFit="1" customWidth="1"/>
    <col min="2329" max="2329" width="13.28515625" bestFit="1" customWidth="1"/>
    <col min="2330" max="2330" width="11.42578125" bestFit="1" customWidth="1"/>
    <col min="2331" max="2331" width="16.42578125" bestFit="1" customWidth="1"/>
    <col min="2332" max="2333" width="12.7109375" bestFit="1" customWidth="1"/>
    <col min="2334" max="2334" width="16" bestFit="1" customWidth="1"/>
    <col min="2335" max="2335" width="10.140625" bestFit="1" customWidth="1"/>
    <col min="2336" max="2336" width="12.7109375" bestFit="1" customWidth="1"/>
    <col min="2337" max="2337" width="13.5703125" bestFit="1" customWidth="1"/>
    <col min="2338" max="2338" width="10.28515625" bestFit="1" customWidth="1"/>
    <col min="2339" max="2339" width="11.42578125" bestFit="1" customWidth="1"/>
    <col min="2340" max="2340" width="13.5703125" bestFit="1" customWidth="1"/>
    <col min="2341" max="2341" width="13.7109375" bestFit="1" customWidth="1"/>
    <col min="2342" max="2342" width="9.42578125" bestFit="1" customWidth="1"/>
    <col min="2343" max="2343" width="16.85546875" bestFit="1" customWidth="1"/>
    <col min="2344" max="2344" width="11.28515625" bestFit="1" customWidth="1"/>
    <col min="2345" max="2345" width="9.42578125" bestFit="1" customWidth="1"/>
    <col min="2346" max="2346" width="14.7109375" bestFit="1" customWidth="1"/>
    <col min="2347" max="2347" width="10" bestFit="1" customWidth="1"/>
    <col min="2348" max="2348" width="12.7109375" bestFit="1" customWidth="1"/>
    <col min="2349" max="2349" width="13.42578125" bestFit="1" customWidth="1"/>
    <col min="2350" max="2350" width="9.42578125" bestFit="1" customWidth="1"/>
    <col min="2351" max="2351" width="12.7109375" bestFit="1" customWidth="1"/>
    <col min="2352" max="2352" width="10.28515625" bestFit="1" customWidth="1"/>
    <col min="2353" max="2354" width="10.140625" bestFit="1" customWidth="1"/>
    <col min="2355" max="2355" width="13.42578125" bestFit="1" customWidth="1"/>
    <col min="2356" max="2356" width="11.28515625" bestFit="1" customWidth="1"/>
    <col min="2357" max="2357" width="12.7109375" bestFit="1" customWidth="1"/>
    <col min="2358" max="2358" width="14.5703125" bestFit="1" customWidth="1"/>
    <col min="2359" max="2359" width="9.85546875" bestFit="1" customWidth="1"/>
    <col min="2360" max="2360" width="11.140625" bestFit="1" customWidth="1"/>
    <col min="2361" max="2361" width="13" bestFit="1" customWidth="1"/>
    <col min="2363" max="2363" width="9.42578125" bestFit="1" customWidth="1"/>
    <col min="2364" max="2364" width="12.28515625" bestFit="1" customWidth="1"/>
    <col min="2365" max="2365" width="11.28515625" bestFit="1" customWidth="1"/>
    <col min="2366" max="2366" width="9.42578125" bestFit="1" customWidth="1"/>
    <col min="2367" max="2367" width="14.5703125" bestFit="1" customWidth="1"/>
    <col min="2368" max="2368" width="10.5703125" bestFit="1" customWidth="1"/>
    <col min="2369" max="2369" width="12.5703125" bestFit="1" customWidth="1"/>
    <col min="2370" max="2370" width="13.85546875" bestFit="1" customWidth="1"/>
    <col min="2371" max="2371" width="9" bestFit="1" customWidth="1"/>
    <col min="2372" max="2372" width="10.140625" bestFit="1" customWidth="1"/>
    <col min="2373" max="2373" width="12.28515625" bestFit="1" customWidth="1"/>
    <col min="2374" max="2374" width="11.42578125" bestFit="1" customWidth="1"/>
    <col min="2375" max="2375" width="12.5703125" bestFit="1" customWidth="1"/>
    <col min="2376" max="2376" width="14.85546875" bestFit="1" customWidth="1"/>
    <col min="2377" max="2377" width="9.5703125" bestFit="1" customWidth="1"/>
    <col min="2378" max="2378" width="12.7109375" bestFit="1" customWidth="1"/>
    <col min="2379" max="2379" width="12.5703125" bestFit="1" customWidth="1"/>
    <col min="2380" max="2380" width="11.28515625" bestFit="1" customWidth="1"/>
    <col min="2381" max="2381" width="12.7109375" bestFit="1" customWidth="1"/>
    <col min="2382" max="2382" width="14.5703125" bestFit="1" customWidth="1"/>
    <col min="2383" max="2383" width="9.85546875" bestFit="1" customWidth="1"/>
    <col min="2384" max="2384" width="12.42578125" bestFit="1" customWidth="1"/>
    <col min="2385" max="2385" width="13" bestFit="1" customWidth="1"/>
    <col min="2386" max="2386" width="12" bestFit="1" customWidth="1"/>
    <col min="2387" max="2387" width="12.5703125" bestFit="1" customWidth="1"/>
    <col min="2388" max="2388" width="15.28515625" bestFit="1" customWidth="1"/>
    <col min="2389" max="2389" width="10" bestFit="1" customWidth="1"/>
    <col min="2390" max="2390" width="10.140625" bestFit="1" customWidth="1"/>
    <col min="2391" max="2391" width="13.28515625" bestFit="1" customWidth="1"/>
    <col min="2392" max="2392" width="8.140625" bestFit="1" customWidth="1"/>
    <col min="2393" max="2393" width="10.140625" bestFit="1" customWidth="1"/>
    <col min="2394" max="2394" width="11.28515625" bestFit="1" customWidth="1"/>
    <col min="2395" max="2395" width="9" bestFit="1" customWidth="1"/>
    <col min="2396" max="2396" width="12.140625" bestFit="1" customWidth="1"/>
    <col min="2397" max="2397" width="11.28515625" bestFit="1" customWidth="1"/>
    <col min="2398" max="2398" width="10.85546875" bestFit="1" customWidth="1"/>
    <col min="2399" max="2399" width="10.140625" bestFit="1" customWidth="1"/>
    <col min="2400" max="2400" width="14.28515625" bestFit="1" customWidth="1"/>
    <col min="2401" max="2401" width="10.140625" bestFit="1" customWidth="1"/>
    <col min="2402" max="2402" width="12.42578125" bestFit="1" customWidth="1"/>
    <col min="2403" max="2403" width="13.42578125" bestFit="1" customWidth="1"/>
    <col min="2404" max="2404" width="9.28515625" bestFit="1" customWidth="1"/>
    <col min="2405" max="2406" width="12.42578125" bestFit="1" customWidth="1"/>
    <col min="2407" max="2407" width="11.7109375" bestFit="1" customWidth="1"/>
  </cols>
  <sheetData>
    <row r="1" spans="1:7">
      <c r="A1" s="6" t="s">
        <v>24</v>
      </c>
      <c r="B1" s="6" t="s">
        <v>30</v>
      </c>
      <c r="C1" s="6" t="s">
        <v>36</v>
      </c>
      <c r="D1" t="s">
        <v>3340</v>
      </c>
      <c r="E1" t="s">
        <v>3341</v>
      </c>
      <c r="F1" t="s">
        <v>3342</v>
      </c>
      <c r="G1" t="s">
        <v>3343</v>
      </c>
    </row>
    <row r="2" spans="1:7">
      <c r="A2" t="s">
        <v>3281</v>
      </c>
      <c r="B2" t="s">
        <v>2469</v>
      </c>
      <c r="C2" t="s">
        <v>55</v>
      </c>
      <c r="D2" s="4">
        <v>0.44217307692307695</v>
      </c>
      <c r="E2" s="4">
        <v>0.37142857142857144</v>
      </c>
      <c r="F2" s="4">
        <v>0.27173913043478259</v>
      </c>
      <c r="G2" s="4">
        <v>9.5238095238095233E-2</v>
      </c>
    </row>
    <row r="3" spans="1:7">
      <c r="B3" t="s">
        <v>3344</v>
      </c>
      <c r="D3" s="4">
        <v>0.44217307692307695</v>
      </c>
      <c r="E3" s="4">
        <v>0.37142857142857144</v>
      </c>
      <c r="F3" s="4">
        <v>0.27173913043478259</v>
      </c>
      <c r="G3" s="4">
        <v>9.5238095238095233E-2</v>
      </c>
    </row>
    <row r="4" spans="1:7">
      <c r="B4" t="s">
        <v>2471</v>
      </c>
      <c r="C4" t="s">
        <v>55</v>
      </c>
      <c r="D4" s="4">
        <v>0.44217307692307695</v>
      </c>
      <c r="E4" s="4">
        <v>0.48571428571428571</v>
      </c>
      <c r="F4" s="4">
        <v>0.38043478260869568</v>
      </c>
      <c r="G4" s="4">
        <v>0.14285714285714285</v>
      </c>
    </row>
    <row r="5" spans="1:7">
      <c r="B5" t="s">
        <v>3345</v>
      </c>
      <c r="D5" s="4">
        <v>0.44217307692307695</v>
      </c>
      <c r="E5" s="4">
        <v>0.48571428571428571</v>
      </c>
      <c r="F5" s="4">
        <v>0.38043478260869568</v>
      </c>
      <c r="G5" s="4">
        <v>0.14285714285714285</v>
      </c>
    </row>
    <row r="6" spans="1:7">
      <c r="A6" t="s">
        <v>3346</v>
      </c>
      <c r="D6" s="4">
        <v>0.88434615384615389</v>
      </c>
      <c r="E6" s="4">
        <v>0.85714285714285721</v>
      </c>
      <c r="F6" s="4">
        <v>0.65217391304347827</v>
      </c>
      <c r="G6" s="4">
        <v>0.23809523809523808</v>
      </c>
    </row>
    <row r="7" spans="1:7">
      <c r="A7" t="s">
        <v>2794</v>
      </c>
      <c r="B7" t="s">
        <v>293</v>
      </c>
      <c r="C7" t="s">
        <v>55</v>
      </c>
      <c r="D7" s="4">
        <v>0.38461538461538464</v>
      </c>
      <c r="E7" s="4">
        <v>0.48571428571428571</v>
      </c>
      <c r="F7" s="4">
        <v>0.29891304347826086</v>
      </c>
      <c r="G7" s="4">
        <v>0.21428571428571427</v>
      </c>
    </row>
    <row r="8" spans="1:7">
      <c r="B8" t="s">
        <v>3347</v>
      </c>
      <c r="D8" s="4">
        <v>0.38461538461538464</v>
      </c>
      <c r="E8" s="4">
        <v>0.48571428571428571</v>
      </c>
      <c r="F8" s="4">
        <v>0.29891304347826086</v>
      </c>
      <c r="G8" s="4">
        <v>0.21428571428571427</v>
      </c>
    </row>
    <row r="9" spans="1:7">
      <c r="B9" t="s">
        <v>295</v>
      </c>
      <c r="C9" t="s">
        <v>55</v>
      </c>
      <c r="D9" s="4">
        <v>0.38461538461538464</v>
      </c>
      <c r="E9" s="4">
        <v>0.5714285714285714</v>
      </c>
      <c r="F9" s="4">
        <v>0.38043478260869568</v>
      </c>
      <c r="G9" s="4">
        <v>0.2857142857142857</v>
      </c>
    </row>
    <row r="10" spans="1:7">
      <c r="B10" t="s">
        <v>3348</v>
      </c>
      <c r="D10" s="4">
        <v>0.38461538461538464</v>
      </c>
      <c r="E10" s="4">
        <v>0.5714285714285714</v>
      </c>
      <c r="F10" s="4">
        <v>0.38043478260869568</v>
      </c>
      <c r="G10" s="4">
        <v>0.2857142857142857</v>
      </c>
    </row>
    <row r="11" spans="1:7">
      <c r="A11" t="s">
        <v>3349</v>
      </c>
      <c r="D11" s="4">
        <v>0.76923076923076927</v>
      </c>
      <c r="E11" s="4">
        <v>1.0571428571428572</v>
      </c>
      <c r="F11" s="4">
        <v>0.67934782608695654</v>
      </c>
      <c r="G11" s="4">
        <v>0.5</v>
      </c>
    </row>
    <row r="12" spans="1:7">
      <c r="A12" t="s">
        <v>2849</v>
      </c>
      <c r="B12" t="s">
        <v>564</v>
      </c>
      <c r="C12" t="s">
        <v>55</v>
      </c>
      <c r="D12" s="4">
        <v>0.44217307692307695</v>
      </c>
      <c r="E12" s="4">
        <v>0.34285714285714286</v>
      </c>
      <c r="F12" s="4">
        <v>0.27173913043478259</v>
      </c>
      <c r="G12" s="4">
        <v>0.14285714285714285</v>
      </c>
    </row>
    <row r="13" spans="1:7">
      <c r="B13" t="s">
        <v>3350</v>
      </c>
      <c r="D13" s="4">
        <v>0.44217307692307695</v>
      </c>
      <c r="E13" s="4">
        <v>0.34285714285714286</v>
      </c>
      <c r="F13" s="4">
        <v>0.27173913043478259</v>
      </c>
      <c r="G13" s="4">
        <v>0.14285714285714285</v>
      </c>
    </row>
    <row r="14" spans="1:7">
      <c r="A14" t="s">
        <v>3351</v>
      </c>
      <c r="D14" s="4">
        <v>0.44217307692307695</v>
      </c>
      <c r="E14" s="4">
        <v>0.34285714285714286</v>
      </c>
      <c r="F14" s="4">
        <v>0.27173913043478259</v>
      </c>
      <c r="G14" s="4">
        <v>0.14285714285714285</v>
      </c>
    </row>
    <row r="15" spans="1:7">
      <c r="A15" t="s">
        <v>3111</v>
      </c>
      <c r="B15" t="s">
        <v>1715</v>
      </c>
      <c r="C15" t="s">
        <v>55</v>
      </c>
      <c r="D15" s="4">
        <v>0.44217307692307695</v>
      </c>
      <c r="E15" s="4">
        <v>0.2857142857142857</v>
      </c>
      <c r="F15" s="4">
        <v>0.32608695652173914</v>
      </c>
      <c r="G15" s="4">
        <v>0.16666666666666666</v>
      </c>
    </row>
    <row r="16" spans="1:7">
      <c r="B16" t="s">
        <v>3352</v>
      </c>
      <c r="D16" s="4">
        <v>0.44217307692307695</v>
      </c>
      <c r="E16" s="4">
        <v>0.2857142857142857</v>
      </c>
      <c r="F16" s="4">
        <v>0.32608695652173914</v>
      </c>
      <c r="G16" s="4">
        <v>0.16666666666666666</v>
      </c>
    </row>
    <row r="17" spans="1:7">
      <c r="B17" t="s">
        <v>1713</v>
      </c>
      <c r="C17" t="s">
        <v>55</v>
      </c>
      <c r="D17" s="4">
        <v>0.44217307692307695</v>
      </c>
      <c r="E17" s="4">
        <v>0.22857142857142856</v>
      </c>
      <c r="F17" s="4">
        <v>0.19021739130434784</v>
      </c>
      <c r="G17" s="4">
        <v>0.11904761904761904</v>
      </c>
    </row>
    <row r="18" spans="1:7">
      <c r="B18" t="s">
        <v>3353</v>
      </c>
      <c r="D18" s="4">
        <v>0.44217307692307695</v>
      </c>
      <c r="E18" s="4">
        <v>0.22857142857142856</v>
      </c>
      <c r="F18" s="4">
        <v>0.19021739130434784</v>
      </c>
      <c r="G18" s="4">
        <v>0.11904761904761904</v>
      </c>
    </row>
    <row r="19" spans="1:7">
      <c r="A19" t="s">
        <v>3354</v>
      </c>
      <c r="D19" s="4">
        <v>0.88434615384615389</v>
      </c>
      <c r="E19" s="4">
        <v>0.51428571428571423</v>
      </c>
      <c r="F19" s="4">
        <v>0.51630434782608692</v>
      </c>
      <c r="G19" s="4">
        <v>0.2857142857142857</v>
      </c>
    </row>
    <row r="20" spans="1:7">
      <c r="A20" t="s">
        <v>2961</v>
      </c>
      <c r="B20" t="s">
        <v>1091</v>
      </c>
      <c r="C20" t="s">
        <v>77</v>
      </c>
      <c r="D20" s="4">
        <v>1</v>
      </c>
      <c r="E20" s="4">
        <v>0.45714285714285713</v>
      </c>
      <c r="F20" s="4">
        <v>0.34239130434782611</v>
      </c>
      <c r="G20" s="4">
        <v>0.30952380952380953</v>
      </c>
    </row>
    <row r="21" spans="1:7">
      <c r="B21" t="s">
        <v>3355</v>
      </c>
      <c r="D21" s="4">
        <v>1</v>
      </c>
      <c r="E21" s="4">
        <v>0.45714285714285713</v>
      </c>
      <c r="F21" s="4">
        <v>0.34239130434782611</v>
      </c>
      <c r="G21" s="4">
        <v>0.30952380952380953</v>
      </c>
    </row>
    <row r="22" spans="1:7">
      <c r="B22" t="s">
        <v>1088</v>
      </c>
      <c r="C22" t="s">
        <v>77</v>
      </c>
      <c r="D22" s="4">
        <v>0</v>
      </c>
      <c r="E22" s="4">
        <v>0.45714285714285713</v>
      </c>
      <c r="F22" s="4">
        <v>0.20108695652173914</v>
      </c>
      <c r="G22" s="4">
        <v>0.30952380952380953</v>
      </c>
    </row>
    <row r="23" spans="1:7">
      <c r="B23" t="s">
        <v>3356</v>
      </c>
      <c r="D23" s="4">
        <v>0</v>
      </c>
      <c r="E23" s="4">
        <v>0.45714285714285713</v>
      </c>
      <c r="F23" s="4">
        <v>0.20108695652173914</v>
      </c>
      <c r="G23" s="4">
        <v>0.30952380952380953</v>
      </c>
    </row>
    <row r="24" spans="1:7">
      <c r="A24" t="s">
        <v>3357</v>
      </c>
      <c r="D24" s="4">
        <v>1</v>
      </c>
      <c r="E24" s="4">
        <v>0.91428571428571426</v>
      </c>
      <c r="F24" s="4">
        <v>0.54347826086956519</v>
      </c>
      <c r="G24" s="4">
        <v>0.61904761904761907</v>
      </c>
    </row>
    <row r="25" spans="1:7">
      <c r="A25" t="s">
        <v>3112</v>
      </c>
      <c r="B25" t="s">
        <v>1719</v>
      </c>
      <c r="C25" t="s">
        <v>55</v>
      </c>
      <c r="D25" s="4">
        <v>0.44217307692307695</v>
      </c>
      <c r="E25" s="4">
        <v>0.34285714285714286</v>
      </c>
      <c r="F25" s="4">
        <v>0.4891304347826087</v>
      </c>
      <c r="G25" s="4">
        <v>0.21428571428571427</v>
      </c>
    </row>
    <row r="26" spans="1:7">
      <c r="B26" t="s">
        <v>3358</v>
      </c>
      <c r="D26" s="4">
        <v>0.44217307692307695</v>
      </c>
      <c r="E26" s="4">
        <v>0.34285714285714286</v>
      </c>
      <c r="F26" s="4">
        <v>0.4891304347826087</v>
      </c>
      <c r="G26" s="4">
        <v>0.21428571428571427</v>
      </c>
    </row>
    <row r="27" spans="1:7">
      <c r="A27" t="s">
        <v>3359</v>
      </c>
      <c r="D27" s="4">
        <v>0.44217307692307695</v>
      </c>
      <c r="E27" s="4">
        <v>0.34285714285714286</v>
      </c>
      <c r="F27" s="4">
        <v>0.4891304347826087</v>
      </c>
      <c r="G27" s="4">
        <v>0.21428571428571427</v>
      </c>
    </row>
    <row r="28" spans="1:7">
      <c r="A28" t="s">
        <v>2830</v>
      </c>
      <c r="B28" t="s">
        <v>462</v>
      </c>
      <c r="C28" t="s">
        <v>55</v>
      </c>
      <c r="D28" s="4">
        <v>0.38461538461538464</v>
      </c>
      <c r="E28" s="4">
        <v>0.50285714285714289</v>
      </c>
      <c r="F28" s="4">
        <v>0.4891304347826087</v>
      </c>
      <c r="G28" s="4">
        <v>0.30952380952380953</v>
      </c>
    </row>
    <row r="29" spans="1:7">
      <c r="B29" t="s">
        <v>3360</v>
      </c>
      <c r="D29" s="4">
        <v>0.38461538461538464</v>
      </c>
      <c r="E29" s="4">
        <v>0.50285714285714289</v>
      </c>
      <c r="F29" s="4">
        <v>0.4891304347826087</v>
      </c>
      <c r="G29" s="4">
        <v>0.30952380952380953</v>
      </c>
    </row>
    <row r="30" spans="1:7">
      <c r="A30" t="s">
        <v>3361</v>
      </c>
      <c r="D30" s="4">
        <v>0.38461538461538464</v>
      </c>
      <c r="E30" s="4">
        <v>0.50285714285714289</v>
      </c>
      <c r="F30" s="4">
        <v>0.4891304347826087</v>
      </c>
      <c r="G30" s="4">
        <v>0.30952380952380953</v>
      </c>
    </row>
    <row r="31" spans="1:7">
      <c r="A31" t="s">
        <v>3362</v>
      </c>
      <c r="D31" s="4">
        <v>4.8068846153846163</v>
      </c>
      <c r="E31" s="4">
        <v>4.5314285714285711</v>
      </c>
      <c r="F31" s="4">
        <v>3.6413043478260874</v>
      </c>
      <c r="G31" s="4">
        <v>2.3095238095238093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62EFC-8CDD-4948-853B-808790719708}">
  <dimension ref="A1:M802"/>
  <sheetViews>
    <sheetView topLeftCell="B50" workbookViewId="0">
      <selection activeCell="Q70" sqref="Q70"/>
    </sheetView>
  </sheetViews>
  <sheetFormatPr defaultRowHeight="15"/>
  <cols>
    <col min="1" max="1" width="8.5703125" bestFit="1" customWidth="1"/>
    <col min="2" max="2" width="12.7109375" bestFit="1" customWidth="1"/>
    <col min="3" max="3" width="8.7109375" bestFit="1" customWidth="1"/>
    <col min="4" max="4" width="8.7109375" customWidth="1"/>
    <col min="5" max="5" width="12" bestFit="1" customWidth="1"/>
    <col min="6" max="7" width="13.5703125" bestFit="1" customWidth="1"/>
    <col min="8" max="8" width="10.5703125" bestFit="1" customWidth="1"/>
    <col min="11" max="12" width="22" bestFit="1" customWidth="1"/>
    <col min="13" max="13" width="12.5703125" bestFit="1" customWidth="1"/>
  </cols>
  <sheetData>
    <row r="1" spans="1:13">
      <c r="A1" t="s">
        <v>30</v>
      </c>
      <c r="B1" t="s">
        <v>26</v>
      </c>
      <c r="C1" t="s">
        <v>3363</v>
      </c>
      <c r="D1" t="s">
        <v>35</v>
      </c>
      <c r="E1" t="s">
        <v>3364</v>
      </c>
      <c r="F1" t="s">
        <v>33</v>
      </c>
      <c r="G1" t="s">
        <v>3365</v>
      </c>
      <c r="H1" t="s">
        <v>34</v>
      </c>
      <c r="I1" t="s">
        <v>3366</v>
      </c>
      <c r="L1" s="5" t="s">
        <v>3367</v>
      </c>
    </row>
    <row r="2" spans="1:13">
      <c r="A2" t="s">
        <v>44</v>
      </c>
      <c r="B2">
        <v>1059860</v>
      </c>
      <c r="C2" s="4">
        <f>STANDARDIZE(Table2[[#This Row],[experience_growth]],$M$2,$M$3)</f>
        <v>3.0352060993562618E-2</v>
      </c>
      <c r="D2">
        <v>45</v>
      </c>
      <c r="E2" s="4">
        <f>STANDARDIZE(Table2[[#This Row],[speed]],$M$7,$M$8)</f>
        <v>-0.73802515972046456</v>
      </c>
      <c r="F2">
        <v>65</v>
      </c>
      <c r="G2" s="4">
        <f>STANDARDIZE(Table2[[#This Row],[sp_attack]],$M$11,$M$12)</f>
        <v>-0.19490330453020094</v>
      </c>
      <c r="H2">
        <v>65</v>
      </c>
      <c r="I2" s="4">
        <f>STANDARDIZE(Table2[[#This Row],[sp_defense]],$M$15,$M$16)</f>
        <v>-0.21155446031801453</v>
      </c>
      <c r="L2" t="s">
        <v>3368</v>
      </c>
      <c r="M2">
        <f>AVERAGE(Table2[experience_growth])</f>
        <v>1054995.9051186019</v>
      </c>
    </row>
    <row r="3" spans="1:13">
      <c r="A3" t="s">
        <v>48</v>
      </c>
      <c r="B3">
        <v>1059860</v>
      </c>
      <c r="C3" s="4">
        <f>STANDARDIZE(Table2[[#This Row],[experience_growth]],$M$2,$M$3)</f>
        <v>3.0352060993562618E-2</v>
      </c>
      <c r="D3">
        <v>60</v>
      </c>
      <c r="E3" s="4">
        <f>STANDARDIZE(Table2[[#This Row],[speed]],$M$7,$M$8)</f>
        <v>-0.21913158525493809</v>
      </c>
      <c r="F3">
        <v>80</v>
      </c>
      <c r="G3" s="4">
        <f>STANDARDIZE(Table2[[#This Row],[sp_attack]],$M$11,$M$12)</f>
        <v>0.26872037472744348</v>
      </c>
      <c r="H3">
        <v>80</v>
      </c>
      <c r="I3" s="4">
        <f>STANDARDIZE(Table2[[#This Row],[sp_defense]],$M$15,$M$16)</f>
        <v>0.32526219030942927</v>
      </c>
      <c r="L3" s="2" t="s">
        <v>3369</v>
      </c>
      <c r="M3">
        <f>_xlfn.STDEV.S(Table2[experience_growth])</f>
        <v>160255.83509567162</v>
      </c>
    </row>
    <row r="4" spans="1:13">
      <c r="A4" t="s">
        <v>50</v>
      </c>
      <c r="B4">
        <v>1059860</v>
      </c>
      <c r="C4" s="4">
        <f>STANDARDIZE(Table2[[#This Row],[experience_growth]],$M$2,$M$3)</f>
        <v>3.0352060993562618E-2</v>
      </c>
      <c r="D4">
        <v>80</v>
      </c>
      <c r="E4" s="4">
        <f>STANDARDIZE(Table2[[#This Row],[speed]],$M$7,$M$8)</f>
        <v>0.47272651403243049</v>
      </c>
      <c r="F4">
        <v>122</v>
      </c>
      <c r="G4" s="4">
        <f>STANDARDIZE(Table2[[#This Row],[sp_attack]],$M$11,$M$12)</f>
        <v>1.5668666766488477</v>
      </c>
      <c r="H4">
        <v>120</v>
      </c>
      <c r="I4" s="4">
        <f>STANDARDIZE(Table2[[#This Row],[sp_defense]],$M$15,$M$16)</f>
        <v>1.7567732586492795</v>
      </c>
    </row>
    <row r="5" spans="1:13">
      <c r="A5" t="s">
        <v>54</v>
      </c>
      <c r="B5">
        <v>1059860</v>
      </c>
      <c r="C5" s="4">
        <f>STANDARDIZE(Table2[[#This Row],[experience_growth]],$M$2,$M$3)</f>
        <v>3.0352060993562618E-2</v>
      </c>
      <c r="D5">
        <v>65</v>
      </c>
      <c r="E5" s="4">
        <f>STANDARDIZE(Table2[[#This Row],[speed]],$M$7,$M$8)</f>
        <v>-4.6167060433095944E-2</v>
      </c>
      <c r="F5">
        <v>60</v>
      </c>
      <c r="G5" s="4">
        <f>STANDARDIZE(Table2[[#This Row],[sp_attack]],$M$11,$M$12)</f>
        <v>-0.34944453094941574</v>
      </c>
      <c r="H5">
        <v>50</v>
      </c>
      <c r="I5" s="4">
        <f>STANDARDIZE(Table2[[#This Row],[sp_defense]],$M$15,$M$16)</f>
        <v>-0.74837111094545838</v>
      </c>
    </row>
    <row r="6" spans="1:13">
      <c r="A6" t="s">
        <v>58</v>
      </c>
      <c r="B6">
        <v>1059860</v>
      </c>
      <c r="C6" s="4">
        <f>STANDARDIZE(Table2[[#This Row],[experience_growth]],$M$2,$M$3)</f>
        <v>3.0352060993562618E-2</v>
      </c>
      <c r="D6">
        <v>80</v>
      </c>
      <c r="E6" s="4">
        <f>STANDARDIZE(Table2[[#This Row],[speed]],$M$7,$M$8)</f>
        <v>0.47272651403243049</v>
      </c>
      <c r="F6">
        <v>80</v>
      </c>
      <c r="G6" s="4">
        <f>STANDARDIZE(Table2[[#This Row],[sp_attack]],$M$11,$M$12)</f>
        <v>0.26872037472744348</v>
      </c>
      <c r="H6">
        <v>65</v>
      </c>
      <c r="I6" s="4">
        <f>STANDARDIZE(Table2[[#This Row],[sp_defense]],$M$15,$M$16)</f>
        <v>-0.21155446031801453</v>
      </c>
      <c r="L6" s="5" t="s">
        <v>3370</v>
      </c>
    </row>
    <row r="7" spans="1:13">
      <c r="A7" t="s">
        <v>60</v>
      </c>
      <c r="B7">
        <v>1059860</v>
      </c>
      <c r="C7" s="4">
        <f>STANDARDIZE(Table2[[#This Row],[experience_growth]],$M$2,$M$3)</f>
        <v>3.0352060993562618E-2</v>
      </c>
      <c r="D7">
        <v>100</v>
      </c>
      <c r="E7" s="4">
        <f>STANDARDIZE(Table2[[#This Row],[speed]],$M$7,$M$8)</f>
        <v>1.164584613319799</v>
      </c>
      <c r="F7">
        <v>159</v>
      </c>
      <c r="G7" s="4">
        <f>STANDARDIZE(Table2[[#This Row],[sp_attack]],$M$11,$M$12)</f>
        <v>2.7104717521510371</v>
      </c>
      <c r="H7">
        <v>115</v>
      </c>
      <c r="I7" s="4">
        <f>STANDARDIZE(Table2[[#This Row],[sp_defense]],$M$15,$M$16)</f>
        <v>1.5778343751067982</v>
      </c>
      <c r="L7" t="s">
        <v>3371</v>
      </c>
      <c r="M7">
        <f>AVERAGE(Table2[speed])</f>
        <v>66.33458177278402</v>
      </c>
    </row>
    <row r="8" spans="1:13">
      <c r="A8" t="s">
        <v>65</v>
      </c>
      <c r="B8">
        <v>1059860</v>
      </c>
      <c r="C8" s="4">
        <f>STANDARDIZE(Table2[[#This Row],[experience_growth]],$M$2,$M$3)</f>
        <v>3.0352060993562618E-2</v>
      </c>
      <c r="D8">
        <v>43</v>
      </c>
      <c r="E8" s="4">
        <f>STANDARDIZE(Table2[[#This Row],[speed]],$M$7,$M$8)</f>
        <v>-0.80721096964920136</v>
      </c>
      <c r="F8">
        <v>50</v>
      </c>
      <c r="G8" s="4">
        <f>STANDARDIZE(Table2[[#This Row],[sp_attack]],$M$11,$M$12)</f>
        <v>-0.65852698378784535</v>
      </c>
      <c r="H8">
        <v>64</v>
      </c>
      <c r="I8" s="4">
        <f>STANDARDIZE(Table2[[#This Row],[sp_defense]],$M$15,$M$16)</f>
        <v>-0.24734223702651079</v>
      </c>
      <c r="L8" s="2" t="s">
        <v>3372</v>
      </c>
      <c r="M8">
        <f>_xlfn.STDEV.S(Table2[speed])</f>
        <v>28.907661875463347</v>
      </c>
    </row>
    <row r="9" spans="1:13">
      <c r="A9" t="s">
        <v>69</v>
      </c>
      <c r="B9">
        <v>1059860</v>
      </c>
      <c r="C9" s="4">
        <f>STANDARDIZE(Table2[[#This Row],[experience_growth]],$M$2,$M$3)</f>
        <v>3.0352060993562618E-2</v>
      </c>
      <c r="D9">
        <v>58</v>
      </c>
      <c r="E9" s="4">
        <f>STANDARDIZE(Table2[[#This Row],[speed]],$M$7,$M$8)</f>
        <v>-0.28831739518367494</v>
      </c>
      <c r="F9">
        <v>65</v>
      </c>
      <c r="G9" s="4">
        <f>STANDARDIZE(Table2[[#This Row],[sp_attack]],$M$11,$M$12)</f>
        <v>-0.19490330453020094</v>
      </c>
      <c r="H9">
        <v>80</v>
      </c>
      <c r="I9" s="4">
        <f>STANDARDIZE(Table2[[#This Row],[sp_defense]],$M$15,$M$16)</f>
        <v>0.32526219030942927</v>
      </c>
    </row>
    <row r="10" spans="1:13">
      <c r="A10" t="s">
        <v>72</v>
      </c>
      <c r="B10">
        <v>1059860</v>
      </c>
      <c r="C10" s="4">
        <f>STANDARDIZE(Table2[[#This Row],[experience_growth]],$M$2,$M$3)</f>
        <v>3.0352060993562618E-2</v>
      </c>
      <c r="D10">
        <v>78</v>
      </c>
      <c r="E10" s="4">
        <f>STANDARDIZE(Table2[[#This Row],[speed]],$M$7,$M$8)</f>
        <v>0.40354070410369364</v>
      </c>
      <c r="F10">
        <v>135</v>
      </c>
      <c r="G10" s="4">
        <f>STANDARDIZE(Table2[[#This Row],[sp_attack]],$M$11,$M$12)</f>
        <v>1.9686738653388063</v>
      </c>
      <c r="H10">
        <v>115</v>
      </c>
      <c r="I10" s="4">
        <f>STANDARDIZE(Table2[[#This Row],[sp_defense]],$M$15,$M$16)</f>
        <v>1.5778343751067982</v>
      </c>
      <c r="L10" s="5" t="s">
        <v>3373</v>
      </c>
    </row>
    <row r="11" spans="1:13">
      <c r="A11" t="s">
        <v>76</v>
      </c>
      <c r="B11">
        <v>1000000</v>
      </c>
      <c r="C11" s="4">
        <f>STANDARDIZE(Table2[[#This Row],[experience_growth]],$M$2,$M$3)</f>
        <v>-0.34317567959862233</v>
      </c>
      <c r="D11">
        <v>45</v>
      </c>
      <c r="E11" s="4">
        <f>STANDARDIZE(Table2[[#This Row],[speed]],$M$7,$M$8)</f>
        <v>-0.73802515972046456</v>
      </c>
      <c r="F11">
        <v>20</v>
      </c>
      <c r="G11" s="4">
        <f>STANDARDIZE(Table2[[#This Row],[sp_attack]],$M$11,$M$12)</f>
        <v>-1.5857743423031341</v>
      </c>
      <c r="H11">
        <v>20</v>
      </c>
      <c r="I11" s="4">
        <f>STANDARDIZE(Table2[[#This Row],[sp_defense]],$M$15,$M$16)</f>
        <v>-1.822004412200346</v>
      </c>
      <c r="L11" t="s">
        <v>3374</v>
      </c>
      <c r="M11">
        <f>AVERAGE(Table2[sp_attack])</f>
        <v>71.305867665418234</v>
      </c>
    </row>
    <row r="12" spans="1:13">
      <c r="A12" t="s">
        <v>81</v>
      </c>
      <c r="B12">
        <v>1000000</v>
      </c>
      <c r="C12" s="4">
        <f>STANDARDIZE(Table2[[#This Row],[experience_growth]],$M$2,$M$3)</f>
        <v>-0.34317567959862233</v>
      </c>
      <c r="D12">
        <v>30</v>
      </c>
      <c r="E12" s="4">
        <f>STANDARDIZE(Table2[[#This Row],[speed]],$M$7,$M$8)</f>
        <v>-1.2569187341859909</v>
      </c>
      <c r="F12">
        <v>25</v>
      </c>
      <c r="G12" s="4">
        <f>STANDARDIZE(Table2[[#This Row],[sp_attack]],$M$11,$M$12)</f>
        <v>-1.4312331158839193</v>
      </c>
      <c r="H12">
        <v>25</v>
      </c>
      <c r="I12" s="4">
        <f>STANDARDIZE(Table2[[#This Row],[sp_defense]],$M$15,$M$16)</f>
        <v>-1.6430655286578648</v>
      </c>
      <c r="L12" s="2" t="s">
        <v>3375</v>
      </c>
      <c r="M12">
        <f>_xlfn.STDEV.S(Table2[sp_attack])</f>
        <v>32.353826327460332</v>
      </c>
    </row>
    <row r="13" spans="1:13">
      <c r="A13" t="s">
        <v>85</v>
      </c>
      <c r="B13">
        <v>1000000</v>
      </c>
      <c r="C13" s="4">
        <f>STANDARDIZE(Table2[[#This Row],[experience_growth]],$M$2,$M$3)</f>
        <v>-0.34317567959862233</v>
      </c>
      <c r="D13">
        <v>70</v>
      </c>
      <c r="E13" s="4">
        <f>STANDARDIZE(Table2[[#This Row],[speed]],$M$7,$M$8)</f>
        <v>0.1267974643887462</v>
      </c>
      <c r="F13">
        <v>90</v>
      </c>
      <c r="G13" s="4">
        <f>STANDARDIZE(Table2[[#This Row],[sp_attack]],$M$11,$M$12)</f>
        <v>0.57780282756587309</v>
      </c>
      <c r="H13">
        <v>80</v>
      </c>
      <c r="I13" s="4">
        <f>STANDARDIZE(Table2[[#This Row],[sp_defense]],$M$15,$M$16)</f>
        <v>0.32526219030942927</v>
      </c>
    </row>
    <row r="14" spans="1:13">
      <c r="A14" t="s">
        <v>88</v>
      </c>
      <c r="B14">
        <v>1000000</v>
      </c>
      <c r="C14" s="4">
        <f>STANDARDIZE(Table2[[#This Row],[experience_growth]],$M$2,$M$3)</f>
        <v>-0.34317567959862233</v>
      </c>
      <c r="D14">
        <v>50</v>
      </c>
      <c r="E14" s="4">
        <f>STANDARDIZE(Table2[[#This Row],[speed]],$M$7,$M$8)</f>
        <v>-0.56506063489862235</v>
      </c>
      <c r="F14">
        <v>20</v>
      </c>
      <c r="G14" s="4">
        <f>STANDARDIZE(Table2[[#This Row],[sp_attack]],$M$11,$M$12)</f>
        <v>-1.5857743423031341</v>
      </c>
      <c r="H14">
        <v>20</v>
      </c>
      <c r="I14" s="4">
        <f>STANDARDIZE(Table2[[#This Row],[sp_defense]],$M$15,$M$16)</f>
        <v>-1.822004412200346</v>
      </c>
      <c r="L14" s="5" t="s">
        <v>3376</v>
      </c>
    </row>
    <row r="15" spans="1:13">
      <c r="A15" t="s">
        <v>90</v>
      </c>
      <c r="B15">
        <v>1000000</v>
      </c>
      <c r="C15" s="4">
        <f>STANDARDIZE(Table2[[#This Row],[experience_growth]],$M$2,$M$3)</f>
        <v>-0.34317567959862233</v>
      </c>
      <c r="D15">
        <v>35</v>
      </c>
      <c r="E15" s="4">
        <f>STANDARDIZE(Table2[[#This Row],[speed]],$M$7,$M$8)</f>
        <v>-1.0839542093641488</v>
      </c>
      <c r="F15">
        <v>25</v>
      </c>
      <c r="G15" s="4">
        <f>STANDARDIZE(Table2[[#This Row],[sp_attack]],$M$11,$M$12)</f>
        <v>-1.4312331158839193</v>
      </c>
      <c r="H15">
        <v>25</v>
      </c>
      <c r="I15" s="4">
        <f>STANDARDIZE(Table2[[#This Row],[sp_defense]],$M$15,$M$16)</f>
        <v>-1.6430655286578648</v>
      </c>
      <c r="L15" t="s">
        <v>3377</v>
      </c>
      <c r="M15">
        <f>AVERAGE(Table2[sp_defense])</f>
        <v>70.911360799001244</v>
      </c>
    </row>
    <row r="16" spans="1:13">
      <c r="A16" t="s">
        <v>94</v>
      </c>
      <c r="B16">
        <v>1000000</v>
      </c>
      <c r="C16" s="4">
        <f>STANDARDIZE(Table2[[#This Row],[experience_growth]],$M$2,$M$3)</f>
        <v>-0.34317567959862233</v>
      </c>
      <c r="D16">
        <v>145</v>
      </c>
      <c r="E16" s="4">
        <f>STANDARDIZE(Table2[[#This Row],[speed]],$M$7,$M$8)</f>
        <v>2.7212653367163786</v>
      </c>
      <c r="F16">
        <v>15</v>
      </c>
      <c r="G16" s="4">
        <f>STANDARDIZE(Table2[[#This Row],[sp_attack]],$M$11,$M$12)</f>
        <v>-1.7403155687223488</v>
      </c>
      <c r="H16">
        <v>80</v>
      </c>
      <c r="I16" s="4">
        <f>STANDARDIZE(Table2[[#This Row],[sp_defense]],$M$15,$M$16)</f>
        <v>0.32526219030942927</v>
      </c>
      <c r="L16" t="s">
        <v>3378</v>
      </c>
      <c r="M16">
        <f>_xlfn.STDEV.S(Table2[sp_defense])</f>
        <v>27.94250137820362</v>
      </c>
    </row>
    <row r="17" spans="1:9">
      <c r="A17" t="s">
        <v>98</v>
      </c>
      <c r="B17">
        <v>1059860</v>
      </c>
      <c r="C17" s="4">
        <f>STANDARDIZE(Table2[[#This Row],[experience_growth]],$M$2,$M$3)</f>
        <v>3.0352060993562618E-2</v>
      </c>
      <c r="D17">
        <v>56</v>
      </c>
      <c r="E17" s="4">
        <f>STANDARDIZE(Table2[[#This Row],[speed]],$M$7,$M$8)</f>
        <v>-0.35750320511241179</v>
      </c>
      <c r="F17">
        <v>35</v>
      </c>
      <c r="G17" s="4">
        <f>STANDARDIZE(Table2[[#This Row],[sp_attack]],$M$11,$M$12)</f>
        <v>-1.1221506630454898</v>
      </c>
      <c r="H17">
        <v>35</v>
      </c>
      <c r="I17" s="4">
        <f>STANDARDIZE(Table2[[#This Row],[sp_defense]],$M$15,$M$16)</f>
        <v>-1.2851877615729022</v>
      </c>
    </row>
    <row r="18" spans="1:9">
      <c r="A18" t="s">
        <v>102</v>
      </c>
      <c r="B18">
        <v>1059860</v>
      </c>
      <c r="C18" s="4">
        <f>STANDARDIZE(Table2[[#This Row],[experience_growth]],$M$2,$M$3)</f>
        <v>3.0352060993562618E-2</v>
      </c>
      <c r="D18">
        <v>71</v>
      </c>
      <c r="E18" s="4">
        <f>STANDARDIZE(Table2[[#This Row],[speed]],$M$7,$M$8)</f>
        <v>0.16139036935311463</v>
      </c>
      <c r="F18">
        <v>50</v>
      </c>
      <c r="G18" s="4">
        <f>STANDARDIZE(Table2[[#This Row],[sp_attack]],$M$11,$M$12)</f>
        <v>-0.65852698378784535</v>
      </c>
      <c r="H18">
        <v>50</v>
      </c>
      <c r="I18" s="4">
        <f>STANDARDIZE(Table2[[#This Row],[sp_defense]],$M$15,$M$16)</f>
        <v>-0.74837111094545838</v>
      </c>
    </row>
    <row r="19" spans="1:9">
      <c r="A19" t="s">
        <v>104</v>
      </c>
      <c r="B19">
        <v>1059860</v>
      </c>
      <c r="C19" s="4">
        <f>STANDARDIZE(Table2[[#This Row],[experience_growth]],$M$2,$M$3)</f>
        <v>3.0352060993562618E-2</v>
      </c>
      <c r="D19">
        <v>121</v>
      </c>
      <c r="E19" s="4">
        <f>STANDARDIZE(Table2[[#This Row],[speed]],$M$7,$M$8)</f>
        <v>1.8910356175715362</v>
      </c>
      <c r="F19">
        <v>135</v>
      </c>
      <c r="G19" s="4">
        <f>STANDARDIZE(Table2[[#This Row],[sp_attack]],$M$11,$M$12)</f>
        <v>1.9686738653388063</v>
      </c>
      <c r="H19">
        <v>80</v>
      </c>
      <c r="I19" s="4">
        <f>STANDARDIZE(Table2[[#This Row],[sp_defense]],$M$15,$M$16)</f>
        <v>0.32526219030942927</v>
      </c>
    </row>
    <row r="20" spans="1:9">
      <c r="A20" t="s">
        <v>108</v>
      </c>
      <c r="B20">
        <v>1000000</v>
      </c>
      <c r="C20" s="4">
        <f>STANDARDIZE(Table2[[#This Row],[experience_growth]],$M$2,$M$3)</f>
        <v>-0.34317567959862233</v>
      </c>
      <c r="D20">
        <v>72</v>
      </c>
      <c r="E20" s="4">
        <f>STANDARDIZE(Table2[[#This Row],[speed]],$M$7,$M$8)</f>
        <v>0.19598327431748305</v>
      </c>
      <c r="F20">
        <v>25</v>
      </c>
      <c r="G20" s="4">
        <f>STANDARDIZE(Table2[[#This Row],[sp_attack]],$M$11,$M$12)</f>
        <v>-1.4312331158839193</v>
      </c>
      <c r="H20">
        <v>35</v>
      </c>
      <c r="I20" s="4">
        <f>STANDARDIZE(Table2[[#This Row],[sp_defense]],$M$15,$M$16)</f>
        <v>-1.2851877615729022</v>
      </c>
    </row>
    <row r="21" spans="1:9">
      <c r="A21" t="s">
        <v>111</v>
      </c>
      <c r="B21">
        <v>1000000</v>
      </c>
      <c r="C21" s="4">
        <f>STANDARDIZE(Table2[[#This Row],[experience_growth]],$M$2,$M$3)</f>
        <v>-0.34317567959862233</v>
      </c>
      <c r="D21">
        <v>77</v>
      </c>
      <c r="E21" s="4">
        <f>STANDARDIZE(Table2[[#This Row],[speed]],$M$7,$M$8)</f>
        <v>0.36894779913932518</v>
      </c>
      <c r="F21">
        <v>40</v>
      </c>
      <c r="G21" s="4">
        <f>STANDARDIZE(Table2[[#This Row],[sp_attack]],$M$11,$M$12)</f>
        <v>-0.96760943662627497</v>
      </c>
      <c r="H21">
        <v>80</v>
      </c>
      <c r="I21" s="4">
        <f>STANDARDIZE(Table2[[#This Row],[sp_defense]],$M$15,$M$16)</f>
        <v>0.32526219030942927</v>
      </c>
    </row>
    <row r="22" spans="1:9">
      <c r="A22" t="s">
        <v>114</v>
      </c>
      <c r="B22">
        <v>1000000</v>
      </c>
      <c r="C22" s="4">
        <f>STANDARDIZE(Table2[[#This Row],[experience_growth]],$M$2,$M$3)</f>
        <v>-0.34317567959862233</v>
      </c>
      <c r="D22">
        <v>70</v>
      </c>
      <c r="E22" s="4">
        <f>STANDARDIZE(Table2[[#This Row],[speed]],$M$7,$M$8)</f>
        <v>0.1267974643887462</v>
      </c>
      <c r="F22">
        <v>31</v>
      </c>
      <c r="G22" s="4">
        <f>STANDARDIZE(Table2[[#This Row],[sp_attack]],$M$11,$M$12)</f>
        <v>-1.2457836441808616</v>
      </c>
      <c r="H22">
        <v>31</v>
      </c>
      <c r="I22" s="4">
        <f>STANDARDIZE(Table2[[#This Row],[sp_defense]],$M$15,$M$16)</f>
        <v>-1.4283388684068872</v>
      </c>
    </row>
    <row r="23" spans="1:9">
      <c r="A23" t="s">
        <v>117</v>
      </c>
      <c r="B23">
        <v>1000000</v>
      </c>
      <c r="C23" s="4">
        <f>STANDARDIZE(Table2[[#This Row],[experience_growth]],$M$2,$M$3)</f>
        <v>-0.34317567959862233</v>
      </c>
      <c r="D23">
        <v>100</v>
      </c>
      <c r="E23" s="4">
        <f>STANDARDIZE(Table2[[#This Row],[speed]],$M$7,$M$8)</f>
        <v>1.164584613319799</v>
      </c>
      <c r="F23">
        <v>61</v>
      </c>
      <c r="G23" s="4">
        <f>STANDARDIZE(Table2[[#This Row],[sp_attack]],$M$11,$M$12)</f>
        <v>-0.31853628566557279</v>
      </c>
      <c r="H23">
        <v>61</v>
      </c>
      <c r="I23" s="4">
        <f>STANDARDIZE(Table2[[#This Row],[sp_defense]],$M$15,$M$16)</f>
        <v>-0.35470556715199958</v>
      </c>
    </row>
    <row r="24" spans="1:9">
      <c r="A24" t="s">
        <v>121</v>
      </c>
      <c r="B24">
        <v>1000000</v>
      </c>
      <c r="C24" s="4">
        <f>STANDARDIZE(Table2[[#This Row],[experience_growth]],$M$2,$M$3)</f>
        <v>-0.34317567959862233</v>
      </c>
      <c r="D24">
        <v>55</v>
      </c>
      <c r="E24" s="4">
        <f>STANDARDIZE(Table2[[#This Row],[speed]],$M$7,$M$8)</f>
        <v>-0.39209611007678025</v>
      </c>
      <c r="F24">
        <v>40</v>
      </c>
      <c r="G24" s="4">
        <f>STANDARDIZE(Table2[[#This Row],[sp_attack]],$M$11,$M$12)</f>
        <v>-0.96760943662627497</v>
      </c>
      <c r="H24">
        <v>54</v>
      </c>
      <c r="I24" s="4">
        <f>STANDARDIZE(Table2[[#This Row],[sp_defense]],$M$15,$M$16)</f>
        <v>-0.60522000411147336</v>
      </c>
    </row>
    <row r="25" spans="1:9">
      <c r="A25" t="s">
        <v>124</v>
      </c>
      <c r="B25">
        <v>1000000</v>
      </c>
      <c r="C25" s="4">
        <f>STANDARDIZE(Table2[[#This Row],[experience_growth]],$M$2,$M$3)</f>
        <v>-0.34317567959862233</v>
      </c>
      <c r="D25">
        <v>80</v>
      </c>
      <c r="E25" s="4">
        <f>STANDARDIZE(Table2[[#This Row],[speed]],$M$7,$M$8)</f>
        <v>0.47272651403243049</v>
      </c>
      <c r="F25">
        <v>65</v>
      </c>
      <c r="G25" s="4">
        <f>STANDARDIZE(Table2[[#This Row],[sp_attack]],$M$11,$M$12)</f>
        <v>-0.19490330453020094</v>
      </c>
      <c r="H25">
        <v>79</v>
      </c>
      <c r="I25" s="4">
        <f>STANDARDIZE(Table2[[#This Row],[sp_defense]],$M$15,$M$16)</f>
        <v>0.28947441360093301</v>
      </c>
    </row>
    <row r="26" spans="1:9">
      <c r="A26" t="s">
        <v>127</v>
      </c>
      <c r="B26">
        <v>1000000</v>
      </c>
      <c r="C26" s="4">
        <f>STANDARDIZE(Table2[[#This Row],[experience_growth]],$M$2,$M$3)</f>
        <v>-0.34317567959862233</v>
      </c>
      <c r="D26">
        <v>90</v>
      </c>
      <c r="E26" s="4">
        <f>STANDARDIZE(Table2[[#This Row],[speed]],$M$7,$M$8)</f>
        <v>0.81865556367611481</v>
      </c>
      <c r="F26">
        <v>50</v>
      </c>
      <c r="G26" s="4">
        <f>STANDARDIZE(Table2[[#This Row],[sp_attack]],$M$11,$M$12)</f>
        <v>-0.65852698378784535</v>
      </c>
      <c r="H26">
        <v>50</v>
      </c>
      <c r="I26" s="4">
        <f>STANDARDIZE(Table2[[#This Row],[sp_defense]],$M$15,$M$16)</f>
        <v>-0.74837111094545838</v>
      </c>
    </row>
    <row r="27" spans="1:9">
      <c r="A27" t="s">
        <v>131</v>
      </c>
      <c r="B27">
        <v>1000000</v>
      </c>
      <c r="C27" s="4">
        <f>STANDARDIZE(Table2[[#This Row],[experience_growth]],$M$2,$M$3)</f>
        <v>-0.34317567959862233</v>
      </c>
      <c r="D27">
        <v>110</v>
      </c>
      <c r="E27" s="4">
        <f>STANDARDIZE(Table2[[#This Row],[speed]],$M$7,$M$8)</f>
        <v>1.5105136629634834</v>
      </c>
      <c r="F27">
        <v>95</v>
      </c>
      <c r="G27" s="4">
        <f>STANDARDIZE(Table2[[#This Row],[sp_attack]],$M$11,$M$12)</f>
        <v>0.73234405398508784</v>
      </c>
      <c r="H27">
        <v>85</v>
      </c>
      <c r="I27" s="4">
        <f>STANDARDIZE(Table2[[#This Row],[sp_defense]],$M$15,$M$16)</f>
        <v>0.5042010738519106</v>
      </c>
    </row>
    <row r="28" spans="1:9">
      <c r="A28" t="s">
        <v>134</v>
      </c>
      <c r="B28">
        <v>1000000</v>
      </c>
      <c r="C28" s="4">
        <f>STANDARDIZE(Table2[[#This Row],[experience_growth]],$M$2,$M$3)</f>
        <v>-0.34317567959862233</v>
      </c>
      <c r="D28">
        <v>40</v>
      </c>
      <c r="E28" s="4">
        <f>STANDARDIZE(Table2[[#This Row],[speed]],$M$7,$M$8)</f>
        <v>-0.91098968454230667</v>
      </c>
      <c r="F28">
        <v>10</v>
      </c>
      <c r="G28" s="4">
        <f>STANDARDIZE(Table2[[#This Row],[sp_attack]],$M$11,$M$12)</f>
        <v>-1.8948567951415638</v>
      </c>
      <c r="H28">
        <v>35</v>
      </c>
      <c r="I28" s="4">
        <f>STANDARDIZE(Table2[[#This Row],[sp_defense]],$M$15,$M$16)</f>
        <v>-1.2851877615729022</v>
      </c>
    </row>
    <row r="29" spans="1:9">
      <c r="A29" t="s">
        <v>138</v>
      </c>
      <c r="B29">
        <v>1000000</v>
      </c>
      <c r="C29" s="4">
        <f>STANDARDIZE(Table2[[#This Row],[experience_growth]],$M$2,$M$3)</f>
        <v>-0.34317567959862233</v>
      </c>
      <c r="D29">
        <v>65</v>
      </c>
      <c r="E29" s="4">
        <f>STANDARDIZE(Table2[[#This Row],[speed]],$M$7,$M$8)</f>
        <v>-4.6167060433095944E-2</v>
      </c>
      <c r="F29">
        <v>25</v>
      </c>
      <c r="G29" s="4">
        <f>STANDARDIZE(Table2[[#This Row],[sp_attack]],$M$11,$M$12)</f>
        <v>-1.4312331158839193</v>
      </c>
      <c r="H29">
        <v>65</v>
      </c>
      <c r="I29" s="4">
        <f>STANDARDIZE(Table2[[#This Row],[sp_defense]],$M$15,$M$16)</f>
        <v>-0.21155446031801453</v>
      </c>
    </row>
    <row r="30" spans="1:9">
      <c r="A30" t="s">
        <v>142</v>
      </c>
      <c r="B30">
        <v>1059860</v>
      </c>
      <c r="C30" s="4">
        <f>STANDARDIZE(Table2[[#This Row],[experience_growth]],$M$2,$M$3)</f>
        <v>3.0352060993562618E-2</v>
      </c>
      <c r="D30">
        <v>41</v>
      </c>
      <c r="E30" s="4">
        <f>STANDARDIZE(Table2[[#This Row],[speed]],$M$7,$M$8)</f>
        <v>-0.87639677957793827</v>
      </c>
      <c r="F30">
        <v>40</v>
      </c>
      <c r="G30" s="4">
        <f>STANDARDIZE(Table2[[#This Row],[sp_attack]],$M$11,$M$12)</f>
        <v>-0.96760943662627497</v>
      </c>
      <c r="H30">
        <v>40</v>
      </c>
      <c r="I30" s="4">
        <f>STANDARDIZE(Table2[[#This Row],[sp_defense]],$M$15,$M$16)</f>
        <v>-1.1062488780304209</v>
      </c>
    </row>
    <row r="31" spans="1:9">
      <c r="A31" t="s">
        <v>144</v>
      </c>
      <c r="B31">
        <v>1059860</v>
      </c>
      <c r="C31" s="4">
        <f>STANDARDIZE(Table2[[#This Row],[experience_growth]],$M$2,$M$3)</f>
        <v>3.0352060993562618E-2</v>
      </c>
      <c r="D31">
        <v>56</v>
      </c>
      <c r="E31" s="4">
        <f>STANDARDIZE(Table2[[#This Row],[speed]],$M$7,$M$8)</f>
        <v>-0.35750320511241179</v>
      </c>
      <c r="F31">
        <v>55</v>
      </c>
      <c r="G31" s="4">
        <f>STANDARDIZE(Table2[[#This Row],[sp_attack]],$M$11,$M$12)</f>
        <v>-0.50398575736863049</v>
      </c>
      <c r="H31">
        <v>55</v>
      </c>
      <c r="I31" s="4">
        <f>STANDARDIZE(Table2[[#This Row],[sp_defense]],$M$15,$M$16)</f>
        <v>-0.56943222740297705</v>
      </c>
    </row>
    <row r="32" spans="1:9">
      <c r="A32" t="s">
        <v>148</v>
      </c>
      <c r="B32">
        <v>1059860</v>
      </c>
      <c r="C32" s="4">
        <f>STANDARDIZE(Table2[[#This Row],[experience_growth]],$M$2,$M$3)</f>
        <v>3.0352060993562618E-2</v>
      </c>
      <c r="D32">
        <v>76</v>
      </c>
      <c r="E32" s="4">
        <f>STANDARDIZE(Table2[[#This Row],[speed]],$M$7,$M$8)</f>
        <v>0.33435489417495678</v>
      </c>
      <c r="F32">
        <v>75</v>
      </c>
      <c r="G32" s="4">
        <f>STANDARDIZE(Table2[[#This Row],[sp_attack]],$M$11,$M$12)</f>
        <v>0.11417914830822867</v>
      </c>
      <c r="H32">
        <v>85</v>
      </c>
      <c r="I32" s="4">
        <f>STANDARDIZE(Table2[[#This Row],[sp_defense]],$M$15,$M$16)</f>
        <v>0.5042010738519106</v>
      </c>
    </row>
    <row r="33" spans="1:9">
      <c r="A33" t="s">
        <v>150</v>
      </c>
      <c r="B33">
        <v>1059860</v>
      </c>
      <c r="C33" s="4">
        <f>STANDARDIZE(Table2[[#This Row],[experience_growth]],$M$2,$M$3)</f>
        <v>3.0352060993562618E-2</v>
      </c>
      <c r="D33">
        <v>50</v>
      </c>
      <c r="E33" s="4">
        <f>STANDARDIZE(Table2[[#This Row],[speed]],$M$7,$M$8)</f>
        <v>-0.56506063489862235</v>
      </c>
      <c r="F33">
        <v>40</v>
      </c>
      <c r="G33" s="4">
        <f>STANDARDIZE(Table2[[#This Row],[sp_attack]],$M$11,$M$12)</f>
        <v>-0.96760943662627497</v>
      </c>
      <c r="H33">
        <v>40</v>
      </c>
      <c r="I33" s="4">
        <f>STANDARDIZE(Table2[[#This Row],[sp_defense]],$M$15,$M$16)</f>
        <v>-1.1062488780304209</v>
      </c>
    </row>
    <row r="34" spans="1:9">
      <c r="A34" t="s">
        <v>152</v>
      </c>
      <c r="B34">
        <v>1059860</v>
      </c>
      <c r="C34" s="4">
        <f>STANDARDIZE(Table2[[#This Row],[experience_growth]],$M$2,$M$3)</f>
        <v>3.0352060993562618E-2</v>
      </c>
      <c r="D34">
        <v>65</v>
      </c>
      <c r="E34" s="4">
        <f>STANDARDIZE(Table2[[#This Row],[speed]],$M$7,$M$8)</f>
        <v>-4.6167060433095944E-2</v>
      </c>
      <c r="F34">
        <v>55</v>
      </c>
      <c r="G34" s="4">
        <f>STANDARDIZE(Table2[[#This Row],[sp_attack]],$M$11,$M$12)</f>
        <v>-0.50398575736863049</v>
      </c>
      <c r="H34">
        <v>55</v>
      </c>
      <c r="I34" s="4">
        <f>STANDARDIZE(Table2[[#This Row],[sp_defense]],$M$15,$M$16)</f>
        <v>-0.56943222740297705</v>
      </c>
    </row>
    <row r="35" spans="1:9">
      <c r="A35" t="s">
        <v>154</v>
      </c>
      <c r="B35">
        <v>1059860</v>
      </c>
      <c r="C35" s="4">
        <f>STANDARDIZE(Table2[[#This Row],[experience_growth]],$M$2,$M$3)</f>
        <v>3.0352060993562618E-2</v>
      </c>
      <c r="D35">
        <v>85</v>
      </c>
      <c r="E35" s="4">
        <f>STANDARDIZE(Table2[[#This Row],[speed]],$M$7,$M$8)</f>
        <v>0.64569103885427259</v>
      </c>
      <c r="F35">
        <v>85</v>
      </c>
      <c r="G35" s="4">
        <f>STANDARDIZE(Table2[[#This Row],[sp_attack]],$M$11,$M$12)</f>
        <v>0.42326160114665828</v>
      </c>
      <c r="H35">
        <v>75</v>
      </c>
      <c r="I35" s="4">
        <f>STANDARDIZE(Table2[[#This Row],[sp_defense]],$M$15,$M$16)</f>
        <v>0.14632330676694802</v>
      </c>
    </row>
    <row r="36" spans="1:9">
      <c r="A36" t="s">
        <v>158</v>
      </c>
      <c r="B36">
        <v>800000</v>
      </c>
      <c r="C36" s="4">
        <f>STANDARDIZE(Table2[[#This Row],[experience_growth]],$M$2,$M$3)</f>
        <v>-1.5911801586904533</v>
      </c>
      <c r="D36">
        <v>35</v>
      </c>
      <c r="E36" s="4">
        <f>STANDARDIZE(Table2[[#This Row],[speed]],$M$7,$M$8)</f>
        <v>-1.0839542093641488</v>
      </c>
      <c r="F36">
        <v>60</v>
      </c>
      <c r="G36" s="4">
        <f>STANDARDIZE(Table2[[#This Row],[sp_attack]],$M$11,$M$12)</f>
        <v>-0.34944453094941574</v>
      </c>
      <c r="H36">
        <v>65</v>
      </c>
      <c r="I36" s="4">
        <f>STANDARDIZE(Table2[[#This Row],[sp_defense]],$M$15,$M$16)</f>
        <v>-0.21155446031801453</v>
      </c>
    </row>
    <row r="37" spans="1:9">
      <c r="A37" t="s">
        <v>162</v>
      </c>
      <c r="B37">
        <v>800000</v>
      </c>
      <c r="C37" s="4">
        <f>STANDARDIZE(Table2[[#This Row],[experience_growth]],$M$2,$M$3)</f>
        <v>-1.5911801586904533</v>
      </c>
      <c r="D37">
        <v>60</v>
      </c>
      <c r="E37" s="4">
        <f>STANDARDIZE(Table2[[#This Row],[speed]],$M$7,$M$8)</f>
        <v>-0.21913158525493809</v>
      </c>
      <c r="F37">
        <v>95</v>
      </c>
      <c r="G37" s="4">
        <f>STANDARDIZE(Table2[[#This Row],[sp_attack]],$M$11,$M$12)</f>
        <v>0.73234405398508784</v>
      </c>
      <c r="H37">
        <v>90</v>
      </c>
      <c r="I37" s="4">
        <f>STANDARDIZE(Table2[[#This Row],[sp_defense]],$M$15,$M$16)</f>
        <v>0.68313995739439182</v>
      </c>
    </row>
    <row r="38" spans="1:9">
      <c r="A38" t="s">
        <v>166</v>
      </c>
      <c r="B38">
        <v>1000000</v>
      </c>
      <c r="C38" s="4">
        <f>STANDARDIZE(Table2[[#This Row],[experience_growth]],$M$2,$M$3)</f>
        <v>-0.34317567959862233</v>
      </c>
      <c r="D38">
        <v>65</v>
      </c>
      <c r="E38" s="4">
        <f>STANDARDIZE(Table2[[#This Row],[speed]],$M$7,$M$8)</f>
        <v>-4.6167060433095944E-2</v>
      </c>
      <c r="F38">
        <v>50</v>
      </c>
      <c r="G38" s="4">
        <f>STANDARDIZE(Table2[[#This Row],[sp_attack]],$M$11,$M$12)</f>
        <v>-0.65852698378784535</v>
      </c>
      <c r="H38">
        <v>65</v>
      </c>
      <c r="I38" s="4">
        <f>STANDARDIZE(Table2[[#This Row],[sp_defense]],$M$15,$M$16)</f>
        <v>-0.21155446031801453</v>
      </c>
    </row>
    <row r="39" spans="1:9">
      <c r="A39" t="s">
        <v>168</v>
      </c>
      <c r="B39">
        <v>1000000</v>
      </c>
      <c r="C39" s="4">
        <f>STANDARDIZE(Table2[[#This Row],[experience_growth]],$M$2,$M$3)</f>
        <v>-0.34317567959862233</v>
      </c>
      <c r="D39">
        <v>109</v>
      </c>
      <c r="E39" s="4">
        <f>STANDARDIZE(Table2[[#This Row],[speed]],$M$7,$M$8)</f>
        <v>1.4759207579991149</v>
      </c>
      <c r="F39">
        <v>81</v>
      </c>
      <c r="G39" s="4">
        <f>STANDARDIZE(Table2[[#This Row],[sp_attack]],$M$11,$M$12)</f>
        <v>0.29962862001128643</v>
      </c>
      <c r="H39">
        <v>100</v>
      </c>
      <c r="I39" s="4">
        <f>STANDARDIZE(Table2[[#This Row],[sp_defense]],$M$15,$M$16)</f>
        <v>1.0410177244793544</v>
      </c>
    </row>
    <row r="40" spans="1:9">
      <c r="A40" t="s">
        <v>172</v>
      </c>
      <c r="B40">
        <v>800000</v>
      </c>
      <c r="C40" s="4">
        <f>STANDARDIZE(Table2[[#This Row],[experience_growth]],$M$2,$M$3)</f>
        <v>-1.5911801586904533</v>
      </c>
      <c r="D40">
        <v>20</v>
      </c>
      <c r="E40" s="4">
        <f>STANDARDIZE(Table2[[#This Row],[speed]],$M$7,$M$8)</f>
        <v>-1.6028477838296753</v>
      </c>
      <c r="F40">
        <v>45</v>
      </c>
      <c r="G40" s="4">
        <f>STANDARDIZE(Table2[[#This Row],[sp_attack]],$M$11,$M$12)</f>
        <v>-0.8130682102070601</v>
      </c>
      <c r="H40">
        <v>25</v>
      </c>
      <c r="I40" s="4">
        <f>STANDARDIZE(Table2[[#This Row],[sp_defense]],$M$15,$M$16)</f>
        <v>-1.6430655286578648</v>
      </c>
    </row>
    <row r="41" spans="1:9">
      <c r="A41" t="s">
        <v>175</v>
      </c>
      <c r="B41">
        <v>800000</v>
      </c>
      <c r="C41" s="4">
        <f>STANDARDIZE(Table2[[#This Row],[experience_growth]],$M$2,$M$3)</f>
        <v>-1.5911801586904533</v>
      </c>
      <c r="D41">
        <v>45</v>
      </c>
      <c r="E41" s="4">
        <f>STANDARDIZE(Table2[[#This Row],[speed]],$M$7,$M$8)</f>
        <v>-0.73802515972046456</v>
      </c>
      <c r="F41">
        <v>85</v>
      </c>
      <c r="G41" s="4">
        <f>STANDARDIZE(Table2[[#This Row],[sp_attack]],$M$11,$M$12)</f>
        <v>0.42326160114665828</v>
      </c>
      <c r="H41">
        <v>50</v>
      </c>
      <c r="I41" s="4">
        <f>STANDARDIZE(Table2[[#This Row],[sp_defense]],$M$15,$M$16)</f>
        <v>-0.74837111094545838</v>
      </c>
    </row>
    <row r="42" spans="1:9">
      <c r="A42" t="s">
        <v>179</v>
      </c>
      <c r="B42">
        <v>1000000</v>
      </c>
      <c r="C42" s="4">
        <f>STANDARDIZE(Table2[[#This Row],[experience_growth]],$M$2,$M$3)</f>
        <v>-0.34317567959862233</v>
      </c>
      <c r="D42">
        <v>55</v>
      </c>
      <c r="E42" s="4">
        <f>STANDARDIZE(Table2[[#This Row],[speed]],$M$7,$M$8)</f>
        <v>-0.39209611007678025</v>
      </c>
      <c r="F42">
        <v>30</v>
      </c>
      <c r="G42" s="4">
        <f>STANDARDIZE(Table2[[#This Row],[sp_attack]],$M$11,$M$12)</f>
        <v>-1.2766918894647046</v>
      </c>
      <c r="H42">
        <v>40</v>
      </c>
      <c r="I42" s="4">
        <f>STANDARDIZE(Table2[[#This Row],[sp_defense]],$M$15,$M$16)</f>
        <v>-1.1062488780304209</v>
      </c>
    </row>
    <row r="43" spans="1:9">
      <c r="A43" t="s">
        <v>181</v>
      </c>
      <c r="B43">
        <v>1000000</v>
      </c>
      <c r="C43" s="4">
        <f>STANDARDIZE(Table2[[#This Row],[experience_growth]],$M$2,$M$3)</f>
        <v>-0.34317567959862233</v>
      </c>
      <c r="D43">
        <v>90</v>
      </c>
      <c r="E43" s="4">
        <f>STANDARDIZE(Table2[[#This Row],[speed]],$M$7,$M$8)</f>
        <v>0.81865556367611481</v>
      </c>
      <c r="F43">
        <v>65</v>
      </c>
      <c r="G43" s="4">
        <f>STANDARDIZE(Table2[[#This Row],[sp_attack]],$M$11,$M$12)</f>
        <v>-0.19490330453020094</v>
      </c>
      <c r="H43">
        <v>75</v>
      </c>
      <c r="I43" s="4">
        <f>STANDARDIZE(Table2[[#This Row],[sp_defense]],$M$15,$M$16)</f>
        <v>0.14632330676694802</v>
      </c>
    </row>
    <row r="44" spans="1:9">
      <c r="A44" t="s">
        <v>185</v>
      </c>
      <c r="B44">
        <v>1059860</v>
      </c>
      <c r="C44" s="4">
        <f>STANDARDIZE(Table2[[#This Row],[experience_growth]],$M$2,$M$3)</f>
        <v>3.0352060993562618E-2</v>
      </c>
      <c r="D44">
        <v>30</v>
      </c>
      <c r="E44" s="4">
        <f>STANDARDIZE(Table2[[#This Row],[speed]],$M$7,$M$8)</f>
        <v>-1.2569187341859909</v>
      </c>
      <c r="F44">
        <v>75</v>
      </c>
      <c r="G44" s="4">
        <f>STANDARDIZE(Table2[[#This Row],[sp_attack]],$M$11,$M$12)</f>
        <v>0.11417914830822867</v>
      </c>
      <c r="H44">
        <v>65</v>
      </c>
      <c r="I44" s="4">
        <f>STANDARDIZE(Table2[[#This Row],[sp_defense]],$M$15,$M$16)</f>
        <v>-0.21155446031801453</v>
      </c>
    </row>
    <row r="45" spans="1:9">
      <c r="A45" t="s">
        <v>188</v>
      </c>
      <c r="B45">
        <v>1059860</v>
      </c>
      <c r="C45" s="4">
        <f>STANDARDIZE(Table2[[#This Row],[experience_growth]],$M$2,$M$3)</f>
        <v>3.0352060993562618E-2</v>
      </c>
      <c r="D45">
        <v>40</v>
      </c>
      <c r="E45" s="4">
        <f>STANDARDIZE(Table2[[#This Row],[speed]],$M$7,$M$8)</f>
        <v>-0.91098968454230667</v>
      </c>
      <c r="F45">
        <v>85</v>
      </c>
      <c r="G45" s="4">
        <f>STANDARDIZE(Table2[[#This Row],[sp_attack]],$M$11,$M$12)</f>
        <v>0.42326160114665828</v>
      </c>
      <c r="H45">
        <v>75</v>
      </c>
      <c r="I45" s="4">
        <f>STANDARDIZE(Table2[[#This Row],[sp_defense]],$M$15,$M$16)</f>
        <v>0.14632330676694802</v>
      </c>
    </row>
    <row r="46" spans="1:9">
      <c r="A46" t="s">
        <v>192</v>
      </c>
      <c r="B46">
        <v>1059860</v>
      </c>
      <c r="C46" s="4">
        <f>STANDARDIZE(Table2[[#This Row],[experience_growth]],$M$2,$M$3)</f>
        <v>3.0352060993562618E-2</v>
      </c>
      <c r="D46">
        <v>50</v>
      </c>
      <c r="E46" s="4">
        <f>STANDARDIZE(Table2[[#This Row],[speed]],$M$7,$M$8)</f>
        <v>-0.56506063489862235</v>
      </c>
      <c r="F46">
        <v>110</v>
      </c>
      <c r="G46" s="4">
        <f>STANDARDIZE(Table2[[#This Row],[sp_attack]],$M$11,$M$12)</f>
        <v>1.1959677332427323</v>
      </c>
      <c r="H46">
        <v>90</v>
      </c>
      <c r="I46" s="4">
        <f>STANDARDIZE(Table2[[#This Row],[sp_defense]],$M$15,$M$16)</f>
        <v>0.68313995739439182</v>
      </c>
    </row>
    <row r="47" spans="1:9">
      <c r="A47" t="s">
        <v>196</v>
      </c>
      <c r="B47">
        <v>1000000</v>
      </c>
      <c r="C47" s="4">
        <f>STANDARDIZE(Table2[[#This Row],[experience_growth]],$M$2,$M$3)</f>
        <v>-0.34317567959862233</v>
      </c>
      <c r="D47">
        <v>25</v>
      </c>
      <c r="E47" s="4">
        <f>STANDARDIZE(Table2[[#This Row],[speed]],$M$7,$M$8)</f>
        <v>-1.4298832590078332</v>
      </c>
      <c r="F47">
        <v>45</v>
      </c>
      <c r="G47" s="4">
        <f>STANDARDIZE(Table2[[#This Row],[sp_attack]],$M$11,$M$12)</f>
        <v>-0.8130682102070601</v>
      </c>
      <c r="H47">
        <v>55</v>
      </c>
      <c r="I47" s="4">
        <f>STANDARDIZE(Table2[[#This Row],[sp_defense]],$M$15,$M$16)</f>
        <v>-0.56943222740297705</v>
      </c>
    </row>
    <row r="48" spans="1:9">
      <c r="A48" t="s">
        <v>198</v>
      </c>
      <c r="B48">
        <v>1000000</v>
      </c>
      <c r="C48" s="4">
        <f>STANDARDIZE(Table2[[#This Row],[experience_growth]],$M$2,$M$3)</f>
        <v>-0.34317567959862233</v>
      </c>
      <c r="D48">
        <v>30</v>
      </c>
      <c r="E48" s="4">
        <f>STANDARDIZE(Table2[[#This Row],[speed]],$M$7,$M$8)</f>
        <v>-1.2569187341859909</v>
      </c>
      <c r="F48">
        <v>60</v>
      </c>
      <c r="G48" s="4">
        <f>STANDARDIZE(Table2[[#This Row],[sp_attack]],$M$11,$M$12)</f>
        <v>-0.34944453094941574</v>
      </c>
      <c r="H48">
        <v>80</v>
      </c>
      <c r="I48" s="4">
        <f>STANDARDIZE(Table2[[#This Row],[sp_defense]],$M$15,$M$16)</f>
        <v>0.32526219030942927</v>
      </c>
    </row>
    <row r="49" spans="1:9">
      <c r="A49" t="s">
        <v>202</v>
      </c>
      <c r="B49">
        <v>1000000</v>
      </c>
      <c r="C49" s="4">
        <f>STANDARDIZE(Table2[[#This Row],[experience_growth]],$M$2,$M$3)</f>
        <v>-0.34317567959862233</v>
      </c>
      <c r="D49">
        <v>45</v>
      </c>
      <c r="E49" s="4">
        <f>STANDARDIZE(Table2[[#This Row],[speed]],$M$7,$M$8)</f>
        <v>-0.73802515972046456</v>
      </c>
      <c r="F49">
        <v>40</v>
      </c>
      <c r="G49" s="4">
        <f>STANDARDIZE(Table2[[#This Row],[sp_attack]],$M$11,$M$12)</f>
        <v>-0.96760943662627497</v>
      </c>
      <c r="H49">
        <v>55</v>
      </c>
      <c r="I49" s="4">
        <f>STANDARDIZE(Table2[[#This Row],[sp_defense]],$M$15,$M$16)</f>
        <v>-0.56943222740297705</v>
      </c>
    </row>
    <row r="50" spans="1:9">
      <c r="A50" t="s">
        <v>206</v>
      </c>
      <c r="B50">
        <v>1000000</v>
      </c>
      <c r="C50" s="4">
        <f>STANDARDIZE(Table2[[#This Row],[experience_growth]],$M$2,$M$3)</f>
        <v>-0.34317567959862233</v>
      </c>
      <c r="D50">
        <v>90</v>
      </c>
      <c r="E50" s="4">
        <f>STANDARDIZE(Table2[[#This Row],[speed]],$M$7,$M$8)</f>
        <v>0.81865556367611481</v>
      </c>
      <c r="F50">
        <v>90</v>
      </c>
      <c r="G50" s="4">
        <f>STANDARDIZE(Table2[[#This Row],[sp_attack]],$M$11,$M$12)</f>
        <v>0.57780282756587309</v>
      </c>
      <c r="H50">
        <v>75</v>
      </c>
      <c r="I50" s="4">
        <f>STANDARDIZE(Table2[[#This Row],[sp_defense]],$M$15,$M$16)</f>
        <v>0.14632330676694802</v>
      </c>
    </row>
    <row r="51" spans="1:9">
      <c r="A51" t="s">
        <v>210</v>
      </c>
      <c r="B51">
        <v>1000000</v>
      </c>
      <c r="C51" s="4">
        <f>STANDARDIZE(Table2[[#This Row],[experience_growth]],$M$2,$M$3)</f>
        <v>-0.34317567959862233</v>
      </c>
      <c r="D51">
        <v>90</v>
      </c>
      <c r="E51" s="4">
        <f>STANDARDIZE(Table2[[#This Row],[speed]],$M$7,$M$8)</f>
        <v>0.81865556367611481</v>
      </c>
      <c r="F51">
        <v>35</v>
      </c>
      <c r="G51" s="4">
        <f>STANDARDIZE(Table2[[#This Row],[sp_attack]],$M$11,$M$12)</f>
        <v>-1.1221506630454898</v>
      </c>
      <c r="H51">
        <v>45</v>
      </c>
      <c r="I51" s="4">
        <f>STANDARDIZE(Table2[[#This Row],[sp_defense]],$M$15,$M$16)</f>
        <v>-0.9273099944879396</v>
      </c>
    </row>
    <row r="52" spans="1:9">
      <c r="A52" t="s">
        <v>212</v>
      </c>
      <c r="B52">
        <v>1000000</v>
      </c>
      <c r="C52" s="4">
        <f>STANDARDIZE(Table2[[#This Row],[experience_growth]],$M$2,$M$3)</f>
        <v>-0.34317567959862233</v>
      </c>
      <c r="D52">
        <v>110</v>
      </c>
      <c r="E52" s="4">
        <f>STANDARDIZE(Table2[[#This Row],[speed]],$M$7,$M$8)</f>
        <v>1.5105136629634834</v>
      </c>
      <c r="F52">
        <v>50</v>
      </c>
      <c r="G52" s="4">
        <f>STANDARDIZE(Table2[[#This Row],[sp_attack]],$M$11,$M$12)</f>
        <v>-0.65852698378784535</v>
      </c>
      <c r="H52">
        <v>70</v>
      </c>
      <c r="I52" s="4">
        <f>STANDARDIZE(Table2[[#This Row],[sp_defense]],$M$15,$M$16)</f>
        <v>-3.2615576775533256E-2</v>
      </c>
    </row>
    <row r="53" spans="1:9">
      <c r="A53" t="s">
        <v>216</v>
      </c>
      <c r="B53">
        <v>1000000</v>
      </c>
      <c r="C53" s="4">
        <f>STANDARDIZE(Table2[[#This Row],[experience_growth]],$M$2,$M$3)</f>
        <v>-0.34317567959862233</v>
      </c>
      <c r="D53">
        <v>90</v>
      </c>
      <c r="E53" s="4">
        <f>STANDARDIZE(Table2[[#This Row],[speed]],$M$7,$M$8)</f>
        <v>0.81865556367611481</v>
      </c>
      <c r="F53">
        <v>50</v>
      </c>
      <c r="G53" s="4">
        <f>STANDARDIZE(Table2[[#This Row],[sp_attack]],$M$11,$M$12)</f>
        <v>-0.65852698378784535</v>
      </c>
      <c r="H53">
        <v>40</v>
      </c>
      <c r="I53" s="4">
        <f>STANDARDIZE(Table2[[#This Row],[sp_defense]],$M$15,$M$16)</f>
        <v>-1.1062488780304209</v>
      </c>
    </row>
    <row r="54" spans="1:9">
      <c r="A54" t="s">
        <v>220</v>
      </c>
      <c r="B54">
        <v>1000000</v>
      </c>
      <c r="C54" s="4">
        <f>STANDARDIZE(Table2[[#This Row],[experience_growth]],$M$2,$M$3)</f>
        <v>-0.34317567959862233</v>
      </c>
      <c r="D54">
        <v>115</v>
      </c>
      <c r="E54" s="4">
        <f>STANDARDIZE(Table2[[#This Row],[speed]],$M$7,$M$8)</f>
        <v>1.6834781877853255</v>
      </c>
      <c r="F54">
        <v>75</v>
      </c>
      <c r="G54" s="4">
        <f>STANDARDIZE(Table2[[#This Row],[sp_attack]],$M$11,$M$12)</f>
        <v>0.11417914830822867</v>
      </c>
      <c r="H54">
        <v>65</v>
      </c>
      <c r="I54" s="4">
        <f>STANDARDIZE(Table2[[#This Row],[sp_defense]],$M$15,$M$16)</f>
        <v>-0.21155446031801453</v>
      </c>
    </row>
    <row r="55" spans="1:9">
      <c r="A55" t="s">
        <v>224</v>
      </c>
      <c r="B55">
        <v>1000000</v>
      </c>
      <c r="C55" s="4">
        <f>STANDARDIZE(Table2[[#This Row],[experience_growth]],$M$2,$M$3)</f>
        <v>-0.34317567959862233</v>
      </c>
      <c r="D55">
        <v>55</v>
      </c>
      <c r="E55" s="4">
        <f>STANDARDIZE(Table2[[#This Row],[speed]],$M$7,$M$8)</f>
        <v>-0.39209611007678025</v>
      </c>
      <c r="F55">
        <v>65</v>
      </c>
      <c r="G55" s="4">
        <f>STANDARDIZE(Table2[[#This Row],[sp_attack]],$M$11,$M$12)</f>
        <v>-0.19490330453020094</v>
      </c>
      <c r="H55">
        <v>50</v>
      </c>
      <c r="I55" s="4">
        <f>STANDARDIZE(Table2[[#This Row],[sp_defense]],$M$15,$M$16)</f>
        <v>-0.74837111094545838</v>
      </c>
    </row>
    <row r="56" spans="1:9">
      <c r="A56" t="s">
        <v>226</v>
      </c>
      <c r="B56">
        <v>1000000</v>
      </c>
      <c r="C56" s="4">
        <f>STANDARDIZE(Table2[[#This Row],[experience_growth]],$M$2,$M$3)</f>
        <v>-0.34317567959862233</v>
      </c>
      <c r="D56">
        <v>85</v>
      </c>
      <c r="E56" s="4">
        <f>STANDARDIZE(Table2[[#This Row],[speed]],$M$7,$M$8)</f>
        <v>0.64569103885427259</v>
      </c>
      <c r="F56">
        <v>95</v>
      </c>
      <c r="G56" s="4">
        <f>STANDARDIZE(Table2[[#This Row],[sp_attack]],$M$11,$M$12)</f>
        <v>0.73234405398508784</v>
      </c>
      <c r="H56">
        <v>80</v>
      </c>
      <c r="I56" s="4">
        <f>STANDARDIZE(Table2[[#This Row],[sp_defense]],$M$15,$M$16)</f>
        <v>0.32526219030942927</v>
      </c>
    </row>
    <row r="57" spans="1:9">
      <c r="A57" t="s">
        <v>230</v>
      </c>
      <c r="B57">
        <v>1000000</v>
      </c>
      <c r="C57" s="4">
        <f>STANDARDIZE(Table2[[#This Row],[experience_growth]],$M$2,$M$3)</f>
        <v>-0.34317567959862233</v>
      </c>
      <c r="D57">
        <v>70</v>
      </c>
      <c r="E57" s="4">
        <f>STANDARDIZE(Table2[[#This Row],[speed]],$M$7,$M$8)</f>
        <v>0.1267974643887462</v>
      </c>
      <c r="F57">
        <v>35</v>
      </c>
      <c r="G57" s="4">
        <f>STANDARDIZE(Table2[[#This Row],[sp_attack]],$M$11,$M$12)</f>
        <v>-1.1221506630454898</v>
      </c>
      <c r="H57">
        <v>45</v>
      </c>
      <c r="I57" s="4">
        <f>STANDARDIZE(Table2[[#This Row],[sp_defense]],$M$15,$M$16)</f>
        <v>-0.9273099944879396</v>
      </c>
    </row>
    <row r="58" spans="1:9">
      <c r="A58" t="s">
        <v>233</v>
      </c>
      <c r="B58">
        <v>1000000</v>
      </c>
      <c r="C58" s="4">
        <f>STANDARDIZE(Table2[[#This Row],[experience_growth]],$M$2,$M$3)</f>
        <v>-0.34317567959862233</v>
      </c>
      <c r="D58">
        <v>95</v>
      </c>
      <c r="E58" s="4">
        <f>STANDARDIZE(Table2[[#This Row],[speed]],$M$7,$M$8)</f>
        <v>0.99162008849795691</v>
      </c>
      <c r="F58">
        <v>60</v>
      </c>
      <c r="G58" s="4">
        <f>STANDARDIZE(Table2[[#This Row],[sp_attack]],$M$11,$M$12)</f>
        <v>-0.34944453094941574</v>
      </c>
      <c r="H58">
        <v>70</v>
      </c>
      <c r="I58" s="4">
        <f>STANDARDIZE(Table2[[#This Row],[sp_defense]],$M$15,$M$16)</f>
        <v>-3.2615576775533256E-2</v>
      </c>
    </row>
    <row r="59" spans="1:9">
      <c r="A59" t="s">
        <v>237</v>
      </c>
      <c r="B59">
        <v>1250000</v>
      </c>
      <c r="C59" s="4">
        <f>STANDARDIZE(Table2[[#This Row],[experience_growth]],$M$2,$M$3)</f>
        <v>1.2168299192661662</v>
      </c>
      <c r="D59">
        <v>60</v>
      </c>
      <c r="E59" s="4">
        <f>STANDARDIZE(Table2[[#This Row],[speed]],$M$7,$M$8)</f>
        <v>-0.21913158525493809</v>
      </c>
      <c r="F59">
        <v>70</v>
      </c>
      <c r="G59" s="4">
        <f>STANDARDIZE(Table2[[#This Row],[sp_attack]],$M$11,$M$12)</f>
        <v>-4.0362078110986133E-2</v>
      </c>
      <c r="H59">
        <v>50</v>
      </c>
      <c r="I59" s="4">
        <f>STANDARDIZE(Table2[[#This Row],[sp_defense]],$M$15,$M$16)</f>
        <v>-0.74837111094545838</v>
      </c>
    </row>
    <row r="60" spans="1:9">
      <c r="A60" t="s">
        <v>240</v>
      </c>
      <c r="B60">
        <v>1250000</v>
      </c>
      <c r="C60" s="4">
        <f>STANDARDIZE(Table2[[#This Row],[experience_growth]],$M$2,$M$3)</f>
        <v>1.2168299192661662</v>
      </c>
      <c r="D60">
        <v>95</v>
      </c>
      <c r="E60" s="4">
        <f>STANDARDIZE(Table2[[#This Row],[speed]],$M$7,$M$8)</f>
        <v>0.99162008849795691</v>
      </c>
      <c r="F60">
        <v>100</v>
      </c>
      <c r="G60" s="4">
        <f>STANDARDIZE(Table2[[#This Row],[sp_attack]],$M$11,$M$12)</f>
        <v>0.8868852804043027</v>
      </c>
      <c r="H60">
        <v>80</v>
      </c>
      <c r="I60" s="4">
        <f>STANDARDIZE(Table2[[#This Row],[sp_defense]],$M$15,$M$16)</f>
        <v>0.32526219030942927</v>
      </c>
    </row>
    <row r="61" spans="1:9">
      <c r="A61" t="s">
        <v>244</v>
      </c>
      <c r="B61">
        <v>1059860</v>
      </c>
      <c r="C61" s="4">
        <f>STANDARDIZE(Table2[[#This Row],[experience_growth]],$M$2,$M$3)</f>
        <v>3.0352060993562618E-2</v>
      </c>
      <c r="D61">
        <v>90</v>
      </c>
      <c r="E61" s="4">
        <f>STANDARDIZE(Table2[[#This Row],[speed]],$M$7,$M$8)</f>
        <v>0.81865556367611481</v>
      </c>
      <c r="F61">
        <v>40</v>
      </c>
      <c r="G61" s="4">
        <f>STANDARDIZE(Table2[[#This Row],[sp_attack]],$M$11,$M$12)</f>
        <v>-0.96760943662627497</v>
      </c>
      <c r="H61">
        <v>40</v>
      </c>
      <c r="I61" s="4">
        <f>STANDARDIZE(Table2[[#This Row],[sp_defense]],$M$15,$M$16)</f>
        <v>-1.1062488780304209</v>
      </c>
    </row>
    <row r="62" spans="1:9">
      <c r="A62" t="s">
        <v>246</v>
      </c>
      <c r="B62">
        <v>1059860</v>
      </c>
      <c r="C62" s="4">
        <f>STANDARDIZE(Table2[[#This Row],[experience_growth]],$M$2,$M$3)</f>
        <v>3.0352060993562618E-2</v>
      </c>
      <c r="D62">
        <v>90</v>
      </c>
      <c r="E62" s="4">
        <f>STANDARDIZE(Table2[[#This Row],[speed]],$M$7,$M$8)</f>
        <v>0.81865556367611481</v>
      </c>
      <c r="F62">
        <v>50</v>
      </c>
      <c r="G62" s="4">
        <f>STANDARDIZE(Table2[[#This Row],[sp_attack]],$M$11,$M$12)</f>
        <v>-0.65852698378784535</v>
      </c>
      <c r="H62">
        <v>50</v>
      </c>
      <c r="I62" s="4">
        <f>STANDARDIZE(Table2[[#This Row],[sp_defense]],$M$15,$M$16)</f>
        <v>-0.74837111094545838</v>
      </c>
    </row>
    <row r="63" spans="1:9">
      <c r="A63" t="s">
        <v>248</v>
      </c>
      <c r="B63">
        <v>1059860</v>
      </c>
      <c r="C63" s="4">
        <f>STANDARDIZE(Table2[[#This Row],[experience_growth]],$M$2,$M$3)</f>
        <v>3.0352060993562618E-2</v>
      </c>
      <c r="D63">
        <v>70</v>
      </c>
      <c r="E63" s="4">
        <f>STANDARDIZE(Table2[[#This Row],[speed]],$M$7,$M$8)</f>
        <v>0.1267974643887462</v>
      </c>
      <c r="F63">
        <v>70</v>
      </c>
      <c r="G63" s="4">
        <f>STANDARDIZE(Table2[[#This Row],[sp_attack]],$M$11,$M$12)</f>
        <v>-4.0362078110986133E-2</v>
      </c>
      <c r="H63">
        <v>90</v>
      </c>
      <c r="I63" s="4">
        <f>STANDARDIZE(Table2[[#This Row],[sp_defense]],$M$15,$M$16)</f>
        <v>0.68313995739439182</v>
      </c>
    </row>
    <row r="64" spans="1:9">
      <c r="A64" t="s">
        <v>252</v>
      </c>
      <c r="B64">
        <v>1059860</v>
      </c>
      <c r="C64" s="4">
        <f>STANDARDIZE(Table2[[#This Row],[experience_growth]],$M$2,$M$3)</f>
        <v>3.0352060993562618E-2</v>
      </c>
      <c r="D64">
        <v>90</v>
      </c>
      <c r="E64" s="4">
        <f>STANDARDIZE(Table2[[#This Row],[speed]],$M$7,$M$8)</f>
        <v>0.81865556367611481</v>
      </c>
      <c r="F64">
        <v>105</v>
      </c>
      <c r="G64" s="4">
        <f>STANDARDIZE(Table2[[#This Row],[sp_attack]],$M$11,$M$12)</f>
        <v>1.0414265068235176</v>
      </c>
      <c r="H64">
        <v>55</v>
      </c>
      <c r="I64" s="4">
        <f>STANDARDIZE(Table2[[#This Row],[sp_defense]],$M$15,$M$16)</f>
        <v>-0.56943222740297705</v>
      </c>
    </row>
    <row r="65" spans="1:9">
      <c r="A65" t="s">
        <v>255</v>
      </c>
      <c r="B65">
        <v>1059860</v>
      </c>
      <c r="C65" s="4">
        <f>STANDARDIZE(Table2[[#This Row],[experience_growth]],$M$2,$M$3)</f>
        <v>3.0352060993562618E-2</v>
      </c>
      <c r="D65">
        <v>105</v>
      </c>
      <c r="E65" s="4">
        <f>STANDARDIZE(Table2[[#This Row],[speed]],$M$7,$M$8)</f>
        <v>1.3375491381416413</v>
      </c>
      <c r="F65">
        <v>120</v>
      </c>
      <c r="G65" s="4">
        <f>STANDARDIZE(Table2[[#This Row],[sp_attack]],$M$11,$M$12)</f>
        <v>1.5050501860811618</v>
      </c>
      <c r="H65">
        <v>70</v>
      </c>
      <c r="I65" s="4">
        <f>STANDARDIZE(Table2[[#This Row],[sp_defense]],$M$15,$M$16)</f>
        <v>-3.2615576775533256E-2</v>
      </c>
    </row>
    <row r="66" spans="1:9">
      <c r="A66" t="s">
        <v>257</v>
      </c>
      <c r="B66">
        <v>1059860</v>
      </c>
      <c r="C66" s="4">
        <f>STANDARDIZE(Table2[[#This Row],[experience_growth]],$M$2,$M$3)</f>
        <v>3.0352060993562618E-2</v>
      </c>
      <c r="D66">
        <v>150</v>
      </c>
      <c r="E66" s="4">
        <f>STANDARDIZE(Table2[[#This Row],[speed]],$M$7,$M$8)</f>
        <v>2.8942298615382205</v>
      </c>
      <c r="F66">
        <v>175</v>
      </c>
      <c r="G66" s="4">
        <f>STANDARDIZE(Table2[[#This Row],[sp_attack]],$M$11,$M$12)</f>
        <v>3.2050036766925247</v>
      </c>
      <c r="H66">
        <v>105</v>
      </c>
      <c r="I66" s="4">
        <f>STANDARDIZE(Table2[[#This Row],[sp_defense]],$M$15,$M$16)</f>
        <v>1.2199566080218356</v>
      </c>
    </row>
    <row r="67" spans="1:9">
      <c r="A67" t="s">
        <v>261</v>
      </c>
      <c r="B67">
        <v>1059860</v>
      </c>
      <c r="C67" s="4">
        <f>STANDARDIZE(Table2[[#This Row],[experience_growth]],$M$2,$M$3)</f>
        <v>3.0352060993562618E-2</v>
      </c>
      <c r="D67">
        <v>35</v>
      </c>
      <c r="E67" s="4">
        <f>STANDARDIZE(Table2[[#This Row],[speed]],$M$7,$M$8)</f>
        <v>-1.0839542093641488</v>
      </c>
      <c r="F67">
        <v>35</v>
      </c>
      <c r="G67" s="4">
        <f>STANDARDIZE(Table2[[#This Row],[sp_attack]],$M$11,$M$12)</f>
        <v>-1.1221506630454898</v>
      </c>
      <c r="H67">
        <v>35</v>
      </c>
      <c r="I67" s="4">
        <f>STANDARDIZE(Table2[[#This Row],[sp_defense]],$M$15,$M$16)</f>
        <v>-1.2851877615729022</v>
      </c>
    </row>
    <row r="68" spans="1:9">
      <c r="A68" t="s">
        <v>263</v>
      </c>
      <c r="B68">
        <v>1059860</v>
      </c>
      <c r="C68" s="4">
        <f>STANDARDIZE(Table2[[#This Row],[experience_growth]],$M$2,$M$3)</f>
        <v>3.0352060993562618E-2</v>
      </c>
      <c r="D68">
        <v>45</v>
      </c>
      <c r="E68" s="4">
        <f>STANDARDIZE(Table2[[#This Row],[speed]],$M$7,$M$8)</f>
        <v>-0.73802515972046456</v>
      </c>
      <c r="F68">
        <v>50</v>
      </c>
      <c r="G68" s="4">
        <f>STANDARDIZE(Table2[[#This Row],[sp_attack]],$M$11,$M$12)</f>
        <v>-0.65852698378784535</v>
      </c>
      <c r="H68">
        <v>60</v>
      </c>
      <c r="I68" s="4">
        <f>STANDARDIZE(Table2[[#This Row],[sp_defense]],$M$15,$M$16)</f>
        <v>-0.39049334386049583</v>
      </c>
    </row>
    <row r="69" spans="1:9">
      <c r="A69" t="s">
        <v>265</v>
      </c>
      <c r="B69">
        <v>1059860</v>
      </c>
      <c r="C69" s="4">
        <f>STANDARDIZE(Table2[[#This Row],[experience_growth]],$M$2,$M$3)</f>
        <v>3.0352060993562618E-2</v>
      </c>
      <c r="D69">
        <v>55</v>
      </c>
      <c r="E69" s="4">
        <f>STANDARDIZE(Table2[[#This Row],[speed]],$M$7,$M$8)</f>
        <v>-0.39209611007678025</v>
      </c>
      <c r="F69">
        <v>65</v>
      </c>
      <c r="G69" s="4">
        <f>STANDARDIZE(Table2[[#This Row],[sp_attack]],$M$11,$M$12)</f>
        <v>-0.19490330453020094</v>
      </c>
      <c r="H69">
        <v>85</v>
      </c>
      <c r="I69" s="4">
        <f>STANDARDIZE(Table2[[#This Row],[sp_defense]],$M$15,$M$16)</f>
        <v>0.5042010738519106</v>
      </c>
    </row>
    <row r="70" spans="1:9">
      <c r="A70" t="s">
        <v>268</v>
      </c>
      <c r="B70">
        <v>1059860</v>
      </c>
      <c r="C70" s="4">
        <f>STANDARDIZE(Table2[[#This Row],[experience_growth]],$M$2,$M$3)</f>
        <v>3.0352060993562618E-2</v>
      </c>
      <c r="D70">
        <v>40</v>
      </c>
      <c r="E70" s="4">
        <f>STANDARDIZE(Table2[[#This Row],[speed]],$M$7,$M$8)</f>
        <v>-0.91098968454230667</v>
      </c>
      <c r="F70">
        <v>70</v>
      </c>
      <c r="G70" s="4">
        <f>STANDARDIZE(Table2[[#This Row],[sp_attack]],$M$11,$M$12)</f>
        <v>-4.0362078110986133E-2</v>
      </c>
      <c r="H70">
        <v>30</v>
      </c>
      <c r="I70" s="4">
        <f>STANDARDIZE(Table2[[#This Row],[sp_defense]],$M$15,$M$16)</f>
        <v>-1.4641266451153834</v>
      </c>
    </row>
    <row r="71" spans="1:9">
      <c r="A71" t="s">
        <v>271</v>
      </c>
      <c r="B71">
        <v>1059860</v>
      </c>
      <c r="C71" s="4">
        <f>STANDARDIZE(Table2[[#This Row],[experience_growth]],$M$2,$M$3)</f>
        <v>3.0352060993562618E-2</v>
      </c>
      <c r="D71">
        <v>55</v>
      </c>
      <c r="E71" s="4">
        <f>STANDARDIZE(Table2[[#This Row],[speed]],$M$7,$M$8)</f>
        <v>-0.39209611007678025</v>
      </c>
      <c r="F71">
        <v>85</v>
      </c>
      <c r="G71" s="4">
        <f>STANDARDIZE(Table2[[#This Row],[sp_attack]],$M$11,$M$12)</f>
        <v>0.42326160114665828</v>
      </c>
      <c r="H71">
        <v>45</v>
      </c>
      <c r="I71" s="4">
        <f>STANDARDIZE(Table2[[#This Row],[sp_defense]],$M$15,$M$16)</f>
        <v>-0.9273099944879396</v>
      </c>
    </row>
    <row r="72" spans="1:9">
      <c r="A72" t="s">
        <v>273</v>
      </c>
      <c r="B72">
        <v>1059860</v>
      </c>
      <c r="C72" s="4">
        <f>STANDARDIZE(Table2[[#This Row],[experience_growth]],$M$2,$M$3)</f>
        <v>3.0352060993562618E-2</v>
      </c>
      <c r="D72">
        <v>70</v>
      </c>
      <c r="E72" s="4">
        <f>STANDARDIZE(Table2[[#This Row],[speed]],$M$7,$M$8)</f>
        <v>0.1267974643887462</v>
      </c>
      <c r="F72">
        <v>100</v>
      </c>
      <c r="G72" s="4">
        <f>STANDARDIZE(Table2[[#This Row],[sp_attack]],$M$11,$M$12)</f>
        <v>0.8868852804043027</v>
      </c>
      <c r="H72">
        <v>70</v>
      </c>
      <c r="I72" s="4">
        <f>STANDARDIZE(Table2[[#This Row],[sp_defense]],$M$15,$M$16)</f>
        <v>-3.2615576775533256E-2</v>
      </c>
    </row>
    <row r="73" spans="1:9">
      <c r="A73" t="s">
        <v>277</v>
      </c>
      <c r="B73">
        <v>1250000</v>
      </c>
      <c r="C73" s="4">
        <f>STANDARDIZE(Table2[[#This Row],[experience_growth]],$M$2,$M$3)</f>
        <v>1.2168299192661662</v>
      </c>
      <c r="D73">
        <v>70</v>
      </c>
      <c r="E73" s="4">
        <f>STANDARDIZE(Table2[[#This Row],[speed]],$M$7,$M$8)</f>
        <v>0.1267974643887462</v>
      </c>
      <c r="F73">
        <v>50</v>
      </c>
      <c r="G73" s="4">
        <f>STANDARDIZE(Table2[[#This Row],[sp_attack]],$M$11,$M$12)</f>
        <v>-0.65852698378784535</v>
      </c>
      <c r="H73">
        <v>100</v>
      </c>
      <c r="I73" s="4">
        <f>STANDARDIZE(Table2[[#This Row],[sp_defense]],$M$15,$M$16)</f>
        <v>1.0410177244793544</v>
      </c>
    </row>
    <row r="74" spans="1:9">
      <c r="A74" t="s">
        <v>279</v>
      </c>
      <c r="B74">
        <v>1250000</v>
      </c>
      <c r="C74" s="4">
        <f>STANDARDIZE(Table2[[#This Row],[experience_growth]],$M$2,$M$3)</f>
        <v>1.2168299192661662</v>
      </c>
      <c r="D74">
        <v>100</v>
      </c>
      <c r="E74" s="4">
        <f>STANDARDIZE(Table2[[#This Row],[speed]],$M$7,$M$8)</f>
        <v>1.164584613319799</v>
      </c>
      <c r="F74">
        <v>80</v>
      </c>
      <c r="G74" s="4">
        <f>STANDARDIZE(Table2[[#This Row],[sp_attack]],$M$11,$M$12)</f>
        <v>0.26872037472744348</v>
      </c>
      <c r="H74">
        <v>120</v>
      </c>
      <c r="I74" s="4">
        <f>STANDARDIZE(Table2[[#This Row],[sp_defense]],$M$15,$M$16)</f>
        <v>1.7567732586492795</v>
      </c>
    </row>
    <row r="75" spans="1:9">
      <c r="A75" t="s">
        <v>283</v>
      </c>
      <c r="B75">
        <v>1059860</v>
      </c>
      <c r="C75" s="4">
        <f>STANDARDIZE(Table2[[#This Row],[experience_growth]],$M$2,$M$3)</f>
        <v>3.0352060993562618E-2</v>
      </c>
      <c r="D75">
        <v>20</v>
      </c>
      <c r="E75" s="4">
        <f>STANDARDIZE(Table2[[#This Row],[speed]],$M$7,$M$8)</f>
        <v>-1.6028477838296753</v>
      </c>
      <c r="F75">
        <v>30</v>
      </c>
      <c r="G75" s="4">
        <f>STANDARDIZE(Table2[[#This Row],[sp_attack]],$M$11,$M$12)</f>
        <v>-1.2766918894647046</v>
      </c>
      <c r="H75">
        <v>30</v>
      </c>
      <c r="I75" s="4">
        <f>STANDARDIZE(Table2[[#This Row],[sp_defense]],$M$15,$M$16)</f>
        <v>-1.4641266451153834</v>
      </c>
    </row>
    <row r="76" spans="1:9">
      <c r="A76" t="s">
        <v>286</v>
      </c>
      <c r="B76">
        <v>1059860</v>
      </c>
      <c r="C76" s="4">
        <f>STANDARDIZE(Table2[[#This Row],[experience_growth]],$M$2,$M$3)</f>
        <v>3.0352060993562618E-2</v>
      </c>
      <c r="D76">
        <v>35</v>
      </c>
      <c r="E76" s="4">
        <f>STANDARDIZE(Table2[[#This Row],[speed]],$M$7,$M$8)</f>
        <v>-1.0839542093641488</v>
      </c>
      <c r="F76">
        <v>45</v>
      </c>
      <c r="G76" s="4">
        <f>STANDARDIZE(Table2[[#This Row],[sp_attack]],$M$11,$M$12)</f>
        <v>-0.8130682102070601</v>
      </c>
      <c r="H76">
        <v>45</v>
      </c>
      <c r="I76" s="4">
        <f>STANDARDIZE(Table2[[#This Row],[sp_defense]],$M$15,$M$16)</f>
        <v>-0.9273099944879396</v>
      </c>
    </row>
    <row r="77" spans="1:9">
      <c r="A77" t="s">
        <v>289</v>
      </c>
      <c r="B77">
        <v>1059860</v>
      </c>
      <c r="C77" s="4">
        <f>STANDARDIZE(Table2[[#This Row],[experience_growth]],$M$2,$M$3)</f>
        <v>3.0352060993562618E-2</v>
      </c>
      <c r="D77">
        <v>45</v>
      </c>
      <c r="E77" s="4">
        <f>STANDARDIZE(Table2[[#This Row],[speed]],$M$7,$M$8)</f>
        <v>-0.73802515972046456</v>
      </c>
      <c r="F77">
        <v>55</v>
      </c>
      <c r="G77" s="4">
        <f>STANDARDIZE(Table2[[#This Row],[sp_attack]],$M$11,$M$12)</f>
        <v>-0.50398575736863049</v>
      </c>
      <c r="H77">
        <v>65</v>
      </c>
      <c r="I77" s="4">
        <f>STANDARDIZE(Table2[[#This Row],[sp_defense]],$M$15,$M$16)</f>
        <v>-0.21155446031801453</v>
      </c>
    </row>
    <row r="78" spans="1:9">
      <c r="A78" t="s">
        <v>293</v>
      </c>
      <c r="B78">
        <v>1000000</v>
      </c>
      <c r="C78" s="4">
        <f>STANDARDIZE(Table2[[#This Row],[experience_growth]],$M$2,$M$3)</f>
        <v>-0.34317567959862233</v>
      </c>
      <c r="D78">
        <v>90</v>
      </c>
      <c r="E78" s="4">
        <f>STANDARDIZE(Table2[[#This Row],[speed]],$M$7,$M$8)</f>
        <v>0.81865556367611481</v>
      </c>
      <c r="F78">
        <v>65</v>
      </c>
      <c r="G78" s="4">
        <f>STANDARDIZE(Table2[[#This Row],[sp_attack]],$M$11,$M$12)</f>
        <v>-0.19490330453020094</v>
      </c>
      <c r="H78">
        <v>65</v>
      </c>
      <c r="I78" s="4">
        <f>STANDARDIZE(Table2[[#This Row],[sp_defense]],$M$15,$M$16)</f>
        <v>-0.21155446031801453</v>
      </c>
    </row>
    <row r="79" spans="1:9">
      <c r="A79" t="s">
        <v>295</v>
      </c>
      <c r="B79">
        <v>1000000</v>
      </c>
      <c r="C79" s="4">
        <f>STANDARDIZE(Table2[[#This Row],[experience_growth]],$M$2,$M$3)</f>
        <v>-0.34317567959862233</v>
      </c>
      <c r="D79">
        <v>105</v>
      </c>
      <c r="E79" s="4">
        <f>STANDARDIZE(Table2[[#This Row],[speed]],$M$7,$M$8)</f>
        <v>1.3375491381416413</v>
      </c>
      <c r="F79">
        <v>80</v>
      </c>
      <c r="G79" s="4">
        <f>STANDARDIZE(Table2[[#This Row],[sp_attack]],$M$11,$M$12)</f>
        <v>0.26872037472744348</v>
      </c>
      <c r="H79">
        <v>80</v>
      </c>
      <c r="I79" s="4">
        <f>STANDARDIZE(Table2[[#This Row],[sp_defense]],$M$15,$M$16)</f>
        <v>0.32526219030942927</v>
      </c>
    </row>
    <row r="80" spans="1:9">
      <c r="A80" t="s">
        <v>299</v>
      </c>
      <c r="B80">
        <v>1000000</v>
      </c>
      <c r="C80" s="4">
        <f>STANDARDIZE(Table2[[#This Row],[experience_growth]],$M$2,$M$3)</f>
        <v>-0.34317567959862233</v>
      </c>
      <c r="D80">
        <v>15</v>
      </c>
      <c r="E80" s="4">
        <f>STANDARDIZE(Table2[[#This Row],[speed]],$M$7,$M$8)</f>
        <v>-1.7758123086515174</v>
      </c>
      <c r="F80">
        <v>40</v>
      </c>
      <c r="G80" s="4">
        <f>STANDARDIZE(Table2[[#This Row],[sp_attack]],$M$11,$M$12)</f>
        <v>-0.96760943662627497</v>
      </c>
      <c r="H80">
        <v>40</v>
      </c>
      <c r="I80" s="4">
        <f>STANDARDIZE(Table2[[#This Row],[sp_defense]],$M$15,$M$16)</f>
        <v>-1.1062488780304209</v>
      </c>
    </row>
    <row r="81" spans="1:9">
      <c r="A81" t="s">
        <v>302</v>
      </c>
      <c r="B81">
        <v>1000000</v>
      </c>
      <c r="C81" s="4">
        <f>STANDARDIZE(Table2[[#This Row],[experience_growth]],$M$2,$M$3)</f>
        <v>-0.34317567959862233</v>
      </c>
      <c r="D81">
        <v>30</v>
      </c>
      <c r="E81" s="4">
        <f>STANDARDIZE(Table2[[#This Row],[speed]],$M$7,$M$8)</f>
        <v>-1.2569187341859909</v>
      </c>
      <c r="F81">
        <v>130</v>
      </c>
      <c r="G81" s="4">
        <f>STANDARDIZE(Table2[[#This Row],[sp_attack]],$M$11,$M$12)</f>
        <v>1.8141326389195915</v>
      </c>
      <c r="H81">
        <v>80</v>
      </c>
      <c r="I81" s="4">
        <f>STANDARDIZE(Table2[[#This Row],[sp_defense]],$M$15,$M$16)</f>
        <v>0.32526219030942927</v>
      </c>
    </row>
    <row r="82" spans="1:9">
      <c r="A82" t="s">
        <v>306</v>
      </c>
      <c r="B82">
        <v>1000000</v>
      </c>
      <c r="C82" s="4">
        <f>STANDARDIZE(Table2[[#This Row],[experience_growth]],$M$2,$M$3)</f>
        <v>-0.34317567959862233</v>
      </c>
      <c r="D82">
        <v>45</v>
      </c>
      <c r="E82" s="4">
        <f>STANDARDIZE(Table2[[#This Row],[speed]],$M$7,$M$8)</f>
        <v>-0.73802515972046456</v>
      </c>
      <c r="F82">
        <v>95</v>
      </c>
      <c r="G82" s="4">
        <f>STANDARDIZE(Table2[[#This Row],[sp_attack]],$M$11,$M$12)</f>
        <v>0.73234405398508784</v>
      </c>
      <c r="H82">
        <v>55</v>
      </c>
      <c r="I82" s="4">
        <f>STANDARDIZE(Table2[[#This Row],[sp_defense]],$M$15,$M$16)</f>
        <v>-0.56943222740297705</v>
      </c>
    </row>
    <row r="83" spans="1:9">
      <c r="A83" t="s">
        <v>309</v>
      </c>
      <c r="B83">
        <v>1000000</v>
      </c>
      <c r="C83" s="4">
        <f>STANDARDIZE(Table2[[#This Row],[experience_growth]],$M$2,$M$3)</f>
        <v>-0.34317567959862233</v>
      </c>
      <c r="D83">
        <v>70</v>
      </c>
      <c r="E83" s="4">
        <f>STANDARDIZE(Table2[[#This Row],[speed]],$M$7,$M$8)</f>
        <v>0.1267974643887462</v>
      </c>
      <c r="F83">
        <v>120</v>
      </c>
      <c r="G83" s="4">
        <f>STANDARDIZE(Table2[[#This Row],[sp_attack]],$M$11,$M$12)</f>
        <v>1.5050501860811618</v>
      </c>
      <c r="H83">
        <v>70</v>
      </c>
      <c r="I83" s="4">
        <f>STANDARDIZE(Table2[[#This Row],[sp_defense]],$M$15,$M$16)</f>
        <v>-3.2615576775533256E-2</v>
      </c>
    </row>
    <row r="84" spans="1:9">
      <c r="A84" t="s">
        <v>313</v>
      </c>
      <c r="B84">
        <v>1000000</v>
      </c>
      <c r="C84" s="4">
        <f>STANDARDIZE(Table2[[#This Row],[experience_growth]],$M$2,$M$3)</f>
        <v>-0.34317567959862233</v>
      </c>
      <c r="D84">
        <v>60</v>
      </c>
      <c r="E84" s="4">
        <f>STANDARDIZE(Table2[[#This Row],[speed]],$M$7,$M$8)</f>
        <v>-0.21913158525493809</v>
      </c>
      <c r="F84">
        <v>58</v>
      </c>
      <c r="G84" s="4">
        <f>STANDARDIZE(Table2[[#This Row],[sp_attack]],$M$11,$M$12)</f>
        <v>-0.41126102151710164</v>
      </c>
      <c r="H84">
        <v>62</v>
      </c>
      <c r="I84" s="4">
        <f>STANDARDIZE(Table2[[#This Row],[sp_defense]],$M$15,$M$16)</f>
        <v>-0.31891779044350332</v>
      </c>
    </row>
    <row r="85" spans="1:9">
      <c r="A85" t="s">
        <v>317</v>
      </c>
      <c r="B85">
        <v>1000000</v>
      </c>
      <c r="C85" s="4">
        <f>STANDARDIZE(Table2[[#This Row],[experience_growth]],$M$2,$M$3)</f>
        <v>-0.34317567959862233</v>
      </c>
      <c r="D85">
        <v>75</v>
      </c>
      <c r="E85" s="4">
        <f>STANDARDIZE(Table2[[#This Row],[speed]],$M$7,$M$8)</f>
        <v>0.29976198921058833</v>
      </c>
      <c r="F85">
        <v>35</v>
      </c>
      <c r="G85" s="4">
        <f>STANDARDIZE(Table2[[#This Row],[sp_attack]],$M$11,$M$12)</f>
        <v>-1.1221506630454898</v>
      </c>
      <c r="H85">
        <v>35</v>
      </c>
      <c r="I85" s="4">
        <f>STANDARDIZE(Table2[[#This Row],[sp_defense]],$M$15,$M$16)</f>
        <v>-1.2851877615729022</v>
      </c>
    </row>
    <row r="86" spans="1:9">
      <c r="A86" t="s">
        <v>320</v>
      </c>
      <c r="B86">
        <v>1000000</v>
      </c>
      <c r="C86" s="4">
        <f>STANDARDIZE(Table2[[#This Row],[experience_growth]],$M$2,$M$3)</f>
        <v>-0.34317567959862233</v>
      </c>
      <c r="D86">
        <v>110</v>
      </c>
      <c r="E86" s="4">
        <f>STANDARDIZE(Table2[[#This Row],[speed]],$M$7,$M$8)</f>
        <v>1.5105136629634834</v>
      </c>
      <c r="F86">
        <v>60</v>
      </c>
      <c r="G86" s="4">
        <f>STANDARDIZE(Table2[[#This Row],[sp_attack]],$M$11,$M$12)</f>
        <v>-0.34944453094941574</v>
      </c>
      <c r="H86">
        <v>60</v>
      </c>
      <c r="I86" s="4">
        <f>STANDARDIZE(Table2[[#This Row],[sp_defense]],$M$15,$M$16)</f>
        <v>-0.39049334386049583</v>
      </c>
    </row>
    <row r="87" spans="1:9">
      <c r="A87" t="s">
        <v>324</v>
      </c>
      <c r="B87">
        <v>1000000</v>
      </c>
      <c r="C87" s="4">
        <f>STANDARDIZE(Table2[[#This Row],[experience_growth]],$M$2,$M$3)</f>
        <v>-0.34317567959862233</v>
      </c>
      <c r="D87">
        <v>45</v>
      </c>
      <c r="E87" s="4">
        <f>STANDARDIZE(Table2[[#This Row],[speed]],$M$7,$M$8)</f>
        <v>-0.73802515972046456</v>
      </c>
      <c r="F87">
        <v>45</v>
      </c>
      <c r="G87" s="4">
        <f>STANDARDIZE(Table2[[#This Row],[sp_attack]],$M$11,$M$12)</f>
        <v>-0.8130682102070601</v>
      </c>
      <c r="H87">
        <v>70</v>
      </c>
      <c r="I87" s="4">
        <f>STANDARDIZE(Table2[[#This Row],[sp_defense]],$M$15,$M$16)</f>
        <v>-3.2615576775533256E-2</v>
      </c>
    </row>
    <row r="88" spans="1:9">
      <c r="A88" t="s">
        <v>326</v>
      </c>
      <c r="B88">
        <v>1000000</v>
      </c>
      <c r="C88" s="4">
        <f>STANDARDIZE(Table2[[#This Row],[experience_growth]],$M$2,$M$3)</f>
        <v>-0.34317567959862233</v>
      </c>
      <c r="D88">
        <v>70</v>
      </c>
      <c r="E88" s="4">
        <f>STANDARDIZE(Table2[[#This Row],[speed]],$M$7,$M$8)</f>
        <v>0.1267974643887462</v>
      </c>
      <c r="F88">
        <v>70</v>
      </c>
      <c r="G88" s="4">
        <f>STANDARDIZE(Table2[[#This Row],[sp_attack]],$M$11,$M$12)</f>
        <v>-4.0362078110986133E-2</v>
      </c>
      <c r="H88">
        <v>95</v>
      </c>
      <c r="I88" s="4">
        <f>STANDARDIZE(Table2[[#This Row],[sp_defense]],$M$15,$M$16)</f>
        <v>0.86207884093687315</v>
      </c>
    </row>
    <row r="89" spans="1:9">
      <c r="A89" t="s">
        <v>330</v>
      </c>
      <c r="B89">
        <v>1000000</v>
      </c>
      <c r="C89" s="4">
        <f>STANDARDIZE(Table2[[#This Row],[experience_growth]],$M$2,$M$3)</f>
        <v>-0.34317567959862233</v>
      </c>
      <c r="D89">
        <v>25</v>
      </c>
      <c r="E89" s="4">
        <f>STANDARDIZE(Table2[[#This Row],[speed]],$M$7,$M$8)</f>
        <v>-1.4298832590078332</v>
      </c>
      <c r="F89">
        <v>40</v>
      </c>
      <c r="G89" s="4">
        <f>STANDARDIZE(Table2[[#This Row],[sp_attack]],$M$11,$M$12)</f>
        <v>-0.96760943662627497</v>
      </c>
      <c r="H89">
        <v>50</v>
      </c>
      <c r="I89" s="4">
        <f>STANDARDIZE(Table2[[#This Row],[sp_defense]],$M$15,$M$16)</f>
        <v>-0.74837111094545838</v>
      </c>
    </row>
    <row r="90" spans="1:9">
      <c r="A90" t="s">
        <v>332</v>
      </c>
      <c r="B90">
        <v>1000000</v>
      </c>
      <c r="C90" s="4">
        <f>STANDARDIZE(Table2[[#This Row],[experience_growth]],$M$2,$M$3)</f>
        <v>-0.34317567959862233</v>
      </c>
      <c r="D90">
        <v>50</v>
      </c>
      <c r="E90" s="4">
        <f>STANDARDIZE(Table2[[#This Row],[speed]],$M$7,$M$8)</f>
        <v>-0.56506063489862235</v>
      </c>
      <c r="F90">
        <v>65</v>
      </c>
      <c r="G90" s="4">
        <f>STANDARDIZE(Table2[[#This Row],[sp_attack]],$M$11,$M$12)</f>
        <v>-0.19490330453020094</v>
      </c>
      <c r="H90">
        <v>100</v>
      </c>
      <c r="I90" s="4">
        <f>STANDARDIZE(Table2[[#This Row],[sp_defense]],$M$15,$M$16)</f>
        <v>1.0410177244793544</v>
      </c>
    </row>
    <row r="91" spans="1:9">
      <c r="A91" t="s">
        <v>336</v>
      </c>
      <c r="B91">
        <v>1250000</v>
      </c>
      <c r="C91" s="4">
        <f>STANDARDIZE(Table2[[#This Row],[experience_growth]],$M$2,$M$3)</f>
        <v>1.2168299192661662</v>
      </c>
      <c r="D91">
        <v>40</v>
      </c>
      <c r="E91" s="4">
        <f>STANDARDIZE(Table2[[#This Row],[speed]],$M$7,$M$8)</f>
        <v>-0.91098968454230667</v>
      </c>
      <c r="F91">
        <v>45</v>
      </c>
      <c r="G91" s="4">
        <f>STANDARDIZE(Table2[[#This Row],[sp_attack]],$M$11,$M$12)</f>
        <v>-0.8130682102070601</v>
      </c>
      <c r="H91">
        <v>25</v>
      </c>
      <c r="I91" s="4">
        <f>STANDARDIZE(Table2[[#This Row],[sp_defense]],$M$15,$M$16)</f>
        <v>-1.6430655286578648</v>
      </c>
    </row>
    <row r="92" spans="1:9">
      <c r="A92" t="s">
        <v>338</v>
      </c>
      <c r="B92">
        <v>1250000</v>
      </c>
      <c r="C92" s="4">
        <f>STANDARDIZE(Table2[[#This Row],[experience_growth]],$M$2,$M$3)</f>
        <v>1.2168299192661662</v>
      </c>
      <c r="D92">
        <v>70</v>
      </c>
      <c r="E92" s="4">
        <f>STANDARDIZE(Table2[[#This Row],[speed]],$M$7,$M$8)</f>
        <v>0.1267974643887462</v>
      </c>
      <c r="F92">
        <v>85</v>
      </c>
      <c r="G92" s="4">
        <f>STANDARDIZE(Table2[[#This Row],[sp_attack]],$M$11,$M$12)</f>
        <v>0.42326160114665828</v>
      </c>
      <c r="H92">
        <v>45</v>
      </c>
      <c r="I92" s="4">
        <f>STANDARDIZE(Table2[[#This Row],[sp_defense]],$M$15,$M$16)</f>
        <v>-0.9273099944879396</v>
      </c>
    </row>
    <row r="93" spans="1:9">
      <c r="A93" t="s">
        <v>342</v>
      </c>
      <c r="B93">
        <v>1059860</v>
      </c>
      <c r="C93" s="4">
        <f>STANDARDIZE(Table2[[#This Row],[experience_growth]],$M$2,$M$3)</f>
        <v>3.0352060993562618E-2</v>
      </c>
      <c r="D93">
        <v>80</v>
      </c>
      <c r="E93" s="4">
        <f>STANDARDIZE(Table2[[#This Row],[speed]],$M$7,$M$8)</f>
        <v>0.47272651403243049</v>
      </c>
      <c r="F93">
        <v>100</v>
      </c>
      <c r="G93" s="4">
        <f>STANDARDIZE(Table2[[#This Row],[sp_attack]],$M$11,$M$12)</f>
        <v>0.8868852804043027</v>
      </c>
      <c r="H93">
        <v>35</v>
      </c>
      <c r="I93" s="4">
        <f>STANDARDIZE(Table2[[#This Row],[sp_defense]],$M$15,$M$16)</f>
        <v>-1.2851877615729022</v>
      </c>
    </row>
    <row r="94" spans="1:9">
      <c r="A94" t="s">
        <v>345</v>
      </c>
      <c r="B94">
        <v>1059860</v>
      </c>
      <c r="C94" s="4">
        <f>STANDARDIZE(Table2[[#This Row],[experience_growth]],$M$2,$M$3)</f>
        <v>3.0352060993562618E-2</v>
      </c>
      <c r="D94">
        <v>95</v>
      </c>
      <c r="E94" s="4">
        <f>STANDARDIZE(Table2[[#This Row],[speed]],$M$7,$M$8)</f>
        <v>0.99162008849795691</v>
      </c>
      <c r="F94">
        <v>115</v>
      </c>
      <c r="G94" s="4">
        <f>STANDARDIZE(Table2[[#This Row],[sp_attack]],$M$11,$M$12)</f>
        <v>1.3505089596619471</v>
      </c>
      <c r="H94">
        <v>55</v>
      </c>
      <c r="I94" s="4">
        <f>STANDARDIZE(Table2[[#This Row],[sp_defense]],$M$15,$M$16)</f>
        <v>-0.56943222740297705</v>
      </c>
    </row>
    <row r="95" spans="1:9">
      <c r="A95" t="s">
        <v>349</v>
      </c>
      <c r="B95">
        <v>1059860</v>
      </c>
      <c r="C95" s="4">
        <f>STANDARDIZE(Table2[[#This Row],[experience_growth]],$M$2,$M$3)</f>
        <v>3.0352060993562618E-2</v>
      </c>
      <c r="D95">
        <v>130</v>
      </c>
      <c r="E95" s="4">
        <f>STANDARDIZE(Table2[[#This Row],[speed]],$M$7,$M$8)</f>
        <v>2.2023717622508521</v>
      </c>
      <c r="F95">
        <v>170</v>
      </c>
      <c r="G95" s="4">
        <f>STANDARDIZE(Table2[[#This Row],[sp_attack]],$M$11,$M$12)</f>
        <v>3.0504624502733098</v>
      </c>
      <c r="H95">
        <v>95</v>
      </c>
      <c r="I95" s="4">
        <f>STANDARDIZE(Table2[[#This Row],[sp_defense]],$M$15,$M$16)</f>
        <v>0.86207884093687315</v>
      </c>
    </row>
    <row r="96" spans="1:9">
      <c r="A96" t="s">
        <v>353</v>
      </c>
      <c r="B96">
        <v>1000000</v>
      </c>
      <c r="C96" s="4">
        <f>STANDARDIZE(Table2[[#This Row],[experience_growth]],$M$2,$M$3)</f>
        <v>-0.34317567959862233</v>
      </c>
      <c r="D96">
        <v>70</v>
      </c>
      <c r="E96" s="4">
        <f>STANDARDIZE(Table2[[#This Row],[speed]],$M$7,$M$8)</f>
        <v>0.1267974643887462</v>
      </c>
      <c r="F96">
        <v>30</v>
      </c>
      <c r="G96" s="4">
        <f>STANDARDIZE(Table2[[#This Row],[sp_attack]],$M$11,$M$12)</f>
        <v>-1.2766918894647046</v>
      </c>
      <c r="H96">
        <v>45</v>
      </c>
      <c r="I96" s="4">
        <f>STANDARDIZE(Table2[[#This Row],[sp_defense]],$M$15,$M$16)</f>
        <v>-0.9273099944879396</v>
      </c>
    </row>
    <row r="97" spans="1:9">
      <c r="A97" t="s">
        <v>357</v>
      </c>
      <c r="B97">
        <v>1000000</v>
      </c>
      <c r="C97" s="4">
        <f>STANDARDIZE(Table2[[#This Row],[experience_growth]],$M$2,$M$3)</f>
        <v>-0.34317567959862233</v>
      </c>
      <c r="D97">
        <v>42</v>
      </c>
      <c r="E97" s="4">
        <f>STANDARDIZE(Table2[[#This Row],[speed]],$M$7,$M$8)</f>
        <v>-0.84180387461356976</v>
      </c>
      <c r="F97">
        <v>43</v>
      </c>
      <c r="G97" s="4">
        <f>STANDARDIZE(Table2[[#This Row],[sp_attack]],$M$11,$M$12)</f>
        <v>-0.874884700774746</v>
      </c>
      <c r="H97">
        <v>90</v>
      </c>
      <c r="I97" s="4">
        <f>STANDARDIZE(Table2[[#This Row],[sp_defense]],$M$15,$M$16)</f>
        <v>0.68313995739439182</v>
      </c>
    </row>
    <row r="98" spans="1:9">
      <c r="A98" t="s">
        <v>359</v>
      </c>
      <c r="B98">
        <v>1000000</v>
      </c>
      <c r="C98" s="4">
        <f>STANDARDIZE(Table2[[#This Row],[experience_growth]],$M$2,$M$3)</f>
        <v>-0.34317567959862233</v>
      </c>
      <c r="D98">
        <v>67</v>
      </c>
      <c r="E98" s="4">
        <f>STANDARDIZE(Table2[[#This Row],[speed]],$M$7,$M$8)</f>
        <v>2.3018749495640919E-2</v>
      </c>
      <c r="F98">
        <v>73</v>
      </c>
      <c r="G98" s="4">
        <f>STANDARDIZE(Table2[[#This Row],[sp_attack]],$M$11,$M$12)</f>
        <v>5.2362657740542745E-2</v>
      </c>
      <c r="H98">
        <v>115</v>
      </c>
      <c r="I98" s="4">
        <f>STANDARDIZE(Table2[[#This Row],[sp_defense]],$M$15,$M$16)</f>
        <v>1.5778343751067982</v>
      </c>
    </row>
    <row r="99" spans="1:9">
      <c r="A99" t="s">
        <v>363</v>
      </c>
      <c r="B99">
        <v>1000000</v>
      </c>
      <c r="C99" s="4">
        <f>STANDARDIZE(Table2[[#This Row],[experience_growth]],$M$2,$M$3)</f>
        <v>-0.34317567959862233</v>
      </c>
      <c r="D99">
        <v>50</v>
      </c>
      <c r="E99" s="4">
        <f>STANDARDIZE(Table2[[#This Row],[speed]],$M$7,$M$8)</f>
        <v>-0.56506063489862235</v>
      </c>
      <c r="F99">
        <v>25</v>
      </c>
      <c r="G99" s="4">
        <f>STANDARDIZE(Table2[[#This Row],[sp_attack]],$M$11,$M$12)</f>
        <v>-1.4312331158839193</v>
      </c>
      <c r="H99">
        <v>25</v>
      </c>
      <c r="I99" s="4">
        <f>STANDARDIZE(Table2[[#This Row],[sp_defense]],$M$15,$M$16)</f>
        <v>-1.6430655286578648</v>
      </c>
    </row>
    <row r="100" spans="1:9">
      <c r="A100" t="s">
        <v>366</v>
      </c>
      <c r="B100">
        <v>1000000</v>
      </c>
      <c r="C100" s="4">
        <f>STANDARDIZE(Table2[[#This Row],[experience_growth]],$M$2,$M$3)</f>
        <v>-0.34317567959862233</v>
      </c>
      <c r="D100">
        <v>75</v>
      </c>
      <c r="E100" s="4">
        <f>STANDARDIZE(Table2[[#This Row],[speed]],$M$7,$M$8)</f>
        <v>0.29976198921058833</v>
      </c>
      <c r="F100">
        <v>50</v>
      </c>
      <c r="G100" s="4">
        <f>STANDARDIZE(Table2[[#This Row],[sp_attack]],$M$11,$M$12)</f>
        <v>-0.65852698378784535</v>
      </c>
      <c r="H100">
        <v>50</v>
      </c>
      <c r="I100" s="4">
        <f>STANDARDIZE(Table2[[#This Row],[sp_defense]],$M$15,$M$16)</f>
        <v>-0.74837111094545838</v>
      </c>
    </row>
    <row r="101" spans="1:9">
      <c r="A101" t="s">
        <v>370</v>
      </c>
      <c r="B101">
        <v>1000000</v>
      </c>
      <c r="C101" s="4">
        <f>STANDARDIZE(Table2[[#This Row],[experience_growth]],$M$2,$M$3)</f>
        <v>-0.34317567959862233</v>
      </c>
      <c r="D101">
        <v>100</v>
      </c>
      <c r="E101" s="4">
        <f>STANDARDIZE(Table2[[#This Row],[speed]],$M$7,$M$8)</f>
        <v>1.164584613319799</v>
      </c>
      <c r="F101">
        <v>55</v>
      </c>
      <c r="G101" s="4">
        <f>STANDARDIZE(Table2[[#This Row],[sp_attack]],$M$11,$M$12)</f>
        <v>-0.50398575736863049</v>
      </c>
      <c r="H101">
        <v>55</v>
      </c>
      <c r="I101" s="4">
        <f>STANDARDIZE(Table2[[#This Row],[sp_defense]],$M$15,$M$16)</f>
        <v>-0.56943222740297705</v>
      </c>
    </row>
    <row r="102" spans="1:9">
      <c r="A102" t="s">
        <v>372</v>
      </c>
      <c r="B102">
        <v>1000000</v>
      </c>
      <c r="C102" s="4">
        <f>STANDARDIZE(Table2[[#This Row],[experience_growth]],$M$2,$M$3)</f>
        <v>-0.34317567959862233</v>
      </c>
      <c r="D102">
        <v>150</v>
      </c>
      <c r="E102" s="4">
        <f>STANDARDIZE(Table2[[#This Row],[speed]],$M$7,$M$8)</f>
        <v>2.8942298615382205</v>
      </c>
      <c r="F102">
        <v>80</v>
      </c>
      <c r="G102" s="4">
        <f>STANDARDIZE(Table2[[#This Row],[sp_attack]],$M$11,$M$12)</f>
        <v>0.26872037472744348</v>
      </c>
      <c r="H102">
        <v>80</v>
      </c>
      <c r="I102" s="4">
        <f>STANDARDIZE(Table2[[#This Row],[sp_defense]],$M$15,$M$16)</f>
        <v>0.32526219030942927</v>
      </c>
    </row>
    <row r="103" spans="1:9">
      <c r="A103" t="s">
        <v>376</v>
      </c>
      <c r="B103">
        <v>1250000</v>
      </c>
      <c r="C103" s="4">
        <f>STANDARDIZE(Table2[[#This Row],[experience_growth]],$M$2,$M$3)</f>
        <v>1.2168299192661662</v>
      </c>
      <c r="D103">
        <v>40</v>
      </c>
      <c r="E103" s="4">
        <f>STANDARDIZE(Table2[[#This Row],[speed]],$M$7,$M$8)</f>
        <v>-0.91098968454230667</v>
      </c>
      <c r="F103">
        <v>60</v>
      </c>
      <c r="G103" s="4">
        <f>STANDARDIZE(Table2[[#This Row],[sp_attack]],$M$11,$M$12)</f>
        <v>-0.34944453094941574</v>
      </c>
      <c r="H103">
        <v>45</v>
      </c>
      <c r="I103" s="4">
        <f>STANDARDIZE(Table2[[#This Row],[sp_defense]],$M$15,$M$16)</f>
        <v>-0.9273099944879396</v>
      </c>
    </row>
    <row r="104" spans="1:9">
      <c r="A104" t="s">
        <v>380</v>
      </c>
      <c r="B104">
        <v>1250000</v>
      </c>
      <c r="C104" s="4">
        <f>STANDARDIZE(Table2[[#This Row],[experience_growth]],$M$2,$M$3)</f>
        <v>1.2168299192661662</v>
      </c>
      <c r="D104">
        <v>45</v>
      </c>
      <c r="E104" s="4">
        <f>STANDARDIZE(Table2[[#This Row],[speed]],$M$7,$M$8)</f>
        <v>-0.73802515972046456</v>
      </c>
      <c r="F104">
        <v>125</v>
      </c>
      <c r="G104" s="4">
        <f>STANDARDIZE(Table2[[#This Row],[sp_attack]],$M$11,$M$12)</f>
        <v>1.6595914125003766</v>
      </c>
      <c r="H104">
        <v>75</v>
      </c>
      <c r="I104" s="4">
        <f>STANDARDIZE(Table2[[#This Row],[sp_defense]],$M$15,$M$16)</f>
        <v>0.14632330676694802</v>
      </c>
    </row>
    <row r="105" spans="1:9">
      <c r="A105" t="s">
        <v>384</v>
      </c>
      <c r="B105">
        <v>1000000</v>
      </c>
      <c r="C105" s="4">
        <f>STANDARDIZE(Table2[[#This Row],[experience_growth]],$M$2,$M$3)</f>
        <v>-0.34317567959862233</v>
      </c>
      <c r="D105">
        <v>35</v>
      </c>
      <c r="E105" s="4">
        <f>STANDARDIZE(Table2[[#This Row],[speed]],$M$7,$M$8)</f>
        <v>-1.0839542093641488</v>
      </c>
      <c r="F105">
        <v>40</v>
      </c>
      <c r="G105" s="4">
        <f>STANDARDIZE(Table2[[#This Row],[sp_attack]],$M$11,$M$12)</f>
        <v>-0.96760943662627497</v>
      </c>
      <c r="H105">
        <v>50</v>
      </c>
      <c r="I105" s="4">
        <f>STANDARDIZE(Table2[[#This Row],[sp_defense]],$M$15,$M$16)</f>
        <v>-0.74837111094545838</v>
      </c>
    </row>
    <row r="106" spans="1:9">
      <c r="A106" t="s">
        <v>388</v>
      </c>
      <c r="B106">
        <v>1000000</v>
      </c>
      <c r="C106" s="4">
        <f>STANDARDIZE(Table2[[#This Row],[experience_growth]],$M$2,$M$3)</f>
        <v>-0.34317567959862233</v>
      </c>
      <c r="D106">
        <v>45</v>
      </c>
      <c r="E106" s="4">
        <f>STANDARDIZE(Table2[[#This Row],[speed]],$M$7,$M$8)</f>
        <v>-0.73802515972046456</v>
      </c>
      <c r="F106">
        <v>50</v>
      </c>
      <c r="G106" s="4">
        <f>STANDARDIZE(Table2[[#This Row],[sp_attack]],$M$11,$M$12)</f>
        <v>-0.65852698378784535</v>
      </c>
      <c r="H106">
        <v>80</v>
      </c>
      <c r="I106" s="4">
        <f>STANDARDIZE(Table2[[#This Row],[sp_defense]],$M$15,$M$16)</f>
        <v>0.32526219030942927</v>
      </c>
    </row>
    <row r="107" spans="1:9">
      <c r="A107" t="s">
        <v>392</v>
      </c>
      <c r="B107">
        <v>1000000</v>
      </c>
      <c r="C107" s="4">
        <f>STANDARDIZE(Table2[[#This Row],[experience_growth]],$M$2,$M$3)</f>
        <v>-0.34317567959862233</v>
      </c>
      <c r="D107">
        <v>87</v>
      </c>
      <c r="E107" s="4">
        <f>STANDARDIZE(Table2[[#This Row],[speed]],$M$7,$M$8)</f>
        <v>0.7148768487830095</v>
      </c>
      <c r="F107">
        <v>35</v>
      </c>
      <c r="G107" s="4">
        <f>STANDARDIZE(Table2[[#This Row],[sp_attack]],$M$11,$M$12)</f>
        <v>-1.1221506630454898</v>
      </c>
      <c r="H107">
        <v>110</v>
      </c>
      <c r="I107" s="4">
        <f>STANDARDIZE(Table2[[#This Row],[sp_defense]],$M$15,$M$16)</f>
        <v>1.398895491564317</v>
      </c>
    </row>
    <row r="108" spans="1:9">
      <c r="A108" t="s">
        <v>396</v>
      </c>
      <c r="B108">
        <v>1000000</v>
      </c>
      <c r="C108" s="4">
        <f>STANDARDIZE(Table2[[#This Row],[experience_growth]],$M$2,$M$3)</f>
        <v>-0.34317567959862233</v>
      </c>
      <c r="D108">
        <v>76</v>
      </c>
      <c r="E108" s="4">
        <f>STANDARDIZE(Table2[[#This Row],[speed]],$M$7,$M$8)</f>
        <v>0.33435489417495678</v>
      </c>
      <c r="F108">
        <v>35</v>
      </c>
      <c r="G108" s="4">
        <f>STANDARDIZE(Table2[[#This Row],[sp_attack]],$M$11,$M$12)</f>
        <v>-1.1221506630454898</v>
      </c>
      <c r="H108">
        <v>110</v>
      </c>
      <c r="I108" s="4">
        <f>STANDARDIZE(Table2[[#This Row],[sp_defense]],$M$15,$M$16)</f>
        <v>1.398895491564317</v>
      </c>
    </row>
    <row r="109" spans="1:9">
      <c r="A109" t="s">
        <v>400</v>
      </c>
      <c r="B109">
        <v>1000000</v>
      </c>
      <c r="C109" s="4">
        <f>STANDARDIZE(Table2[[#This Row],[experience_growth]],$M$2,$M$3)</f>
        <v>-0.34317567959862233</v>
      </c>
      <c r="D109">
        <v>30</v>
      </c>
      <c r="E109" s="4">
        <f>STANDARDIZE(Table2[[#This Row],[speed]],$M$7,$M$8)</f>
        <v>-1.2569187341859909</v>
      </c>
      <c r="F109">
        <v>60</v>
      </c>
      <c r="G109" s="4">
        <f>STANDARDIZE(Table2[[#This Row],[sp_attack]],$M$11,$M$12)</f>
        <v>-0.34944453094941574</v>
      </c>
      <c r="H109">
        <v>75</v>
      </c>
      <c r="I109" s="4">
        <f>STANDARDIZE(Table2[[#This Row],[sp_defense]],$M$15,$M$16)</f>
        <v>0.14632330676694802</v>
      </c>
    </row>
    <row r="110" spans="1:9">
      <c r="A110" t="s">
        <v>403</v>
      </c>
      <c r="B110">
        <v>1000000</v>
      </c>
      <c r="C110" s="4">
        <f>STANDARDIZE(Table2[[#This Row],[experience_growth]],$M$2,$M$3)</f>
        <v>-0.34317567959862233</v>
      </c>
      <c r="D110">
        <v>35</v>
      </c>
      <c r="E110" s="4">
        <f>STANDARDIZE(Table2[[#This Row],[speed]],$M$7,$M$8)</f>
        <v>-1.0839542093641488</v>
      </c>
      <c r="F110">
        <v>60</v>
      </c>
      <c r="G110" s="4">
        <f>STANDARDIZE(Table2[[#This Row],[sp_attack]],$M$11,$M$12)</f>
        <v>-0.34944453094941574</v>
      </c>
      <c r="H110">
        <v>45</v>
      </c>
      <c r="I110" s="4">
        <f>STANDARDIZE(Table2[[#This Row],[sp_defense]],$M$15,$M$16)</f>
        <v>-0.9273099944879396</v>
      </c>
    </row>
    <row r="111" spans="1:9">
      <c r="A111" t="s">
        <v>405</v>
      </c>
      <c r="B111">
        <v>1000000</v>
      </c>
      <c r="C111" s="4">
        <f>STANDARDIZE(Table2[[#This Row],[experience_growth]],$M$2,$M$3)</f>
        <v>-0.34317567959862233</v>
      </c>
      <c r="D111">
        <v>60</v>
      </c>
      <c r="E111" s="4">
        <f>STANDARDIZE(Table2[[#This Row],[speed]],$M$7,$M$8)</f>
        <v>-0.21913158525493809</v>
      </c>
      <c r="F111">
        <v>85</v>
      </c>
      <c r="G111" s="4">
        <f>STANDARDIZE(Table2[[#This Row],[sp_attack]],$M$11,$M$12)</f>
        <v>0.42326160114665828</v>
      </c>
      <c r="H111">
        <v>70</v>
      </c>
      <c r="I111" s="4">
        <f>STANDARDIZE(Table2[[#This Row],[sp_defense]],$M$15,$M$16)</f>
        <v>-3.2615576775533256E-2</v>
      </c>
    </row>
    <row r="112" spans="1:9">
      <c r="A112" t="s">
        <v>409</v>
      </c>
      <c r="B112">
        <v>1250000</v>
      </c>
      <c r="C112" s="4">
        <f>STANDARDIZE(Table2[[#This Row],[experience_growth]],$M$2,$M$3)</f>
        <v>1.2168299192661662</v>
      </c>
      <c r="D112">
        <v>25</v>
      </c>
      <c r="E112" s="4">
        <f>STANDARDIZE(Table2[[#This Row],[speed]],$M$7,$M$8)</f>
        <v>-1.4298832590078332</v>
      </c>
      <c r="F112">
        <v>30</v>
      </c>
      <c r="G112" s="4">
        <f>STANDARDIZE(Table2[[#This Row],[sp_attack]],$M$11,$M$12)</f>
        <v>-1.2766918894647046</v>
      </c>
      <c r="H112">
        <v>30</v>
      </c>
      <c r="I112" s="4">
        <f>STANDARDIZE(Table2[[#This Row],[sp_defense]],$M$15,$M$16)</f>
        <v>-1.4641266451153834</v>
      </c>
    </row>
    <row r="113" spans="1:9">
      <c r="A113" t="s">
        <v>411</v>
      </c>
      <c r="B113">
        <v>1250000</v>
      </c>
      <c r="C113" s="4">
        <f>STANDARDIZE(Table2[[#This Row],[experience_growth]],$M$2,$M$3)</f>
        <v>1.2168299192661662</v>
      </c>
      <c r="D113">
        <v>40</v>
      </c>
      <c r="E113" s="4">
        <f>STANDARDIZE(Table2[[#This Row],[speed]],$M$7,$M$8)</f>
        <v>-0.91098968454230667</v>
      </c>
      <c r="F113">
        <v>45</v>
      </c>
      <c r="G113" s="4">
        <f>STANDARDIZE(Table2[[#This Row],[sp_attack]],$M$11,$M$12)</f>
        <v>-0.8130682102070601</v>
      </c>
      <c r="H113">
        <v>45</v>
      </c>
      <c r="I113" s="4">
        <f>STANDARDIZE(Table2[[#This Row],[sp_defense]],$M$15,$M$16)</f>
        <v>-0.9273099944879396</v>
      </c>
    </row>
    <row r="114" spans="1:9">
      <c r="A114" t="s">
        <v>414</v>
      </c>
      <c r="B114">
        <v>800000</v>
      </c>
      <c r="C114" s="4">
        <f>STANDARDIZE(Table2[[#This Row],[experience_growth]],$M$2,$M$3)</f>
        <v>-1.5911801586904533</v>
      </c>
      <c r="D114">
        <v>50</v>
      </c>
      <c r="E114" s="4">
        <f>STANDARDIZE(Table2[[#This Row],[speed]],$M$7,$M$8)</f>
        <v>-0.56506063489862235</v>
      </c>
      <c r="F114">
        <v>35</v>
      </c>
      <c r="G114" s="4">
        <f>STANDARDIZE(Table2[[#This Row],[sp_attack]],$M$11,$M$12)</f>
        <v>-1.1221506630454898</v>
      </c>
      <c r="H114">
        <v>105</v>
      </c>
      <c r="I114" s="4">
        <f>STANDARDIZE(Table2[[#This Row],[sp_defense]],$M$15,$M$16)</f>
        <v>1.2199566080218356</v>
      </c>
    </row>
    <row r="115" spans="1:9">
      <c r="A115" t="s">
        <v>418</v>
      </c>
      <c r="B115">
        <v>1000000</v>
      </c>
      <c r="C115" s="4">
        <f>STANDARDIZE(Table2[[#This Row],[experience_growth]],$M$2,$M$3)</f>
        <v>-0.34317567959862233</v>
      </c>
      <c r="D115">
        <v>60</v>
      </c>
      <c r="E115" s="4">
        <f>STANDARDIZE(Table2[[#This Row],[speed]],$M$7,$M$8)</f>
        <v>-0.21913158525493809</v>
      </c>
      <c r="F115">
        <v>100</v>
      </c>
      <c r="G115" s="4">
        <f>STANDARDIZE(Table2[[#This Row],[sp_attack]],$M$11,$M$12)</f>
        <v>0.8868852804043027</v>
      </c>
      <c r="H115">
        <v>40</v>
      </c>
      <c r="I115" s="4">
        <f>STANDARDIZE(Table2[[#This Row],[sp_defense]],$M$15,$M$16)</f>
        <v>-1.1062488780304209</v>
      </c>
    </row>
    <row r="116" spans="1:9">
      <c r="A116" t="s">
        <v>422</v>
      </c>
      <c r="B116">
        <v>1000000</v>
      </c>
      <c r="C116" s="4">
        <f>STANDARDIZE(Table2[[#This Row],[experience_growth]],$M$2,$M$3)</f>
        <v>-0.34317567959862233</v>
      </c>
      <c r="D116">
        <v>100</v>
      </c>
      <c r="E116" s="4">
        <f>STANDARDIZE(Table2[[#This Row],[speed]],$M$7,$M$8)</f>
        <v>1.164584613319799</v>
      </c>
      <c r="F116">
        <v>60</v>
      </c>
      <c r="G116" s="4">
        <f>STANDARDIZE(Table2[[#This Row],[sp_attack]],$M$11,$M$12)</f>
        <v>-0.34944453094941574</v>
      </c>
      <c r="H116">
        <v>100</v>
      </c>
      <c r="I116" s="4">
        <f>STANDARDIZE(Table2[[#This Row],[sp_defense]],$M$15,$M$16)</f>
        <v>1.0410177244793544</v>
      </c>
    </row>
    <row r="117" spans="1:9">
      <c r="A117" t="s">
        <v>426</v>
      </c>
      <c r="B117">
        <v>1000000</v>
      </c>
      <c r="C117" s="4">
        <f>STANDARDIZE(Table2[[#This Row],[experience_growth]],$M$2,$M$3)</f>
        <v>-0.34317567959862233</v>
      </c>
      <c r="D117">
        <v>60</v>
      </c>
      <c r="E117" s="4">
        <f>STANDARDIZE(Table2[[#This Row],[speed]],$M$7,$M$8)</f>
        <v>-0.21913158525493809</v>
      </c>
      <c r="F117">
        <v>70</v>
      </c>
      <c r="G117" s="4">
        <f>STANDARDIZE(Table2[[#This Row],[sp_attack]],$M$11,$M$12)</f>
        <v>-4.0362078110986133E-2</v>
      </c>
      <c r="H117">
        <v>25</v>
      </c>
      <c r="I117" s="4">
        <f>STANDARDIZE(Table2[[#This Row],[sp_defense]],$M$15,$M$16)</f>
        <v>-1.6430655286578648</v>
      </c>
    </row>
    <row r="118" spans="1:9">
      <c r="A118" t="s">
        <v>429</v>
      </c>
      <c r="B118">
        <v>1000000</v>
      </c>
      <c r="C118" s="4">
        <f>STANDARDIZE(Table2[[#This Row],[experience_growth]],$M$2,$M$3)</f>
        <v>-0.34317567959862233</v>
      </c>
      <c r="D118">
        <v>85</v>
      </c>
      <c r="E118" s="4">
        <f>STANDARDIZE(Table2[[#This Row],[speed]],$M$7,$M$8)</f>
        <v>0.64569103885427259</v>
      </c>
      <c r="F118">
        <v>95</v>
      </c>
      <c r="G118" s="4">
        <f>STANDARDIZE(Table2[[#This Row],[sp_attack]],$M$11,$M$12)</f>
        <v>0.73234405398508784</v>
      </c>
      <c r="H118">
        <v>45</v>
      </c>
      <c r="I118" s="4">
        <f>STANDARDIZE(Table2[[#This Row],[sp_defense]],$M$15,$M$16)</f>
        <v>-0.9273099944879396</v>
      </c>
    </row>
    <row r="119" spans="1:9">
      <c r="A119" t="s">
        <v>433</v>
      </c>
      <c r="B119">
        <v>1000000</v>
      </c>
      <c r="C119" s="4">
        <f>STANDARDIZE(Table2[[#This Row],[experience_growth]],$M$2,$M$3)</f>
        <v>-0.34317567959862233</v>
      </c>
      <c r="D119">
        <v>63</v>
      </c>
      <c r="E119" s="4">
        <f>STANDARDIZE(Table2[[#This Row],[speed]],$M$7,$M$8)</f>
        <v>-0.1153528703618328</v>
      </c>
      <c r="F119">
        <v>35</v>
      </c>
      <c r="G119" s="4">
        <f>STANDARDIZE(Table2[[#This Row],[sp_attack]],$M$11,$M$12)</f>
        <v>-1.1221506630454898</v>
      </c>
      <c r="H119">
        <v>50</v>
      </c>
      <c r="I119" s="4">
        <f>STANDARDIZE(Table2[[#This Row],[sp_defense]],$M$15,$M$16)</f>
        <v>-0.74837111094545838</v>
      </c>
    </row>
    <row r="120" spans="1:9">
      <c r="A120" t="s">
        <v>435</v>
      </c>
      <c r="B120">
        <v>1000000</v>
      </c>
      <c r="C120" s="4">
        <f>STANDARDIZE(Table2[[#This Row],[experience_growth]],$M$2,$M$3)</f>
        <v>-0.34317567959862233</v>
      </c>
      <c r="D120">
        <v>68</v>
      </c>
      <c r="E120" s="4">
        <f>STANDARDIZE(Table2[[#This Row],[speed]],$M$7,$M$8)</f>
        <v>5.7611654460009348E-2</v>
      </c>
      <c r="F120">
        <v>65</v>
      </c>
      <c r="G120" s="4">
        <f>STANDARDIZE(Table2[[#This Row],[sp_attack]],$M$11,$M$12)</f>
        <v>-0.19490330453020094</v>
      </c>
      <c r="H120">
        <v>80</v>
      </c>
      <c r="I120" s="4">
        <f>STANDARDIZE(Table2[[#This Row],[sp_defense]],$M$15,$M$16)</f>
        <v>0.32526219030942927</v>
      </c>
    </row>
    <row r="121" spans="1:9">
      <c r="A121" t="s">
        <v>439</v>
      </c>
      <c r="B121">
        <v>1250000</v>
      </c>
      <c r="C121" s="4">
        <f>STANDARDIZE(Table2[[#This Row],[experience_growth]],$M$2,$M$3)</f>
        <v>1.2168299192661662</v>
      </c>
      <c r="D121">
        <v>85</v>
      </c>
      <c r="E121" s="4">
        <f>STANDARDIZE(Table2[[#This Row],[speed]],$M$7,$M$8)</f>
        <v>0.64569103885427259</v>
      </c>
      <c r="F121">
        <v>70</v>
      </c>
      <c r="G121" s="4">
        <f>STANDARDIZE(Table2[[#This Row],[sp_attack]],$M$11,$M$12)</f>
        <v>-4.0362078110986133E-2</v>
      </c>
      <c r="H121">
        <v>55</v>
      </c>
      <c r="I121" s="4">
        <f>STANDARDIZE(Table2[[#This Row],[sp_defense]],$M$15,$M$16)</f>
        <v>-0.56943222740297705</v>
      </c>
    </row>
    <row r="122" spans="1:9">
      <c r="A122" t="s">
        <v>442</v>
      </c>
      <c r="B122">
        <v>1250000</v>
      </c>
      <c r="C122" s="4">
        <f>STANDARDIZE(Table2[[#This Row],[experience_growth]],$M$2,$M$3)</f>
        <v>1.2168299192661662</v>
      </c>
      <c r="D122">
        <v>115</v>
      </c>
      <c r="E122" s="4">
        <f>STANDARDIZE(Table2[[#This Row],[speed]],$M$7,$M$8)</f>
        <v>1.6834781877853255</v>
      </c>
      <c r="F122">
        <v>100</v>
      </c>
      <c r="G122" s="4">
        <f>STANDARDIZE(Table2[[#This Row],[sp_attack]],$M$11,$M$12)</f>
        <v>0.8868852804043027</v>
      </c>
      <c r="H122">
        <v>85</v>
      </c>
      <c r="I122" s="4">
        <f>STANDARDIZE(Table2[[#This Row],[sp_defense]],$M$15,$M$16)</f>
        <v>0.5042010738519106</v>
      </c>
    </row>
    <row r="123" spans="1:9">
      <c r="A123" t="s">
        <v>446</v>
      </c>
      <c r="B123">
        <v>1000000</v>
      </c>
      <c r="C123" s="4">
        <f>STANDARDIZE(Table2[[#This Row],[experience_growth]],$M$2,$M$3)</f>
        <v>-0.34317567959862233</v>
      </c>
      <c r="D123">
        <v>90</v>
      </c>
      <c r="E123" s="4">
        <f>STANDARDIZE(Table2[[#This Row],[speed]],$M$7,$M$8)</f>
        <v>0.81865556367611481</v>
      </c>
      <c r="F123">
        <v>100</v>
      </c>
      <c r="G123" s="4">
        <f>STANDARDIZE(Table2[[#This Row],[sp_attack]],$M$11,$M$12)</f>
        <v>0.8868852804043027</v>
      </c>
      <c r="H123">
        <v>120</v>
      </c>
      <c r="I123" s="4">
        <f>STANDARDIZE(Table2[[#This Row],[sp_defense]],$M$15,$M$16)</f>
        <v>1.7567732586492795</v>
      </c>
    </row>
    <row r="124" spans="1:9">
      <c r="A124" t="s">
        <v>450</v>
      </c>
      <c r="B124">
        <v>1000000</v>
      </c>
      <c r="C124" s="4">
        <f>STANDARDIZE(Table2[[#This Row],[experience_growth]],$M$2,$M$3)</f>
        <v>-0.34317567959862233</v>
      </c>
      <c r="D124">
        <v>105</v>
      </c>
      <c r="E124" s="4">
        <f>STANDARDIZE(Table2[[#This Row],[speed]],$M$7,$M$8)</f>
        <v>1.3375491381416413</v>
      </c>
      <c r="F124">
        <v>55</v>
      </c>
      <c r="G124" s="4">
        <f>STANDARDIZE(Table2[[#This Row],[sp_attack]],$M$11,$M$12)</f>
        <v>-0.50398575736863049</v>
      </c>
      <c r="H124">
        <v>80</v>
      </c>
      <c r="I124" s="4">
        <f>STANDARDIZE(Table2[[#This Row],[sp_defense]],$M$15,$M$16)</f>
        <v>0.32526219030942927</v>
      </c>
    </row>
    <row r="125" spans="1:9">
      <c r="A125" t="s">
        <v>454</v>
      </c>
      <c r="B125">
        <v>1000000</v>
      </c>
      <c r="C125" s="4">
        <f>STANDARDIZE(Table2[[#This Row],[experience_growth]],$M$2,$M$3)</f>
        <v>-0.34317567959862233</v>
      </c>
      <c r="D125">
        <v>95</v>
      </c>
      <c r="E125" s="4">
        <f>STANDARDIZE(Table2[[#This Row],[speed]],$M$7,$M$8)</f>
        <v>0.99162008849795691</v>
      </c>
      <c r="F125">
        <v>115</v>
      </c>
      <c r="G125" s="4">
        <f>STANDARDIZE(Table2[[#This Row],[sp_attack]],$M$11,$M$12)</f>
        <v>1.3505089596619471</v>
      </c>
      <c r="H125">
        <v>95</v>
      </c>
      <c r="I125" s="4">
        <f>STANDARDIZE(Table2[[#This Row],[sp_defense]],$M$15,$M$16)</f>
        <v>0.86207884093687315</v>
      </c>
    </row>
    <row r="126" spans="1:9">
      <c r="A126" t="s">
        <v>458</v>
      </c>
      <c r="B126">
        <v>1000000</v>
      </c>
      <c r="C126" s="4">
        <f>STANDARDIZE(Table2[[#This Row],[experience_growth]],$M$2,$M$3)</f>
        <v>-0.34317567959862233</v>
      </c>
      <c r="D126">
        <v>105</v>
      </c>
      <c r="E126" s="4">
        <f>STANDARDIZE(Table2[[#This Row],[speed]],$M$7,$M$8)</f>
        <v>1.3375491381416413</v>
      </c>
      <c r="F126">
        <v>95</v>
      </c>
      <c r="G126" s="4">
        <f>STANDARDIZE(Table2[[#This Row],[sp_attack]],$M$11,$M$12)</f>
        <v>0.73234405398508784</v>
      </c>
      <c r="H126">
        <v>85</v>
      </c>
      <c r="I126" s="4">
        <f>STANDARDIZE(Table2[[#This Row],[sp_defense]],$M$15,$M$16)</f>
        <v>0.5042010738519106</v>
      </c>
    </row>
    <row r="127" spans="1:9">
      <c r="A127" t="s">
        <v>462</v>
      </c>
      <c r="B127">
        <v>1000000</v>
      </c>
      <c r="C127" s="4">
        <f>STANDARDIZE(Table2[[#This Row],[experience_growth]],$M$2,$M$3)</f>
        <v>-0.34317567959862233</v>
      </c>
      <c r="D127">
        <v>93</v>
      </c>
      <c r="E127" s="4">
        <f>STANDARDIZE(Table2[[#This Row],[speed]],$M$7,$M$8)</f>
        <v>0.92243427856922011</v>
      </c>
      <c r="F127">
        <v>100</v>
      </c>
      <c r="G127" s="4">
        <f>STANDARDIZE(Table2[[#This Row],[sp_attack]],$M$11,$M$12)</f>
        <v>0.8868852804043027</v>
      </c>
      <c r="H127">
        <v>85</v>
      </c>
      <c r="I127" s="4">
        <f>STANDARDIZE(Table2[[#This Row],[sp_defense]],$M$15,$M$16)</f>
        <v>0.5042010738519106</v>
      </c>
    </row>
    <row r="128" spans="1:9">
      <c r="A128" t="s">
        <v>466</v>
      </c>
      <c r="B128">
        <v>1250000</v>
      </c>
      <c r="C128" s="4">
        <f>STANDARDIZE(Table2[[#This Row],[experience_growth]],$M$2,$M$3)</f>
        <v>1.2168299192661662</v>
      </c>
      <c r="D128">
        <v>105</v>
      </c>
      <c r="E128" s="4">
        <f>STANDARDIZE(Table2[[#This Row],[speed]],$M$7,$M$8)</f>
        <v>1.3375491381416413</v>
      </c>
      <c r="F128">
        <v>65</v>
      </c>
      <c r="G128" s="4">
        <f>STANDARDIZE(Table2[[#This Row],[sp_attack]],$M$11,$M$12)</f>
        <v>-0.19490330453020094</v>
      </c>
      <c r="H128">
        <v>90</v>
      </c>
      <c r="I128" s="4">
        <f>STANDARDIZE(Table2[[#This Row],[sp_defense]],$M$15,$M$16)</f>
        <v>0.68313995739439182</v>
      </c>
    </row>
    <row r="129" spans="1:9">
      <c r="A129" t="s">
        <v>470</v>
      </c>
      <c r="B129">
        <v>1250000</v>
      </c>
      <c r="C129" s="4">
        <f>STANDARDIZE(Table2[[#This Row],[experience_growth]],$M$2,$M$3)</f>
        <v>1.2168299192661662</v>
      </c>
      <c r="D129">
        <v>110</v>
      </c>
      <c r="E129" s="4">
        <f>STANDARDIZE(Table2[[#This Row],[speed]],$M$7,$M$8)</f>
        <v>1.5105136629634834</v>
      </c>
      <c r="F129">
        <v>40</v>
      </c>
      <c r="G129" s="4">
        <f>STANDARDIZE(Table2[[#This Row],[sp_attack]],$M$11,$M$12)</f>
        <v>-0.96760943662627497</v>
      </c>
      <c r="H129">
        <v>70</v>
      </c>
      <c r="I129" s="4">
        <f>STANDARDIZE(Table2[[#This Row],[sp_defense]],$M$15,$M$16)</f>
        <v>-3.2615576775533256E-2</v>
      </c>
    </row>
    <row r="130" spans="1:9">
      <c r="A130" t="s">
        <v>474</v>
      </c>
      <c r="B130">
        <v>1250000</v>
      </c>
      <c r="C130" s="4">
        <f>STANDARDIZE(Table2[[#This Row],[experience_growth]],$M$2,$M$3)</f>
        <v>1.2168299192661662</v>
      </c>
      <c r="D130">
        <v>80</v>
      </c>
      <c r="E130" s="4">
        <f>STANDARDIZE(Table2[[#This Row],[speed]],$M$7,$M$8)</f>
        <v>0.47272651403243049</v>
      </c>
      <c r="F130">
        <v>15</v>
      </c>
      <c r="G130" s="4">
        <f>STANDARDIZE(Table2[[#This Row],[sp_attack]],$M$11,$M$12)</f>
        <v>-1.7403155687223488</v>
      </c>
      <c r="H130">
        <v>20</v>
      </c>
      <c r="I130" s="4">
        <f>STANDARDIZE(Table2[[#This Row],[sp_defense]],$M$15,$M$16)</f>
        <v>-1.822004412200346</v>
      </c>
    </row>
    <row r="131" spans="1:9">
      <c r="A131" t="s">
        <v>478</v>
      </c>
      <c r="B131">
        <v>1250000</v>
      </c>
      <c r="C131" s="4">
        <f>STANDARDIZE(Table2[[#This Row],[experience_growth]],$M$2,$M$3)</f>
        <v>1.2168299192661662</v>
      </c>
      <c r="D131">
        <v>81</v>
      </c>
      <c r="E131" s="4">
        <f>STANDARDIZE(Table2[[#This Row],[speed]],$M$7,$M$8)</f>
        <v>0.50731941899679889</v>
      </c>
      <c r="F131">
        <v>70</v>
      </c>
      <c r="G131" s="4">
        <f>STANDARDIZE(Table2[[#This Row],[sp_attack]],$M$11,$M$12)</f>
        <v>-4.0362078110986133E-2</v>
      </c>
      <c r="H131">
        <v>130</v>
      </c>
      <c r="I131" s="4">
        <f>STANDARDIZE(Table2[[#This Row],[sp_defense]],$M$15,$M$16)</f>
        <v>2.1146510257342421</v>
      </c>
    </row>
    <row r="132" spans="1:9">
      <c r="A132" t="s">
        <v>482</v>
      </c>
      <c r="B132">
        <v>1250000</v>
      </c>
      <c r="C132" s="4">
        <f>STANDARDIZE(Table2[[#This Row],[experience_growth]],$M$2,$M$3)</f>
        <v>1.2168299192661662</v>
      </c>
      <c r="D132">
        <v>60</v>
      </c>
      <c r="E132" s="4">
        <f>STANDARDIZE(Table2[[#This Row],[speed]],$M$7,$M$8)</f>
        <v>-0.21913158525493809</v>
      </c>
      <c r="F132">
        <v>85</v>
      </c>
      <c r="G132" s="4">
        <f>STANDARDIZE(Table2[[#This Row],[sp_attack]],$M$11,$M$12)</f>
        <v>0.42326160114665828</v>
      </c>
      <c r="H132">
        <v>95</v>
      </c>
      <c r="I132" s="4">
        <f>STANDARDIZE(Table2[[#This Row],[sp_defense]],$M$15,$M$16)</f>
        <v>0.86207884093687315</v>
      </c>
    </row>
    <row r="133" spans="1:9">
      <c r="A133" t="s">
        <v>486</v>
      </c>
      <c r="B133">
        <v>1000000</v>
      </c>
      <c r="C133" s="4">
        <f>STANDARDIZE(Table2[[#This Row],[experience_growth]],$M$2,$M$3)</f>
        <v>-0.34317567959862233</v>
      </c>
      <c r="D133">
        <v>48</v>
      </c>
      <c r="E133" s="4">
        <f>STANDARDIZE(Table2[[#This Row],[speed]],$M$7,$M$8)</f>
        <v>-0.63424644482735926</v>
      </c>
      <c r="F133">
        <v>48</v>
      </c>
      <c r="G133" s="4">
        <f>STANDARDIZE(Table2[[#This Row],[sp_attack]],$M$11,$M$12)</f>
        <v>-0.72034347435553125</v>
      </c>
      <c r="H133">
        <v>48</v>
      </c>
      <c r="I133" s="4">
        <f>STANDARDIZE(Table2[[#This Row],[sp_defense]],$M$15,$M$16)</f>
        <v>-0.81994666436245089</v>
      </c>
    </row>
    <row r="134" spans="1:9">
      <c r="A134" t="s">
        <v>490</v>
      </c>
      <c r="B134">
        <v>1000000</v>
      </c>
      <c r="C134" s="4">
        <f>STANDARDIZE(Table2[[#This Row],[experience_growth]],$M$2,$M$3)</f>
        <v>-0.34317567959862233</v>
      </c>
      <c r="D134">
        <v>55</v>
      </c>
      <c r="E134" s="4">
        <f>STANDARDIZE(Table2[[#This Row],[speed]],$M$7,$M$8)</f>
        <v>-0.39209611007678025</v>
      </c>
      <c r="F134">
        <v>45</v>
      </c>
      <c r="G134" s="4">
        <f>STANDARDIZE(Table2[[#This Row],[sp_attack]],$M$11,$M$12)</f>
        <v>-0.8130682102070601</v>
      </c>
      <c r="H134">
        <v>65</v>
      </c>
      <c r="I134" s="4">
        <f>STANDARDIZE(Table2[[#This Row],[sp_defense]],$M$15,$M$16)</f>
        <v>-0.21155446031801453</v>
      </c>
    </row>
    <row r="135" spans="1:9">
      <c r="A135" t="s">
        <v>494</v>
      </c>
      <c r="B135">
        <v>1000000</v>
      </c>
      <c r="C135" s="4">
        <f>STANDARDIZE(Table2[[#This Row],[experience_growth]],$M$2,$M$3)</f>
        <v>-0.34317567959862233</v>
      </c>
      <c r="D135">
        <v>65</v>
      </c>
      <c r="E135" s="4">
        <f>STANDARDIZE(Table2[[#This Row],[speed]],$M$7,$M$8)</f>
        <v>-4.6167060433095944E-2</v>
      </c>
      <c r="F135">
        <v>110</v>
      </c>
      <c r="G135" s="4">
        <f>STANDARDIZE(Table2[[#This Row],[sp_attack]],$M$11,$M$12)</f>
        <v>1.1959677332427323</v>
      </c>
      <c r="H135">
        <v>95</v>
      </c>
      <c r="I135" s="4">
        <f>STANDARDIZE(Table2[[#This Row],[sp_defense]],$M$15,$M$16)</f>
        <v>0.86207884093687315</v>
      </c>
    </row>
    <row r="136" spans="1:9">
      <c r="A136" t="s">
        <v>498</v>
      </c>
      <c r="B136">
        <v>1000000</v>
      </c>
      <c r="C136" s="4">
        <f>STANDARDIZE(Table2[[#This Row],[experience_growth]],$M$2,$M$3)</f>
        <v>-0.34317567959862233</v>
      </c>
      <c r="D136">
        <v>130</v>
      </c>
      <c r="E136" s="4">
        <f>STANDARDIZE(Table2[[#This Row],[speed]],$M$7,$M$8)</f>
        <v>2.2023717622508521</v>
      </c>
      <c r="F136">
        <v>110</v>
      </c>
      <c r="G136" s="4">
        <f>STANDARDIZE(Table2[[#This Row],[sp_attack]],$M$11,$M$12)</f>
        <v>1.1959677332427323</v>
      </c>
      <c r="H136">
        <v>95</v>
      </c>
      <c r="I136" s="4">
        <f>STANDARDIZE(Table2[[#This Row],[sp_defense]],$M$15,$M$16)</f>
        <v>0.86207884093687315</v>
      </c>
    </row>
    <row r="137" spans="1:9">
      <c r="A137" t="s">
        <v>501</v>
      </c>
      <c r="B137">
        <v>1000000</v>
      </c>
      <c r="C137" s="4">
        <f>STANDARDIZE(Table2[[#This Row],[experience_growth]],$M$2,$M$3)</f>
        <v>-0.34317567959862233</v>
      </c>
      <c r="D137">
        <v>65</v>
      </c>
      <c r="E137" s="4">
        <f>STANDARDIZE(Table2[[#This Row],[speed]],$M$7,$M$8)</f>
        <v>-4.6167060433095944E-2</v>
      </c>
      <c r="F137">
        <v>95</v>
      </c>
      <c r="G137" s="4">
        <f>STANDARDIZE(Table2[[#This Row],[sp_attack]],$M$11,$M$12)</f>
        <v>0.73234405398508784</v>
      </c>
      <c r="H137">
        <v>110</v>
      </c>
      <c r="I137" s="4">
        <f>STANDARDIZE(Table2[[#This Row],[sp_defense]],$M$15,$M$16)</f>
        <v>1.398895491564317</v>
      </c>
    </row>
    <row r="138" spans="1:9">
      <c r="A138" t="s">
        <v>505</v>
      </c>
      <c r="B138">
        <v>1000000</v>
      </c>
      <c r="C138" s="4">
        <f>STANDARDIZE(Table2[[#This Row],[experience_growth]],$M$2,$M$3)</f>
        <v>-0.34317567959862233</v>
      </c>
      <c r="D138">
        <v>40</v>
      </c>
      <c r="E138" s="4">
        <f>STANDARDIZE(Table2[[#This Row],[speed]],$M$7,$M$8)</f>
        <v>-0.91098968454230667</v>
      </c>
      <c r="F138">
        <v>85</v>
      </c>
      <c r="G138" s="4">
        <f>STANDARDIZE(Table2[[#This Row],[sp_attack]],$M$11,$M$12)</f>
        <v>0.42326160114665828</v>
      </c>
      <c r="H138">
        <v>75</v>
      </c>
      <c r="I138" s="4">
        <f>STANDARDIZE(Table2[[#This Row],[sp_defense]],$M$15,$M$16)</f>
        <v>0.14632330676694802</v>
      </c>
    </row>
    <row r="139" spans="1:9">
      <c r="A139" t="s">
        <v>509</v>
      </c>
      <c r="B139">
        <v>1000000</v>
      </c>
      <c r="C139" s="4">
        <f>STANDARDIZE(Table2[[#This Row],[experience_growth]],$M$2,$M$3)</f>
        <v>-0.34317567959862233</v>
      </c>
      <c r="D139">
        <v>35</v>
      </c>
      <c r="E139" s="4">
        <f>STANDARDIZE(Table2[[#This Row],[speed]],$M$7,$M$8)</f>
        <v>-1.0839542093641488</v>
      </c>
      <c r="F139">
        <v>90</v>
      </c>
      <c r="G139" s="4">
        <f>STANDARDIZE(Table2[[#This Row],[sp_attack]],$M$11,$M$12)</f>
        <v>0.57780282756587309</v>
      </c>
      <c r="H139">
        <v>55</v>
      </c>
      <c r="I139" s="4">
        <f>STANDARDIZE(Table2[[#This Row],[sp_defense]],$M$15,$M$16)</f>
        <v>-0.56943222740297705</v>
      </c>
    </row>
    <row r="140" spans="1:9">
      <c r="A140" t="s">
        <v>511</v>
      </c>
      <c r="B140">
        <v>1000000</v>
      </c>
      <c r="C140" s="4">
        <f>STANDARDIZE(Table2[[#This Row],[experience_growth]],$M$2,$M$3)</f>
        <v>-0.34317567959862233</v>
      </c>
      <c r="D140">
        <v>55</v>
      </c>
      <c r="E140" s="4">
        <f>STANDARDIZE(Table2[[#This Row],[speed]],$M$7,$M$8)</f>
        <v>-0.39209611007678025</v>
      </c>
      <c r="F140">
        <v>115</v>
      </c>
      <c r="G140" s="4">
        <f>STANDARDIZE(Table2[[#This Row],[sp_attack]],$M$11,$M$12)</f>
        <v>1.3505089596619471</v>
      </c>
      <c r="H140">
        <v>70</v>
      </c>
      <c r="I140" s="4">
        <f>STANDARDIZE(Table2[[#This Row],[sp_defense]],$M$15,$M$16)</f>
        <v>-3.2615576775533256E-2</v>
      </c>
    </row>
    <row r="141" spans="1:9">
      <c r="A141" t="s">
        <v>514</v>
      </c>
      <c r="B141">
        <v>1000000</v>
      </c>
      <c r="C141" s="4">
        <f>STANDARDIZE(Table2[[#This Row],[experience_growth]],$M$2,$M$3)</f>
        <v>-0.34317567959862233</v>
      </c>
      <c r="D141">
        <v>55</v>
      </c>
      <c r="E141" s="4">
        <f>STANDARDIZE(Table2[[#This Row],[speed]],$M$7,$M$8)</f>
        <v>-0.39209611007678025</v>
      </c>
      <c r="F141">
        <v>55</v>
      </c>
      <c r="G141" s="4">
        <f>STANDARDIZE(Table2[[#This Row],[sp_attack]],$M$11,$M$12)</f>
        <v>-0.50398575736863049</v>
      </c>
      <c r="H141">
        <v>45</v>
      </c>
      <c r="I141" s="4">
        <f>STANDARDIZE(Table2[[#This Row],[sp_defense]],$M$15,$M$16)</f>
        <v>-0.9273099944879396</v>
      </c>
    </row>
    <row r="142" spans="1:9">
      <c r="A142" t="s">
        <v>516</v>
      </c>
      <c r="B142">
        <v>1000000</v>
      </c>
      <c r="C142" s="4">
        <f>STANDARDIZE(Table2[[#This Row],[experience_growth]],$M$2,$M$3)</f>
        <v>-0.34317567959862233</v>
      </c>
      <c r="D142">
        <v>80</v>
      </c>
      <c r="E142" s="4">
        <f>STANDARDIZE(Table2[[#This Row],[speed]],$M$7,$M$8)</f>
        <v>0.47272651403243049</v>
      </c>
      <c r="F142">
        <v>65</v>
      </c>
      <c r="G142" s="4">
        <f>STANDARDIZE(Table2[[#This Row],[sp_attack]],$M$11,$M$12)</f>
        <v>-0.19490330453020094</v>
      </c>
      <c r="H142">
        <v>70</v>
      </c>
      <c r="I142" s="4">
        <f>STANDARDIZE(Table2[[#This Row],[sp_defense]],$M$15,$M$16)</f>
        <v>-3.2615576775533256E-2</v>
      </c>
    </row>
    <row r="143" spans="1:9">
      <c r="A143" t="s">
        <v>520</v>
      </c>
      <c r="B143">
        <v>1250000</v>
      </c>
      <c r="C143" s="4">
        <f>STANDARDIZE(Table2[[#This Row],[experience_growth]],$M$2,$M$3)</f>
        <v>1.2168299192661662</v>
      </c>
      <c r="D143">
        <v>150</v>
      </c>
      <c r="E143" s="4">
        <f>STANDARDIZE(Table2[[#This Row],[speed]],$M$7,$M$8)</f>
        <v>2.8942298615382205</v>
      </c>
      <c r="F143">
        <v>70</v>
      </c>
      <c r="G143" s="4">
        <f>STANDARDIZE(Table2[[#This Row],[sp_attack]],$M$11,$M$12)</f>
        <v>-4.0362078110986133E-2</v>
      </c>
      <c r="H143">
        <v>95</v>
      </c>
      <c r="I143" s="4">
        <f>STANDARDIZE(Table2[[#This Row],[sp_defense]],$M$15,$M$16)</f>
        <v>0.86207884093687315</v>
      </c>
    </row>
    <row r="144" spans="1:9">
      <c r="A144" t="s">
        <v>524</v>
      </c>
      <c r="B144">
        <v>1250000</v>
      </c>
      <c r="C144" s="4">
        <f>STANDARDIZE(Table2[[#This Row],[experience_growth]],$M$2,$M$3)</f>
        <v>1.2168299192661662</v>
      </c>
      <c r="D144">
        <v>30</v>
      </c>
      <c r="E144" s="4">
        <f>STANDARDIZE(Table2[[#This Row],[speed]],$M$7,$M$8)</f>
        <v>-1.2569187341859909</v>
      </c>
      <c r="F144">
        <v>65</v>
      </c>
      <c r="G144" s="4">
        <f>STANDARDIZE(Table2[[#This Row],[sp_attack]],$M$11,$M$12)</f>
        <v>-0.19490330453020094</v>
      </c>
      <c r="H144">
        <v>110</v>
      </c>
      <c r="I144" s="4">
        <f>STANDARDIZE(Table2[[#This Row],[sp_defense]],$M$15,$M$16)</f>
        <v>1.398895491564317</v>
      </c>
    </row>
    <row r="145" spans="1:9">
      <c r="A145" t="s">
        <v>528</v>
      </c>
      <c r="B145">
        <v>1250000</v>
      </c>
      <c r="C145" s="4">
        <f>STANDARDIZE(Table2[[#This Row],[experience_growth]],$M$2,$M$3)</f>
        <v>1.2168299192661662</v>
      </c>
      <c r="D145">
        <v>85</v>
      </c>
      <c r="E145" s="4">
        <f>STANDARDIZE(Table2[[#This Row],[speed]],$M$7,$M$8)</f>
        <v>0.64569103885427259</v>
      </c>
      <c r="F145">
        <v>95</v>
      </c>
      <c r="G145" s="4">
        <f>STANDARDIZE(Table2[[#This Row],[sp_attack]],$M$11,$M$12)</f>
        <v>0.73234405398508784</v>
      </c>
      <c r="H145">
        <v>125</v>
      </c>
      <c r="I145" s="4">
        <f>STANDARDIZE(Table2[[#This Row],[sp_defense]],$M$15,$M$16)</f>
        <v>1.9357121421917607</v>
      </c>
    </row>
    <row r="146" spans="1:9">
      <c r="A146" t="s">
        <v>531</v>
      </c>
      <c r="B146">
        <v>1250000</v>
      </c>
      <c r="C146" s="4">
        <f>STANDARDIZE(Table2[[#This Row],[experience_growth]],$M$2,$M$3)</f>
        <v>1.2168299192661662</v>
      </c>
      <c r="D146">
        <v>100</v>
      </c>
      <c r="E146" s="4">
        <f>STANDARDIZE(Table2[[#This Row],[speed]],$M$7,$M$8)</f>
        <v>1.164584613319799</v>
      </c>
      <c r="F146">
        <v>125</v>
      </c>
      <c r="G146" s="4">
        <f>STANDARDIZE(Table2[[#This Row],[sp_attack]],$M$11,$M$12)</f>
        <v>1.6595914125003766</v>
      </c>
      <c r="H146">
        <v>90</v>
      </c>
      <c r="I146" s="4">
        <f>STANDARDIZE(Table2[[#This Row],[sp_defense]],$M$15,$M$16)</f>
        <v>0.68313995739439182</v>
      </c>
    </row>
    <row r="147" spans="1:9">
      <c r="A147" t="s">
        <v>534</v>
      </c>
      <c r="B147">
        <v>1250000</v>
      </c>
      <c r="C147" s="4">
        <f>STANDARDIZE(Table2[[#This Row],[experience_growth]],$M$2,$M$3)</f>
        <v>1.2168299192661662</v>
      </c>
      <c r="D147">
        <v>90</v>
      </c>
      <c r="E147" s="4">
        <f>STANDARDIZE(Table2[[#This Row],[speed]],$M$7,$M$8)</f>
        <v>0.81865556367611481</v>
      </c>
      <c r="F147">
        <v>125</v>
      </c>
      <c r="G147" s="4">
        <f>STANDARDIZE(Table2[[#This Row],[sp_attack]],$M$11,$M$12)</f>
        <v>1.6595914125003766</v>
      </c>
      <c r="H147">
        <v>85</v>
      </c>
      <c r="I147" s="4">
        <f>STANDARDIZE(Table2[[#This Row],[sp_defense]],$M$15,$M$16)</f>
        <v>0.5042010738519106</v>
      </c>
    </row>
    <row r="148" spans="1:9">
      <c r="A148" t="s">
        <v>537</v>
      </c>
      <c r="B148">
        <v>1250000</v>
      </c>
      <c r="C148" s="4">
        <f>STANDARDIZE(Table2[[#This Row],[experience_growth]],$M$2,$M$3)</f>
        <v>1.2168299192661662</v>
      </c>
      <c r="D148">
        <v>50</v>
      </c>
      <c r="E148" s="4">
        <f>STANDARDIZE(Table2[[#This Row],[speed]],$M$7,$M$8)</f>
        <v>-0.56506063489862235</v>
      </c>
      <c r="F148">
        <v>50</v>
      </c>
      <c r="G148" s="4">
        <f>STANDARDIZE(Table2[[#This Row],[sp_attack]],$M$11,$M$12)</f>
        <v>-0.65852698378784535</v>
      </c>
      <c r="H148">
        <v>50</v>
      </c>
      <c r="I148" s="4">
        <f>STANDARDIZE(Table2[[#This Row],[sp_defense]],$M$15,$M$16)</f>
        <v>-0.74837111094545838</v>
      </c>
    </row>
    <row r="149" spans="1:9">
      <c r="A149" t="s">
        <v>540</v>
      </c>
      <c r="B149">
        <v>1250000</v>
      </c>
      <c r="C149" s="4">
        <f>STANDARDIZE(Table2[[#This Row],[experience_growth]],$M$2,$M$3)</f>
        <v>1.2168299192661662</v>
      </c>
      <c r="D149">
        <v>70</v>
      </c>
      <c r="E149" s="4">
        <f>STANDARDIZE(Table2[[#This Row],[speed]],$M$7,$M$8)</f>
        <v>0.1267974643887462</v>
      </c>
      <c r="F149">
        <v>70</v>
      </c>
      <c r="G149" s="4">
        <f>STANDARDIZE(Table2[[#This Row],[sp_attack]],$M$11,$M$12)</f>
        <v>-4.0362078110986133E-2</v>
      </c>
      <c r="H149">
        <v>70</v>
      </c>
      <c r="I149" s="4">
        <f>STANDARDIZE(Table2[[#This Row],[sp_defense]],$M$15,$M$16)</f>
        <v>-3.2615576775533256E-2</v>
      </c>
    </row>
    <row r="150" spans="1:9">
      <c r="A150" t="s">
        <v>543</v>
      </c>
      <c r="B150">
        <v>1250000</v>
      </c>
      <c r="C150" s="4">
        <f>STANDARDIZE(Table2[[#This Row],[experience_growth]],$M$2,$M$3)</f>
        <v>1.2168299192661662</v>
      </c>
      <c r="D150">
        <v>80</v>
      </c>
      <c r="E150" s="4">
        <f>STANDARDIZE(Table2[[#This Row],[speed]],$M$7,$M$8)</f>
        <v>0.47272651403243049</v>
      </c>
      <c r="F150">
        <v>100</v>
      </c>
      <c r="G150" s="4">
        <f>STANDARDIZE(Table2[[#This Row],[sp_attack]],$M$11,$M$12)</f>
        <v>0.8868852804043027</v>
      </c>
      <c r="H150">
        <v>100</v>
      </c>
      <c r="I150" s="4">
        <f>STANDARDIZE(Table2[[#This Row],[sp_defense]],$M$15,$M$16)</f>
        <v>1.0410177244793544</v>
      </c>
    </row>
    <row r="151" spans="1:9">
      <c r="A151" t="s">
        <v>547</v>
      </c>
      <c r="B151">
        <v>1250000</v>
      </c>
      <c r="C151" s="4">
        <f>STANDARDIZE(Table2[[#This Row],[experience_growth]],$M$2,$M$3)</f>
        <v>1.2168299192661662</v>
      </c>
      <c r="D151">
        <v>140</v>
      </c>
      <c r="E151" s="4">
        <f>STANDARDIZE(Table2[[#This Row],[speed]],$M$7,$M$8)</f>
        <v>2.5483008118945363</v>
      </c>
      <c r="F151">
        <v>194</v>
      </c>
      <c r="G151" s="4">
        <f>STANDARDIZE(Table2[[#This Row],[sp_attack]],$M$11,$M$12)</f>
        <v>3.792260337085541</v>
      </c>
      <c r="H151">
        <v>120</v>
      </c>
      <c r="I151" s="4">
        <f>STANDARDIZE(Table2[[#This Row],[sp_defense]],$M$15,$M$16)</f>
        <v>1.7567732586492795</v>
      </c>
    </row>
    <row r="152" spans="1:9">
      <c r="A152" t="s">
        <v>551</v>
      </c>
      <c r="B152">
        <v>1059860</v>
      </c>
      <c r="C152" s="4">
        <f>STANDARDIZE(Table2[[#This Row],[experience_growth]],$M$2,$M$3)</f>
        <v>3.0352060993562618E-2</v>
      </c>
      <c r="D152">
        <v>100</v>
      </c>
      <c r="E152" s="4">
        <f>STANDARDIZE(Table2[[#This Row],[speed]],$M$7,$M$8)</f>
        <v>1.164584613319799</v>
      </c>
      <c r="F152">
        <v>100</v>
      </c>
      <c r="G152" s="4">
        <f>STANDARDIZE(Table2[[#This Row],[sp_attack]],$M$11,$M$12)</f>
        <v>0.8868852804043027</v>
      </c>
      <c r="H152">
        <v>100</v>
      </c>
      <c r="I152" s="4">
        <f>STANDARDIZE(Table2[[#This Row],[sp_defense]],$M$15,$M$16)</f>
        <v>1.0410177244793544</v>
      </c>
    </row>
    <row r="153" spans="1:9">
      <c r="A153" t="s">
        <v>555</v>
      </c>
      <c r="B153">
        <v>1059860</v>
      </c>
      <c r="C153" s="4">
        <f>STANDARDIZE(Table2[[#This Row],[experience_growth]],$M$2,$M$3)</f>
        <v>3.0352060993562618E-2</v>
      </c>
      <c r="D153">
        <v>45</v>
      </c>
      <c r="E153" s="4">
        <f>STANDARDIZE(Table2[[#This Row],[speed]],$M$7,$M$8)</f>
        <v>-0.73802515972046456</v>
      </c>
      <c r="F153">
        <v>49</v>
      </c>
      <c r="G153" s="4">
        <f>STANDARDIZE(Table2[[#This Row],[sp_attack]],$M$11,$M$12)</f>
        <v>-0.6894352290716883</v>
      </c>
      <c r="H153">
        <v>65</v>
      </c>
      <c r="I153" s="4">
        <f>STANDARDIZE(Table2[[#This Row],[sp_defense]],$M$15,$M$16)</f>
        <v>-0.21155446031801453</v>
      </c>
    </row>
    <row r="154" spans="1:9">
      <c r="A154" t="s">
        <v>557</v>
      </c>
      <c r="B154">
        <v>1059860</v>
      </c>
      <c r="C154" s="4">
        <f>STANDARDIZE(Table2[[#This Row],[experience_growth]],$M$2,$M$3)</f>
        <v>3.0352060993562618E-2</v>
      </c>
      <c r="D154">
        <v>60</v>
      </c>
      <c r="E154" s="4">
        <f>STANDARDIZE(Table2[[#This Row],[speed]],$M$7,$M$8)</f>
        <v>-0.21913158525493809</v>
      </c>
      <c r="F154">
        <v>63</v>
      </c>
      <c r="G154" s="4">
        <f>STANDARDIZE(Table2[[#This Row],[sp_attack]],$M$11,$M$12)</f>
        <v>-0.25671979509788684</v>
      </c>
      <c r="H154">
        <v>80</v>
      </c>
      <c r="I154" s="4">
        <f>STANDARDIZE(Table2[[#This Row],[sp_defense]],$M$15,$M$16)</f>
        <v>0.32526219030942927</v>
      </c>
    </row>
    <row r="155" spans="1:9">
      <c r="A155" t="s">
        <v>560</v>
      </c>
      <c r="B155">
        <v>1059860</v>
      </c>
      <c r="C155" s="4">
        <f>STANDARDIZE(Table2[[#This Row],[experience_growth]],$M$2,$M$3)</f>
        <v>3.0352060993562618E-2</v>
      </c>
      <c r="D155">
        <v>80</v>
      </c>
      <c r="E155" s="4">
        <f>STANDARDIZE(Table2[[#This Row],[speed]],$M$7,$M$8)</f>
        <v>0.47272651403243049</v>
      </c>
      <c r="F155">
        <v>83</v>
      </c>
      <c r="G155" s="4">
        <f>STANDARDIZE(Table2[[#This Row],[sp_attack]],$M$11,$M$12)</f>
        <v>0.36144511057897233</v>
      </c>
      <c r="H155">
        <v>100</v>
      </c>
      <c r="I155" s="4">
        <f>STANDARDIZE(Table2[[#This Row],[sp_defense]],$M$15,$M$16)</f>
        <v>1.0410177244793544</v>
      </c>
    </row>
    <row r="156" spans="1:9">
      <c r="A156" t="s">
        <v>564</v>
      </c>
      <c r="B156">
        <v>1059860</v>
      </c>
      <c r="C156" s="4">
        <f>STANDARDIZE(Table2[[#This Row],[experience_growth]],$M$2,$M$3)</f>
        <v>3.0352060993562618E-2</v>
      </c>
      <c r="D156">
        <v>65</v>
      </c>
      <c r="E156" s="4">
        <f>STANDARDIZE(Table2[[#This Row],[speed]],$M$7,$M$8)</f>
        <v>-4.6167060433095944E-2</v>
      </c>
      <c r="F156">
        <v>60</v>
      </c>
      <c r="G156" s="4">
        <f>STANDARDIZE(Table2[[#This Row],[sp_attack]],$M$11,$M$12)</f>
        <v>-0.34944453094941574</v>
      </c>
      <c r="H156">
        <v>50</v>
      </c>
      <c r="I156" s="4">
        <f>STANDARDIZE(Table2[[#This Row],[sp_defense]],$M$15,$M$16)</f>
        <v>-0.74837111094545838</v>
      </c>
    </row>
    <row r="157" spans="1:9">
      <c r="A157" t="s">
        <v>567</v>
      </c>
      <c r="B157">
        <v>1059860</v>
      </c>
      <c r="C157" s="4">
        <f>STANDARDIZE(Table2[[#This Row],[experience_growth]],$M$2,$M$3)</f>
        <v>3.0352060993562618E-2</v>
      </c>
      <c r="D157">
        <v>80</v>
      </c>
      <c r="E157" s="4">
        <f>STANDARDIZE(Table2[[#This Row],[speed]],$M$7,$M$8)</f>
        <v>0.47272651403243049</v>
      </c>
      <c r="F157">
        <v>80</v>
      </c>
      <c r="G157" s="4">
        <f>STANDARDIZE(Table2[[#This Row],[sp_attack]],$M$11,$M$12)</f>
        <v>0.26872037472744348</v>
      </c>
      <c r="H157">
        <v>65</v>
      </c>
      <c r="I157" s="4">
        <f>STANDARDIZE(Table2[[#This Row],[sp_defense]],$M$15,$M$16)</f>
        <v>-0.21155446031801453</v>
      </c>
    </row>
    <row r="158" spans="1:9">
      <c r="A158" t="s">
        <v>569</v>
      </c>
      <c r="B158">
        <v>1059860</v>
      </c>
      <c r="C158" s="4">
        <f>STANDARDIZE(Table2[[#This Row],[experience_growth]],$M$2,$M$3)</f>
        <v>3.0352060993562618E-2</v>
      </c>
      <c r="D158">
        <v>100</v>
      </c>
      <c r="E158" s="4">
        <f>STANDARDIZE(Table2[[#This Row],[speed]],$M$7,$M$8)</f>
        <v>1.164584613319799</v>
      </c>
      <c r="F158">
        <v>109</v>
      </c>
      <c r="G158" s="4">
        <f>STANDARDIZE(Table2[[#This Row],[sp_attack]],$M$11,$M$12)</f>
        <v>1.1650594879588894</v>
      </c>
      <c r="H158">
        <v>85</v>
      </c>
      <c r="I158" s="4">
        <f>STANDARDIZE(Table2[[#This Row],[sp_defense]],$M$15,$M$16)</f>
        <v>0.5042010738519106</v>
      </c>
    </row>
    <row r="159" spans="1:9">
      <c r="A159" t="s">
        <v>573</v>
      </c>
      <c r="B159">
        <v>1059860</v>
      </c>
      <c r="C159" s="4">
        <f>STANDARDIZE(Table2[[#This Row],[experience_growth]],$M$2,$M$3)</f>
        <v>3.0352060993562618E-2</v>
      </c>
      <c r="D159">
        <v>43</v>
      </c>
      <c r="E159" s="4">
        <f>STANDARDIZE(Table2[[#This Row],[speed]],$M$7,$M$8)</f>
        <v>-0.80721096964920136</v>
      </c>
      <c r="F159">
        <v>44</v>
      </c>
      <c r="G159" s="4">
        <f>STANDARDIZE(Table2[[#This Row],[sp_attack]],$M$11,$M$12)</f>
        <v>-0.84397645549090305</v>
      </c>
      <c r="H159">
        <v>48</v>
      </c>
      <c r="I159" s="4">
        <f>STANDARDIZE(Table2[[#This Row],[sp_defense]],$M$15,$M$16)</f>
        <v>-0.81994666436245089</v>
      </c>
    </row>
    <row r="160" spans="1:9">
      <c r="A160" t="s">
        <v>575</v>
      </c>
      <c r="B160">
        <v>1059860</v>
      </c>
      <c r="C160" s="4">
        <f>STANDARDIZE(Table2[[#This Row],[experience_growth]],$M$2,$M$3)</f>
        <v>3.0352060993562618E-2</v>
      </c>
      <c r="D160">
        <v>58</v>
      </c>
      <c r="E160" s="4">
        <f>STANDARDIZE(Table2[[#This Row],[speed]],$M$7,$M$8)</f>
        <v>-0.28831739518367494</v>
      </c>
      <c r="F160">
        <v>59</v>
      </c>
      <c r="G160" s="4">
        <f>STANDARDIZE(Table2[[#This Row],[sp_attack]],$M$11,$M$12)</f>
        <v>-0.38035277623325869</v>
      </c>
      <c r="H160">
        <v>63</v>
      </c>
      <c r="I160" s="4">
        <f>STANDARDIZE(Table2[[#This Row],[sp_defense]],$M$15,$M$16)</f>
        <v>-0.28313001373500707</v>
      </c>
    </row>
    <row r="161" spans="1:9">
      <c r="A161" t="s">
        <v>577</v>
      </c>
      <c r="B161">
        <v>1059860</v>
      </c>
      <c r="C161" s="4">
        <f>STANDARDIZE(Table2[[#This Row],[experience_growth]],$M$2,$M$3)</f>
        <v>3.0352060993562618E-2</v>
      </c>
      <c r="D161">
        <v>78</v>
      </c>
      <c r="E161" s="4">
        <f>STANDARDIZE(Table2[[#This Row],[speed]],$M$7,$M$8)</f>
        <v>0.40354070410369364</v>
      </c>
      <c r="F161">
        <v>79</v>
      </c>
      <c r="G161" s="4">
        <f>STANDARDIZE(Table2[[#This Row],[sp_attack]],$M$11,$M$12)</f>
        <v>0.2378121294436005</v>
      </c>
      <c r="H161">
        <v>83</v>
      </c>
      <c r="I161" s="4">
        <f>STANDARDIZE(Table2[[#This Row],[sp_defense]],$M$15,$M$16)</f>
        <v>0.43262552043491803</v>
      </c>
    </row>
    <row r="162" spans="1:9">
      <c r="A162" t="s">
        <v>581</v>
      </c>
      <c r="B162">
        <v>1000000</v>
      </c>
      <c r="C162" s="4">
        <f>STANDARDIZE(Table2[[#This Row],[experience_growth]],$M$2,$M$3)</f>
        <v>-0.34317567959862233</v>
      </c>
      <c r="D162">
        <v>20</v>
      </c>
      <c r="E162" s="4">
        <f>STANDARDIZE(Table2[[#This Row],[speed]],$M$7,$M$8)</f>
        <v>-1.6028477838296753</v>
      </c>
      <c r="F162">
        <v>35</v>
      </c>
      <c r="G162" s="4">
        <f>STANDARDIZE(Table2[[#This Row],[sp_attack]],$M$11,$M$12)</f>
        <v>-1.1221506630454898</v>
      </c>
      <c r="H162">
        <v>45</v>
      </c>
      <c r="I162" s="4">
        <f>STANDARDIZE(Table2[[#This Row],[sp_defense]],$M$15,$M$16)</f>
        <v>-0.9273099944879396</v>
      </c>
    </row>
    <row r="163" spans="1:9">
      <c r="A163" t="s">
        <v>584</v>
      </c>
      <c r="B163">
        <v>1000000</v>
      </c>
      <c r="C163" s="4">
        <f>STANDARDIZE(Table2[[#This Row],[experience_growth]],$M$2,$M$3)</f>
        <v>-0.34317567959862233</v>
      </c>
      <c r="D163">
        <v>90</v>
      </c>
      <c r="E163" s="4">
        <f>STANDARDIZE(Table2[[#This Row],[speed]],$M$7,$M$8)</f>
        <v>0.81865556367611481</v>
      </c>
      <c r="F163">
        <v>45</v>
      </c>
      <c r="G163" s="4">
        <f>STANDARDIZE(Table2[[#This Row],[sp_attack]],$M$11,$M$12)</f>
        <v>-0.8130682102070601</v>
      </c>
      <c r="H163">
        <v>55</v>
      </c>
      <c r="I163" s="4">
        <f>STANDARDIZE(Table2[[#This Row],[sp_defense]],$M$15,$M$16)</f>
        <v>-0.56943222740297705</v>
      </c>
    </row>
    <row r="164" spans="1:9">
      <c r="A164" t="s">
        <v>588</v>
      </c>
      <c r="B164">
        <v>1000000</v>
      </c>
      <c r="C164" s="4">
        <f>STANDARDIZE(Table2[[#This Row],[experience_growth]],$M$2,$M$3)</f>
        <v>-0.34317567959862233</v>
      </c>
      <c r="D164">
        <v>50</v>
      </c>
      <c r="E164" s="4">
        <f>STANDARDIZE(Table2[[#This Row],[speed]],$M$7,$M$8)</f>
        <v>-0.56506063489862235</v>
      </c>
      <c r="F164">
        <v>36</v>
      </c>
      <c r="G164" s="4">
        <f>STANDARDIZE(Table2[[#This Row],[sp_attack]],$M$11,$M$12)</f>
        <v>-1.0912424177616467</v>
      </c>
      <c r="H164">
        <v>56</v>
      </c>
      <c r="I164" s="4">
        <f>STANDARDIZE(Table2[[#This Row],[sp_defense]],$M$15,$M$16)</f>
        <v>-0.53364445069448085</v>
      </c>
    </row>
    <row r="165" spans="1:9">
      <c r="A165" t="s">
        <v>590</v>
      </c>
      <c r="B165">
        <v>1000000</v>
      </c>
      <c r="C165" s="4">
        <f>STANDARDIZE(Table2[[#This Row],[experience_growth]],$M$2,$M$3)</f>
        <v>-0.34317567959862233</v>
      </c>
      <c r="D165">
        <v>70</v>
      </c>
      <c r="E165" s="4">
        <f>STANDARDIZE(Table2[[#This Row],[speed]],$M$7,$M$8)</f>
        <v>0.1267974643887462</v>
      </c>
      <c r="F165">
        <v>86</v>
      </c>
      <c r="G165" s="4">
        <f>STANDARDIZE(Table2[[#This Row],[sp_attack]],$M$11,$M$12)</f>
        <v>0.45416984643050123</v>
      </c>
      <c r="H165">
        <v>96</v>
      </c>
      <c r="I165" s="4">
        <f>STANDARDIZE(Table2[[#This Row],[sp_defense]],$M$15,$M$16)</f>
        <v>0.89786661764536935</v>
      </c>
    </row>
    <row r="166" spans="1:9">
      <c r="A166" t="s">
        <v>594</v>
      </c>
      <c r="B166">
        <v>800000</v>
      </c>
      <c r="C166" s="4">
        <f>STANDARDIZE(Table2[[#This Row],[experience_growth]],$M$2,$M$3)</f>
        <v>-1.5911801586904533</v>
      </c>
      <c r="D166">
        <v>55</v>
      </c>
      <c r="E166" s="4">
        <f>STANDARDIZE(Table2[[#This Row],[speed]],$M$7,$M$8)</f>
        <v>-0.39209611007678025</v>
      </c>
      <c r="F166">
        <v>40</v>
      </c>
      <c r="G166" s="4">
        <f>STANDARDIZE(Table2[[#This Row],[sp_attack]],$M$11,$M$12)</f>
        <v>-0.96760943662627497</v>
      </c>
      <c r="H166">
        <v>80</v>
      </c>
      <c r="I166" s="4">
        <f>STANDARDIZE(Table2[[#This Row],[sp_defense]],$M$15,$M$16)</f>
        <v>0.32526219030942927</v>
      </c>
    </row>
    <row r="167" spans="1:9">
      <c r="A167" t="s">
        <v>597</v>
      </c>
      <c r="B167">
        <v>800000</v>
      </c>
      <c r="C167" s="4">
        <f>STANDARDIZE(Table2[[#This Row],[experience_growth]],$M$2,$M$3)</f>
        <v>-1.5911801586904533</v>
      </c>
      <c r="D167">
        <v>85</v>
      </c>
      <c r="E167" s="4">
        <f>STANDARDIZE(Table2[[#This Row],[speed]],$M$7,$M$8)</f>
        <v>0.64569103885427259</v>
      </c>
      <c r="F167">
        <v>55</v>
      </c>
      <c r="G167" s="4">
        <f>STANDARDIZE(Table2[[#This Row],[sp_attack]],$M$11,$M$12)</f>
        <v>-0.50398575736863049</v>
      </c>
      <c r="H167">
        <v>110</v>
      </c>
      <c r="I167" s="4">
        <f>STANDARDIZE(Table2[[#This Row],[sp_defense]],$M$15,$M$16)</f>
        <v>1.398895491564317</v>
      </c>
    </row>
    <row r="168" spans="1:9">
      <c r="A168" t="s">
        <v>601</v>
      </c>
      <c r="B168">
        <v>800000</v>
      </c>
      <c r="C168" s="4">
        <f>STANDARDIZE(Table2[[#This Row],[experience_growth]],$M$2,$M$3)</f>
        <v>-1.5911801586904533</v>
      </c>
      <c r="D168">
        <v>30</v>
      </c>
      <c r="E168" s="4">
        <f>STANDARDIZE(Table2[[#This Row],[speed]],$M$7,$M$8)</f>
        <v>-1.2569187341859909</v>
      </c>
      <c r="F168">
        <v>40</v>
      </c>
      <c r="G168" s="4">
        <f>STANDARDIZE(Table2[[#This Row],[sp_attack]],$M$11,$M$12)</f>
        <v>-0.96760943662627497</v>
      </c>
      <c r="H168">
        <v>40</v>
      </c>
      <c r="I168" s="4">
        <f>STANDARDIZE(Table2[[#This Row],[sp_defense]],$M$15,$M$16)</f>
        <v>-1.1062488780304209</v>
      </c>
    </row>
    <row r="169" spans="1:9">
      <c r="A169" t="s">
        <v>604</v>
      </c>
      <c r="B169">
        <v>800000</v>
      </c>
      <c r="C169" s="4">
        <f>STANDARDIZE(Table2[[#This Row],[experience_growth]],$M$2,$M$3)</f>
        <v>-1.5911801586904533</v>
      </c>
      <c r="D169">
        <v>40</v>
      </c>
      <c r="E169" s="4">
        <f>STANDARDIZE(Table2[[#This Row],[speed]],$M$7,$M$8)</f>
        <v>-0.91098968454230667</v>
      </c>
      <c r="F169">
        <v>60</v>
      </c>
      <c r="G169" s="4">
        <f>STANDARDIZE(Table2[[#This Row],[sp_attack]],$M$11,$M$12)</f>
        <v>-0.34944453094941574</v>
      </c>
      <c r="H169">
        <v>70</v>
      </c>
      <c r="I169" s="4">
        <f>STANDARDIZE(Table2[[#This Row],[sp_defense]],$M$15,$M$16)</f>
        <v>-3.2615576775533256E-2</v>
      </c>
    </row>
    <row r="170" spans="1:9">
      <c r="A170" t="s">
        <v>606</v>
      </c>
      <c r="B170">
        <v>1000000</v>
      </c>
      <c r="C170" s="4">
        <f>STANDARDIZE(Table2[[#This Row],[experience_growth]],$M$2,$M$3)</f>
        <v>-0.34317567959862233</v>
      </c>
      <c r="D170">
        <v>130</v>
      </c>
      <c r="E170" s="4">
        <f>STANDARDIZE(Table2[[#This Row],[speed]],$M$7,$M$8)</f>
        <v>2.2023717622508521</v>
      </c>
      <c r="F170">
        <v>70</v>
      </c>
      <c r="G170" s="4">
        <f>STANDARDIZE(Table2[[#This Row],[sp_attack]],$M$11,$M$12)</f>
        <v>-4.0362078110986133E-2</v>
      </c>
      <c r="H170">
        <v>80</v>
      </c>
      <c r="I170" s="4">
        <f>STANDARDIZE(Table2[[#This Row],[sp_defense]],$M$15,$M$16)</f>
        <v>0.32526219030942927</v>
      </c>
    </row>
    <row r="171" spans="1:9">
      <c r="A171" t="s">
        <v>610</v>
      </c>
      <c r="B171">
        <v>1250000</v>
      </c>
      <c r="C171" s="4">
        <f>STANDARDIZE(Table2[[#This Row],[experience_growth]],$M$2,$M$3)</f>
        <v>1.2168299192661662</v>
      </c>
      <c r="D171">
        <v>67</v>
      </c>
      <c r="E171" s="4">
        <f>STANDARDIZE(Table2[[#This Row],[speed]],$M$7,$M$8)</f>
        <v>2.3018749495640919E-2</v>
      </c>
      <c r="F171">
        <v>56</v>
      </c>
      <c r="G171" s="4">
        <f>STANDARDIZE(Table2[[#This Row],[sp_attack]],$M$11,$M$12)</f>
        <v>-0.47307751208478754</v>
      </c>
      <c r="H171">
        <v>56</v>
      </c>
      <c r="I171" s="4">
        <f>STANDARDIZE(Table2[[#This Row],[sp_defense]],$M$15,$M$16)</f>
        <v>-0.53364445069448085</v>
      </c>
    </row>
    <row r="172" spans="1:9">
      <c r="A172" t="s">
        <v>613</v>
      </c>
      <c r="B172">
        <v>1250000</v>
      </c>
      <c r="C172" s="4">
        <f>STANDARDIZE(Table2[[#This Row],[experience_growth]],$M$2,$M$3)</f>
        <v>1.2168299192661662</v>
      </c>
      <c r="D172">
        <v>67</v>
      </c>
      <c r="E172" s="4">
        <f>STANDARDIZE(Table2[[#This Row],[speed]],$M$7,$M$8)</f>
        <v>2.3018749495640919E-2</v>
      </c>
      <c r="F172">
        <v>76</v>
      </c>
      <c r="G172" s="4">
        <f>STANDARDIZE(Table2[[#This Row],[sp_attack]],$M$11,$M$12)</f>
        <v>0.14508739359207162</v>
      </c>
      <c r="H172">
        <v>76</v>
      </c>
      <c r="I172" s="4">
        <f>STANDARDIZE(Table2[[#This Row],[sp_defense]],$M$15,$M$16)</f>
        <v>0.18211108347544427</v>
      </c>
    </row>
    <row r="173" spans="1:9">
      <c r="A173" t="s">
        <v>616</v>
      </c>
      <c r="B173">
        <v>1000000</v>
      </c>
      <c r="C173" s="4">
        <f>STANDARDIZE(Table2[[#This Row],[experience_growth]],$M$2,$M$3)</f>
        <v>-0.34317567959862233</v>
      </c>
      <c r="D173">
        <v>60</v>
      </c>
      <c r="E173" s="4">
        <f>STANDARDIZE(Table2[[#This Row],[speed]],$M$7,$M$8)</f>
        <v>-0.21913158525493809</v>
      </c>
      <c r="F173">
        <v>35</v>
      </c>
      <c r="G173" s="4">
        <f>STANDARDIZE(Table2[[#This Row],[sp_attack]],$M$11,$M$12)</f>
        <v>-1.1221506630454898</v>
      </c>
      <c r="H173">
        <v>35</v>
      </c>
      <c r="I173" s="4">
        <f>STANDARDIZE(Table2[[#This Row],[sp_defense]],$M$15,$M$16)</f>
        <v>-1.2851877615729022</v>
      </c>
    </row>
    <row r="174" spans="1:9">
      <c r="A174" t="s">
        <v>619</v>
      </c>
      <c r="B174">
        <v>800000</v>
      </c>
      <c r="C174" s="4">
        <f>STANDARDIZE(Table2[[#This Row],[experience_growth]],$M$2,$M$3)</f>
        <v>-1.5911801586904533</v>
      </c>
      <c r="D174">
        <v>15</v>
      </c>
      <c r="E174" s="4">
        <f>STANDARDIZE(Table2[[#This Row],[speed]],$M$7,$M$8)</f>
        <v>-1.7758123086515174</v>
      </c>
      <c r="F174">
        <v>45</v>
      </c>
      <c r="G174" s="4">
        <f>STANDARDIZE(Table2[[#This Row],[sp_attack]],$M$11,$M$12)</f>
        <v>-0.8130682102070601</v>
      </c>
      <c r="H174">
        <v>55</v>
      </c>
      <c r="I174" s="4">
        <f>STANDARDIZE(Table2[[#This Row],[sp_defense]],$M$15,$M$16)</f>
        <v>-0.56943222740297705</v>
      </c>
    </row>
    <row r="175" spans="1:9">
      <c r="A175" t="s">
        <v>621</v>
      </c>
      <c r="B175">
        <v>800000</v>
      </c>
      <c r="C175" s="4">
        <f>STANDARDIZE(Table2[[#This Row],[experience_growth]],$M$2,$M$3)</f>
        <v>-1.5911801586904533</v>
      </c>
      <c r="D175">
        <v>15</v>
      </c>
      <c r="E175" s="4">
        <f>STANDARDIZE(Table2[[#This Row],[speed]],$M$7,$M$8)</f>
        <v>-1.7758123086515174</v>
      </c>
      <c r="F175">
        <v>40</v>
      </c>
      <c r="G175" s="4">
        <f>STANDARDIZE(Table2[[#This Row],[sp_attack]],$M$11,$M$12)</f>
        <v>-0.96760943662627497</v>
      </c>
      <c r="H175">
        <v>20</v>
      </c>
      <c r="I175" s="4">
        <f>STANDARDIZE(Table2[[#This Row],[sp_defense]],$M$15,$M$16)</f>
        <v>-1.822004412200346</v>
      </c>
    </row>
    <row r="176" spans="1:9">
      <c r="A176" t="s">
        <v>625</v>
      </c>
      <c r="B176">
        <v>800000</v>
      </c>
      <c r="C176" s="4">
        <f>STANDARDIZE(Table2[[#This Row],[experience_growth]],$M$2,$M$3)</f>
        <v>-1.5911801586904533</v>
      </c>
      <c r="D176">
        <v>20</v>
      </c>
      <c r="E176" s="4">
        <f>STANDARDIZE(Table2[[#This Row],[speed]],$M$7,$M$8)</f>
        <v>-1.6028477838296753</v>
      </c>
      <c r="F176">
        <v>40</v>
      </c>
      <c r="G176" s="4">
        <f>STANDARDIZE(Table2[[#This Row],[sp_attack]],$M$11,$M$12)</f>
        <v>-0.96760943662627497</v>
      </c>
      <c r="H176">
        <v>65</v>
      </c>
      <c r="I176" s="4">
        <f>STANDARDIZE(Table2[[#This Row],[sp_defense]],$M$15,$M$16)</f>
        <v>-0.21155446031801453</v>
      </c>
    </row>
    <row r="177" spans="1:9">
      <c r="A177" t="s">
        <v>628</v>
      </c>
      <c r="B177">
        <v>800000</v>
      </c>
      <c r="C177" s="4">
        <f>STANDARDIZE(Table2[[#This Row],[experience_growth]],$M$2,$M$3)</f>
        <v>-1.5911801586904533</v>
      </c>
      <c r="D177">
        <v>40</v>
      </c>
      <c r="E177" s="4">
        <f>STANDARDIZE(Table2[[#This Row],[speed]],$M$7,$M$8)</f>
        <v>-0.91098968454230667</v>
      </c>
      <c r="F177">
        <v>80</v>
      </c>
      <c r="G177" s="4">
        <f>STANDARDIZE(Table2[[#This Row],[sp_attack]],$M$11,$M$12)</f>
        <v>0.26872037472744348</v>
      </c>
      <c r="H177">
        <v>105</v>
      </c>
      <c r="I177" s="4">
        <f>STANDARDIZE(Table2[[#This Row],[sp_defense]],$M$15,$M$16)</f>
        <v>1.2199566080218356</v>
      </c>
    </row>
    <row r="178" spans="1:9">
      <c r="A178" t="s">
        <v>632</v>
      </c>
      <c r="B178">
        <v>1000000</v>
      </c>
      <c r="C178" s="4">
        <f>STANDARDIZE(Table2[[#This Row],[experience_growth]],$M$2,$M$3)</f>
        <v>-0.34317567959862233</v>
      </c>
      <c r="D178">
        <v>70</v>
      </c>
      <c r="E178" s="4">
        <f>STANDARDIZE(Table2[[#This Row],[speed]],$M$7,$M$8)</f>
        <v>0.1267974643887462</v>
      </c>
      <c r="F178">
        <v>70</v>
      </c>
      <c r="G178" s="4">
        <f>STANDARDIZE(Table2[[#This Row],[sp_attack]],$M$11,$M$12)</f>
        <v>-4.0362078110986133E-2</v>
      </c>
      <c r="H178">
        <v>45</v>
      </c>
      <c r="I178" s="4">
        <f>STANDARDIZE(Table2[[#This Row],[sp_defense]],$M$15,$M$16)</f>
        <v>-0.9273099944879396</v>
      </c>
    </row>
    <row r="179" spans="1:9">
      <c r="A179" t="s">
        <v>635</v>
      </c>
      <c r="B179">
        <v>1000000</v>
      </c>
      <c r="C179" s="4">
        <f>STANDARDIZE(Table2[[#This Row],[experience_growth]],$M$2,$M$3)</f>
        <v>-0.34317567959862233</v>
      </c>
      <c r="D179">
        <v>95</v>
      </c>
      <c r="E179" s="4">
        <f>STANDARDIZE(Table2[[#This Row],[speed]],$M$7,$M$8)</f>
        <v>0.99162008849795691</v>
      </c>
      <c r="F179">
        <v>95</v>
      </c>
      <c r="G179" s="4">
        <f>STANDARDIZE(Table2[[#This Row],[sp_attack]],$M$11,$M$12)</f>
        <v>0.73234405398508784</v>
      </c>
      <c r="H179">
        <v>70</v>
      </c>
      <c r="I179" s="4">
        <f>STANDARDIZE(Table2[[#This Row],[sp_defense]],$M$15,$M$16)</f>
        <v>-3.2615576775533256E-2</v>
      </c>
    </row>
    <row r="180" spans="1:9">
      <c r="A180" t="s">
        <v>639</v>
      </c>
      <c r="B180">
        <v>1059860</v>
      </c>
      <c r="C180" s="4">
        <f>STANDARDIZE(Table2[[#This Row],[experience_growth]],$M$2,$M$3)</f>
        <v>3.0352060993562618E-2</v>
      </c>
      <c r="D180">
        <v>35</v>
      </c>
      <c r="E180" s="4">
        <f>STANDARDIZE(Table2[[#This Row],[speed]],$M$7,$M$8)</f>
        <v>-1.0839542093641488</v>
      </c>
      <c r="F180">
        <v>65</v>
      </c>
      <c r="G180" s="4">
        <f>STANDARDIZE(Table2[[#This Row],[sp_attack]],$M$11,$M$12)</f>
        <v>-0.19490330453020094</v>
      </c>
      <c r="H180">
        <v>45</v>
      </c>
      <c r="I180" s="4">
        <f>STANDARDIZE(Table2[[#This Row],[sp_defense]],$M$15,$M$16)</f>
        <v>-0.9273099944879396</v>
      </c>
    </row>
    <row r="181" spans="1:9">
      <c r="A181" t="s">
        <v>641</v>
      </c>
      <c r="B181">
        <v>1059860</v>
      </c>
      <c r="C181" s="4">
        <f>STANDARDIZE(Table2[[#This Row],[experience_growth]],$M$2,$M$3)</f>
        <v>3.0352060993562618E-2</v>
      </c>
      <c r="D181">
        <v>45</v>
      </c>
      <c r="E181" s="4">
        <f>STANDARDIZE(Table2[[#This Row],[speed]],$M$7,$M$8)</f>
        <v>-0.73802515972046456</v>
      </c>
      <c r="F181">
        <v>80</v>
      </c>
      <c r="G181" s="4">
        <f>STANDARDIZE(Table2[[#This Row],[sp_attack]],$M$11,$M$12)</f>
        <v>0.26872037472744348</v>
      </c>
      <c r="H181">
        <v>60</v>
      </c>
      <c r="I181" s="4">
        <f>STANDARDIZE(Table2[[#This Row],[sp_defense]],$M$15,$M$16)</f>
        <v>-0.39049334386049583</v>
      </c>
    </row>
    <row r="182" spans="1:9">
      <c r="A182" t="s">
        <v>643</v>
      </c>
      <c r="B182">
        <v>1059860</v>
      </c>
      <c r="C182" s="4">
        <f>STANDARDIZE(Table2[[#This Row],[experience_growth]],$M$2,$M$3)</f>
        <v>3.0352060993562618E-2</v>
      </c>
      <c r="D182">
        <v>45</v>
      </c>
      <c r="E182" s="4">
        <f>STANDARDIZE(Table2[[#This Row],[speed]],$M$7,$M$8)</f>
        <v>-0.73802515972046456</v>
      </c>
      <c r="F182">
        <v>165</v>
      </c>
      <c r="G182" s="4">
        <f>STANDARDIZE(Table2[[#This Row],[sp_attack]],$M$11,$M$12)</f>
        <v>2.8959212238540952</v>
      </c>
      <c r="H182">
        <v>110</v>
      </c>
      <c r="I182" s="4">
        <f>STANDARDIZE(Table2[[#This Row],[sp_defense]],$M$15,$M$16)</f>
        <v>1.398895491564317</v>
      </c>
    </row>
    <row r="183" spans="1:9">
      <c r="A183" t="s">
        <v>646</v>
      </c>
      <c r="B183">
        <v>1059860</v>
      </c>
      <c r="C183" s="4">
        <f>STANDARDIZE(Table2[[#This Row],[experience_growth]],$M$2,$M$3)</f>
        <v>3.0352060993562618E-2</v>
      </c>
      <c r="D183">
        <v>50</v>
      </c>
      <c r="E183" s="4">
        <f>STANDARDIZE(Table2[[#This Row],[speed]],$M$7,$M$8)</f>
        <v>-0.56506063489862235</v>
      </c>
      <c r="F183">
        <v>90</v>
      </c>
      <c r="G183" s="4">
        <f>STANDARDIZE(Table2[[#This Row],[sp_attack]],$M$11,$M$12)</f>
        <v>0.57780282756587309</v>
      </c>
      <c r="H183">
        <v>100</v>
      </c>
      <c r="I183" s="4">
        <f>STANDARDIZE(Table2[[#This Row],[sp_defense]],$M$15,$M$16)</f>
        <v>1.0410177244793544</v>
      </c>
    </row>
    <row r="184" spans="1:9">
      <c r="A184" t="s">
        <v>650</v>
      </c>
      <c r="B184">
        <v>800000</v>
      </c>
      <c r="C184" s="4">
        <f>STANDARDIZE(Table2[[#This Row],[experience_growth]],$M$2,$M$3)</f>
        <v>-1.5911801586904533</v>
      </c>
      <c r="D184">
        <v>40</v>
      </c>
      <c r="E184" s="4">
        <f>STANDARDIZE(Table2[[#This Row],[speed]],$M$7,$M$8)</f>
        <v>-0.91098968454230667</v>
      </c>
      <c r="F184">
        <v>20</v>
      </c>
      <c r="G184" s="4">
        <f>STANDARDIZE(Table2[[#This Row],[sp_attack]],$M$11,$M$12)</f>
        <v>-1.5857743423031341</v>
      </c>
      <c r="H184">
        <v>50</v>
      </c>
      <c r="I184" s="4">
        <f>STANDARDIZE(Table2[[#This Row],[sp_defense]],$M$15,$M$16)</f>
        <v>-0.74837111094545838</v>
      </c>
    </row>
    <row r="185" spans="1:9">
      <c r="A185" t="s">
        <v>653</v>
      </c>
      <c r="B185">
        <v>800000</v>
      </c>
      <c r="C185" s="4">
        <f>STANDARDIZE(Table2[[#This Row],[experience_growth]],$M$2,$M$3)</f>
        <v>-1.5911801586904533</v>
      </c>
      <c r="D185">
        <v>50</v>
      </c>
      <c r="E185" s="4">
        <f>STANDARDIZE(Table2[[#This Row],[speed]],$M$7,$M$8)</f>
        <v>-0.56506063489862235</v>
      </c>
      <c r="F185">
        <v>60</v>
      </c>
      <c r="G185" s="4">
        <f>STANDARDIZE(Table2[[#This Row],[sp_attack]],$M$11,$M$12)</f>
        <v>-0.34944453094941574</v>
      </c>
      <c r="H185">
        <v>80</v>
      </c>
      <c r="I185" s="4">
        <f>STANDARDIZE(Table2[[#This Row],[sp_defense]],$M$15,$M$16)</f>
        <v>0.32526219030942927</v>
      </c>
    </row>
    <row r="186" spans="1:9">
      <c r="A186" t="s">
        <v>657</v>
      </c>
      <c r="B186">
        <v>1000000</v>
      </c>
      <c r="C186" s="4">
        <f>STANDARDIZE(Table2[[#This Row],[experience_growth]],$M$2,$M$3)</f>
        <v>-0.34317567959862233</v>
      </c>
      <c r="D186">
        <v>30</v>
      </c>
      <c r="E186" s="4">
        <f>STANDARDIZE(Table2[[#This Row],[speed]],$M$7,$M$8)</f>
        <v>-1.2569187341859909</v>
      </c>
      <c r="F186">
        <v>30</v>
      </c>
      <c r="G186" s="4">
        <f>STANDARDIZE(Table2[[#This Row],[sp_attack]],$M$11,$M$12)</f>
        <v>-1.2766918894647046</v>
      </c>
      <c r="H186">
        <v>65</v>
      </c>
      <c r="I186" s="4">
        <f>STANDARDIZE(Table2[[#This Row],[sp_defense]],$M$15,$M$16)</f>
        <v>-0.21155446031801453</v>
      </c>
    </row>
    <row r="187" spans="1:9">
      <c r="A187" t="s">
        <v>661</v>
      </c>
      <c r="B187">
        <v>1059860</v>
      </c>
      <c r="C187" s="4">
        <f>STANDARDIZE(Table2[[#This Row],[experience_growth]],$M$2,$M$3)</f>
        <v>3.0352060993562618E-2</v>
      </c>
      <c r="D187">
        <v>70</v>
      </c>
      <c r="E187" s="4">
        <f>STANDARDIZE(Table2[[#This Row],[speed]],$M$7,$M$8)</f>
        <v>0.1267974643887462</v>
      </c>
      <c r="F187">
        <v>90</v>
      </c>
      <c r="G187" s="4">
        <f>STANDARDIZE(Table2[[#This Row],[sp_attack]],$M$11,$M$12)</f>
        <v>0.57780282756587309</v>
      </c>
      <c r="H187">
        <v>100</v>
      </c>
      <c r="I187" s="4">
        <f>STANDARDIZE(Table2[[#This Row],[sp_defense]],$M$15,$M$16)</f>
        <v>1.0410177244793544</v>
      </c>
    </row>
    <row r="188" spans="1:9">
      <c r="A188" t="s">
        <v>665</v>
      </c>
      <c r="B188">
        <v>1059860</v>
      </c>
      <c r="C188" s="4">
        <f>STANDARDIZE(Table2[[#This Row],[experience_growth]],$M$2,$M$3)</f>
        <v>3.0352060993562618E-2</v>
      </c>
      <c r="D188">
        <v>50</v>
      </c>
      <c r="E188" s="4">
        <f>STANDARDIZE(Table2[[#This Row],[speed]],$M$7,$M$8)</f>
        <v>-0.56506063489862235</v>
      </c>
      <c r="F188">
        <v>35</v>
      </c>
      <c r="G188" s="4">
        <f>STANDARDIZE(Table2[[#This Row],[sp_attack]],$M$11,$M$12)</f>
        <v>-1.1221506630454898</v>
      </c>
      <c r="H188">
        <v>55</v>
      </c>
      <c r="I188" s="4">
        <f>STANDARDIZE(Table2[[#This Row],[sp_defense]],$M$15,$M$16)</f>
        <v>-0.56943222740297705</v>
      </c>
    </row>
    <row r="189" spans="1:9">
      <c r="A189" t="s">
        <v>667</v>
      </c>
      <c r="B189">
        <v>1059860</v>
      </c>
      <c r="C189" s="4">
        <f>STANDARDIZE(Table2[[#This Row],[experience_growth]],$M$2,$M$3)</f>
        <v>3.0352060993562618E-2</v>
      </c>
      <c r="D189">
        <v>80</v>
      </c>
      <c r="E189" s="4">
        <f>STANDARDIZE(Table2[[#This Row],[speed]],$M$7,$M$8)</f>
        <v>0.47272651403243049</v>
      </c>
      <c r="F189">
        <v>45</v>
      </c>
      <c r="G189" s="4">
        <f>STANDARDIZE(Table2[[#This Row],[sp_attack]],$M$11,$M$12)</f>
        <v>-0.8130682102070601</v>
      </c>
      <c r="H189">
        <v>65</v>
      </c>
      <c r="I189" s="4">
        <f>STANDARDIZE(Table2[[#This Row],[sp_defense]],$M$15,$M$16)</f>
        <v>-0.21155446031801453</v>
      </c>
    </row>
    <row r="190" spans="1:9">
      <c r="A190" t="s">
        <v>669</v>
      </c>
      <c r="B190">
        <v>1059860</v>
      </c>
      <c r="C190" s="4">
        <f>STANDARDIZE(Table2[[#This Row],[experience_growth]],$M$2,$M$3)</f>
        <v>3.0352060993562618E-2</v>
      </c>
      <c r="D190">
        <v>110</v>
      </c>
      <c r="E190" s="4">
        <f>STANDARDIZE(Table2[[#This Row],[speed]],$M$7,$M$8)</f>
        <v>1.5105136629634834</v>
      </c>
      <c r="F190">
        <v>55</v>
      </c>
      <c r="G190" s="4">
        <f>STANDARDIZE(Table2[[#This Row],[sp_attack]],$M$11,$M$12)</f>
        <v>-0.50398575736863049</v>
      </c>
      <c r="H190">
        <v>95</v>
      </c>
      <c r="I190" s="4">
        <f>STANDARDIZE(Table2[[#This Row],[sp_defense]],$M$15,$M$16)</f>
        <v>0.86207884093687315</v>
      </c>
    </row>
    <row r="191" spans="1:9">
      <c r="A191" t="s">
        <v>673</v>
      </c>
      <c r="B191">
        <v>800000</v>
      </c>
      <c r="C191" s="4">
        <f>STANDARDIZE(Table2[[#This Row],[experience_growth]],$M$2,$M$3)</f>
        <v>-1.5911801586904533</v>
      </c>
      <c r="D191">
        <v>85</v>
      </c>
      <c r="E191" s="4">
        <f>STANDARDIZE(Table2[[#This Row],[speed]],$M$7,$M$8)</f>
        <v>0.64569103885427259</v>
      </c>
      <c r="F191">
        <v>40</v>
      </c>
      <c r="G191" s="4">
        <f>STANDARDIZE(Table2[[#This Row],[sp_attack]],$M$11,$M$12)</f>
        <v>-0.96760943662627497</v>
      </c>
      <c r="H191">
        <v>55</v>
      </c>
      <c r="I191" s="4">
        <f>STANDARDIZE(Table2[[#This Row],[sp_defense]],$M$15,$M$16)</f>
        <v>-0.56943222740297705</v>
      </c>
    </row>
    <row r="192" spans="1:9">
      <c r="A192" t="s">
        <v>676</v>
      </c>
      <c r="B192">
        <v>1059860</v>
      </c>
      <c r="C192" s="4">
        <f>STANDARDIZE(Table2[[#This Row],[experience_growth]],$M$2,$M$3)</f>
        <v>3.0352060993562618E-2</v>
      </c>
      <c r="D192">
        <v>30</v>
      </c>
      <c r="E192" s="4">
        <f>STANDARDIZE(Table2[[#This Row],[speed]],$M$7,$M$8)</f>
        <v>-1.2569187341859909</v>
      </c>
      <c r="F192">
        <v>30</v>
      </c>
      <c r="G192" s="4">
        <f>STANDARDIZE(Table2[[#This Row],[sp_attack]],$M$11,$M$12)</f>
        <v>-1.2766918894647046</v>
      </c>
      <c r="H192">
        <v>30</v>
      </c>
      <c r="I192" s="4">
        <f>STANDARDIZE(Table2[[#This Row],[sp_defense]],$M$15,$M$16)</f>
        <v>-1.4641266451153834</v>
      </c>
    </row>
    <row r="193" spans="1:9">
      <c r="A193" t="s">
        <v>679</v>
      </c>
      <c r="B193">
        <v>1059860</v>
      </c>
      <c r="C193" s="4">
        <f>STANDARDIZE(Table2[[#This Row],[experience_growth]],$M$2,$M$3)</f>
        <v>3.0352060993562618E-2</v>
      </c>
      <c r="D193">
        <v>30</v>
      </c>
      <c r="E193" s="4">
        <f>STANDARDIZE(Table2[[#This Row],[speed]],$M$7,$M$8)</f>
        <v>-1.2569187341859909</v>
      </c>
      <c r="F193">
        <v>105</v>
      </c>
      <c r="G193" s="4">
        <f>STANDARDIZE(Table2[[#This Row],[sp_attack]],$M$11,$M$12)</f>
        <v>1.0414265068235176</v>
      </c>
      <c r="H193">
        <v>85</v>
      </c>
      <c r="I193" s="4">
        <f>STANDARDIZE(Table2[[#This Row],[sp_defense]],$M$15,$M$16)</f>
        <v>0.5042010738519106</v>
      </c>
    </row>
    <row r="194" spans="1:9">
      <c r="A194" t="s">
        <v>683</v>
      </c>
      <c r="B194">
        <v>1000000</v>
      </c>
      <c r="C194" s="4">
        <f>STANDARDIZE(Table2[[#This Row],[experience_growth]],$M$2,$M$3)</f>
        <v>-0.34317567959862233</v>
      </c>
      <c r="D194">
        <v>95</v>
      </c>
      <c r="E194" s="4">
        <f>STANDARDIZE(Table2[[#This Row],[speed]],$M$7,$M$8)</f>
        <v>0.99162008849795691</v>
      </c>
      <c r="F194">
        <v>75</v>
      </c>
      <c r="G194" s="4">
        <f>STANDARDIZE(Table2[[#This Row],[sp_attack]],$M$11,$M$12)</f>
        <v>0.11417914830822867</v>
      </c>
      <c r="H194">
        <v>45</v>
      </c>
      <c r="I194" s="4">
        <f>STANDARDIZE(Table2[[#This Row],[sp_defense]],$M$15,$M$16)</f>
        <v>-0.9273099944879396</v>
      </c>
    </row>
    <row r="195" spans="1:9">
      <c r="A195" t="s">
        <v>687</v>
      </c>
      <c r="B195">
        <v>1000000</v>
      </c>
      <c r="C195" s="4">
        <f>STANDARDIZE(Table2[[#This Row],[experience_growth]],$M$2,$M$3)</f>
        <v>-0.34317567959862233</v>
      </c>
      <c r="D195">
        <v>15</v>
      </c>
      <c r="E195" s="4">
        <f>STANDARDIZE(Table2[[#This Row],[speed]],$M$7,$M$8)</f>
        <v>-1.7758123086515174</v>
      </c>
      <c r="F195">
        <v>25</v>
      </c>
      <c r="G195" s="4">
        <f>STANDARDIZE(Table2[[#This Row],[sp_attack]],$M$11,$M$12)</f>
        <v>-1.4312331158839193</v>
      </c>
      <c r="H195">
        <v>25</v>
      </c>
      <c r="I195" s="4">
        <f>STANDARDIZE(Table2[[#This Row],[sp_defense]],$M$15,$M$16)</f>
        <v>-1.6430655286578648</v>
      </c>
    </row>
    <row r="196" spans="1:9">
      <c r="A196" t="s">
        <v>689</v>
      </c>
      <c r="B196">
        <v>1000000</v>
      </c>
      <c r="C196" s="4">
        <f>STANDARDIZE(Table2[[#This Row],[experience_growth]],$M$2,$M$3)</f>
        <v>-0.34317567959862233</v>
      </c>
      <c r="D196">
        <v>35</v>
      </c>
      <c r="E196" s="4">
        <f>STANDARDIZE(Table2[[#This Row],[speed]],$M$7,$M$8)</f>
        <v>-1.0839542093641488</v>
      </c>
      <c r="F196">
        <v>65</v>
      </c>
      <c r="G196" s="4">
        <f>STANDARDIZE(Table2[[#This Row],[sp_attack]],$M$11,$M$12)</f>
        <v>-0.19490330453020094</v>
      </c>
      <c r="H196">
        <v>65</v>
      </c>
      <c r="I196" s="4">
        <f>STANDARDIZE(Table2[[#This Row],[sp_defense]],$M$15,$M$16)</f>
        <v>-0.21155446031801453</v>
      </c>
    </row>
    <row r="197" spans="1:9">
      <c r="A197" t="s">
        <v>692</v>
      </c>
      <c r="B197">
        <v>1000000</v>
      </c>
      <c r="C197" s="4">
        <f>STANDARDIZE(Table2[[#This Row],[experience_growth]],$M$2,$M$3)</f>
        <v>-0.34317567959862233</v>
      </c>
      <c r="D197">
        <v>110</v>
      </c>
      <c r="E197" s="4">
        <f>STANDARDIZE(Table2[[#This Row],[speed]],$M$7,$M$8)</f>
        <v>1.5105136629634834</v>
      </c>
      <c r="F197">
        <v>130</v>
      </c>
      <c r="G197" s="4">
        <f>STANDARDIZE(Table2[[#This Row],[sp_attack]],$M$11,$M$12)</f>
        <v>1.8141326389195915</v>
      </c>
      <c r="H197">
        <v>95</v>
      </c>
      <c r="I197" s="4">
        <f>STANDARDIZE(Table2[[#This Row],[sp_defense]],$M$15,$M$16)</f>
        <v>0.86207884093687315</v>
      </c>
    </row>
    <row r="198" spans="1:9">
      <c r="A198" t="s">
        <v>696</v>
      </c>
      <c r="B198">
        <v>1000000</v>
      </c>
      <c r="C198" s="4">
        <f>STANDARDIZE(Table2[[#This Row],[experience_growth]],$M$2,$M$3)</f>
        <v>-0.34317567959862233</v>
      </c>
      <c r="D198">
        <v>65</v>
      </c>
      <c r="E198" s="4">
        <f>STANDARDIZE(Table2[[#This Row],[speed]],$M$7,$M$8)</f>
        <v>-4.6167060433095944E-2</v>
      </c>
      <c r="F198">
        <v>60</v>
      </c>
      <c r="G198" s="4">
        <f>STANDARDIZE(Table2[[#This Row],[sp_attack]],$M$11,$M$12)</f>
        <v>-0.34944453094941574</v>
      </c>
      <c r="H198">
        <v>130</v>
      </c>
      <c r="I198" s="4">
        <f>STANDARDIZE(Table2[[#This Row],[sp_defense]],$M$15,$M$16)</f>
        <v>2.1146510257342421</v>
      </c>
    </row>
    <row r="199" spans="1:9">
      <c r="A199" t="s">
        <v>700</v>
      </c>
      <c r="B199">
        <v>1059860</v>
      </c>
      <c r="C199" s="4">
        <f>STANDARDIZE(Table2[[#This Row],[experience_growth]],$M$2,$M$3)</f>
        <v>3.0352060993562618E-2</v>
      </c>
      <c r="D199">
        <v>91</v>
      </c>
      <c r="E199" s="4">
        <f>STANDARDIZE(Table2[[#This Row],[speed]],$M$7,$M$8)</f>
        <v>0.8532484686404832</v>
      </c>
      <c r="F199">
        <v>85</v>
      </c>
      <c r="G199" s="4">
        <f>STANDARDIZE(Table2[[#This Row],[sp_attack]],$M$11,$M$12)</f>
        <v>0.42326160114665828</v>
      </c>
      <c r="H199">
        <v>42</v>
      </c>
      <c r="I199" s="4">
        <f>STANDARDIZE(Table2[[#This Row],[sp_defense]],$M$15,$M$16)</f>
        <v>-1.0346733246134283</v>
      </c>
    </row>
    <row r="200" spans="1:9">
      <c r="A200" t="s">
        <v>703</v>
      </c>
      <c r="B200">
        <v>1000000</v>
      </c>
      <c r="C200" s="4">
        <f>STANDARDIZE(Table2[[#This Row],[experience_growth]],$M$2,$M$3)</f>
        <v>-0.34317567959862233</v>
      </c>
      <c r="D200">
        <v>30</v>
      </c>
      <c r="E200" s="4">
        <f>STANDARDIZE(Table2[[#This Row],[speed]],$M$7,$M$8)</f>
        <v>-1.2569187341859909</v>
      </c>
      <c r="F200">
        <v>100</v>
      </c>
      <c r="G200" s="4">
        <f>STANDARDIZE(Table2[[#This Row],[sp_attack]],$M$11,$M$12)</f>
        <v>0.8868852804043027</v>
      </c>
      <c r="H200">
        <v>110</v>
      </c>
      <c r="I200" s="4">
        <f>STANDARDIZE(Table2[[#This Row],[sp_defense]],$M$15,$M$16)</f>
        <v>1.398895491564317</v>
      </c>
    </row>
    <row r="201" spans="1:9">
      <c r="A201" t="s">
        <v>706</v>
      </c>
      <c r="B201">
        <v>800000</v>
      </c>
      <c r="C201" s="4">
        <f>STANDARDIZE(Table2[[#This Row],[experience_growth]],$M$2,$M$3)</f>
        <v>-1.5911801586904533</v>
      </c>
      <c r="D201">
        <v>85</v>
      </c>
      <c r="E201" s="4">
        <f>STANDARDIZE(Table2[[#This Row],[speed]],$M$7,$M$8)</f>
        <v>0.64569103885427259</v>
      </c>
      <c r="F201">
        <v>85</v>
      </c>
      <c r="G201" s="4">
        <f>STANDARDIZE(Table2[[#This Row],[sp_attack]],$M$11,$M$12)</f>
        <v>0.42326160114665828</v>
      </c>
      <c r="H201">
        <v>85</v>
      </c>
      <c r="I201" s="4">
        <f>STANDARDIZE(Table2[[#This Row],[sp_defense]],$M$15,$M$16)</f>
        <v>0.5042010738519106</v>
      </c>
    </row>
    <row r="202" spans="1:9">
      <c r="A202" t="s">
        <v>709</v>
      </c>
      <c r="B202">
        <v>1000000</v>
      </c>
      <c r="C202" s="4">
        <f>STANDARDIZE(Table2[[#This Row],[experience_growth]],$M$2,$M$3)</f>
        <v>-0.34317567959862233</v>
      </c>
      <c r="D202">
        <v>48</v>
      </c>
      <c r="E202" s="4">
        <f>STANDARDIZE(Table2[[#This Row],[speed]],$M$7,$M$8)</f>
        <v>-0.63424644482735926</v>
      </c>
      <c r="F202">
        <v>72</v>
      </c>
      <c r="G202" s="4">
        <f>STANDARDIZE(Table2[[#This Row],[sp_attack]],$M$11,$M$12)</f>
        <v>2.1454412456699788E-2</v>
      </c>
      <c r="H202">
        <v>48</v>
      </c>
      <c r="I202" s="4">
        <f>STANDARDIZE(Table2[[#This Row],[sp_defense]],$M$15,$M$16)</f>
        <v>-0.81994666436245089</v>
      </c>
    </row>
    <row r="203" spans="1:9">
      <c r="A203" t="s">
        <v>713</v>
      </c>
      <c r="B203">
        <v>1000000</v>
      </c>
      <c r="C203" s="4">
        <f>STANDARDIZE(Table2[[#This Row],[experience_growth]],$M$2,$M$3)</f>
        <v>-0.34317567959862233</v>
      </c>
      <c r="D203">
        <v>33</v>
      </c>
      <c r="E203" s="4">
        <f>STANDARDIZE(Table2[[#This Row],[speed]],$M$7,$M$8)</f>
        <v>-1.1531400192928856</v>
      </c>
      <c r="F203">
        <v>33</v>
      </c>
      <c r="G203" s="4">
        <f>STANDARDIZE(Table2[[#This Row],[sp_attack]],$M$11,$M$12)</f>
        <v>-1.1839671536131757</v>
      </c>
      <c r="H203">
        <v>58</v>
      </c>
      <c r="I203" s="4">
        <f>STANDARDIZE(Table2[[#This Row],[sp_defense]],$M$15,$M$16)</f>
        <v>-0.46206889727748834</v>
      </c>
    </row>
    <row r="204" spans="1:9">
      <c r="A204" t="s">
        <v>717</v>
      </c>
      <c r="B204">
        <v>1000000</v>
      </c>
      <c r="C204" s="4">
        <f>STANDARDIZE(Table2[[#This Row],[experience_growth]],$M$2,$M$3)</f>
        <v>-0.34317567959862233</v>
      </c>
      <c r="D204">
        <v>85</v>
      </c>
      <c r="E204" s="4">
        <f>STANDARDIZE(Table2[[#This Row],[speed]],$M$7,$M$8)</f>
        <v>0.64569103885427259</v>
      </c>
      <c r="F204">
        <v>90</v>
      </c>
      <c r="G204" s="4">
        <f>STANDARDIZE(Table2[[#This Row],[sp_attack]],$M$11,$M$12)</f>
        <v>0.57780282756587309</v>
      </c>
      <c r="H204">
        <v>65</v>
      </c>
      <c r="I204" s="4">
        <f>STANDARDIZE(Table2[[#This Row],[sp_defense]],$M$15,$M$16)</f>
        <v>-0.21155446031801453</v>
      </c>
    </row>
    <row r="205" spans="1:9">
      <c r="A205" t="s">
        <v>721</v>
      </c>
      <c r="B205">
        <v>1000000</v>
      </c>
      <c r="C205" s="4">
        <f>STANDARDIZE(Table2[[#This Row],[experience_growth]],$M$2,$M$3)</f>
        <v>-0.34317567959862233</v>
      </c>
      <c r="D205">
        <v>15</v>
      </c>
      <c r="E205" s="4">
        <f>STANDARDIZE(Table2[[#This Row],[speed]],$M$7,$M$8)</f>
        <v>-1.7758123086515174</v>
      </c>
      <c r="F205">
        <v>35</v>
      </c>
      <c r="G205" s="4">
        <f>STANDARDIZE(Table2[[#This Row],[sp_attack]],$M$11,$M$12)</f>
        <v>-1.1221506630454898</v>
      </c>
      <c r="H205">
        <v>35</v>
      </c>
      <c r="I205" s="4">
        <f>STANDARDIZE(Table2[[#This Row],[sp_defense]],$M$15,$M$16)</f>
        <v>-1.2851877615729022</v>
      </c>
    </row>
    <row r="206" spans="1:9">
      <c r="A206" t="s">
        <v>723</v>
      </c>
      <c r="B206">
        <v>1000000</v>
      </c>
      <c r="C206" s="4">
        <f>STANDARDIZE(Table2[[#This Row],[experience_growth]],$M$2,$M$3)</f>
        <v>-0.34317567959862233</v>
      </c>
      <c r="D206">
        <v>40</v>
      </c>
      <c r="E206" s="4">
        <f>STANDARDIZE(Table2[[#This Row],[speed]],$M$7,$M$8)</f>
        <v>-0.91098968454230667</v>
      </c>
      <c r="F206">
        <v>60</v>
      </c>
      <c r="G206" s="4">
        <f>STANDARDIZE(Table2[[#This Row],[sp_attack]],$M$11,$M$12)</f>
        <v>-0.34944453094941574</v>
      </c>
      <c r="H206">
        <v>60</v>
      </c>
      <c r="I206" s="4">
        <f>STANDARDIZE(Table2[[#This Row],[sp_defense]],$M$15,$M$16)</f>
        <v>-0.39049334386049583</v>
      </c>
    </row>
    <row r="207" spans="1:9">
      <c r="A207" t="s">
        <v>727</v>
      </c>
      <c r="B207">
        <v>1000000</v>
      </c>
      <c r="C207" s="4">
        <f>STANDARDIZE(Table2[[#This Row],[experience_growth]],$M$2,$M$3)</f>
        <v>-0.34317567959862233</v>
      </c>
      <c r="D207">
        <v>45</v>
      </c>
      <c r="E207" s="4">
        <f>STANDARDIZE(Table2[[#This Row],[speed]],$M$7,$M$8)</f>
        <v>-0.73802515972046456</v>
      </c>
      <c r="F207">
        <v>65</v>
      </c>
      <c r="G207" s="4">
        <f>STANDARDIZE(Table2[[#This Row],[sp_attack]],$M$11,$M$12)</f>
        <v>-0.19490330453020094</v>
      </c>
      <c r="H207">
        <v>65</v>
      </c>
      <c r="I207" s="4">
        <f>STANDARDIZE(Table2[[#This Row],[sp_defense]],$M$15,$M$16)</f>
        <v>-0.21155446031801453</v>
      </c>
    </row>
    <row r="208" spans="1:9">
      <c r="A208" t="s">
        <v>731</v>
      </c>
      <c r="B208">
        <v>1059860</v>
      </c>
      <c r="C208" s="4">
        <f>STANDARDIZE(Table2[[#This Row],[experience_growth]],$M$2,$M$3)</f>
        <v>3.0352060993562618E-2</v>
      </c>
      <c r="D208">
        <v>85</v>
      </c>
      <c r="E208" s="4">
        <f>STANDARDIZE(Table2[[#This Row],[speed]],$M$7,$M$8)</f>
        <v>0.64569103885427259</v>
      </c>
      <c r="F208">
        <v>35</v>
      </c>
      <c r="G208" s="4">
        <f>STANDARDIZE(Table2[[#This Row],[sp_attack]],$M$11,$M$12)</f>
        <v>-1.1221506630454898</v>
      </c>
      <c r="H208">
        <v>65</v>
      </c>
      <c r="I208" s="4">
        <f>STANDARDIZE(Table2[[#This Row],[sp_defense]],$M$15,$M$16)</f>
        <v>-0.21155446031801453</v>
      </c>
    </row>
    <row r="209" spans="1:9">
      <c r="A209" t="s">
        <v>735</v>
      </c>
      <c r="B209">
        <v>1000000</v>
      </c>
      <c r="C209" s="4">
        <f>STANDARDIZE(Table2[[#This Row],[experience_growth]],$M$2,$M$3)</f>
        <v>-0.34317567959862233</v>
      </c>
      <c r="D209">
        <v>30</v>
      </c>
      <c r="E209" s="4">
        <f>STANDARDIZE(Table2[[#This Row],[speed]],$M$7,$M$8)</f>
        <v>-1.2569187341859909</v>
      </c>
      <c r="F209">
        <v>55</v>
      </c>
      <c r="G209" s="4">
        <f>STANDARDIZE(Table2[[#This Row],[sp_attack]],$M$11,$M$12)</f>
        <v>-0.50398575736863049</v>
      </c>
      <c r="H209">
        <v>95</v>
      </c>
      <c r="I209" s="4">
        <f>STANDARDIZE(Table2[[#This Row],[sp_defense]],$M$15,$M$16)</f>
        <v>0.86207884093687315</v>
      </c>
    </row>
    <row r="210" spans="1:9">
      <c r="A210" t="s">
        <v>738</v>
      </c>
      <c r="B210">
        <v>800000</v>
      </c>
      <c r="C210" s="4">
        <f>STANDARDIZE(Table2[[#This Row],[experience_growth]],$M$2,$M$3)</f>
        <v>-1.5911801586904533</v>
      </c>
      <c r="D210">
        <v>30</v>
      </c>
      <c r="E210" s="4">
        <f>STANDARDIZE(Table2[[#This Row],[speed]],$M$7,$M$8)</f>
        <v>-1.2569187341859909</v>
      </c>
      <c r="F210">
        <v>40</v>
      </c>
      <c r="G210" s="4">
        <f>STANDARDIZE(Table2[[#This Row],[sp_attack]],$M$11,$M$12)</f>
        <v>-0.96760943662627497</v>
      </c>
      <c r="H210">
        <v>40</v>
      </c>
      <c r="I210" s="4">
        <f>STANDARDIZE(Table2[[#This Row],[sp_defense]],$M$15,$M$16)</f>
        <v>-1.1062488780304209</v>
      </c>
    </row>
    <row r="211" spans="1:9">
      <c r="A211" t="s">
        <v>741</v>
      </c>
      <c r="B211">
        <v>800000</v>
      </c>
      <c r="C211" s="4">
        <f>STANDARDIZE(Table2[[#This Row],[experience_growth]],$M$2,$M$3)</f>
        <v>-1.5911801586904533</v>
      </c>
      <c r="D211">
        <v>45</v>
      </c>
      <c r="E211" s="4">
        <f>STANDARDIZE(Table2[[#This Row],[speed]],$M$7,$M$8)</f>
        <v>-0.73802515972046456</v>
      </c>
      <c r="F211">
        <v>60</v>
      </c>
      <c r="G211" s="4">
        <f>STANDARDIZE(Table2[[#This Row],[sp_attack]],$M$11,$M$12)</f>
        <v>-0.34944453094941574</v>
      </c>
      <c r="H211">
        <v>60</v>
      </c>
      <c r="I211" s="4">
        <f>STANDARDIZE(Table2[[#This Row],[sp_defense]],$M$15,$M$16)</f>
        <v>-0.39049334386049583</v>
      </c>
    </row>
    <row r="212" spans="1:9">
      <c r="A212" t="s">
        <v>744</v>
      </c>
      <c r="B212">
        <v>1000000</v>
      </c>
      <c r="C212" s="4">
        <f>STANDARDIZE(Table2[[#This Row],[experience_growth]],$M$2,$M$3)</f>
        <v>-0.34317567959862233</v>
      </c>
      <c r="D212">
        <v>85</v>
      </c>
      <c r="E212" s="4">
        <f>STANDARDIZE(Table2[[#This Row],[speed]],$M$7,$M$8)</f>
        <v>0.64569103885427259</v>
      </c>
      <c r="F212">
        <v>55</v>
      </c>
      <c r="G212" s="4">
        <f>STANDARDIZE(Table2[[#This Row],[sp_attack]],$M$11,$M$12)</f>
        <v>-0.50398575736863049</v>
      </c>
      <c r="H212">
        <v>55</v>
      </c>
      <c r="I212" s="4">
        <f>STANDARDIZE(Table2[[#This Row],[sp_defense]],$M$15,$M$16)</f>
        <v>-0.56943222740297705</v>
      </c>
    </row>
    <row r="213" spans="1:9">
      <c r="A213" t="s">
        <v>747</v>
      </c>
      <c r="B213">
        <v>1000000</v>
      </c>
      <c r="C213" s="4">
        <f>STANDARDIZE(Table2[[#This Row],[experience_growth]],$M$2,$M$3)</f>
        <v>-0.34317567959862233</v>
      </c>
      <c r="D213">
        <v>75</v>
      </c>
      <c r="E213" s="4">
        <f>STANDARDIZE(Table2[[#This Row],[speed]],$M$7,$M$8)</f>
        <v>0.29976198921058833</v>
      </c>
      <c r="F213">
        <v>65</v>
      </c>
      <c r="G213" s="4">
        <f>STANDARDIZE(Table2[[#This Row],[sp_attack]],$M$11,$M$12)</f>
        <v>-0.19490330453020094</v>
      </c>
      <c r="H213">
        <v>100</v>
      </c>
      <c r="I213" s="4">
        <f>STANDARDIZE(Table2[[#This Row],[sp_defense]],$M$15,$M$16)</f>
        <v>1.0410177244793544</v>
      </c>
    </row>
    <row r="214" spans="1:9">
      <c r="A214" t="s">
        <v>751</v>
      </c>
      <c r="B214">
        <v>1059860</v>
      </c>
      <c r="C214" s="4">
        <f>STANDARDIZE(Table2[[#This Row],[experience_growth]],$M$2,$M$3)</f>
        <v>3.0352060993562618E-2</v>
      </c>
      <c r="D214">
        <v>5</v>
      </c>
      <c r="E214" s="4">
        <f>STANDARDIZE(Table2[[#This Row],[speed]],$M$7,$M$8)</f>
        <v>-2.1217413582952016</v>
      </c>
      <c r="F214">
        <v>10</v>
      </c>
      <c r="G214" s="4">
        <f>STANDARDIZE(Table2[[#This Row],[sp_attack]],$M$11,$M$12)</f>
        <v>-1.8948567951415638</v>
      </c>
      <c r="H214">
        <v>230</v>
      </c>
      <c r="I214" s="4">
        <f>STANDARDIZE(Table2[[#This Row],[sp_defense]],$M$15,$M$16)</f>
        <v>5.6934286965838679</v>
      </c>
    </row>
    <row r="215" spans="1:9">
      <c r="A215" t="s">
        <v>755</v>
      </c>
      <c r="B215">
        <v>1250000</v>
      </c>
      <c r="C215" s="4">
        <f>STANDARDIZE(Table2[[#This Row],[experience_growth]],$M$2,$M$3)</f>
        <v>1.2168299192661662</v>
      </c>
      <c r="D215">
        <v>75</v>
      </c>
      <c r="E215" s="4">
        <f>STANDARDIZE(Table2[[#This Row],[speed]],$M$7,$M$8)</f>
        <v>0.29976198921058833</v>
      </c>
      <c r="F215">
        <v>40</v>
      </c>
      <c r="G215" s="4">
        <f>STANDARDIZE(Table2[[#This Row],[sp_attack]],$M$11,$M$12)</f>
        <v>-0.96760943662627497</v>
      </c>
      <c r="H215">
        <v>105</v>
      </c>
      <c r="I215" s="4">
        <f>STANDARDIZE(Table2[[#This Row],[sp_defense]],$M$15,$M$16)</f>
        <v>1.2199566080218356</v>
      </c>
    </row>
    <row r="216" spans="1:9">
      <c r="A216" t="s">
        <v>759</v>
      </c>
      <c r="B216">
        <v>1059860</v>
      </c>
      <c r="C216" s="4">
        <f>STANDARDIZE(Table2[[#This Row],[experience_growth]],$M$2,$M$3)</f>
        <v>3.0352060993562618E-2</v>
      </c>
      <c r="D216">
        <v>115</v>
      </c>
      <c r="E216" s="4">
        <f>STANDARDIZE(Table2[[#This Row],[speed]],$M$7,$M$8)</f>
        <v>1.6834781877853255</v>
      </c>
      <c r="F216">
        <v>35</v>
      </c>
      <c r="G216" s="4">
        <f>STANDARDIZE(Table2[[#This Row],[sp_attack]],$M$11,$M$12)</f>
        <v>-1.1221506630454898</v>
      </c>
      <c r="H216">
        <v>75</v>
      </c>
      <c r="I216" s="4">
        <f>STANDARDIZE(Table2[[#This Row],[sp_defense]],$M$15,$M$16)</f>
        <v>0.14632330676694802</v>
      </c>
    </row>
    <row r="217" spans="1:9">
      <c r="A217" t="s">
        <v>763</v>
      </c>
      <c r="B217">
        <v>1000000</v>
      </c>
      <c r="C217" s="4">
        <f>STANDARDIZE(Table2[[#This Row],[experience_growth]],$M$2,$M$3)</f>
        <v>-0.34317567959862233</v>
      </c>
      <c r="D217">
        <v>40</v>
      </c>
      <c r="E217" s="4">
        <f>STANDARDIZE(Table2[[#This Row],[speed]],$M$7,$M$8)</f>
        <v>-0.91098968454230667</v>
      </c>
      <c r="F217">
        <v>50</v>
      </c>
      <c r="G217" s="4">
        <f>STANDARDIZE(Table2[[#This Row],[sp_attack]],$M$11,$M$12)</f>
        <v>-0.65852698378784535</v>
      </c>
      <c r="H217">
        <v>50</v>
      </c>
      <c r="I217" s="4">
        <f>STANDARDIZE(Table2[[#This Row],[sp_defense]],$M$15,$M$16)</f>
        <v>-0.74837111094545838</v>
      </c>
    </row>
    <row r="218" spans="1:9">
      <c r="A218" t="s">
        <v>767</v>
      </c>
      <c r="B218">
        <v>1000000</v>
      </c>
      <c r="C218" s="4">
        <f>STANDARDIZE(Table2[[#This Row],[experience_growth]],$M$2,$M$3)</f>
        <v>-0.34317567959862233</v>
      </c>
      <c r="D218">
        <v>55</v>
      </c>
      <c r="E218" s="4">
        <f>STANDARDIZE(Table2[[#This Row],[speed]],$M$7,$M$8)</f>
        <v>-0.39209611007678025</v>
      </c>
      <c r="F218">
        <v>75</v>
      </c>
      <c r="G218" s="4">
        <f>STANDARDIZE(Table2[[#This Row],[sp_attack]],$M$11,$M$12)</f>
        <v>0.11417914830822867</v>
      </c>
      <c r="H218">
        <v>75</v>
      </c>
      <c r="I218" s="4">
        <f>STANDARDIZE(Table2[[#This Row],[sp_defense]],$M$15,$M$16)</f>
        <v>0.14632330676694802</v>
      </c>
    </row>
    <row r="219" spans="1:9">
      <c r="A219" t="s">
        <v>771</v>
      </c>
      <c r="B219">
        <v>1000000</v>
      </c>
      <c r="C219" s="4">
        <f>STANDARDIZE(Table2[[#This Row],[experience_growth]],$M$2,$M$3)</f>
        <v>-0.34317567959862233</v>
      </c>
      <c r="D219">
        <v>20</v>
      </c>
      <c r="E219" s="4">
        <f>STANDARDIZE(Table2[[#This Row],[speed]],$M$7,$M$8)</f>
        <v>-1.6028477838296753</v>
      </c>
      <c r="F219">
        <v>70</v>
      </c>
      <c r="G219" s="4">
        <f>STANDARDIZE(Table2[[#This Row],[sp_attack]],$M$11,$M$12)</f>
        <v>-4.0362078110986133E-2</v>
      </c>
      <c r="H219">
        <v>40</v>
      </c>
      <c r="I219" s="4">
        <f>STANDARDIZE(Table2[[#This Row],[sp_defense]],$M$15,$M$16)</f>
        <v>-1.1062488780304209</v>
      </c>
    </row>
    <row r="220" spans="1:9">
      <c r="A220" t="s">
        <v>773</v>
      </c>
      <c r="B220">
        <v>1000000</v>
      </c>
      <c r="C220" s="4">
        <f>STANDARDIZE(Table2[[#This Row],[experience_growth]],$M$2,$M$3)</f>
        <v>-0.34317567959862233</v>
      </c>
      <c r="D220">
        <v>30</v>
      </c>
      <c r="E220" s="4">
        <f>STANDARDIZE(Table2[[#This Row],[speed]],$M$7,$M$8)</f>
        <v>-1.2569187341859909</v>
      </c>
      <c r="F220">
        <v>90</v>
      </c>
      <c r="G220" s="4">
        <f>STANDARDIZE(Table2[[#This Row],[sp_attack]],$M$11,$M$12)</f>
        <v>0.57780282756587309</v>
      </c>
      <c r="H220">
        <v>80</v>
      </c>
      <c r="I220" s="4">
        <f>STANDARDIZE(Table2[[#This Row],[sp_defense]],$M$15,$M$16)</f>
        <v>0.32526219030942927</v>
      </c>
    </row>
    <row r="221" spans="1:9">
      <c r="A221" t="s">
        <v>777</v>
      </c>
      <c r="B221">
        <v>1250000</v>
      </c>
      <c r="C221" s="4">
        <f>STANDARDIZE(Table2[[#This Row],[experience_growth]],$M$2,$M$3)</f>
        <v>1.2168299192661662</v>
      </c>
      <c r="D221">
        <v>50</v>
      </c>
      <c r="E221" s="4">
        <f>STANDARDIZE(Table2[[#This Row],[speed]],$M$7,$M$8)</f>
        <v>-0.56506063489862235</v>
      </c>
      <c r="F221">
        <v>30</v>
      </c>
      <c r="G221" s="4">
        <f>STANDARDIZE(Table2[[#This Row],[sp_attack]],$M$11,$M$12)</f>
        <v>-1.2766918894647046</v>
      </c>
      <c r="H221">
        <v>30</v>
      </c>
      <c r="I221" s="4">
        <f>STANDARDIZE(Table2[[#This Row],[sp_defense]],$M$15,$M$16)</f>
        <v>-1.4641266451153834</v>
      </c>
    </row>
    <row r="222" spans="1:9">
      <c r="A222" t="s">
        <v>780</v>
      </c>
      <c r="B222">
        <v>1250000</v>
      </c>
      <c r="C222" s="4">
        <f>STANDARDIZE(Table2[[#This Row],[experience_growth]],$M$2,$M$3)</f>
        <v>1.2168299192661662</v>
      </c>
      <c r="D222">
        <v>50</v>
      </c>
      <c r="E222" s="4">
        <f>STANDARDIZE(Table2[[#This Row],[speed]],$M$7,$M$8)</f>
        <v>-0.56506063489862235</v>
      </c>
      <c r="F222">
        <v>60</v>
      </c>
      <c r="G222" s="4">
        <f>STANDARDIZE(Table2[[#This Row],[sp_attack]],$M$11,$M$12)</f>
        <v>-0.34944453094941574</v>
      </c>
      <c r="H222">
        <v>60</v>
      </c>
      <c r="I222" s="4">
        <f>STANDARDIZE(Table2[[#This Row],[sp_defense]],$M$15,$M$16)</f>
        <v>-0.39049334386049583</v>
      </c>
    </row>
    <row r="223" spans="1:9">
      <c r="A223" t="s">
        <v>784</v>
      </c>
      <c r="B223">
        <v>800000</v>
      </c>
      <c r="C223" s="4">
        <f>STANDARDIZE(Table2[[#This Row],[experience_growth]],$M$2,$M$3)</f>
        <v>-1.5911801586904533</v>
      </c>
      <c r="D223">
        <v>35</v>
      </c>
      <c r="E223" s="4">
        <f>STANDARDIZE(Table2[[#This Row],[speed]],$M$7,$M$8)</f>
        <v>-1.0839542093641488</v>
      </c>
      <c r="F223">
        <v>65</v>
      </c>
      <c r="G223" s="4">
        <f>STANDARDIZE(Table2[[#This Row],[sp_attack]],$M$11,$M$12)</f>
        <v>-0.19490330453020094</v>
      </c>
      <c r="H223">
        <v>95</v>
      </c>
      <c r="I223" s="4">
        <f>STANDARDIZE(Table2[[#This Row],[sp_defense]],$M$15,$M$16)</f>
        <v>0.86207884093687315</v>
      </c>
    </row>
    <row r="224" spans="1:9">
      <c r="A224" t="s">
        <v>788</v>
      </c>
      <c r="B224">
        <v>1000000</v>
      </c>
      <c r="C224" s="4">
        <f>STANDARDIZE(Table2[[#This Row],[experience_growth]],$M$2,$M$3)</f>
        <v>-0.34317567959862233</v>
      </c>
      <c r="D224">
        <v>65</v>
      </c>
      <c r="E224" s="4">
        <f>STANDARDIZE(Table2[[#This Row],[speed]],$M$7,$M$8)</f>
        <v>-4.6167060433095944E-2</v>
      </c>
      <c r="F224">
        <v>65</v>
      </c>
      <c r="G224" s="4">
        <f>STANDARDIZE(Table2[[#This Row],[sp_attack]],$M$11,$M$12)</f>
        <v>-0.19490330453020094</v>
      </c>
      <c r="H224">
        <v>35</v>
      </c>
      <c r="I224" s="4">
        <f>STANDARDIZE(Table2[[#This Row],[sp_defense]],$M$15,$M$16)</f>
        <v>-1.2851877615729022</v>
      </c>
    </row>
    <row r="225" spans="1:9">
      <c r="A225" t="s">
        <v>791</v>
      </c>
      <c r="B225">
        <v>1000000</v>
      </c>
      <c r="C225" s="4">
        <f>STANDARDIZE(Table2[[#This Row],[experience_growth]],$M$2,$M$3)</f>
        <v>-0.34317567959862233</v>
      </c>
      <c r="D225">
        <v>45</v>
      </c>
      <c r="E225" s="4">
        <f>STANDARDIZE(Table2[[#This Row],[speed]],$M$7,$M$8)</f>
        <v>-0.73802515972046456</v>
      </c>
      <c r="F225">
        <v>105</v>
      </c>
      <c r="G225" s="4">
        <f>STANDARDIZE(Table2[[#This Row],[sp_attack]],$M$11,$M$12)</f>
        <v>1.0414265068235176</v>
      </c>
      <c r="H225">
        <v>75</v>
      </c>
      <c r="I225" s="4">
        <f>STANDARDIZE(Table2[[#This Row],[sp_defense]],$M$15,$M$16)</f>
        <v>0.14632330676694802</v>
      </c>
    </row>
    <row r="226" spans="1:9">
      <c r="A226" t="s">
        <v>795</v>
      </c>
      <c r="B226">
        <v>800000</v>
      </c>
      <c r="C226" s="4">
        <f>STANDARDIZE(Table2[[#This Row],[experience_growth]],$M$2,$M$3)</f>
        <v>-1.5911801586904533</v>
      </c>
      <c r="D226">
        <v>75</v>
      </c>
      <c r="E226" s="4">
        <f>STANDARDIZE(Table2[[#This Row],[speed]],$M$7,$M$8)</f>
        <v>0.29976198921058833</v>
      </c>
      <c r="F226">
        <v>65</v>
      </c>
      <c r="G226" s="4">
        <f>STANDARDIZE(Table2[[#This Row],[sp_attack]],$M$11,$M$12)</f>
        <v>-0.19490330453020094</v>
      </c>
      <c r="H226">
        <v>45</v>
      </c>
      <c r="I226" s="4">
        <f>STANDARDIZE(Table2[[#This Row],[sp_defense]],$M$15,$M$16)</f>
        <v>-0.9273099944879396</v>
      </c>
    </row>
    <row r="227" spans="1:9">
      <c r="A227" t="s">
        <v>799</v>
      </c>
      <c r="B227">
        <v>1250000</v>
      </c>
      <c r="C227" s="4">
        <f>STANDARDIZE(Table2[[#This Row],[experience_growth]],$M$2,$M$3)</f>
        <v>1.2168299192661662</v>
      </c>
      <c r="D227">
        <v>70</v>
      </c>
      <c r="E227" s="4">
        <f>STANDARDIZE(Table2[[#This Row],[speed]],$M$7,$M$8)</f>
        <v>0.1267974643887462</v>
      </c>
      <c r="F227">
        <v>80</v>
      </c>
      <c r="G227" s="4">
        <f>STANDARDIZE(Table2[[#This Row],[sp_attack]],$M$11,$M$12)</f>
        <v>0.26872037472744348</v>
      </c>
      <c r="H227">
        <v>140</v>
      </c>
      <c r="I227" s="4">
        <f>STANDARDIZE(Table2[[#This Row],[sp_defense]],$M$15,$M$16)</f>
        <v>2.4725287928192046</v>
      </c>
    </row>
    <row r="228" spans="1:9">
      <c r="A228" t="s">
        <v>803</v>
      </c>
      <c r="B228">
        <v>1250000</v>
      </c>
      <c r="C228" s="4">
        <f>STANDARDIZE(Table2[[#This Row],[experience_growth]],$M$2,$M$3)</f>
        <v>1.2168299192661662</v>
      </c>
      <c r="D228">
        <v>70</v>
      </c>
      <c r="E228" s="4">
        <f>STANDARDIZE(Table2[[#This Row],[speed]],$M$7,$M$8)</f>
        <v>0.1267974643887462</v>
      </c>
      <c r="F228">
        <v>40</v>
      </c>
      <c r="G228" s="4">
        <f>STANDARDIZE(Table2[[#This Row],[sp_attack]],$M$11,$M$12)</f>
        <v>-0.96760943662627497</v>
      </c>
      <c r="H228">
        <v>70</v>
      </c>
      <c r="I228" s="4">
        <f>STANDARDIZE(Table2[[#This Row],[sp_defense]],$M$15,$M$16)</f>
        <v>-3.2615576775533256E-2</v>
      </c>
    </row>
    <row r="229" spans="1:9">
      <c r="A229" t="s">
        <v>807</v>
      </c>
      <c r="B229">
        <v>1250000</v>
      </c>
      <c r="C229" s="4">
        <f>STANDARDIZE(Table2[[#This Row],[experience_growth]],$M$2,$M$3)</f>
        <v>1.2168299192661662</v>
      </c>
      <c r="D229">
        <v>65</v>
      </c>
      <c r="E229" s="4">
        <f>STANDARDIZE(Table2[[#This Row],[speed]],$M$7,$M$8)</f>
        <v>-4.6167060433095944E-2</v>
      </c>
      <c r="F229">
        <v>80</v>
      </c>
      <c r="G229" s="4">
        <f>STANDARDIZE(Table2[[#This Row],[sp_attack]],$M$11,$M$12)</f>
        <v>0.26872037472744348</v>
      </c>
      <c r="H229">
        <v>50</v>
      </c>
      <c r="I229" s="4">
        <f>STANDARDIZE(Table2[[#This Row],[sp_defense]],$M$15,$M$16)</f>
        <v>-0.74837111094545838</v>
      </c>
    </row>
    <row r="230" spans="1:9">
      <c r="A230" t="s">
        <v>809</v>
      </c>
      <c r="B230">
        <v>1250000</v>
      </c>
      <c r="C230" s="4">
        <f>STANDARDIZE(Table2[[#This Row],[experience_growth]],$M$2,$M$3)</f>
        <v>1.2168299192661662</v>
      </c>
      <c r="D230">
        <v>115</v>
      </c>
      <c r="E230" s="4">
        <f>STANDARDIZE(Table2[[#This Row],[speed]],$M$7,$M$8)</f>
        <v>1.6834781877853255</v>
      </c>
      <c r="F230">
        <v>140</v>
      </c>
      <c r="G230" s="4">
        <f>STANDARDIZE(Table2[[#This Row],[sp_attack]],$M$11,$M$12)</f>
        <v>2.1232150917580213</v>
      </c>
      <c r="H230">
        <v>90</v>
      </c>
      <c r="I230" s="4">
        <f>STANDARDIZE(Table2[[#This Row],[sp_defense]],$M$15,$M$16)</f>
        <v>0.68313995739439182</v>
      </c>
    </row>
    <row r="231" spans="1:9">
      <c r="A231" t="s">
        <v>811</v>
      </c>
      <c r="B231">
        <v>1000000</v>
      </c>
      <c r="C231" s="4">
        <f>STANDARDIZE(Table2[[#This Row],[experience_growth]],$M$2,$M$3)</f>
        <v>-0.34317567959862233</v>
      </c>
      <c r="D231">
        <v>85</v>
      </c>
      <c r="E231" s="4">
        <f>STANDARDIZE(Table2[[#This Row],[speed]],$M$7,$M$8)</f>
        <v>0.64569103885427259</v>
      </c>
      <c r="F231">
        <v>95</v>
      </c>
      <c r="G231" s="4">
        <f>STANDARDIZE(Table2[[#This Row],[sp_attack]],$M$11,$M$12)</f>
        <v>0.73234405398508784</v>
      </c>
      <c r="H231">
        <v>95</v>
      </c>
      <c r="I231" s="4">
        <f>STANDARDIZE(Table2[[#This Row],[sp_defense]],$M$15,$M$16)</f>
        <v>0.86207884093687315</v>
      </c>
    </row>
    <row r="232" spans="1:9">
      <c r="A232" t="s">
        <v>815</v>
      </c>
      <c r="B232">
        <v>1000000</v>
      </c>
      <c r="C232" s="4">
        <f>STANDARDIZE(Table2[[#This Row],[experience_growth]],$M$2,$M$3)</f>
        <v>-0.34317567959862233</v>
      </c>
      <c r="D232">
        <v>40</v>
      </c>
      <c r="E232" s="4">
        <f>STANDARDIZE(Table2[[#This Row],[speed]],$M$7,$M$8)</f>
        <v>-0.91098968454230667</v>
      </c>
      <c r="F232">
        <v>40</v>
      </c>
      <c r="G232" s="4">
        <f>STANDARDIZE(Table2[[#This Row],[sp_attack]],$M$11,$M$12)</f>
        <v>-0.96760943662627497</v>
      </c>
      <c r="H232">
        <v>40</v>
      </c>
      <c r="I232" s="4">
        <f>STANDARDIZE(Table2[[#This Row],[sp_defense]],$M$15,$M$16)</f>
        <v>-1.1062488780304209</v>
      </c>
    </row>
    <row r="233" spans="1:9">
      <c r="A233" t="s">
        <v>819</v>
      </c>
      <c r="B233">
        <v>1000000</v>
      </c>
      <c r="C233" s="4">
        <f>STANDARDIZE(Table2[[#This Row],[experience_growth]],$M$2,$M$3)</f>
        <v>-0.34317567959862233</v>
      </c>
      <c r="D233">
        <v>50</v>
      </c>
      <c r="E233" s="4">
        <f>STANDARDIZE(Table2[[#This Row],[speed]],$M$7,$M$8)</f>
        <v>-0.56506063489862235</v>
      </c>
      <c r="F233">
        <v>60</v>
      </c>
      <c r="G233" s="4">
        <f>STANDARDIZE(Table2[[#This Row],[sp_attack]],$M$11,$M$12)</f>
        <v>-0.34944453094941574</v>
      </c>
      <c r="H233">
        <v>60</v>
      </c>
      <c r="I233" s="4">
        <f>STANDARDIZE(Table2[[#This Row],[sp_defense]],$M$15,$M$16)</f>
        <v>-0.39049334386049583</v>
      </c>
    </row>
    <row r="234" spans="1:9">
      <c r="A234" t="s">
        <v>821</v>
      </c>
      <c r="B234">
        <v>1000000</v>
      </c>
      <c r="C234" s="4">
        <f>STANDARDIZE(Table2[[#This Row],[experience_growth]],$M$2,$M$3)</f>
        <v>-0.34317567959862233</v>
      </c>
      <c r="D234">
        <v>60</v>
      </c>
      <c r="E234" s="4">
        <f>STANDARDIZE(Table2[[#This Row],[speed]],$M$7,$M$8)</f>
        <v>-0.21913158525493809</v>
      </c>
      <c r="F234">
        <v>105</v>
      </c>
      <c r="G234" s="4">
        <f>STANDARDIZE(Table2[[#This Row],[sp_attack]],$M$11,$M$12)</f>
        <v>1.0414265068235176</v>
      </c>
      <c r="H234">
        <v>95</v>
      </c>
      <c r="I234" s="4">
        <f>STANDARDIZE(Table2[[#This Row],[sp_defense]],$M$15,$M$16)</f>
        <v>0.86207884093687315</v>
      </c>
    </row>
    <row r="235" spans="1:9">
      <c r="A235" t="s">
        <v>825</v>
      </c>
      <c r="B235">
        <v>1250000</v>
      </c>
      <c r="C235" s="4">
        <f>STANDARDIZE(Table2[[#This Row],[experience_growth]],$M$2,$M$3)</f>
        <v>1.2168299192661662</v>
      </c>
      <c r="D235">
        <v>85</v>
      </c>
      <c r="E235" s="4">
        <f>STANDARDIZE(Table2[[#This Row],[speed]],$M$7,$M$8)</f>
        <v>0.64569103885427259</v>
      </c>
      <c r="F235">
        <v>85</v>
      </c>
      <c r="G235" s="4">
        <f>STANDARDIZE(Table2[[#This Row],[sp_attack]],$M$11,$M$12)</f>
        <v>0.42326160114665828</v>
      </c>
      <c r="H235">
        <v>65</v>
      </c>
      <c r="I235" s="4">
        <f>STANDARDIZE(Table2[[#This Row],[sp_defense]],$M$15,$M$16)</f>
        <v>-0.21155446031801453</v>
      </c>
    </row>
    <row r="236" spans="1:9">
      <c r="A236" t="s">
        <v>829</v>
      </c>
      <c r="B236">
        <v>800000</v>
      </c>
      <c r="C236" s="4">
        <f>STANDARDIZE(Table2[[#This Row],[experience_growth]],$M$2,$M$3)</f>
        <v>-1.5911801586904533</v>
      </c>
      <c r="D236">
        <v>75</v>
      </c>
      <c r="E236" s="4">
        <f>STANDARDIZE(Table2[[#This Row],[speed]],$M$7,$M$8)</f>
        <v>0.29976198921058833</v>
      </c>
      <c r="F236">
        <v>20</v>
      </c>
      <c r="G236" s="4">
        <f>STANDARDIZE(Table2[[#This Row],[sp_attack]],$M$11,$M$12)</f>
        <v>-1.5857743423031341</v>
      </c>
      <c r="H236">
        <v>45</v>
      </c>
      <c r="I236" s="4">
        <f>STANDARDIZE(Table2[[#This Row],[sp_defense]],$M$15,$M$16)</f>
        <v>-0.9273099944879396</v>
      </c>
    </row>
    <row r="237" spans="1:9">
      <c r="A237" t="s">
        <v>833</v>
      </c>
      <c r="B237">
        <v>1000000</v>
      </c>
      <c r="C237" s="4">
        <f>STANDARDIZE(Table2[[#This Row],[experience_growth]],$M$2,$M$3)</f>
        <v>-0.34317567959862233</v>
      </c>
      <c r="D237">
        <v>35</v>
      </c>
      <c r="E237" s="4">
        <f>STANDARDIZE(Table2[[#This Row],[speed]],$M$7,$M$8)</f>
        <v>-1.0839542093641488</v>
      </c>
      <c r="F237">
        <v>35</v>
      </c>
      <c r="G237" s="4">
        <f>STANDARDIZE(Table2[[#This Row],[sp_attack]],$M$11,$M$12)</f>
        <v>-1.1221506630454898</v>
      </c>
      <c r="H237">
        <v>35</v>
      </c>
      <c r="I237" s="4">
        <f>STANDARDIZE(Table2[[#This Row],[sp_defense]],$M$15,$M$16)</f>
        <v>-1.2851877615729022</v>
      </c>
    </row>
    <row r="238" spans="1:9">
      <c r="A238" t="s">
        <v>837</v>
      </c>
      <c r="B238">
        <v>1000000</v>
      </c>
      <c r="C238" s="4">
        <f>STANDARDIZE(Table2[[#This Row],[experience_growth]],$M$2,$M$3)</f>
        <v>-0.34317567959862233</v>
      </c>
      <c r="D238">
        <v>70</v>
      </c>
      <c r="E238" s="4">
        <f>STANDARDIZE(Table2[[#This Row],[speed]],$M$7,$M$8)</f>
        <v>0.1267974643887462</v>
      </c>
      <c r="F238">
        <v>35</v>
      </c>
      <c r="G238" s="4">
        <f>STANDARDIZE(Table2[[#This Row],[sp_attack]],$M$11,$M$12)</f>
        <v>-1.1221506630454898</v>
      </c>
      <c r="H238">
        <v>110</v>
      </c>
      <c r="I238" s="4">
        <f>STANDARDIZE(Table2[[#This Row],[sp_defense]],$M$15,$M$16)</f>
        <v>1.398895491564317</v>
      </c>
    </row>
    <row r="239" spans="1:9">
      <c r="A239" t="s">
        <v>841</v>
      </c>
      <c r="B239">
        <v>1000000</v>
      </c>
      <c r="C239" s="4">
        <f>STANDARDIZE(Table2[[#This Row],[experience_growth]],$M$2,$M$3)</f>
        <v>-0.34317567959862233</v>
      </c>
      <c r="D239">
        <v>65</v>
      </c>
      <c r="E239" s="4">
        <f>STANDARDIZE(Table2[[#This Row],[speed]],$M$7,$M$8)</f>
        <v>-4.6167060433095944E-2</v>
      </c>
      <c r="F239">
        <v>85</v>
      </c>
      <c r="G239" s="4">
        <f>STANDARDIZE(Table2[[#This Row],[sp_attack]],$M$11,$M$12)</f>
        <v>0.42326160114665828</v>
      </c>
      <c r="H239">
        <v>65</v>
      </c>
      <c r="I239" s="4">
        <f>STANDARDIZE(Table2[[#This Row],[sp_defense]],$M$15,$M$16)</f>
        <v>-0.21155446031801453</v>
      </c>
    </row>
    <row r="240" spans="1:9">
      <c r="A240" t="s">
        <v>843</v>
      </c>
      <c r="B240">
        <v>1000000</v>
      </c>
      <c r="C240" s="4">
        <f>STANDARDIZE(Table2[[#This Row],[experience_growth]],$M$2,$M$3)</f>
        <v>-0.34317567959862233</v>
      </c>
      <c r="D240">
        <v>95</v>
      </c>
      <c r="E240" s="4">
        <f>STANDARDIZE(Table2[[#This Row],[speed]],$M$7,$M$8)</f>
        <v>0.99162008849795691</v>
      </c>
      <c r="F240">
        <v>65</v>
      </c>
      <c r="G240" s="4">
        <f>STANDARDIZE(Table2[[#This Row],[sp_attack]],$M$11,$M$12)</f>
        <v>-0.19490330453020094</v>
      </c>
      <c r="H240">
        <v>55</v>
      </c>
      <c r="I240" s="4">
        <f>STANDARDIZE(Table2[[#This Row],[sp_defense]],$M$15,$M$16)</f>
        <v>-0.56943222740297705</v>
      </c>
    </row>
    <row r="241" spans="1:9">
      <c r="A241" t="s">
        <v>846</v>
      </c>
      <c r="B241">
        <v>1000000</v>
      </c>
      <c r="C241" s="4">
        <f>STANDARDIZE(Table2[[#This Row],[experience_growth]],$M$2,$M$3)</f>
        <v>-0.34317567959862233</v>
      </c>
      <c r="D241">
        <v>83</v>
      </c>
      <c r="E241" s="4">
        <f>STANDARDIZE(Table2[[#This Row],[speed]],$M$7,$M$8)</f>
        <v>0.5765052289255358</v>
      </c>
      <c r="F241">
        <v>70</v>
      </c>
      <c r="G241" s="4">
        <f>STANDARDIZE(Table2[[#This Row],[sp_attack]],$M$11,$M$12)</f>
        <v>-4.0362078110986133E-2</v>
      </c>
      <c r="H241">
        <v>55</v>
      </c>
      <c r="I241" s="4">
        <f>STANDARDIZE(Table2[[#This Row],[sp_defense]],$M$15,$M$16)</f>
        <v>-0.56943222740297705</v>
      </c>
    </row>
    <row r="242" spans="1:9">
      <c r="A242" t="s">
        <v>850</v>
      </c>
      <c r="B242">
        <v>1250000</v>
      </c>
      <c r="C242" s="4">
        <f>STANDARDIZE(Table2[[#This Row],[experience_growth]],$M$2,$M$3)</f>
        <v>1.2168299192661662</v>
      </c>
      <c r="D242">
        <v>100</v>
      </c>
      <c r="E242" s="4">
        <f>STANDARDIZE(Table2[[#This Row],[speed]],$M$7,$M$8)</f>
        <v>1.164584613319799</v>
      </c>
      <c r="F242">
        <v>40</v>
      </c>
      <c r="G242" s="4">
        <f>STANDARDIZE(Table2[[#This Row],[sp_attack]],$M$11,$M$12)</f>
        <v>-0.96760943662627497</v>
      </c>
      <c r="H242">
        <v>70</v>
      </c>
      <c r="I242" s="4">
        <f>STANDARDIZE(Table2[[#This Row],[sp_defense]],$M$15,$M$16)</f>
        <v>-3.2615576775533256E-2</v>
      </c>
    </row>
    <row r="243" spans="1:9">
      <c r="A243" t="s">
        <v>852</v>
      </c>
      <c r="B243">
        <v>800000</v>
      </c>
      <c r="C243" s="4">
        <f>STANDARDIZE(Table2[[#This Row],[experience_growth]],$M$2,$M$3)</f>
        <v>-1.5911801586904533</v>
      </c>
      <c r="D243">
        <v>55</v>
      </c>
      <c r="E243" s="4">
        <f>STANDARDIZE(Table2[[#This Row],[speed]],$M$7,$M$8)</f>
        <v>-0.39209611007678025</v>
      </c>
      <c r="F243">
        <v>75</v>
      </c>
      <c r="G243" s="4">
        <f>STANDARDIZE(Table2[[#This Row],[sp_attack]],$M$11,$M$12)</f>
        <v>0.11417914830822867</v>
      </c>
      <c r="H243">
        <v>135</v>
      </c>
      <c r="I243" s="4">
        <f>STANDARDIZE(Table2[[#This Row],[sp_defense]],$M$15,$M$16)</f>
        <v>2.2935899092767231</v>
      </c>
    </row>
    <row r="244" spans="1:9">
      <c r="A244" t="s">
        <v>856</v>
      </c>
      <c r="B244">
        <v>1250000</v>
      </c>
      <c r="C244" s="4">
        <f>STANDARDIZE(Table2[[#This Row],[experience_growth]],$M$2,$M$3)</f>
        <v>1.2168299192661662</v>
      </c>
      <c r="D244">
        <v>115</v>
      </c>
      <c r="E244" s="4">
        <f>STANDARDIZE(Table2[[#This Row],[speed]],$M$7,$M$8)</f>
        <v>1.6834781877853255</v>
      </c>
      <c r="F244">
        <v>115</v>
      </c>
      <c r="G244" s="4">
        <f>STANDARDIZE(Table2[[#This Row],[sp_attack]],$M$11,$M$12)</f>
        <v>1.3505089596619471</v>
      </c>
      <c r="H244">
        <v>100</v>
      </c>
      <c r="I244" s="4">
        <f>STANDARDIZE(Table2[[#This Row],[sp_defense]],$M$15,$M$16)</f>
        <v>1.0410177244793544</v>
      </c>
    </row>
    <row r="245" spans="1:9">
      <c r="A245" t="s">
        <v>858</v>
      </c>
      <c r="B245">
        <v>1250000</v>
      </c>
      <c r="C245" s="4">
        <f>STANDARDIZE(Table2[[#This Row],[experience_growth]],$M$2,$M$3)</f>
        <v>1.2168299192661662</v>
      </c>
      <c r="D245">
        <v>100</v>
      </c>
      <c r="E245" s="4">
        <f>STANDARDIZE(Table2[[#This Row],[speed]],$M$7,$M$8)</f>
        <v>1.164584613319799</v>
      </c>
      <c r="F245">
        <v>90</v>
      </c>
      <c r="G245" s="4">
        <f>STANDARDIZE(Table2[[#This Row],[sp_attack]],$M$11,$M$12)</f>
        <v>0.57780282756587309</v>
      </c>
      <c r="H245">
        <v>75</v>
      </c>
      <c r="I245" s="4">
        <f>STANDARDIZE(Table2[[#This Row],[sp_defense]],$M$15,$M$16)</f>
        <v>0.14632330676694802</v>
      </c>
    </row>
    <row r="246" spans="1:9">
      <c r="A246" t="s">
        <v>861</v>
      </c>
      <c r="B246">
        <v>1250000</v>
      </c>
      <c r="C246" s="4">
        <f>STANDARDIZE(Table2[[#This Row],[experience_growth]],$M$2,$M$3)</f>
        <v>1.2168299192661662</v>
      </c>
      <c r="D246">
        <v>85</v>
      </c>
      <c r="E246" s="4">
        <f>STANDARDIZE(Table2[[#This Row],[speed]],$M$7,$M$8)</f>
        <v>0.64569103885427259</v>
      </c>
      <c r="F246">
        <v>90</v>
      </c>
      <c r="G246" s="4">
        <f>STANDARDIZE(Table2[[#This Row],[sp_attack]],$M$11,$M$12)</f>
        <v>0.57780282756587309</v>
      </c>
      <c r="H246">
        <v>115</v>
      </c>
      <c r="I246" s="4">
        <f>STANDARDIZE(Table2[[#This Row],[sp_defense]],$M$15,$M$16)</f>
        <v>1.5778343751067982</v>
      </c>
    </row>
    <row r="247" spans="1:9">
      <c r="A247" t="s">
        <v>865</v>
      </c>
      <c r="B247">
        <v>1250000</v>
      </c>
      <c r="C247" s="4">
        <f>STANDARDIZE(Table2[[#This Row],[experience_growth]],$M$2,$M$3)</f>
        <v>1.2168299192661662</v>
      </c>
      <c r="D247">
        <v>41</v>
      </c>
      <c r="E247" s="4">
        <f>STANDARDIZE(Table2[[#This Row],[speed]],$M$7,$M$8)</f>
        <v>-0.87639677957793827</v>
      </c>
      <c r="F247">
        <v>45</v>
      </c>
      <c r="G247" s="4">
        <f>STANDARDIZE(Table2[[#This Row],[sp_attack]],$M$11,$M$12)</f>
        <v>-0.8130682102070601</v>
      </c>
      <c r="H247">
        <v>50</v>
      </c>
      <c r="I247" s="4">
        <f>STANDARDIZE(Table2[[#This Row],[sp_defense]],$M$15,$M$16)</f>
        <v>-0.74837111094545838</v>
      </c>
    </row>
    <row r="248" spans="1:9">
      <c r="A248" t="s">
        <v>868</v>
      </c>
      <c r="B248">
        <v>1250000</v>
      </c>
      <c r="C248" s="4">
        <f>STANDARDIZE(Table2[[#This Row],[experience_growth]],$M$2,$M$3)</f>
        <v>1.2168299192661662</v>
      </c>
      <c r="D248">
        <v>51</v>
      </c>
      <c r="E248" s="4">
        <f>STANDARDIZE(Table2[[#This Row],[speed]],$M$7,$M$8)</f>
        <v>-0.53046772993425395</v>
      </c>
      <c r="F248">
        <v>65</v>
      </c>
      <c r="G248" s="4">
        <f>STANDARDIZE(Table2[[#This Row],[sp_attack]],$M$11,$M$12)</f>
        <v>-0.19490330453020094</v>
      </c>
      <c r="H248">
        <v>70</v>
      </c>
      <c r="I248" s="4">
        <f>STANDARDIZE(Table2[[#This Row],[sp_defense]],$M$15,$M$16)</f>
        <v>-3.2615576775533256E-2</v>
      </c>
    </row>
    <row r="249" spans="1:9">
      <c r="A249" t="s">
        <v>871</v>
      </c>
      <c r="B249">
        <v>1250000</v>
      </c>
      <c r="C249" s="4">
        <f>STANDARDIZE(Table2[[#This Row],[experience_growth]],$M$2,$M$3)</f>
        <v>1.2168299192661662</v>
      </c>
      <c r="D249">
        <v>71</v>
      </c>
      <c r="E249" s="4">
        <f>STANDARDIZE(Table2[[#This Row],[speed]],$M$7,$M$8)</f>
        <v>0.16139036935311463</v>
      </c>
      <c r="F249">
        <v>95</v>
      </c>
      <c r="G249" s="4">
        <f>STANDARDIZE(Table2[[#This Row],[sp_attack]],$M$11,$M$12)</f>
        <v>0.73234405398508784</v>
      </c>
      <c r="H249">
        <v>120</v>
      </c>
      <c r="I249" s="4">
        <f>STANDARDIZE(Table2[[#This Row],[sp_defense]],$M$15,$M$16)</f>
        <v>1.7567732586492795</v>
      </c>
    </row>
    <row r="250" spans="1:9">
      <c r="A250" t="s">
        <v>875</v>
      </c>
      <c r="B250">
        <v>1250000</v>
      </c>
      <c r="C250" s="4">
        <f>STANDARDIZE(Table2[[#This Row],[experience_growth]],$M$2,$M$3)</f>
        <v>1.2168299192661662</v>
      </c>
      <c r="D250">
        <v>110</v>
      </c>
      <c r="E250" s="4">
        <f>STANDARDIZE(Table2[[#This Row],[speed]],$M$7,$M$8)</f>
        <v>1.5105136629634834</v>
      </c>
      <c r="F250">
        <v>90</v>
      </c>
      <c r="G250" s="4">
        <f>STANDARDIZE(Table2[[#This Row],[sp_attack]],$M$11,$M$12)</f>
        <v>0.57780282756587309</v>
      </c>
      <c r="H250">
        <v>154</v>
      </c>
      <c r="I250" s="4">
        <f>STANDARDIZE(Table2[[#This Row],[sp_defense]],$M$15,$M$16)</f>
        <v>2.9735576667381522</v>
      </c>
    </row>
    <row r="251" spans="1:9">
      <c r="A251" t="s">
        <v>879</v>
      </c>
      <c r="B251">
        <v>1250000</v>
      </c>
      <c r="C251" s="4">
        <f>STANDARDIZE(Table2[[#This Row],[experience_growth]],$M$2,$M$3)</f>
        <v>1.2168299192661662</v>
      </c>
      <c r="D251">
        <v>90</v>
      </c>
      <c r="E251" s="4">
        <f>STANDARDIZE(Table2[[#This Row],[speed]],$M$7,$M$8)</f>
        <v>0.81865556367611481</v>
      </c>
      <c r="F251">
        <v>110</v>
      </c>
      <c r="G251" s="4">
        <f>STANDARDIZE(Table2[[#This Row],[sp_attack]],$M$11,$M$12)</f>
        <v>1.1959677332427323</v>
      </c>
      <c r="H251">
        <v>154</v>
      </c>
      <c r="I251" s="4">
        <f>STANDARDIZE(Table2[[#This Row],[sp_defense]],$M$15,$M$16)</f>
        <v>2.9735576667381522</v>
      </c>
    </row>
    <row r="252" spans="1:9">
      <c r="A252" t="s">
        <v>883</v>
      </c>
      <c r="B252">
        <v>1059860</v>
      </c>
      <c r="C252" s="4">
        <f>STANDARDIZE(Table2[[#This Row],[experience_growth]],$M$2,$M$3)</f>
        <v>3.0352060993562618E-2</v>
      </c>
      <c r="D252">
        <v>100</v>
      </c>
      <c r="E252" s="4">
        <f>STANDARDIZE(Table2[[#This Row],[speed]],$M$7,$M$8)</f>
        <v>1.164584613319799</v>
      </c>
      <c r="F252">
        <v>100</v>
      </c>
      <c r="G252" s="4">
        <f>STANDARDIZE(Table2[[#This Row],[sp_attack]],$M$11,$M$12)</f>
        <v>0.8868852804043027</v>
      </c>
      <c r="H252">
        <v>100</v>
      </c>
      <c r="I252" s="4">
        <f>STANDARDIZE(Table2[[#This Row],[sp_defense]],$M$15,$M$16)</f>
        <v>1.0410177244793544</v>
      </c>
    </row>
    <row r="253" spans="1:9">
      <c r="A253" t="s">
        <v>887</v>
      </c>
      <c r="B253">
        <v>1059860</v>
      </c>
      <c r="C253" s="4">
        <f>STANDARDIZE(Table2[[#This Row],[experience_growth]],$M$2,$M$3)</f>
        <v>3.0352060993562618E-2</v>
      </c>
      <c r="D253">
        <v>70</v>
      </c>
      <c r="E253" s="4">
        <f>STANDARDIZE(Table2[[#This Row],[speed]],$M$7,$M$8)</f>
        <v>0.1267974643887462</v>
      </c>
      <c r="F253">
        <v>65</v>
      </c>
      <c r="G253" s="4">
        <f>STANDARDIZE(Table2[[#This Row],[sp_attack]],$M$11,$M$12)</f>
        <v>-0.19490330453020094</v>
      </c>
      <c r="H253">
        <v>55</v>
      </c>
      <c r="I253" s="4">
        <f>STANDARDIZE(Table2[[#This Row],[sp_defense]],$M$15,$M$16)</f>
        <v>-0.56943222740297705</v>
      </c>
    </row>
    <row r="254" spans="1:9">
      <c r="A254" t="s">
        <v>889</v>
      </c>
      <c r="B254">
        <v>1059860</v>
      </c>
      <c r="C254" s="4">
        <f>STANDARDIZE(Table2[[#This Row],[experience_growth]],$M$2,$M$3)</f>
        <v>3.0352060993562618E-2</v>
      </c>
      <c r="D254">
        <v>95</v>
      </c>
      <c r="E254" s="4">
        <f>STANDARDIZE(Table2[[#This Row],[speed]],$M$7,$M$8)</f>
        <v>0.99162008849795691</v>
      </c>
      <c r="F254">
        <v>85</v>
      </c>
      <c r="G254" s="4">
        <f>STANDARDIZE(Table2[[#This Row],[sp_attack]],$M$11,$M$12)</f>
        <v>0.42326160114665828</v>
      </c>
      <c r="H254">
        <v>65</v>
      </c>
      <c r="I254" s="4">
        <f>STANDARDIZE(Table2[[#This Row],[sp_defense]],$M$15,$M$16)</f>
        <v>-0.21155446031801453</v>
      </c>
    </row>
    <row r="255" spans="1:9">
      <c r="A255" t="s">
        <v>892</v>
      </c>
      <c r="B255">
        <v>1059860</v>
      </c>
      <c r="C255" s="4">
        <f>STANDARDIZE(Table2[[#This Row],[experience_growth]],$M$2,$M$3)</f>
        <v>3.0352060993562618E-2</v>
      </c>
      <c r="D255">
        <v>145</v>
      </c>
      <c r="E255" s="4">
        <f>STANDARDIZE(Table2[[#This Row],[speed]],$M$7,$M$8)</f>
        <v>2.7212653367163786</v>
      </c>
      <c r="F255">
        <v>145</v>
      </c>
      <c r="G255" s="4">
        <f>STANDARDIZE(Table2[[#This Row],[sp_attack]],$M$11,$M$12)</f>
        <v>2.2777563181772358</v>
      </c>
      <c r="H255">
        <v>85</v>
      </c>
      <c r="I255" s="4">
        <f>STANDARDIZE(Table2[[#This Row],[sp_defense]],$M$15,$M$16)</f>
        <v>0.5042010738519106</v>
      </c>
    </row>
    <row r="256" spans="1:9">
      <c r="A256" t="s">
        <v>896</v>
      </c>
      <c r="B256">
        <v>1059860</v>
      </c>
      <c r="C256" s="4">
        <f>STANDARDIZE(Table2[[#This Row],[experience_growth]],$M$2,$M$3)</f>
        <v>3.0352060993562618E-2</v>
      </c>
      <c r="D256">
        <v>45</v>
      </c>
      <c r="E256" s="4">
        <f>STANDARDIZE(Table2[[#This Row],[speed]],$M$7,$M$8)</f>
        <v>-0.73802515972046456</v>
      </c>
      <c r="F256">
        <v>70</v>
      </c>
      <c r="G256" s="4">
        <f>STANDARDIZE(Table2[[#This Row],[sp_attack]],$M$11,$M$12)</f>
        <v>-4.0362078110986133E-2</v>
      </c>
      <c r="H256">
        <v>50</v>
      </c>
      <c r="I256" s="4">
        <f>STANDARDIZE(Table2[[#This Row],[sp_defense]],$M$15,$M$16)</f>
        <v>-0.74837111094545838</v>
      </c>
    </row>
    <row r="257" spans="1:9">
      <c r="A257" t="s">
        <v>899</v>
      </c>
      <c r="B257">
        <v>1059860</v>
      </c>
      <c r="C257" s="4">
        <f>STANDARDIZE(Table2[[#This Row],[experience_growth]],$M$2,$M$3)</f>
        <v>3.0352060993562618E-2</v>
      </c>
      <c r="D257">
        <v>55</v>
      </c>
      <c r="E257" s="4">
        <f>STANDARDIZE(Table2[[#This Row],[speed]],$M$7,$M$8)</f>
        <v>-0.39209611007678025</v>
      </c>
      <c r="F257">
        <v>85</v>
      </c>
      <c r="G257" s="4">
        <f>STANDARDIZE(Table2[[#This Row],[sp_attack]],$M$11,$M$12)</f>
        <v>0.42326160114665828</v>
      </c>
      <c r="H257">
        <v>60</v>
      </c>
      <c r="I257" s="4">
        <f>STANDARDIZE(Table2[[#This Row],[sp_defense]],$M$15,$M$16)</f>
        <v>-0.39049334386049583</v>
      </c>
    </row>
    <row r="258" spans="1:9">
      <c r="A258" t="s">
        <v>902</v>
      </c>
      <c r="B258">
        <v>1059860</v>
      </c>
      <c r="C258" s="4">
        <f>STANDARDIZE(Table2[[#This Row],[experience_growth]],$M$2,$M$3)</f>
        <v>3.0352060993562618E-2</v>
      </c>
      <c r="D258">
        <v>100</v>
      </c>
      <c r="E258" s="4">
        <f>STANDARDIZE(Table2[[#This Row],[speed]],$M$7,$M$8)</f>
        <v>1.164584613319799</v>
      </c>
      <c r="F258">
        <v>130</v>
      </c>
      <c r="G258" s="4">
        <f>STANDARDIZE(Table2[[#This Row],[sp_attack]],$M$11,$M$12)</f>
        <v>1.8141326389195915</v>
      </c>
      <c r="H258">
        <v>80</v>
      </c>
      <c r="I258" s="4">
        <f>STANDARDIZE(Table2[[#This Row],[sp_defense]],$M$15,$M$16)</f>
        <v>0.32526219030942927</v>
      </c>
    </row>
    <row r="259" spans="1:9">
      <c r="A259" t="s">
        <v>906</v>
      </c>
      <c r="B259">
        <v>1059860</v>
      </c>
      <c r="C259" s="4">
        <f>STANDARDIZE(Table2[[#This Row],[experience_growth]],$M$2,$M$3)</f>
        <v>3.0352060993562618E-2</v>
      </c>
      <c r="D259">
        <v>40</v>
      </c>
      <c r="E259" s="4">
        <f>STANDARDIZE(Table2[[#This Row],[speed]],$M$7,$M$8)</f>
        <v>-0.91098968454230667</v>
      </c>
      <c r="F259">
        <v>50</v>
      </c>
      <c r="G259" s="4">
        <f>STANDARDIZE(Table2[[#This Row],[sp_attack]],$M$11,$M$12)</f>
        <v>-0.65852698378784535</v>
      </c>
      <c r="H259">
        <v>50</v>
      </c>
      <c r="I259" s="4">
        <f>STANDARDIZE(Table2[[#This Row],[sp_defense]],$M$15,$M$16)</f>
        <v>-0.74837111094545838</v>
      </c>
    </row>
    <row r="260" spans="1:9">
      <c r="A260" t="s">
        <v>908</v>
      </c>
      <c r="B260">
        <v>1059860</v>
      </c>
      <c r="C260" s="4">
        <f>STANDARDIZE(Table2[[#This Row],[experience_growth]],$M$2,$M$3)</f>
        <v>3.0352060993562618E-2</v>
      </c>
      <c r="D260">
        <v>50</v>
      </c>
      <c r="E260" s="4">
        <f>STANDARDIZE(Table2[[#This Row],[speed]],$M$7,$M$8)</f>
        <v>-0.56506063489862235</v>
      </c>
      <c r="F260">
        <v>60</v>
      </c>
      <c r="G260" s="4">
        <f>STANDARDIZE(Table2[[#This Row],[sp_attack]],$M$11,$M$12)</f>
        <v>-0.34944453094941574</v>
      </c>
      <c r="H260">
        <v>70</v>
      </c>
      <c r="I260" s="4">
        <f>STANDARDIZE(Table2[[#This Row],[sp_defense]],$M$15,$M$16)</f>
        <v>-3.2615576775533256E-2</v>
      </c>
    </row>
    <row r="261" spans="1:9">
      <c r="A261" t="s">
        <v>910</v>
      </c>
      <c r="B261">
        <v>1059860</v>
      </c>
      <c r="C261" s="4">
        <f>STANDARDIZE(Table2[[#This Row],[experience_growth]],$M$2,$M$3)</f>
        <v>3.0352060993562618E-2</v>
      </c>
      <c r="D261">
        <v>70</v>
      </c>
      <c r="E261" s="4">
        <f>STANDARDIZE(Table2[[#This Row],[speed]],$M$7,$M$8)</f>
        <v>0.1267974643887462</v>
      </c>
      <c r="F261">
        <v>95</v>
      </c>
      <c r="G261" s="4">
        <f>STANDARDIZE(Table2[[#This Row],[sp_attack]],$M$11,$M$12)</f>
        <v>0.73234405398508784</v>
      </c>
      <c r="H261">
        <v>110</v>
      </c>
      <c r="I261" s="4">
        <f>STANDARDIZE(Table2[[#This Row],[sp_defense]],$M$15,$M$16)</f>
        <v>1.398895491564317</v>
      </c>
    </row>
    <row r="262" spans="1:9">
      <c r="A262" t="s">
        <v>914</v>
      </c>
      <c r="B262">
        <v>1000000</v>
      </c>
      <c r="C262" s="4">
        <f>STANDARDIZE(Table2[[#This Row],[experience_growth]],$M$2,$M$3)</f>
        <v>-0.34317567959862233</v>
      </c>
      <c r="D262">
        <v>35</v>
      </c>
      <c r="E262" s="4">
        <f>STANDARDIZE(Table2[[#This Row],[speed]],$M$7,$M$8)</f>
        <v>-1.0839542093641488</v>
      </c>
      <c r="F262">
        <v>30</v>
      </c>
      <c r="G262" s="4">
        <f>STANDARDIZE(Table2[[#This Row],[sp_attack]],$M$11,$M$12)</f>
        <v>-1.2766918894647046</v>
      </c>
      <c r="H262">
        <v>30</v>
      </c>
      <c r="I262" s="4">
        <f>STANDARDIZE(Table2[[#This Row],[sp_defense]],$M$15,$M$16)</f>
        <v>-1.4641266451153834</v>
      </c>
    </row>
    <row r="263" spans="1:9">
      <c r="A263" t="s">
        <v>917</v>
      </c>
      <c r="B263">
        <v>1000000</v>
      </c>
      <c r="C263" s="4">
        <f>STANDARDIZE(Table2[[#This Row],[experience_growth]],$M$2,$M$3)</f>
        <v>-0.34317567959862233</v>
      </c>
      <c r="D263">
        <v>70</v>
      </c>
      <c r="E263" s="4">
        <f>STANDARDIZE(Table2[[#This Row],[speed]],$M$7,$M$8)</f>
        <v>0.1267974643887462</v>
      </c>
      <c r="F263">
        <v>60</v>
      </c>
      <c r="G263" s="4">
        <f>STANDARDIZE(Table2[[#This Row],[sp_attack]],$M$11,$M$12)</f>
        <v>-0.34944453094941574</v>
      </c>
      <c r="H263">
        <v>60</v>
      </c>
      <c r="I263" s="4">
        <f>STANDARDIZE(Table2[[#This Row],[sp_defense]],$M$15,$M$16)</f>
        <v>-0.39049334386049583</v>
      </c>
    </row>
    <row r="264" spans="1:9">
      <c r="A264" t="s">
        <v>921</v>
      </c>
      <c r="B264">
        <v>1000000</v>
      </c>
      <c r="C264" s="4">
        <f>STANDARDIZE(Table2[[#This Row],[experience_growth]],$M$2,$M$3)</f>
        <v>-0.34317567959862233</v>
      </c>
      <c r="D264">
        <v>60</v>
      </c>
      <c r="E264" s="4">
        <f>STANDARDIZE(Table2[[#This Row],[speed]],$M$7,$M$8)</f>
        <v>-0.21913158525493809</v>
      </c>
      <c r="F264">
        <v>30</v>
      </c>
      <c r="G264" s="4">
        <f>STANDARDIZE(Table2[[#This Row],[sp_attack]],$M$11,$M$12)</f>
        <v>-1.2766918894647046</v>
      </c>
      <c r="H264">
        <v>41</v>
      </c>
      <c r="I264" s="4">
        <f>STANDARDIZE(Table2[[#This Row],[sp_defense]],$M$15,$M$16)</f>
        <v>-1.0704611013219247</v>
      </c>
    </row>
    <row r="265" spans="1:9">
      <c r="A265" t="s">
        <v>924</v>
      </c>
      <c r="B265">
        <v>1000000</v>
      </c>
      <c r="C265" s="4">
        <f>STANDARDIZE(Table2[[#This Row],[experience_growth]],$M$2,$M$3)</f>
        <v>-0.34317567959862233</v>
      </c>
      <c r="D265">
        <v>100</v>
      </c>
      <c r="E265" s="4">
        <f>STANDARDIZE(Table2[[#This Row],[speed]],$M$7,$M$8)</f>
        <v>1.164584613319799</v>
      </c>
      <c r="F265">
        <v>50</v>
      </c>
      <c r="G265" s="4">
        <f>STANDARDIZE(Table2[[#This Row],[sp_attack]],$M$11,$M$12)</f>
        <v>-0.65852698378784535</v>
      </c>
      <c r="H265">
        <v>61</v>
      </c>
      <c r="I265" s="4">
        <f>STANDARDIZE(Table2[[#This Row],[sp_defense]],$M$15,$M$16)</f>
        <v>-0.35470556715199958</v>
      </c>
    </row>
    <row r="266" spans="1:9">
      <c r="A266" t="s">
        <v>926</v>
      </c>
      <c r="B266">
        <v>1000000</v>
      </c>
      <c r="C266" s="4">
        <f>STANDARDIZE(Table2[[#This Row],[experience_growth]],$M$2,$M$3)</f>
        <v>-0.34317567959862233</v>
      </c>
      <c r="D266">
        <v>20</v>
      </c>
      <c r="E266" s="4">
        <f>STANDARDIZE(Table2[[#This Row],[speed]],$M$7,$M$8)</f>
        <v>-1.6028477838296753</v>
      </c>
      <c r="F266">
        <v>20</v>
      </c>
      <c r="G266" s="4">
        <f>STANDARDIZE(Table2[[#This Row],[sp_attack]],$M$11,$M$12)</f>
        <v>-1.5857743423031341</v>
      </c>
      <c r="H266">
        <v>30</v>
      </c>
      <c r="I266" s="4">
        <f>STANDARDIZE(Table2[[#This Row],[sp_defense]],$M$15,$M$16)</f>
        <v>-1.4641266451153834</v>
      </c>
    </row>
    <row r="267" spans="1:9">
      <c r="A267" t="s">
        <v>928</v>
      </c>
      <c r="B267">
        <v>1000000</v>
      </c>
      <c r="C267" s="4">
        <f>STANDARDIZE(Table2[[#This Row],[experience_growth]],$M$2,$M$3)</f>
        <v>-0.34317567959862233</v>
      </c>
      <c r="D267">
        <v>15</v>
      </c>
      <c r="E267" s="4">
        <f>STANDARDIZE(Table2[[#This Row],[speed]],$M$7,$M$8)</f>
        <v>-1.7758123086515174</v>
      </c>
      <c r="F267">
        <v>25</v>
      </c>
      <c r="G267" s="4">
        <f>STANDARDIZE(Table2[[#This Row],[sp_attack]],$M$11,$M$12)</f>
        <v>-1.4312331158839193</v>
      </c>
      <c r="H267">
        <v>25</v>
      </c>
      <c r="I267" s="4">
        <f>STANDARDIZE(Table2[[#This Row],[sp_defense]],$M$15,$M$16)</f>
        <v>-1.6430655286578648</v>
      </c>
    </row>
    <row r="268" spans="1:9">
      <c r="A268" t="s">
        <v>931</v>
      </c>
      <c r="B268">
        <v>1000000</v>
      </c>
      <c r="C268" s="4">
        <f>STANDARDIZE(Table2[[#This Row],[experience_growth]],$M$2,$M$3)</f>
        <v>-0.34317567959862233</v>
      </c>
      <c r="D268">
        <v>65</v>
      </c>
      <c r="E268" s="4">
        <f>STANDARDIZE(Table2[[#This Row],[speed]],$M$7,$M$8)</f>
        <v>-4.6167060433095944E-2</v>
      </c>
      <c r="F268">
        <v>100</v>
      </c>
      <c r="G268" s="4">
        <f>STANDARDIZE(Table2[[#This Row],[sp_attack]],$M$11,$M$12)</f>
        <v>0.8868852804043027</v>
      </c>
      <c r="H268">
        <v>50</v>
      </c>
      <c r="I268" s="4">
        <f>STANDARDIZE(Table2[[#This Row],[sp_defense]],$M$15,$M$16)</f>
        <v>-0.74837111094545838</v>
      </c>
    </row>
    <row r="269" spans="1:9">
      <c r="A269" t="s">
        <v>933</v>
      </c>
      <c r="B269">
        <v>1000000</v>
      </c>
      <c r="C269" s="4">
        <f>STANDARDIZE(Table2[[#This Row],[experience_growth]],$M$2,$M$3)</f>
        <v>-0.34317567959862233</v>
      </c>
      <c r="D269">
        <v>15</v>
      </c>
      <c r="E269" s="4">
        <f>STANDARDIZE(Table2[[#This Row],[speed]],$M$7,$M$8)</f>
        <v>-1.7758123086515174</v>
      </c>
      <c r="F269">
        <v>25</v>
      </c>
      <c r="G269" s="4">
        <f>STANDARDIZE(Table2[[#This Row],[sp_attack]],$M$11,$M$12)</f>
        <v>-1.4312331158839193</v>
      </c>
      <c r="H269">
        <v>25</v>
      </c>
      <c r="I269" s="4">
        <f>STANDARDIZE(Table2[[#This Row],[sp_defense]],$M$15,$M$16)</f>
        <v>-1.6430655286578648</v>
      </c>
    </row>
    <row r="270" spans="1:9">
      <c r="A270" t="s">
        <v>936</v>
      </c>
      <c r="B270">
        <v>1000000</v>
      </c>
      <c r="C270" s="4">
        <f>STANDARDIZE(Table2[[#This Row],[experience_growth]],$M$2,$M$3)</f>
        <v>-0.34317567959862233</v>
      </c>
      <c r="D270">
        <v>65</v>
      </c>
      <c r="E270" s="4">
        <f>STANDARDIZE(Table2[[#This Row],[speed]],$M$7,$M$8)</f>
        <v>-4.6167060433095944E-2</v>
      </c>
      <c r="F270">
        <v>50</v>
      </c>
      <c r="G270" s="4">
        <f>STANDARDIZE(Table2[[#This Row],[sp_attack]],$M$11,$M$12)</f>
        <v>-0.65852698378784535</v>
      </c>
      <c r="H270">
        <v>90</v>
      </c>
      <c r="I270" s="4">
        <f>STANDARDIZE(Table2[[#This Row],[sp_defense]],$M$15,$M$16)</f>
        <v>0.68313995739439182</v>
      </c>
    </row>
    <row r="271" spans="1:9">
      <c r="A271" t="s">
        <v>940</v>
      </c>
      <c r="B271">
        <v>1059860</v>
      </c>
      <c r="C271" s="4">
        <f>STANDARDIZE(Table2[[#This Row],[experience_growth]],$M$2,$M$3)</f>
        <v>3.0352060993562618E-2</v>
      </c>
      <c r="D271">
        <v>30</v>
      </c>
      <c r="E271" s="4">
        <f>STANDARDIZE(Table2[[#This Row],[speed]],$M$7,$M$8)</f>
        <v>-1.2569187341859909</v>
      </c>
      <c r="F271">
        <v>40</v>
      </c>
      <c r="G271" s="4">
        <f>STANDARDIZE(Table2[[#This Row],[sp_attack]],$M$11,$M$12)</f>
        <v>-0.96760943662627497</v>
      </c>
      <c r="H271">
        <v>50</v>
      </c>
      <c r="I271" s="4">
        <f>STANDARDIZE(Table2[[#This Row],[sp_defense]],$M$15,$M$16)</f>
        <v>-0.74837111094545838</v>
      </c>
    </row>
    <row r="272" spans="1:9">
      <c r="A272" t="s">
        <v>943</v>
      </c>
      <c r="B272">
        <v>1059860</v>
      </c>
      <c r="C272" s="4">
        <f>STANDARDIZE(Table2[[#This Row],[experience_growth]],$M$2,$M$3)</f>
        <v>3.0352060993562618E-2</v>
      </c>
      <c r="D272">
        <v>50</v>
      </c>
      <c r="E272" s="4">
        <f>STANDARDIZE(Table2[[#This Row],[speed]],$M$7,$M$8)</f>
        <v>-0.56506063489862235</v>
      </c>
      <c r="F272">
        <v>60</v>
      </c>
      <c r="G272" s="4">
        <f>STANDARDIZE(Table2[[#This Row],[sp_attack]],$M$11,$M$12)</f>
        <v>-0.34944453094941574</v>
      </c>
      <c r="H272">
        <v>70</v>
      </c>
      <c r="I272" s="4">
        <f>STANDARDIZE(Table2[[#This Row],[sp_defense]],$M$15,$M$16)</f>
        <v>-3.2615576775533256E-2</v>
      </c>
    </row>
    <row r="273" spans="1:9">
      <c r="A273" t="s">
        <v>946</v>
      </c>
      <c r="B273">
        <v>1059860</v>
      </c>
      <c r="C273" s="4">
        <f>STANDARDIZE(Table2[[#This Row],[experience_growth]],$M$2,$M$3)</f>
        <v>3.0352060993562618E-2</v>
      </c>
      <c r="D273">
        <v>70</v>
      </c>
      <c r="E273" s="4">
        <f>STANDARDIZE(Table2[[#This Row],[speed]],$M$7,$M$8)</f>
        <v>0.1267974643887462</v>
      </c>
      <c r="F273">
        <v>90</v>
      </c>
      <c r="G273" s="4">
        <f>STANDARDIZE(Table2[[#This Row],[sp_attack]],$M$11,$M$12)</f>
        <v>0.57780282756587309</v>
      </c>
      <c r="H273">
        <v>100</v>
      </c>
      <c r="I273" s="4">
        <f>STANDARDIZE(Table2[[#This Row],[sp_defense]],$M$15,$M$16)</f>
        <v>1.0410177244793544</v>
      </c>
    </row>
    <row r="274" spans="1:9">
      <c r="A274" t="s">
        <v>950</v>
      </c>
      <c r="B274">
        <v>1059860</v>
      </c>
      <c r="C274" s="4">
        <f>STANDARDIZE(Table2[[#This Row],[experience_growth]],$M$2,$M$3)</f>
        <v>3.0352060993562618E-2</v>
      </c>
      <c r="D274">
        <v>30</v>
      </c>
      <c r="E274" s="4">
        <f>STANDARDIZE(Table2[[#This Row],[speed]],$M$7,$M$8)</f>
        <v>-1.2569187341859909</v>
      </c>
      <c r="F274">
        <v>30</v>
      </c>
      <c r="G274" s="4">
        <f>STANDARDIZE(Table2[[#This Row],[sp_attack]],$M$11,$M$12)</f>
        <v>-1.2766918894647046</v>
      </c>
      <c r="H274">
        <v>30</v>
      </c>
      <c r="I274" s="4">
        <f>STANDARDIZE(Table2[[#This Row],[sp_defense]],$M$15,$M$16)</f>
        <v>-1.4641266451153834</v>
      </c>
    </row>
    <row r="275" spans="1:9">
      <c r="A275" t="s">
        <v>953</v>
      </c>
      <c r="B275">
        <v>1059860</v>
      </c>
      <c r="C275" s="4">
        <f>STANDARDIZE(Table2[[#This Row],[experience_growth]],$M$2,$M$3)</f>
        <v>3.0352060993562618E-2</v>
      </c>
      <c r="D275">
        <v>60</v>
      </c>
      <c r="E275" s="4">
        <f>STANDARDIZE(Table2[[#This Row],[speed]],$M$7,$M$8)</f>
        <v>-0.21913158525493809</v>
      </c>
      <c r="F275">
        <v>60</v>
      </c>
      <c r="G275" s="4">
        <f>STANDARDIZE(Table2[[#This Row],[sp_attack]],$M$11,$M$12)</f>
        <v>-0.34944453094941574</v>
      </c>
      <c r="H275">
        <v>40</v>
      </c>
      <c r="I275" s="4">
        <f>STANDARDIZE(Table2[[#This Row],[sp_defense]],$M$15,$M$16)</f>
        <v>-1.1062488780304209</v>
      </c>
    </row>
    <row r="276" spans="1:9">
      <c r="A276" t="s">
        <v>956</v>
      </c>
      <c r="B276">
        <v>1059860</v>
      </c>
      <c r="C276" s="4">
        <f>STANDARDIZE(Table2[[#This Row],[experience_growth]],$M$2,$M$3)</f>
        <v>3.0352060993562618E-2</v>
      </c>
      <c r="D276">
        <v>80</v>
      </c>
      <c r="E276" s="4">
        <f>STANDARDIZE(Table2[[#This Row],[speed]],$M$7,$M$8)</f>
        <v>0.47272651403243049</v>
      </c>
      <c r="F276">
        <v>90</v>
      </c>
      <c r="G276" s="4">
        <f>STANDARDIZE(Table2[[#This Row],[sp_attack]],$M$11,$M$12)</f>
        <v>0.57780282756587309</v>
      </c>
      <c r="H276">
        <v>60</v>
      </c>
      <c r="I276" s="4">
        <f>STANDARDIZE(Table2[[#This Row],[sp_defense]],$M$15,$M$16)</f>
        <v>-0.39049334386049583</v>
      </c>
    </row>
    <row r="277" spans="1:9">
      <c r="A277" t="s">
        <v>960</v>
      </c>
      <c r="B277">
        <v>1059860</v>
      </c>
      <c r="C277" s="4">
        <f>STANDARDIZE(Table2[[#This Row],[experience_growth]],$M$2,$M$3)</f>
        <v>3.0352060993562618E-2</v>
      </c>
      <c r="D277">
        <v>85</v>
      </c>
      <c r="E277" s="4">
        <f>STANDARDIZE(Table2[[#This Row],[speed]],$M$7,$M$8)</f>
        <v>0.64569103885427259</v>
      </c>
      <c r="F277">
        <v>30</v>
      </c>
      <c r="G277" s="4">
        <f>STANDARDIZE(Table2[[#This Row],[sp_attack]],$M$11,$M$12)</f>
        <v>-1.2766918894647046</v>
      </c>
      <c r="H277">
        <v>30</v>
      </c>
      <c r="I277" s="4">
        <f>STANDARDIZE(Table2[[#This Row],[sp_defense]],$M$15,$M$16)</f>
        <v>-1.4641266451153834</v>
      </c>
    </row>
    <row r="278" spans="1:9">
      <c r="A278" t="s">
        <v>963</v>
      </c>
      <c r="B278">
        <v>1059860</v>
      </c>
      <c r="C278" s="4">
        <f>STANDARDIZE(Table2[[#This Row],[experience_growth]],$M$2,$M$3)</f>
        <v>3.0352060993562618E-2</v>
      </c>
      <c r="D278">
        <v>125</v>
      </c>
      <c r="E278" s="4">
        <f>STANDARDIZE(Table2[[#This Row],[speed]],$M$7,$M$8)</f>
        <v>2.0294072374290097</v>
      </c>
      <c r="F278">
        <v>75</v>
      </c>
      <c r="G278" s="4">
        <f>STANDARDIZE(Table2[[#This Row],[sp_attack]],$M$11,$M$12)</f>
        <v>0.11417914830822867</v>
      </c>
      <c r="H278">
        <v>50</v>
      </c>
      <c r="I278" s="4">
        <f>STANDARDIZE(Table2[[#This Row],[sp_defense]],$M$15,$M$16)</f>
        <v>-0.74837111094545838</v>
      </c>
    </row>
    <row r="279" spans="1:9">
      <c r="A279" t="s">
        <v>967</v>
      </c>
      <c r="B279">
        <v>1000000</v>
      </c>
      <c r="C279" s="4">
        <f>STANDARDIZE(Table2[[#This Row],[experience_growth]],$M$2,$M$3)</f>
        <v>-0.34317567959862233</v>
      </c>
      <c r="D279">
        <v>85</v>
      </c>
      <c r="E279" s="4">
        <f>STANDARDIZE(Table2[[#This Row],[speed]],$M$7,$M$8)</f>
        <v>0.64569103885427259</v>
      </c>
      <c r="F279">
        <v>55</v>
      </c>
      <c r="G279" s="4">
        <f>STANDARDIZE(Table2[[#This Row],[sp_attack]],$M$11,$M$12)</f>
        <v>-0.50398575736863049</v>
      </c>
      <c r="H279">
        <v>30</v>
      </c>
      <c r="I279" s="4">
        <f>STANDARDIZE(Table2[[#This Row],[sp_defense]],$M$15,$M$16)</f>
        <v>-1.4641266451153834</v>
      </c>
    </row>
    <row r="280" spans="1:9">
      <c r="A280" t="s">
        <v>971</v>
      </c>
      <c r="B280">
        <v>1000000</v>
      </c>
      <c r="C280" s="4">
        <f>STANDARDIZE(Table2[[#This Row],[experience_growth]],$M$2,$M$3)</f>
        <v>-0.34317567959862233</v>
      </c>
      <c r="D280">
        <v>65</v>
      </c>
      <c r="E280" s="4">
        <f>STANDARDIZE(Table2[[#This Row],[speed]],$M$7,$M$8)</f>
        <v>-4.6167060433095944E-2</v>
      </c>
      <c r="F280">
        <v>95</v>
      </c>
      <c r="G280" s="4">
        <f>STANDARDIZE(Table2[[#This Row],[sp_attack]],$M$11,$M$12)</f>
        <v>0.73234405398508784</v>
      </c>
      <c r="H280">
        <v>70</v>
      </c>
      <c r="I280" s="4">
        <f>STANDARDIZE(Table2[[#This Row],[sp_defense]],$M$15,$M$16)</f>
        <v>-3.2615576775533256E-2</v>
      </c>
    </row>
    <row r="281" spans="1:9">
      <c r="A281" t="s">
        <v>975</v>
      </c>
      <c r="B281">
        <v>1250000</v>
      </c>
      <c r="C281" s="4">
        <f>STANDARDIZE(Table2[[#This Row],[experience_growth]],$M$2,$M$3)</f>
        <v>1.2168299192661662</v>
      </c>
      <c r="D281">
        <v>40</v>
      </c>
      <c r="E281" s="4">
        <f>STANDARDIZE(Table2[[#This Row],[speed]],$M$7,$M$8)</f>
        <v>-0.91098968454230667</v>
      </c>
      <c r="F281">
        <v>45</v>
      </c>
      <c r="G281" s="4">
        <f>STANDARDIZE(Table2[[#This Row],[sp_attack]],$M$11,$M$12)</f>
        <v>-0.8130682102070601</v>
      </c>
      <c r="H281">
        <v>35</v>
      </c>
      <c r="I281" s="4">
        <f>STANDARDIZE(Table2[[#This Row],[sp_defense]],$M$15,$M$16)</f>
        <v>-1.2851877615729022</v>
      </c>
    </row>
    <row r="282" spans="1:9">
      <c r="A282" t="s">
        <v>978</v>
      </c>
      <c r="B282">
        <v>1250000</v>
      </c>
      <c r="C282" s="4">
        <f>STANDARDIZE(Table2[[#This Row],[experience_growth]],$M$2,$M$3)</f>
        <v>1.2168299192661662</v>
      </c>
      <c r="D282">
        <v>50</v>
      </c>
      <c r="E282" s="4">
        <f>STANDARDIZE(Table2[[#This Row],[speed]],$M$7,$M$8)</f>
        <v>-0.56506063489862235</v>
      </c>
      <c r="F282">
        <v>65</v>
      </c>
      <c r="G282" s="4">
        <f>STANDARDIZE(Table2[[#This Row],[sp_attack]],$M$11,$M$12)</f>
        <v>-0.19490330453020094</v>
      </c>
      <c r="H282">
        <v>55</v>
      </c>
      <c r="I282" s="4">
        <f>STANDARDIZE(Table2[[#This Row],[sp_defense]],$M$15,$M$16)</f>
        <v>-0.56943222740297705</v>
      </c>
    </row>
    <row r="283" spans="1:9">
      <c r="A283" t="s">
        <v>981</v>
      </c>
      <c r="B283">
        <v>1250000</v>
      </c>
      <c r="C283" s="4">
        <f>STANDARDIZE(Table2[[#This Row],[experience_growth]],$M$2,$M$3)</f>
        <v>1.2168299192661662</v>
      </c>
      <c r="D283">
        <v>100</v>
      </c>
      <c r="E283" s="4">
        <f>STANDARDIZE(Table2[[#This Row],[speed]],$M$7,$M$8)</f>
        <v>1.164584613319799</v>
      </c>
      <c r="F283">
        <v>165</v>
      </c>
      <c r="G283" s="4">
        <f>STANDARDIZE(Table2[[#This Row],[sp_attack]],$M$11,$M$12)</f>
        <v>2.8959212238540952</v>
      </c>
      <c r="H283">
        <v>135</v>
      </c>
      <c r="I283" s="4">
        <f>STANDARDIZE(Table2[[#This Row],[sp_defense]],$M$15,$M$16)</f>
        <v>2.2935899092767231</v>
      </c>
    </row>
    <row r="284" spans="1:9">
      <c r="A284" t="s">
        <v>985</v>
      </c>
      <c r="B284">
        <v>1000000</v>
      </c>
      <c r="C284" s="4">
        <f>STANDARDIZE(Table2[[#This Row],[experience_growth]],$M$2,$M$3)</f>
        <v>-0.34317567959862233</v>
      </c>
      <c r="D284">
        <v>65</v>
      </c>
      <c r="E284" s="4">
        <f>STANDARDIZE(Table2[[#This Row],[speed]],$M$7,$M$8)</f>
        <v>-4.6167060433095944E-2</v>
      </c>
      <c r="F284">
        <v>50</v>
      </c>
      <c r="G284" s="4">
        <f>STANDARDIZE(Table2[[#This Row],[sp_attack]],$M$11,$M$12)</f>
        <v>-0.65852698378784535</v>
      </c>
      <c r="H284">
        <v>52</v>
      </c>
      <c r="I284" s="4">
        <f>STANDARDIZE(Table2[[#This Row],[sp_defense]],$M$15,$M$16)</f>
        <v>-0.67679555752846587</v>
      </c>
    </row>
    <row r="285" spans="1:9">
      <c r="A285" t="s">
        <v>989</v>
      </c>
      <c r="B285">
        <v>1000000</v>
      </c>
      <c r="C285" s="4">
        <f>STANDARDIZE(Table2[[#This Row],[experience_growth]],$M$2,$M$3)</f>
        <v>-0.34317567959862233</v>
      </c>
      <c r="D285">
        <v>80</v>
      </c>
      <c r="E285" s="4">
        <f>STANDARDIZE(Table2[[#This Row],[speed]],$M$7,$M$8)</f>
        <v>0.47272651403243049</v>
      </c>
      <c r="F285">
        <v>100</v>
      </c>
      <c r="G285" s="4">
        <f>STANDARDIZE(Table2[[#This Row],[sp_attack]],$M$11,$M$12)</f>
        <v>0.8868852804043027</v>
      </c>
      <c r="H285">
        <v>82</v>
      </c>
      <c r="I285" s="4">
        <f>STANDARDIZE(Table2[[#This Row],[sp_defense]],$M$15,$M$16)</f>
        <v>0.39683774372642178</v>
      </c>
    </row>
    <row r="286" spans="1:9">
      <c r="A286" t="s">
        <v>992</v>
      </c>
      <c r="B286">
        <v>1640000</v>
      </c>
      <c r="C286" s="4">
        <f>STANDARDIZE(Table2[[#This Row],[experience_growth]],$M$2,$M$3)</f>
        <v>3.6504386534952364</v>
      </c>
      <c r="D286">
        <v>35</v>
      </c>
      <c r="E286" s="4">
        <f>STANDARDIZE(Table2[[#This Row],[speed]],$M$7,$M$8)</f>
        <v>-1.0839542093641488</v>
      </c>
      <c r="F286">
        <v>40</v>
      </c>
      <c r="G286" s="4">
        <f>STANDARDIZE(Table2[[#This Row],[sp_attack]],$M$11,$M$12)</f>
        <v>-0.96760943662627497</v>
      </c>
      <c r="H286">
        <v>60</v>
      </c>
      <c r="I286" s="4">
        <f>STANDARDIZE(Table2[[#This Row],[sp_defense]],$M$15,$M$16)</f>
        <v>-0.39049334386049583</v>
      </c>
    </row>
    <row r="287" spans="1:9">
      <c r="A287" t="s">
        <v>995</v>
      </c>
      <c r="B287">
        <v>1640000</v>
      </c>
      <c r="C287" s="4">
        <f>STANDARDIZE(Table2[[#This Row],[experience_growth]],$M$2,$M$3)</f>
        <v>3.6504386534952364</v>
      </c>
      <c r="D287">
        <v>70</v>
      </c>
      <c r="E287" s="4">
        <f>STANDARDIZE(Table2[[#This Row],[speed]],$M$7,$M$8)</f>
        <v>0.1267974643887462</v>
      </c>
      <c r="F287">
        <v>60</v>
      </c>
      <c r="G287" s="4">
        <f>STANDARDIZE(Table2[[#This Row],[sp_attack]],$M$11,$M$12)</f>
        <v>-0.34944453094941574</v>
      </c>
      <c r="H287">
        <v>60</v>
      </c>
      <c r="I287" s="4">
        <f>STANDARDIZE(Table2[[#This Row],[sp_defense]],$M$15,$M$16)</f>
        <v>-0.39049334386049583</v>
      </c>
    </row>
    <row r="288" spans="1:9">
      <c r="A288" t="s">
        <v>999</v>
      </c>
      <c r="B288">
        <v>1250000</v>
      </c>
      <c r="C288" s="4">
        <f>STANDARDIZE(Table2[[#This Row],[experience_growth]],$M$2,$M$3)</f>
        <v>1.2168299192661662</v>
      </c>
      <c r="D288">
        <v>30</v>
      </c>
      <c r="E288" s="4">
        <f>STANDARDIZE(Table2[[#This Row],[speed]],$M$7,$M$8)</f>
        <v>-1.2569187341859909</v>
      </c>
      <c r="F288">
        <v>35</v>
      </c>
      <c r="G288" s="4">
        <f>STANDARDIZE(Table2[[#This Row],[sp_attack]],$M$11,$M$12)</f>
        <v>-1.1221506630454898</v>
      </c>
      <c r="H288">
        <v>35</v>
      </c>
      <c r="I288" s="4">
        <f>STANDARDIZE(Table2[[#This Row],[sp_defense]],$M$15,$M$16)</f>
        <v>-1.2851877615729022</v>
      </c>
    </row>
    <row r="289" spans="1:9">
      <c r="A289" t="s">
        <v>1003</v>
      </c>
      <c r="B289">
        <v>1250000</v>
      </c>
      <c r="C289" s="4">
        <f>STANDARDIZE(Table2[[#This Row],[experience_growth]],$M$2,$M$3)</f>
        <v>1.2168299192661662</v>
      </c>
      <c r="D289">
        <v>90</v>
      </c>
      <c r="E289" s="4">
        <f>STANDARDIZE(Table2[[#This Row],[speed]],$M$7,$M$8)</f>
        <v>0.81865556367611481</v>
      </c>
      <c r="F289">
        <v>55</v>
      </c>
      <c r="G289" s="4">
        <f>STANDARDIZE(Table2[[#This Row],[sp_attack]],$M$11,$M$12)</f>
        <v>-0.50398575736863049</v>
      </c>
      <c r="H289">
        <v>55</v>
      </c>
      <c r="I289" s="4">
        <f>STANDARDIZE(Table2[[#This Row],[sp_defense]],$M$15,$M$16)</f>
        <v>-0.56943222740297705</v>
      </c>
    </row>
    <row r="290" spans="1:9">
      <c r="A290" t="s">
        <v>1006</v>
      </c>
      <c r="B290">
        <v>1250000</v>
      </c>
      <c r="C290" s="4">
        <f>STANDARDIZE(Table2[[#This Row],[experience_growth]],$M$2,$M$3)</f>
        <v>1.2168299192661662</v>
      </c>
      <c r="D290">
        <v>100</v>
      </c>
      <c r="E290" s="4">
        <f>STANDARDIZE(Table2[[#This Row],[speed]],$M$7,$M$8)</f>
        <v>1.164584613319799</v>
      </c>
      <c r="F290">
        <v>95</v>
      </c>
      <c r="G290" s="4">
        <f>STANDARDIZE(Table2[[#This Row],[sp_attack]],$M$11,$M$12)</f>
        <v>0.73234405398508784</v>
      </c>
      <c r="H290">
        <v>65</v>
      </c>
      <c r="I290" s="4">
        <f>STANDARDIZE(Table2[[#This Row],[sp_defense]],$M$15,$M$16)</f>
        <v>-0.21155446031801453</v>
      </c>
    </row>
    <row r="291" spans="1:9">
      <c r="A291" t="s">
        <v>1010</v>
      </c>
      <c r="B291">
        <v>600000</v>
      </c>
      <c r="C291" s="4">
        <f>STANDARDIZE(Table2[[#This Row],[experience_growth]],$M$2,$M$3)</f>
        <v>-2.8391846377822842</v>
      </c>
      <c r="D291">
        <v>40</v>
      </c>
      <c r="E291" s="4">
        <f>STANDARDIZE(Table2[[#This Row],[speed]],$M$7,$M$8)</f>
        <v>-0.91098968454230667</v>
      </c>
      <c r="F291">
        <v>30</v>
      </c>
      <c r="G291" s="4">
        <f>STANDARDIZE(Table2[[#This Row],[sp_attack]],$M$11,$M$12)</f>
        <v>-1.2766918894647046</v>
      </c>
      <c r="H291">
        <v>30</v>
      </c>
      <c r="I291" s="4">
        <f>STANDARDIZE(Table2[[#This Row],[sp_defense]],$M$15,$M$16)</f>
        <v>-1.4641266451153834</v>
      </c>
    </row>
    <row r="292" spans="1:9">
      <c r="A292" t="s">
        <v>1014</v>
      </c>
      <c r="B292">
        <v>600000</v>
      </c>
      <c r="C292" s="4">
        <f>STANDARDIZE(Table2[[#This Row],[experience_growth]],$M$2,$M$3)</f>
        <v>-2.8391846377822842</v>
      </c>
      <c r="D292">
        <v>160</v>
      </c>
      <c r="E292" s="4">
        <f>STANDARDIZE(Table2[[#This Row],[speed]],$M$7,$M$8)</f>
        <v>3.2401589111819047</v>
      </c>
      <c r="F292">
        <v>50</v>
      </c>
      <c r="G292" s="4">
        <f>STANDARDIZE(Table2[[#This Row],[sp_attack]],$M$11,$M$12)</f>
        <v>-0.65852698378784535</v>
      </c>
      <c r="H292">
        <v>50</v>
      </c>
      <c r="I292" s="4">
        <f>STANDARDIZE(Table2[[#This Row],[sp_defense]],$M$15,$M$16)</f>
        <v>-0.74837111094545838</v>
      </c>
    </row>
    <row r="293" spans="1:9">
      <c r="A293" t="s">
        <v>1018</v>
      </c>
      <c r="B293">
        <v>600000</v>
      </c>
      <c r="C293" s="4">
        <f>STANDARDIZE(Table2[[#This Row],[experience_growth]],$M$2,$M$3)</f>
        <v>-2.8391846377822842</v>
      </c>
      <c r="D293">
        <v>40</v>
      </c>
      <c r="E293" s="4">
        <f>STANDARDIZE(Table2[[#This Row],[speed]],$M$7,$M$8)</f>
        <v>-0.91098968454230667</v>
      </c>
      <c r="F293">
        <v>30</v>
      </c>
      <c r="G293" s="4">
        <f>STANDARDIZE(Table2[[#This Row],[sp_attack]],$M$11,$M$12)</f>
        <v>-1.2766918894647046</v>
      </c>
      <c r="H293">
        <v>30</v>
      </c>
      <c r="I293" s="4">
        <f>STANDARDIZE(Table2[[#This Row],[sp_defense]],$M$15,$M$16)</f>
        <v>-1.4641266451153834</v>
      </c>
    </row>
    <row r="294" spans="1:9">
      <c r="A294" t="s">
        <v>1022</v>
      </c>
      <c r="B294">
        <v>1059860</v>
      </c>
      <c r="C294" s="4">
        <f>STANDARDIZE(Table2[[#This Row],[experience_growth]],$M$2,$M$3)</f>
        <v>3.0352060993562618E-2</v>
      </c>
      <c r="D294">
        <v>28</v>
      </c>
      <c r="E294" s="4">
        <f>STANDARDIZE(Table2[[#This Row],[speed]],$M$7,$M$8)</f>
        <v>-1.3261045441147279</v>
      </c>
      <c r="F294">
        <v>51</v>
      </c>
      <c r="G294" s="4">
        <f>STANDARDIZE(Table2[[#This Row],[sp_attack]],$M$11,$M$12)</f>
        <v>-0.6276187385040024</v>
      </c>
      <c r="H294">
        <v>23</v>
      </c>
      <c r="I294" s="4">
        <f>STANDARDIZE(Table2[[#This Row],[sp_defense]],$M$15,$M$16)</f>
        <v>-1.7146410820748572</v>
      </c>
    </row>
    <row r="295" spans="1:9">
      <c r="A295" t="s">
        <v>1026</v>
      </c>
      <c r="B295">
        <v>1059860</v>
      </c>
      <c r="C295" s="4">
        <f>STANDARDIZE(Table2[[#This Row],[experience_growth]],$M$2,$M$3)</f>
        <v>3.0352060993562618E-2</v>
      </c>
      <c r="D295">
        <v>48</v>
      </c>
      <c r="E295" s="4">
        <f>STANDARDIZE(Table2[[#This Row],[speed]],$M$7,$M$8)</f>
        <v>-0.63424644482735926</v>
      </c>
      <c r="F295">
        <v>71</v>
      </c>
      <c r="G295" s="4">
        <f>STANDARDIZE(Table2[[#This Row],[sp_attack]],$M$11,$M$12)</f>
        <v>-9.4538328271431722E-3</v>
      </c>
      <c r="H295">
        <v>43</v>
      </c>
      <c r="I295" s="4">
        <f>STANDARDIZE(Table2[[#This Row],[sp_defense]],$M$15,$M$16)</f>
        <v>-0.99888554790493211</v>
      </c>
    </row>
    <row r="296" spans="1:9">
      <c r="A296" t="s">
        <v>1029</v>
      </c>
      <c r="B296">
        <v>1059860</v>
      </c>
      <c r="C296" s="4">
        <f>STANDARDIZE(Table2[[#This Row],[experience_growth]],$M$2,$M$3)</f>
        <v>3.0352060993562618E-2</v>
      </c>
      <c r="D296">
        <v>68</v>
      </c>
      <c r="E296" s="4">
        <f>STANDARDIZE(Table2[[#This Row],[speed]],$M$7,$M$8)</f>
        <v>5.7611654460009348E-2</v>
      </c>
      <c r="F296">
        <v>91</v>
      </c>
      <c r="G296" s="4">
        <f>STANDARDIZE(Table2[[#This Row],[sp_attack]],$M$11,$M$12)</f>
        <v>0.60871107284971604</v>
      </c>
      <c r="H296">
        <v>73</v>
      </c>
      <c r="I296" s="4">
        <f>STANDARDIZE(Table2[[#This Row],[sp_defense]],$M$15,$M$16)</f>
        <v>7.4747753349955509E-2</v>
      </c>
    </row>
    <row r="297" spans="1:9">
      <c r="A297" t="s">
        <v>1033</v>
      </c>
      <c r="B297">
        <v>1640000</v>
      </c>
      <c r="C297" s="4">
        <f>STANDARDIZE(Table2[[#This Row],[experience_growth]],$M$2,$M$3)</f>
        <v>3.6504386534952364</v>
      </c>
      <c r="D297">
        <v>25</v>
      </c>
      <c r="E297" s="4">
        <f>STANDARDIZE(Table2[[#This Row],[speed]],$M$7,$M$8)</f>
        <v>-1.4298832590078332</v>
      </c>
      <c r="F297">
        <v>20</v>
      </c>
      <c r="G297" s="4">
        <f>STANDARDIZE(Table2[[#This Row],[sp_attack]],$M$11,$M$12)</f>
        <v>-1.5857743423031341</v>
      </c>
      <c r="H297">
        <v>30</v>
      </c>
      <c r="I297" s="4">
        <f>STANDARDIZE(Table2[[#This Row],[sp_defense]],$M$15,$M$16)</f>
        <v>-1.4641266451153834</v>
      </c>
    </row>
    <row r="298" spans="1:9">
      <c r="A298" t="s">
        <v>1036</v>
      </c>
      <c r="B298">
        <v>1640000</v>
      </c>
      <c r="C298" s="4">
        <f>STANDARDIZE(Table2[[#This Row],[experience_growth]],$M$2,$M$3)</f>
        <v>3.6504386534952364</v>
      </c>
      <c r="D298">
        <v>50</v>
      </c>
      <c r="E298" s="4">
        <f>STANDARDIZE(Table2[[#This Row],[speed]],$M$7,$M$8)</f>
        <v>-0.56506063489862235</v>
      </c>
      <c r="F298">
        <v>40</v>
      </c>
      <c r="G298" s="4">
        <f>STANDARDIZE(Table2[[#This Row],[sp_attack]],$M$11,$M$12)</f>
        <v>-0.96760943662627497</v>
      </c>
      <c r="H298">
        <v>60</v>
      </c>
      <c r="I298" s="4">
        <f>STANDARDIZE(Table2[[#This Row],[sp_defense]],$M$15,$M$16)</f>
        <v>-0.39049334386049583</v>
      </c>
    </row>
    <row r="299" spans="1:9">
      <c r="A299" t="s">
        <v>1039</v>
      </c>
      <c r="B299">
        <v>800000</v>
      </c>
      <c r="C299" s="4">
        <f>STANDARDIZE(Table2[[#This Row],[experience_growth]],$M$2,$M$3)</f>
        <v>-1.5911801586904533</v>
      </c>
      <c r="D299">
        <v>20</v>
      </c>
      <c r="E299" s="4">
        <f>STANDARDIZE(Table2[[#This Row],[speed]],$M$7,$M$8)</f>
        <v>-1.6028477838296753</v>
      </c>
      <c r="F299">
        <v>20</v>
      </c>
      <c r="G299" s="4">
        <f>STANDARDIZE(Table2[[#This Row],[sp_attack]],$M$11,$M$12)</f>
        <v>-1.5857743423031341</v>
      </c>
      <c r="H299">
        <v>40</v>
      </c>
      <c r="I299" s="4">
        <f>STANDARDIZE(Table2[[#This Row],[sp_defense]],$M$15,$M$16)</f>
        <v>-1.1062488780304209</v>
      </c>
    </row>
    <row r="300" spans="1:9">
      <c r="A300" t="s">
        <v>1043</v>
      </c>
      <c r="B300">
        <v>1000000</v>
      </c>
      <c r="C300" s="4">
        <f>STANDARDIZE(Table2[[#This Row],[experience_growth]],$M$2,$M$3)</f>
        <v>-0.34317567959862233</v>
      </c>
      <c r="D300">
        <v>30</v>
      </c>
      <c r="E300" s="4">
        <f>STANDARDIZE(Table2[[#This Row],[speed]],$M$7,$M$8)</f>
        <v>-1.2569187341859909</v>
      </c>
      <c r="F300">
        <v>45</v>
      </c>
      <c r="G300" s="4">
        <f>STANDARDIZE(Table2[[#This Row],[sp_attack]],$M$11,$M$12)</f>
        <v>-0.8130682102070601</v>
      </c>
      <c r="H300">
        <v>90</v>
      </c>
      <c r="I300" s="4">
        <f>STANDARDIZE(Table2[[#This Row],[sp_defense]],$M$15,$M$16)</f>
        <v>0.68313995739439182</v>
      </c>
    </row>
    <row r="301" spans="1:9">
      <c r="A301" t="s">
        <v>1047</v>
      </c>
      <c r="B301">
        <v>800000</v>
      </c>
      <c r="C301" s="4">
        <f>STANDARDIZE(Table2[[#This Row],[experience_growth]],$M$2,$M$3)</f>
        <v>-1.5911801586904533</v>
      </c>
      <c r="D301">
        <v>50</v>
      </c>
      <c r="E301" s="4">
        <f>STANDARDIZE(Table2[[#This Row],[speed]],$M$7,$M$8)</f>
        <v>-0.56506063489862235</v>
      </c>
      <c r="F301">
        <v>35</v>
      </c>
      <c r="G301" s="4">
        <f>STANDARDIZE(Table2[[#This Row],[sp_attack]],$M$11,$M$12)</f>
        <v>-1.1221506630454898</v>
      </c>
      <c r="H301">
        <v>35</v>
      </c>
      <c r="I301" s="4">
        <f>STANDARDIZE(Table2[[#This Row],[sp_defense]],$M$15,$M$16)</f>
        <v>-1.2851877615729022</v>
      </c>
    </row>
    <row r="302" spans="1:9">
      <c r="A302" t="s">
        <v>1050</v>
      </c>
      <c r="B302">
        <v>800000</v>
      </c>
      <c r="C302" s="4">
        <f>STANDARDIZE(Table2[[#This Row],[experience_growth]],$M$2,$M$3)</f>
        <v>-1.5911801586904533</v>
      </c>
      <c r="D302">
        <v>90</v>
      </c>
      <c r="E302" s="4">
        <f>STANDARDIZE(Table2[[#This Row],[speed]],$M$7,$M$8)</f>
        <v>0.81865556367611481</v>
      </c>
      <c r="F302">
        <v>55</v>
      </c>
      <c r="G302" s="4">
        <f>STANDARDIZE(Table2[[#This Row],[sp_attack]],$M$11,$M$12)</f>
        <v>-0.50398575736863049</v>
      </c>
      <c r="H302">
        <v>55</v>
      </c>
      <c r="I302" s="4">
        <f>STANDARDIZE(Table2[[#This Row],[sp_defense]],$M$15,$M$16)</f>
        <v>-0.56943222740297705</v>
      </c>
    </row>
    <row r="303" spans="1:9">
      <c r="A303" t="s">
        <v>1053</v>
      </c>
      <c r="B303">
        <v>1059860</v>
      </c>
      <c r="C303" s="4">
        <f>STANDARDIZE(Table2[[#This Row],[experience_growth]],$M$2,$M$3)</f>
        <v>3.0352060993562618E-2</v>
      </c>
      <c r="D303">
        <v>20</v>
      </c>
      <c r="E303" s="4">
        <f>STANDARDIZE(Table2[[#This Row],[speed]],$M$7,$M$8)</f>
        <v>-1.6028477838296753</v>
      </c>
      <c r="F303">
        <v>85</v>
      </c>
      <c r="G303" s="4">
        <f>STANDARDIZE(Table2[[#This Row],[sp_attack]],$M$11,$M$12)</f>
        <v>0.42326160114665828</v>
      </c>
      <c r="H303">
        <v>115</v>
      </c>
      <c r="I303" s="4">
        <f>STANDARDIZE(Table2[[#This Row],[sp_defense]],$M$15,$M$16)</f>
        <v>1.5778343751067982</v>
      </c>
    </row>
    <row r="304" spans="1:9">
      <c r="A304" t="s">
        <v>1057</v>
      </c>
      <c r="B304">
        <v>800000</v>
      </c>
      <c r="C304" s="4">
        <f>STANDARDIZE(Table2[[#This Row],[experience_growth]],$M$2,$M$3)</f>
        <v>-1.5911801586904533</v>
      </c>
      <c r="D304">
        <v>50</v>
      </c>
      <c r="E304" s="4">
        <f>STANDARDIZE(Table2[[#This Row],[speed]],$M$7,$M$8)</f>
        <v>-0.56506063489862235</v>
      </c>
      <c r="F304">
        <v>55</v>
      </c>
      <c r="G304" s="4">
        <f>STANDARDIZE(Table2[[#This Row],[sp_attack]],$M$11,$M$12)</f>
        <v>-0.50398575736863049</v>
      </c>
      <c r="H304">
        <v>95</v>
      </c>
      <c r="I304" s="4">
        <f>STANDARDIZE(Table2[[#This Row],[sp_defense]],$M$15,$M$16)</f>
        <v>0.86207884093687315</v>
      </c>
    </row>
    <row r="305" spans="1:9">
      <c r="A305" t="s">
        <v>1061</v>
      </c>
      <c r="B305">
        <v>1250000</v>
      </c>
      <c r="C305" s="4">
        <f>STANDARDIZE(Table2[[#This Row],[experience_growth]],$M$2,$M$3)</f>
        <v>1.2168299192661662</v>
      </c>
      <c r="D305">
        <v>30</v>
      </c>
      <c r="E305" s="4">
        <f>STANDARDIZE(Table2[[#This Row],[speed]],$M$7,$M$8)</f>
        <v>-1.2569187341859909</v>
      </c>
      <c r="F305">
        <v>40</v>
      </c>
      <c r="G305" s="4">
        <f>STANDARDIZE(Table2[[#This Row],[sp_attack]],$M$11,$M$12)</f>
        <v>-0.96760943662627497</v>
      </c>
      <c r="H305">
        <v>40</v>
      </c>
      <c r="I305" s="4">
        <f>STANDARDIZE(Table2[[#This Row],[sp_defense]],$M$15,$M$16)</f>
        <v>-1.1062488780304209</v>
      </c>
    </row>
    <row r="306" spans="1:9">
      <c r="A306" t="s">
        <v>1063</v>
      </c>
      <c r="B306">
        <v>1250000</v>
      </c>
      <c r="C306" s="4">
        <f>STANDARDIZE(Table2[[#This Row],[experience_growth]],$M$2,$M$3)</f>
        <v>1.2168299192661662</v>
      </c>
      <c r="D306">
        <v>40</v>
      </c>
      <c r="E306" s="4">
        <f>STANDARDIZE(Table2[[#This Row],[speed]],$M$7,$M$8)</f>
        <v>-0.91098968454230667</v>
      </c>
      <c r="F306">
        <v>50</v>
      </c>
      <c r="G306" s="4">
        <f>STANDARDIZE(Table2[[#This Row],[sp_attack]],$M$11,$M$12)</f>
        <v>-0.65852698378784535</v>
      </c>
      <c r="H306">
        <v>50</v>
      </c>
      <c r="I306" s="4">
        <f>STANDARDIZE(Table2[[#This Row],[sp_defense]],$M$15,$M$16)</f>
        <v>-0.74837111094545838</v>
      </c>
    </row>
    <row r="307" spans="1:9">
      <c r="A307" t="s">
        <v>1065</v>
      </c>
      <c r="B307">
        <v>1250000</v>
      </c>
      <c r="C307" s="4">
        <f>STANDARDIZE(Table2[[#This Row],[experience_growth]],$M$2,$M$3)</f>
        <v>1.2168299192661662</v>
      </c>
      <c r="D307">
        <v>50</v>
      </c>
      <c r="E307" s="4">
        <f>STANDARDIZE(Table2[[#This Row],[speed]],$M$7,$M$8)</f>
        <v>-0.56506063489862235</v>
      </c>
      <c r="F307">
        <v>60</v>
      </c>
      <c r="G307" s="4">
        <f>STANDARDIZE(Table2[[#This Row],[sp_attack]],$M$11,$M$12)</f>
        <v>-0.34944453094941574</v>
      </c>
      <c r="H307">
        <v>80</v>
      </c>
      <c r="I307" s="4">
        <f>STANDARDIZE(Table2[[#This Row],[sp_defense]],$M$15,$M$16)</f>
        <v>0.32526219030942927</v>
      </c>
    </row>
    <row r="308" spans="1:9">
      <c r="A308" t="s">
        <v>1069</v>
      </c>
      <c r="B308">
        <v>1000000</v>
      </c>
      <c r="C308" s="4">
        <f>STANDARDIZE(Table2[[#This Row],[experience_growth]],$M$2,$M$3)</f>
        <v>-0.34317567959862233</v>
      </c>
      <c r="D308">
        <v>60</v>
      </c>
      <c r="E308" s="4">
        <f>STANDARDIZE(Table2[[#This Row],[speed]],$M$7,$M$8)</f>
        <v>-0.21913158525493809</v>
      </c>
      <c r="F308">
        <v>40</v>
      </c>
      <c r="G308" s="4">
        <f>STANDARDIZE(Table2[[#This Row],[sp_attack]],$M$11,$M$12)</f>
        <v>-0.96760943662627497</v>
      </c>
      <c r="H308">
        <v>55</v>
      </c>
      <c r="I308" s="4">
        <f>STANDARDIZE(Table2[[#This Row],[sp_defense]],$M$15,$M$16)</f>
        <v>-0.56943222740297705</v>
      </c>
    </row>
    <row r="309" spans="1:9">
      <c r="A309" t="s">
        <v>1071</v>
      </c>
      <c r="B309">
        <v>1000000</v>
      </c>
      <c r="C309" s="4">
        <f>STANDARDIZE(Table2[[#This Row],[experience_growth]],$M$2,$M$3)</f>
        <v>-0.34317567959862233</v>
      </c>
      <c r="D309">
        <v>100</v>
      </c>
      <c r="E309" s="4">
        <f>STANDARDIZE(Table2[[#This Row],[speed]],$M$7,$M$8)</f>
        <v>1.164584613319799</v>
      </c>
      <c r="F309">
        <v>80</v>
      </c>
      <c r="G309" s="4">
        <f>STANDARDIZE(Table2[[#This Row],[sp_attack]],$M$11,$M$12)</f>
        <v>0.26872037472744348</v>
      </c>
      <c r="H309">
        <v>85</v>
      </c>
      <c r="I309" s="4">
        <f>STANDARDIZE(Table2[[#This Row],[sp_defense]],$M$15,$M$16)</f>
        <v>0.5042010738519106</v>
      </c>
    </row>
    <row r="310" spans="1:9">
      <c r="A310" t="s">
        <v>1074</v>
      </c>
      <c r="B310">
        <v>1250000</v>
      </c>
      <c r="C310" s="4">
        <f>STANDARDIZE(Table2[[#This Row],[experience_growth]],$M$2,$M$3)</f>
        <v>1.2168299192661662</v>
      </c>
      <c r="D310">
        <v>65</v>
      </c>
      <c r="E310" s="4">
        <f>STANDARDIZE(Table2[[#This Row],[speed]],$M$7,$M$8)</f>
        <v>-4.6167060433095944E-2</v>
      </c>
      <c r="F310">
        <v>65</v>
      </c>
      <c r="G310" s="4">
        <f>STANDARDIZE(Table2[[#This Row],[sp_attack]],$M$11,$M$12)</f>
        <v>-0.19490330453020094</v>
      </c>
      <c r="H310">
        <v>40</v>
      </c>
      <c r="I310" s="4">
        <f>STANDARDIZE(Table2[[#This Row],[sp_defense]],$M$15,$M$16)</f>
        <v>-1.1062488780304209</v>
      </c>
    </row>
    <row r="311" spans="1:9">
      <c r="A311" t="s">
        <v>1077</v>
      </c>
      <c r="B311">
        <v>1250000</v>
      </c>
      <c r="C311" s="4">
        <f>STANDARDIZE(Table2[[#This Row],[experience_growth]],$M$2,$M$3)</f>
        <v>1.2168299192661662</v>
      </c>
      <c r="D311">
        <v>135</v>
      </c>
      <c r="E311" s="4">
        <f>STANDARDIZE(Table2[[#This Row],[speed]],$M$7,$M$8)</f>
        <v>2.375336287072694</v>
      </c>
      <c r="F311">
        <v>135</v>
      </c>
      <c r="G311" s="4">
        <f>STANDARDIZE(Table2[[#This Row],[sp_attack]],$M$11,$M$12)</f>
        <v>1.9686738653388063</v>
      </c>
      <c r="H311">
        <v>80</v>
      </c>
      <c r="I311" s="4">
        <f>STANDARDIZE(Table2[[#This Row],[sp_defense]],$M$15,$M$16)</f>
        <v>0.32526219030942927</v>
      </c>
    </row>
    <row r="312" spans="1:9">
      <c r="A312" t="s">
        <v>1081</v>
      </c>
      <c r="B312">
        <v>1000000</v>
      </c>
      <c r="C312" s="4">
        <f>STANDARDIZE(Table2[[#This Row],[experience_growth]],$M$2,$M$3)</f>
        <v>-0.34317567959862233</v>
      </c>
      <c r="D312">
        <v>95</v>
      </c>
      <c r="E312" s="4">
        <f>STANDARDIZE(Table2[[#This Row],[speed]],$M$7,$M$8)</f>
        <v>0.99162008849795691</v>
      </c>
      <c r="F312">
        <v>85</v>
      </c>
      <c r="G312" s="4">
        <f>STANDARDIZE(Table2[[#This Row],[sp_attack]],$M$11,$M$12)</f>
        <v>0.42326160114665828</v>
      </c>
      <c r="H312">
        <v>75</v>
      </c>
      <c r="I312" s="4">
        <f>STANDARDIZE(Table2[[#This Row],[sp_defense]],$M$15,$M$16)</f>
        <v>0.14632330676694802</v>
      </c>
    </row>
    <row r="313" spans="1:9">
      <c r="A313" t="s">
        <v>1084</v>
      </c>
      <c r="B313">
        <v>1000000</v>
      </c>
      <c r="C313" s="4">
        <f>STANDARDIZE(Table2[[#This Row],[experience_growth]],$M$2,$M$3)</f>
        <v>-0.34317567959862233</v>
      </c>
      <c r="D313">
        <v>95</v>
      </c>
      <c r="E313" s="4">
        <f>STANDARDIZE(Table2[[#This Row],[speed]],$M$7,$M$8)</f>
        <v>0.99162008849795691</v>
      </c>
      <c r="F313">
        <v>75</v>
      </c>
      <c r="G313" s="4">
        <f>STANDARDIZE(Table2[[#This Row],[sp_attack]],$M$11,$M$12)</f>
        <v>0.11417914830822867</v>
      </c>
      <c r="H313">
        <v>85</v>
      </c>
      <c r="I313" s="4">
        <f>STANDARDIZE(Table2[[#This Row],[sp_defense]],$M$15,$M$16)</f>
        <v>0.5042010738519106</v>
      </c>
    </row>
    <row r="314" spans="1:9">
      <c r="A314" t="s">
        <v>1088</v>
      </c>
      <c r="B314">
        <v>600000</v>
      </c>
      <c r="C314" s="4">
        <f>STANDARDIZE(Table2[[#This Row],[experience_growth]],$M$2,$M$3)</f>
        <v>-2.8391846377822842</v>
      </c>
      <c r="D314">
        <v>85</v>
      </c>
      <c r="E314" s="4">
        <f>STANDARDIZE(Table2[[#This Row],[speed]],$M$7,$M$8)</f>
        <v>0.64569103885427259</v>
      </c>
      <c r="F314">
        <v>47</v>
      </c>
      <c r="G314" s="4">
        <f>STANDARDIZE(Table2[[#This Row],[sp_attack]],$M$11,$M$12)</f>
        <v>-0.7512517196393742</v>
      </c>
      <c r="H314">
        <v>85</v>
      </c>
      <c r="I314" s="4">
        <f>STANDARDIZE(Table2[[#This Row],[sp_defense]],$M$15,$M$16)</f>
        <v>0.5042010738519106</v>
      </c>
    </row>
    <row r="315" spans="1:9">
      <c r="A315" t="s">
        <v>1091</v>
      </c>
      <c r="B315">
        <v>1640000</v>
      </c>
      <c r="C315" s="4">
        <f>STANDARDIZE(Table2[[#This Row],[experience_growth]],$M$2,$M$3)</f>
        <v>3.6504386534952364</v>
      </c>
      <c r="D315">
        <v>85</v>
      </c>
      <c r="E315" s="4">
        <f>STANDARDIZE(Table2[[#This Row],[speed]],$M$7,$M$8)</f>
        <v>0.64569103885427259</v>
      </c>
      <c r="F315">
        <v>73</v>
      </c>
      <c r="G315" s="4">
        <f>STANDARDIZE(Table2[[#This Row],[sp_attack]],$M$11,$M$12)</f>
        <v>5.2362657740542745E-2</v>
      </c>
      <c r="H315">
        <v>85</v>
      </c>
      <c r="I315" s="4">
        <f>STANDARDIZE(Table2[[#This Row],[sp_defense]],$M$15,$M$16)</f>
        <v>0.5042010738519106</v>
      </c>
    </row>
    <row r="316" spans="1:9">
      <c r="A316" t="s">
        <v>1095</v>
      </c>
      <c r="B316">
        <v>1059860</v>
      </c>
      <c r="C316" s="4">
        <f>STANDARDIZE(Table2[[#This Row],[experience_growth]],$M$2,$M$3)</f>
        <v>3.0352060993562618E-2</v>
      </c>
      <c r="D316">
        <v>65</v>
      </c>
      <c r="E316" s="4">
        <f>STANDARDIZE(Table2[[#This Row],[speed]],$M$7,$M$8)</f>
        <v>-4.6167060433095944E-2</v>
      </c>
      <c r="F316">
        <v>100</v>
      </c>
      <c r="G316" s="4">
        <f>STANDARDIZE(Table2[[#This Row],[sp_attack]],$M$11,$M$12)</f>
        <v>0.8868852804043027</v>
      </c>
      <c r="H316">
        <v>80</v>
      </c>
      <c r="I316" s="4">
        <f>STANDARDIZE(Table2[[#This Row],[sp_defense]],$M$15,$M$16)</f>
        <v>0.32526219030942927</v>
      </c>
    </row>
    <row r="317" spans="1:9">
      <c r="A317" t="s">
        <v>1099</v>
      </c>
      <c r="B317">
        <v>1640000</v>
      </c>
      <c r="C317" s="4">
        <f>STANDARDIZE(Table2[[#This Row],[experience_growth]],$M$2,$M$3)</f>
        <v>3.6504386534952364</v>
      </c>
      <c r="D317">
        <v>40</v>
      </c>
      <c r="E317" s="4">
        <f>STANDARDIZE(Table2[[#This Row],[speed]],$M$7,$M$8)</f>
        <v>-0.91098968454230667</v>
      </c>
      <c r="F317">
        <v>43</v>
      </c>
      <c r="G317" s="4">
        <f>STANDARDIZE(Table2[[#This Row],[sp_attack]],$M$11,$M$12)</f>
        <v>-0.874884700774746</v>
      </c>
      <c r="H317">
        <v>53</v>
      </c>
      <c r="I317" s="4">
        <f>STANDARDIZE(Table2[[#This Row],[sp_defense]],$M$15,$M$16)</f>
        <v>-0.64100778081996956</v>
      </c>
    </row>
    <row r="318" spans="1:9">
      <c r="A318" t="s">
        <v>1102</v>
      </c>
      <c r="B318">
        <v>1640000</v>
      </c>
      <c r="C318" s="4">
        <f>STANDARDIZE(Table2[[#This Row],[experience_growth]],$M$2,$M$3)</f>
        <v>3.6504386534952364</v>
      </c>
      <c r="D318">
        <v>55</v>
      </c>
      <c r="E318" s="4">
        <f>STANDARDIZE(Table2[[#This Row],[speed]],$M$7,$M$8)</f>
        <v>-0.39209611007678025</v>
      </c>
      <c r="F318">
        <v>73</v>
      </c>
      <c r="G318" s="4">
        <f>STANDARDIZE(Table2[[#This Row],[sp_attack]],$M$11,$M$12)</f>
        <v>5.2362657740542745E-2</v>
      </c>
      <c r="H318">
        <v>83</v>
      </c>
      <c r="I318" s="4">
        <f>STANDARDIZE(Table2[[#This Row],[sp_defense]],$M$15,$M$16)</f>
        <v>0.43262552043491803</v>
      </c>
    </row>
    <row r="319" spans="1:9">
      <c r="A319" t="s">
        <v>1106</v>
      </c>
      <c r="B319">
        <v>1250000</v>
      </c>
      <c r="C319" s="4">
        <f>STANDARDIZE(Table2[[#This Row],[experience_growth]],$M$2,$M$3)</f>
        <v>1.2168299192661662</v>
      </c>
      <c r="D319">
        <v>65</v>
      </c>
      <c r="E319" s="4">
        <f>STANDARDIZE(Table2[[#This Row],[speed]],$M$7,$M$8)</f>
        <v>-4.6167060433095944E-2</v>
      </c>
      <c r="F319">
        <v>65</v>
      </c>
      <c r="G319" s="4">
        <f>STANDARDIZE(Table2[[#This Row],[sp_attack]],$M$11,$M$12)</f>
        <v>-0.19490330453020094</v>
      </c>
      <c r="H319">
        <v>20</v>
      </c>
      <c r="I319" s="4">
        <f>STANDARDIZE(Table2[[#This Row],[sp_defense]],$M$15,$M$16)</f>
        <v>-1.822004412200346</v>
      </c>
    </row>
    <row r="320" spans="1:9">
      <c r="A320" t="s">
        <v>1109</v>
      </c>
      <c r="B320">
        <v>1250000</v>
      </c>
      <c r="C320" s="4">
        <f>STANDARDIZE(Table2[[#This Row],[experience_growth]],$M$2,$M$3)</f>
        <v>1.2168299192661662</v>
      </c>
      <c r="D320">
        <v>105</v>
      </c>
      <c r="E320" s="4">
        <f>STANDARDIZE(Table2[[#This Row],[speed]],$M$7,$M$8)</f>
        <v>1.3375491381416413</v>
      </c>
      <c r="F320">
        <v>110</v>
      </c>
      <c r="G320" s="4">
        <f>STANDARDIZE(Table2[[#This Row],[sp_attack]],$M$11,$M$12)</f>
        <v>1.1959677332427323</v>
      </c>
      <c r="H320">
        <v>65</v>
      </c>
      <c r="I320" s="4">
        <f>STANDARDIZE(Table2[[#This Row],[sp_defense]],$M$15,$M$16)</f>
        <v>-0.21155446031801453</v>
      </c>
    </row>
    <row r="321" spans="1:9">
      <c r="A321" t="s">
        <v>1113</v>
      </c>
      <c r="B321">
        <v>1640000</v>
      </c>
      <c r="C321" s="4">
        <f>STANDARDIZE(Table2[[#This Row],[experience_growth]],$M$2,$M$3)</f>
        <v>3.6504386534952364</v>
      </c>
      <c r="D321">
        <v>60</v>
      </c>
      <c r="E321" s="4">
        <f>STANDARDIZE(Table2[[#This Row],[speed]],$M$7,$M$8)</f>
        <v>-0.21913158525493809</v>
      </c>
      <c r="F321">
        <v>70</v>
      </c>
      <c r="G321" s="4">
        <f>STANDARDIZE(Table2[[#This Row],[sp_attack]],$M$11,$M$12)</f>
        <v>-4.0362078110986133E-2</v>
      </c>
      <c r="H321">
        <v>35</v>
      </c>
      <c r="I321" s="4">
        <f>STANDARDIZE(Table2[[#This Row],[sp_defense]],$M$15,$M$16)</f>
        <v>-1.2851877615729022</v>
      </c>
    </row>
    <row r="322" spans="1:9">
      <c r="A322" t="s">
        <v>1116</v>
      </c>
      <c r="B322">
        <v>1640000</v>
      </c>
      <c r="C322" s="4">
        <f>STANDARDIZE(Table2[[#This Row],[experience_growth]],$M$2,$M$3)</f>
        <v>3.6504386534952364</v>
      </c>
      <c r="D322">
        <v>60</v>
      </c>
      <c r="E322" s="4">
        <f>STANDARDIZE(Table2[[#This Row],[speed]],$M$7,$M$8)</f>
        <v>-0.21913158525493809</v>
      </c>
      <c r="F322">
        <v>90</v>
      </c>
      <c r="G322" s="4">
        <f>STANDARDIZE(Table2[[#This Row],[sp_attack]],$M$11,$M$12)</f>
        <v>0.57780282756587309</v>
      </c>
      <c r="H322">
        <v>45</v>
      </c>
      <c r="I322" s="4">
        <f>STANDARDIZE(Table2[[#This Row],[sp_defense]],$M$15,$M$16)</f>
        <v>-0.9273099944879396</v>
      </c>
    </row>
    <row r="323" spans="1:9">
      <c r="A323" t="s">
        <v>1120</v>
      </c>
      <c r="B323">
        <v>1000000</v>
      </c>
      <c r="C323" s="4">
        <f>STANDARDIZE(Table2[[#This Row],[experience_growth]],$M$2,$M$3)</f>
        <v>-0.34317567959862233</v>
      </c>
      <c r="D323">
        <v>35</v>
      </c>
      <c r="E323" s="4">
        <f>STANDARDIZE(Table2[[#This Row],[speed]],$M$7,$M$8)</f>
        <v>-1.0839542093641488</v>
      </c>
      <c r="F323">
        <v>65</v>
      </c>
      <c r="G323" s="4">
        <f>STANDARDIZE(Table2[[#This Row],[sp_attack]],$M$11,$M$12)</f>
        <v>-0.19490330453020094</v>
      </c>
      <c r="H323">
        <v>45</v>
      </c>
      <c r="I323" s="4">
        <f>STANDARDIZE(Table2[[#This Row],[sp_defense]],$M$15,$M$16)</f>
        <v>-0.9273099944879396</v>
      </c>
    </row>
    <row r="324" spans="1:9">
      <c r="A324" t="s">
        <v>1124</v>
      </c>
      <c r="B324">
        <v>1000000</v>
      </c>
      <c r="C324" s="4">
        <f>STANDARDIZE(Table2[[#This Row],[experience_growth]],$M$2,$M$3)</f>
        <v>-0.34317567959862233</v>
      </c>
      <c r="D324">
        <v>20</v>
      </c>
      <c r="E324" s="4">
        <f>STANDARDIZE(Table2[[#This Row],[speed]],$M$7,$M$8)</f>
        <v>-1.6028477838296753</v>
      </c>
      <c r="F324">
        <v>145</v>
      </c>
      <c r="G324" s="4">
        <f>STANDARDIZE(Table2[[#This Row],[sp_attack]],$M$11,$M$12)</f>
        <v>2.2777563181772358</v>
      </c>
      <c r="H324">
        <v>105</v>
      </c>
      <c r="I324" s="4">
        <f>STANDARDIZE(Table2[[#This Row],[sp_defense]],$M$15,$M$16)</f>
        <v>1.2199566080218356</v>
      </c>
    </row>
    <row r="325" spans="1:9">
      <c r="A325" t="s">
        <v>1128</v>
      </c>
      <c r="B325">
        <v>1000000</v>
      </c>
      <c r="C325" s="4">
        <f>STANDARDIZE(Table2[[#This Row],[experience_growth]],$M$2,$M$3)</f>
        <v>-0.34317567959862233</v>
      </c>
      <c r="D325">
        <v>20</v>
      </c>
      <c r="E325" s="4">
        <f>STANDARDIZE(Table2[[#This Row],[speed]],$M$7,$M$8)</f>
        <v>-1.6028477838296753</v>
      </c>
      <c r="F325">
        <v>85</v>
      </c>
      <c r="G325" s="4">
        <f>STANDARDIZE(Table2[[#This Row],[sp_attack]],$M$11,$M$12)</f>
        <v>0.42326160114665828</v>
      </c>
      <c r="H325">
        <v>70</v>
      </c>
      <c r="I325" s="4">
        <f>STANDARDIZE(Table2[[#This Row],[sp_defense]],$M$15,$M$16)</f>
        <v>-3.2615576775533256E-2</v>
      </c>
    </row>
    <row r="326" spans="1:9">
      <c r="A326" t="s">
        <v>1132</v>
      </c>
      <c r="B326">
        <v>800000</v>
      </c>
      <c r="C326" s="4">
        <f>STANDARDIZE(Table2[[#This Row],[experience_growth]],$M$2,$M$3)</f>
        <v>-1.5911801586904533</v>
      </c>
      <c r="D326">
        <v>60</v>
      </c>
      <c r="E326" s="4">
        <f>STANDARDIZE(Table2[[#This Row],[speed]],$M$7,$M$8)</f>
        <v>-0.21913158525493809</v>
      </c>
      <c r="F326">
        <v>70</v>
      </c>
      <c r="G326" s="4">
        <f>STANDARDIZE(Table2[[#This Row],[sp_attack]],$M$11,$M$12)</f>
        <v>-4.0362078110986133E-2</v>
      </c>
      <c r="H326">
        <v>80</v>
      </c>
      <c r="I326" s="4">
        <f>STANDARDIZE(Table2[[#This Row],[sp_defense]],$M$15,$M$16)</f>
        <v>0.32526219030942927</v>
      </c>
    </row>
    <row r="327" spans="1:9">
      <c r="A327" t="s">
        <v>1135</v>
      </c>
      <c r="B327">
        <v>800000</v>
      </c>
      <c r="C327" s="4">
        <f>STANDARDIZE(Table2[[#This Row],[experience_growth]],$M$2,$M$3)</f>
        <v>-1.5911801586904533</v>
      </c>
      <c r="D327">
        <v>80</v>
      </c>
      <c r="E327" s="4">
        <f>STANDARDIZE(Table2[[#This Row],[speed]],$M$7,$M$8)</f>
        <v>0.47272651403243049</v>
      </c>
      <c r="F327">
        <v>90</v>
      </c>
      <c r="G327" s="4">
        <f>STANDARDIZE(Table2[[#This Row],[sp_attack]],$M$11,$M$12)</f>
        <v>0.57780282756587309</v>
      </c>
      <c r="H327">
        <v>110</v>
      </c>
      <c r="I327" s="4">
        <f>STANDARDIZE(Table2[[#This Row],[sp_defense]],$M$15,$M$16)</f>
        <v>1.398895491564317</v>
      </c>
    </row>
    <row r="328" spans="1:9">
      <c r="A328" t="s">
        <v>1139</v>
      </c>
      <c r="B328">
        <v>800000</v>
      </c>
      <c r="C328" s="4">
        <f>STANDARDIZE(Table2[[#This Row],[experience_growth]],$M$2,$M$3)</f>
        <v>-1.5911801586904533</v>
      </c>
      <c r="D328">
        <v>60</v>
      </c>
      <c r="E328" s="4">
        <f>STANDARDIZE(Table2[[#This Row],[speed]],$M$7,$M$8)</f>
        <v>-0.21913158525493809</v>
      </c>
      <c r="F328">
        <v>60</v>
      </c>
      <c r="G328" s="4">
        <f>STANDARDIZE(Table2[[#This Row],[sp_attack]],$M$11,$M$12)</f>
        <v>-0.34944453094941574</v>
      </c>
      <c r="H328">
        <v>60</v>
      </c>
      <c r="I328" s="4">
        <f>STANDARDIZE(Table2[[#This Row],[sp_defense]],$M$15,$M$16)</f>
        <v>-0.39049334386049583</v>
      </c>
    </row>
    <row r="329" spans="1:9">
      <c r="A329" t="s">
        <v>1143</v>
      </c>
      <c r="B329">
        <v>1059860</v>
      </c>
      <c r="C329" s="4">
        <f>STANDARDIZE(Table2[[#This Row],[experience_growth]],$M$2,$M$3)</f>
        <v>3.0352060993562618E-2</v>
      </c>
      <c r="D329">
        <v>10</v>
      </c>
      <c r="E329" s="4">
        <f>STANDARDIZE(Table2[[#This Row],[speed]],$M$7,$M$8)</f>
        <v>-1.9487768334733595</v>
      </c>
      <c r="F329">
        <v>45</v>
      </c>
      <c r="G329" s="4">
        <f>STANDARDIZE(Table2[[#This Row],[sp_attack]],$M$11,$M$12)</f>
        <v>-0.8130682102070601</v>
      </c>
      <c r="H329">
        <v>45</v>
      </c>
      <c r="I329" s="4">
        <f>STANDARDIZE(Table2[[#This Row],[sp_defense]],$M$15,$M$16)</f>
        <v>-0.9273099944879396</v>
      </c>
    </row>
    <row r="330" spans="1:9">
      <c r="A330" t="s">
        <v>1146</v>
      </c>
      <c r="B330">
        <v>1059860</v>
      </c>
      <c r="C330" s="4">
        <f>STANDARDIZE(Table2[[#This Row],[experience_growth]],$M$2,$M$3)</f>
        <v>3.0352060993562618E-2</v>
      </c>
      <c r="D330">
        <v>70</v>
      </c>
      <c r="E330" s="4">
        <f>STANDARDIZE(Table2[[#This Row],[speed]],$M$7,$M$8)</f>
        <v>0.1267974643887462</v>
      </c>
      <c r="F330">
        <v>50</v>
      </c>
      <c r="G330" s="4">
        <f>STANDARDIZE(Table2[[#This Row],[sp_attack]],$M$11,$M$12)</f>
        <v>-0.65852698378784535</v>
      </c>
      <c r="H330">
        <v>50</v>
      </c>
      <c r="I330" s="4">
        <f>STANDARDIZE(Table2[[#This Row],[sp_defense]],$M$15,$M$16)</f>
        <v>-0.74837111094545838</v>
      </c>
    </row>
    <row r="331" spans="1:9">
      <c r="A331" t="s">
        <v>1148</v>
      </c>
      <c r="B331">
        <v>1059860</v>
      </c>
      <c r="C331" s="4">
        <f>STANDARDIZE(Table2[[#This Row],[experience_growth]],$M$2,$M$3)</f>
        <v>3.0352060993562618E-2</v>
      </c>
      <c r="D331">
        <v>100</v>
      </c>
      <c r="E331" s="4">
        <f>STANDARDIZE(Table2[[#This Row],[speed]],$M$7,$M$8)</f>
        <v>1.164584613319799</v>
      </c>
      <c r="F331">
        <v>80</v>
      </c>
      <c r="G331" s="4">
        <f>STANDARDIZE(Table2[[#This Row],[sp_attack]],$M$11,$M$12)</f>
        <v>0.26872037472744348</v>
      </c>
      <c r="H331">
        <v>80</v>
      </c>
      <c r="I331" s="4">
        <f>STANDARDIZE(Table2[[#This Row],[sp_defense]],$M$15,$M$16)</f>
        <v>0.32526219030942927</v>
      </c>
    </row>
    <row r="332" spans="1:9">
      <c r="A332" t="s">
        <v>1152</v>
      </c>
      <c r="B332">
        <v>1059860</v>
      </c>
      <c r="C332" s="4">
        <f>STANDARDIZE(Table2[[#This Row],[experience_growth]],$M$2,$M$3)</f>
        <v>3.0352060993562618E-2</v>
      </c>
      <c r="D332">
        <v>35</v>
      </c>
      <c r="E332" s="4">
        <f>STANDARDIZE(Table2[[#This Row],[speed]],$M$7,$M$8)</f>
        <v>-1.0839542093641488</v>
      </c>
      <c r="F332">
        <v>85</v>
      </c>
      <c r="G332" s="4">
        <f>STANDARDIZE(Table2[[#This Row],[sp_attack]],$M$11,$M$12)</f>
        <v>0.42326160114665828</v>
      </c>
      <c r="H332">
        <v>40</v>
      </c>
      <c r="I332" s="4">
        <f>STANDARDIZE(Table2[[#This Row],[sp_defense]],$M$15,$M$16)</f>
        <v>-1.1062488780304209</v>
      </c>
    </row>
    <row r="333" spans="1:9">
      <c r="A333" t="s">
        <v>1155</v>
      </c>
      <c r="B333">
        <v>1059860</v>
      </c>
      <c r="C333" s="4">
        <f>STANDARDIZE(Table2[[#This Row],[experience_growth]],$M$2,$M$3)</f>
        <v>3.0352060993562618E-2</v>
      </c>
      <c r="D333">
        <v>55</v>
      </c>
      <c r="E333" s="4">
        <f>STANDARDIZE(Table2[[#This Row],[speed]],$M$7,$M$8)</f>
        <v>-0.39209611007678025</v>
      </c>
      <c r="F333">
        <v>115</v>
      </c>
      <c r="G333" s="4">
        <f>STANDARDIZE(Table2[[#This Row],[sp_attack]],$M$11,$M$12)</f>
        <v>1.3505089596619471</v>
      </c>
      <c r="H333">
        <v>60</v>
      </c>
      <c r="I333" s="4">
        <f>STANDARDIZE(Table2[[#This Row],[sp_defense]],$M$15,$M$16)</f>
        <v>-0.39049334386049583</v>
      </c>
    </row>
    <row r="334" spans="1:9">
      <c r="A334" t="s">
        <v>1159</v>
      </c>
      <c r="B334">
        <v>600000</v>
      </c>
      <c r="C334" s="4">
        <f>STANDARDIZE(Table2[[#This Row],[experience_growth]],$M$2,$M$3)</f>
        <v>-2.8391846377822842</v>
      </c>
      <c r="D334">
        <v>50</v>
      </c>
      <c r="E334" s="4">
        <f>STANDARDIZE(Table2[[#This Row],[speed]],$M$7,$M$8)</f>
        <v>-0.56506063489862235</v>
      </c>
      <c r="F334">
        <v>40</v>
      </c>
      <c r="G334" s="4">
        <f>STANDARDIZE(Table2[[#This Row],[sp_attack]],$M$11,$M$12)</f>
        <v>-0.96760943662627497</v>
      </c>
      <c r="H334">
        <v>75</v>
      </c>
      <c r="I334" s="4">
        <f>STANDARDIZE(Table2[[#This Row],[sp_defense]],$M$15,$M$16)</f>
        <v>0.14632330676694802</v>
      </c>
    </row>
    <row r="335" spans="1:9">
      <c r="A335" t="s">
        <v>1162</v>
      </c>
      <c r="B335">
        <v>600000</v>
      </c>
      <c r="C335" s="4">
        <f>STANDARDIZE(Table2[[#This Row],[experience_growth]],$M$2,$M$3)</f>
        <v>-2.8391846377822842</v>
      </c>
      <c r="D335">
        <v>80</v>
      </c>
      <c r="E335" s="4">
        <f>STANDARDIZE(Table2[[#This Row],[speed]],$M$7,$M$8)</f>
        <v>0.47272651403243049</v>
      </c>
      <c r="F335">
        <v>110</v>
      </c>
      <c r="G335" s="4">
        <f>STANDARDIZE(Table2[[#This Row],[sp_attack]],$M$11,$M$12)</f>
        <v>1.1959677332427323</v>
      </c>
      <c r="H335">
        <v>105</v>
      </c>
      <c r="I335" s="4">
        <f>STANDARDIZE(Table2[[#This Row],[sp_defense]],$M$15,$M$16)</f>
        <v>1.2199566080218356</v>
      </c>
    </row>
    <row r="336" spans="1:9">
      <c r="A336" t="s">
        <v>1166</v>
      </c>
      <c r="B336">
        <v>600000</v>
      </c>
      <c r="C336" s="4">
        <f>STANDARDIZE(Table2[[#This Row],[experience_growth]],$M$2,$M$3)</f>
        <v>-2.8391846377822842</v>
      </c>
      <c r="D336">
        <v>90</v>
      </c>
      <c r="E336" s="4">
        <f>STANDARDIZE(Table2[[#This Row],[speed]],$M$7,$M$8)</f>
        <v>0.81865556367611481</v>
      </c>
      <c r="F336">
        <v>60</v>
      </c>
      <c r="G336" s="4">
        <f>STANDARDIZE(Table2[[#This Row],[sp_attack]],$M$11,$M$12)</f>
        <v>-0.34944453094941574</v>
      </c>
      <c r="H336">
        <v>60</v>
      </c>
      <c r="I336" s="4">
        <f>STANDARDIZE(Table2[[#This Row],[sp_defense]],$M$15,$M$16)</f>
        <v>-0.39049334386049583</v>
      </c>
    </row>
    <row r="337" spans="1:9">
      <c r="A337" t="s">
        <v>1170</v>
      </c>
      <c r="B337">
        <v>1640000</v>
      </c>
      <c r="C337" s="4">
        <f>STANDARDIZE(Table2[[#This Row],[experience_growth]],$M$2,$M$3)</f>
        <v>3.6504386534952364</v>
      </c>
      <c r="D337">
        <v>65</v>
      </c>
      <c r="E337" s="4">
        <f>STANDARDIZE(Table2[[#This Row],[speed]],$M$7,$M$8)</f>
        <v>-4.6167060433095944E-2</v>
      </c>
      <c r="F337">
        <v>100</v>
      </c>
      <c r="G337" s="4">
        <f>STANDARDIZE(Table2[[#This Row],[sp_attack]],$M$11,$M$12)</f>
        <v>0.8868852804043027</v>
      </c>
      <c r="H337">
        <v>60</v>
      </c>
      <c r="I337" s="4">
        <f>STANDARDIZE(Table2[[#This Row],[sp_defense]],$M$15,$M$16)</f>
        <v>-0.39049334386049583</v>
      </c>
    </row>
    <row r="338" spans="1:9">
      <c r="A338" t="s">
        <v>1173</v>
      </c>
      <c r="B338">
        <v>800000</v>
      </c>
      <c r="C338" s="4">
        <f>STANDARDIZE(Table2[[#This Row],[experience_growth]],$M$2,$M$3)</f>
        <v>-1.5911801586904533</v>
      </c>
      <c r="D338">
        <v>70</v>
      </c>
      <c r="E338" s="4">
        <f>STANDARDIZE(Table2[[#This Row],[speed]],$M$7,$M$8)</f>
        <v>0.1267974643887462</v>
      </c>
      <c r="F338">
        <v>95</v>
      </c>
      <c r="G338" s="4">
        <f>STANDARDIZE(Table2[[#This Row],[sp_attack]],$M$11,$M$12)</f>
        <v>0.73234405398508784</v>
      </c>
      <c r="H338">
        <v>85</v>
      </c>
      <c r="I338" s="4">
        <f>STANDARDIZE(Table2[[#This Row],[sp_defense]],$M$15,$M$16)</f>
        <v>0.5042010738519106</v>
      </c>
    </row>
    <row r="339" spans="1:9">
      <c r="A339" t="s">
        <v>1175</v>
      </c>
      <c r="B339">
        <v>800000</v>
      </c>
      <c r="C339" s="4">
        <f>STANDARDIZE(Table2[[#This Row],[experience_growth]],$M$2,$M$3)</f>
        <v>-1.5911801586904533</v>
      </c>
      <c r="D339">
        <v>70</v>
      </c>
      <c r="E339" s="4">
        <f>STANDARDIZE(Table2[[#This Row],[speed]],$M$7,$M$8)</f>
        <v>0.1267974643887462</v>
      </c>
      <c r="F339">
        <v>55</v>
      </c>
      <c r="G339" s="4">
        <f>STANDARDIZE(Table2[[#This Row],[sp_attack]],$M$11,$M$12)</f>
        <v>-0.50398575736863049</v>
      </c>
      <c r="H339">
        <v>65</v>
      </c>
      <c r="I339" s="4">
        <f>STANDARDIZE(Table2[[#This Row],[sp_defense]],$M$15,$M$16)</f>
        <v>-0.21155446031801453</v>
      </c>
    </row>
    <row r="340" spans="1:9">
      <c r="A340" t="s">
        <v>1179</v>
      </c>
      <c r="B340">
        <v>1000000</v>
      </c>
      <c r="C340" s="4">
        <f>STANDARDIZE(Table2[[#This Row],[experience_growth]],$M$2,$M$3)</f>
        <v>-0.34317567959862233</v>
      </c>
      <c r="D340">
        <v>60</v>
      </c>
      <c r="E340" s="4">
        <f>STANDARDIZE(Table2[[#This Row],[speed]],$M$7,$M$8)</f>
        <v>-0.21913158525493809</v>
      </c>
      <c r="F340">
        <v>46</v>
      </c>
      <c r="G340" s="4">
        <f>STANDARDIZE(Table2[[#This Row],[sp_attack]],$M$11,$M$12)</f>
        <v>-0.78215996492321715</v>
      </c>
      <c r="H340">
        <v>41</v>
      </c>
      <c r="I340" s="4">
        <f>STANDARDIZE(Table2[[#This Row],[sp_defense]],$M$15,$M$16)</f>
        <v>-1.0704611013219247</v>
      </c>
    </row>
    <row r="341" spans="1:9">
      <c r="A341" t="s">
        <v>1181</v>
      </c>
      <c r="B341">
        <v>1000000</v>
      </c>
      <c r="C341" s="4">
        <f>STANDARDIZE(Table2[[#This Row],[experience_growth]],$M$2,$M$3)</f>
        <v>-0.34317567959862233</v>
      </c>
      <c r="D341">
        <v>60</v>
      </c>
      <c r="E341" s="4">
        <f>STANDARDIZE(Table2[[#This Row],[speed]],$M$7,$M$8)</f>
        <v>-0.21913158525493809</v>
      </c>
      <c r="F341">
        <v>76</v>
      </c>
      <c r="G341" s="4">
        <f>STANDARDIZE(Table2[[#This Row],[sp_attack]],$M$11,$M$12)</f>
        <v>0.14508739359207162</v>
      </c>
      <c r="H341">
        <v>71</v>
      </c>
      <c r="I341" s="4">
        <f>STANDARDIZE(Table2[[#This Row],[sp_defense]],$M$15,$M$16)</f>
        <v>3.1721999329629978E-3</v>
      </c>
    </row>
    <row r="342" spans="1:9">
      <c r="A342" t="s">
        <v>1185</v>
      </c>
      <c r="B342">
        <v>1640000</v>
      </c>
      <c r="C342" s="4">
        <f>STANDARDIZE(Table2[[#This Row],[experience_growth]],$M$2,$M$3)</f>
        <v>3.6504386534952364</v>
      </c>
      <c r="D342">
        <v>35</v>
      </c>
      <c r="E342" s="4">
        <f>STANDARDIZE(Table2[[#This Row],[speed]],$M$7,$M$8)</f>
        <v>-1.0839542093641488</v>
      </c>
      <c r="F342">
        <v>50</v>
      </c>
      <c r="G342" s="4">
        <f>STANDARDIZE(Table2[[#This Row],[sp_attack]],$M$11,$M$12)</f>
        <v>-0.65852698378784535</v>
      </c>
      <c r="H342">
        <v>35</v>
      </c>
      <c r="I342" s="4">
        <f>STANDARDIZE(Table2[[#This Row],[sp_defense]],$M$15,$M$16)</f>
        <v>-1.2851877615729022</v>
      </c>
    </row>
    <row r="343" spans="1:9">
      <c r="A343" t="s">
        <v>1188</v>
      </c>
      <c r="B343">
        <v>1640000</v>
      </c>
      <c r="C343" s="4">
        <f>STANDARDIZE(Table2[[#This Row],[experience_growth]],$M$2,$M$3)</f>
        <v>3.6504386534952364</v>
      </c>
      <c r="D343">
        <v>55</v>
      </c>
      <c r="E343" s="4">
        <f>STANDARDIZE(Table2[[#This Row],[speed]],$M$7,$M$8)</f>
        <v>-0.39209611007678025</v>
      </c>
      <c r="F343">
        <v>90</v>
      </c>
      <c r="G343" s="4">
        <f>STANDARDIZE(Table2[[#This Row],[sp_attack]],$M$11,$M$12)</f>
        <v>0.57780282756587309</v>
      </c>
      <c r="H343">
        <v>55</v>
      </c>
      <c r="I343" s="4">
        <f>STANDARDIZE(Table2[[#This Row],[sp_defense]],$M$15,$M$16)</f>
        <v>-0.56943222740297705</v>
      </c>
    </row>
    <row r="344" spans="1:9">
      <c r="A344" t="s">
        <v>1191</v>
      </c>
      <c r="B344">
        <v>1000000</v>
      </c>
      <c r="C344" s="4">
        <f>STANDARDIZE(Table2[[#This Row],[experience_growth]],$M$2,$M$3)</f>
        <v>-0.34317567959862233</v>
      </c>
      <c r="D344">
        <v>55</v>
      </c>
      <c r="E344" s="4">
        <f>STANDARDIZE(Table2[[#This Row],[speed]],$M$7,$M$8)</f>
        <v>-0.39209611007678025</v>
      </c>
      <c r="F344">
        <v>40</v>
      </c>
      <c r="G344" s="4">
        <f>STANDARDIZE(Table2[[#This Row],[sp_attack]],$M$11,$M$12)</f>
        <v>-0.96760943662627497</v>
      </c>
      <c r="H344">
        <v>70</v>
      </c>
      <c r="I344" s="4">
        <f>STANDARDIZE(Table2[[#This Row],[sp_defense]],$M$15,$M$16)</f>
        <v>-3.2615576775533256E-2</v>
      </c>
    </row>
    <row r="345" spans="1:9">
      <c r="A345" t="s">
        <v>1193</v>
      </c>
      <c r="B345">
        <v>1000000</v>
      </c>
      <c r="C345" s="4">
        <f>STANDARDIZE(Table2[[#This Row],[experience_growth]],$M$2,$M$3)</f>
        <v>-0.34317567959862233</v>
      </c>
      <c r="D345">
        <v>75</v>
      </c>
      <c r="E345" s="4">
        <f>STANDARDIZE(Table2[[#This Row],[speed]],$M$7,$M$8)</f>
        <v>0.29976198921058833</v>
      </c>
      <c r="F345">
        <v>70</v>
      </c>
      <c r="G345" s="4">
        <f>STANDARDIZE(Table2[[#This Row],[sp_attack]],$M$11,$M$12)</f>
        <v>-4.0362078110986133E-2</v>
      </c>
      <c r="H345">
        <v>120</v>
      </c>
      <c r="I345" s="4">
        <f>STANDARDIZE(Table2[[#This Row],[sp_defense]],$M$15,$M$16)</f>
        <v>1.7567732586492795</v>
      </c>
    </row>
    <row r="346" spans="1:9">
      <c r="A346" t="s">
        <v>1197</v>
      </c>
      <c r="B346">
        <v>600000</v>
      </c>
      <c r="C346" s="4">
        <f>STANDARDIZE(Table2[[#This Row],[experience_growth]],$M$2,$M$3)</f>
        <v>-2.8391846377822842</v>
      </c>
      <c r="D346">
        <v>23</v>
      </c>
      <c r="E346" s="4">
        <f>STANDARDIZE(Table2[[#This Row],[speed]],$M$7,$M$8)</f>
        <v>-1.49906906893657</v>
      </c>
      <c r="F346">
        <v>61</v>
      </c>
      <c r="G346" s="4">
        <f>STANDARDIZE(Table2[[#This Row],[sp_attack]],$M$11,$M$12)</f>
        <v>-0.31853628566557279</v>
      </c>
      <c r="H346">
        <v>87</v>
      </c>
      <c r="I346" s="4">
        <f>STANDARDIZE(Table2[[#This Row],[sp_defense]],$M$15,$M$16)</f>
        <v>0.57577662726890311</v>
      </c>
    </row>
    <row r="347" spans="1:9">
      <c r="A347" t="s">
        <v>1200</v>
      </c>
      <c r="B347">
        <v>600000</v>
      </c>
      <c r="C347" s="4">
        <f>STANDARDIZE(Table2[[#This Row],[experience_growth]],$M$2,$M$3)</f>
        <v>-2.8391846377822842</v>
      </c>
      <c r="D347">
        <v>43</v>
      </c>
      <c r="E347" s="4">
        <f>STANDARDIZE(Table2[[#This Row],[speed]],$M$7,$M$8)</f>
        <v>-0.80721096964920136</v>
      </c>
      <c r="F347">
        <v>81</v>
      </c>
      <c r="G347" s="4">
        <f>STANDARDIZE(Table2[[#This Row],[sp_attack]],$M$11,$M$12)</f>
        <v>0.29962862001128643</v>
      </c>
      <c r="H347">
        <v>107</v>
      </c>
      <c r="I347" s="4">
        <f>STANDARDIZE(Table2[[#This Row],[sp_defense]],$M$15,$M$16)</f>
        <v>1.2915321614388282</v>
      </c>
    </row>
    <row r="348" spans="1:9">
      <c r="A348" t="s">
        <v>1204</v>
      </c>
      <c r="B348">
        <v>600000</v>
      </c>
      <c r="C348" s="4">
        <f>STANDARDIZE(Table2[[#This Row],[experience_growth]],$M$2,$M$3)</f>
        <v>-2.8391846377822842</v>
      </c>
      <c r="D348">
        <v>75</v>
      </c>
      <c r="E348" s="4">
        <f>STANDARDIZE(Table2[[#This Row],[speed]],$M$7,$M$8)</f>
        <v>0.29976198921058833</v>
      </c>
      <c r="F348">
        <v>40</v>
      </c>
      <c r="G348" s="4">
        <f>STANDARDIZE(Table2[[#This Row],[sp_attack]],$M$11,$M$12)</f>
        <v>-0.96760943662627497</v>
      </c>
      <c r="H348">
        <v>50</v>
      </c>
      <c r="I348" s="4">
        <f>STANDARDIZE(Table2[[#This Row],[sp_defense]],$M$15,$M$16)</f>
        <v>-0.74837111094545838</v>
      </c>
    </row>
    <row r="349" spans="1:9">
      <c r="A349" t="s">
        <v>1207</v>
      </c>
      <c r="B349">
        <v>600000</v>
      </c>
      <c r="C349" s="4">
        <f>STANDARDIZE(Table2[[#This Row],[experience_growth]],$M$2,$M$3)</f>
        <v>-2.8391846377822842</v>
      </c>
      <c r="D349">
        <v>45</v>
      </c>
      <c r="E349" s="4">
        <f>STANDARDIZE(Table2[[#This Row],[speed]],$M$7,$M$8)</f>
        <v>-0.73802515972046456</v>
      </c>
      <c r="F349">
        <v>70</v>
      </c>
      <c r="G349" s="4">
        <f>STANDARDIZE(Table2[[#This Row],[sp_attack]],$M$11,$M$12)</f>
        <v>-4.0362078110986133E-2</v>
      </c>
      <c r="H349">
        <v>80</v>
      </c>
      <c r="I349" s="4">
        <f>STANDARDIZE(Table2[[#This Row],[sp_defense]],$M$15,$M$16)</f>
        <v>0.32526219030942927</v>
      </c>
    </row>
    <row r="350" spans="1:9">
      <c r="A350" t="s">
        <v>1210</v>
      </c>
      <c r="B350">
        <v>600000</v>
      </c>
      <c r="C350" s="4">
        <f>STANDARDIZE(Table2[[#This Row],[experience_growth]],$M$2,$M$3)</f>
        <v>-2.8391846377822842</v>
      </c>
      <c r="D350">
        <v>80</v>
      </c>
      <c r="E350" s="4">
        <f>STANDARDIZE(Table2[[#This Row],[speed]],$M$7,$M$8)</f>
        <v>0.47272651403243049</v>
      </c>
      <c r="F350">
        <v>10</v>
      </c>
      <c r="G350" s="4">
        <f>STANDARDIZE(Table2[[#This Row],[sp_attack]],$M$11,$M$12)</f>
        <v>-1.8948567951415638</v>
      </c>
      <c r="H350">
        <v>55</v>
      </c>
      <c r="I350" s="4">
        <f>STANDARDIZE(Table2[[#This Row],[sp_defense]],$M$15,$M$16)</f>
        <v>-0.56943222740297705</v>
      </c>
    </row>
    <row r="351" spans="1:9">
      <c r="A351" t="s">
        <v>1214</v>
      </c>
      <c r="B351">
        <v>600000</v>
      </c>
      <c r="C351" s="4">
        <f>STANDARDIZE(Table2[[#This Row],[experience_growth]],$M$2,$M$3)</f>
        <v>-2.8391846377822842</v>
      </c>
      <c r="D351">
        <v>81</v>
      </c>
      <c r="E351" s="4">
        <f>STANDARDIZE(Table2[[#This Row],[speed]],$M$7,$M$8)</f>
        <v>0.50731941899679889</v>
      </c>
      <c r="F351">
        <v>100</v>
      </c>
      <c r="G351" s="4">
        <f>STANDARDIZE(Table2[[#This Row],[sp_attack]],$M$11,$M$12)</f>
        <v>0.8868852804043027</v>
      </c>
      <c r="H351">
        <v>125</v>
      </c>
      <c r="I351" s="4">
        <f>STANDARDIZE(Table2[[#This Row],[sp_defense]],$M$15,$M$16)</f>
        <v>1.9357121421917607</v>
      </c>
    </row>
    <row r="352" spans="1:9">
      <c r="A352" t="s">
        <v>1218</v>
      </c>
      <c r="B352">
        <v>1000000</v>
      </c>
      <c r="C352" s="4">
        <f>STANDARDIZE(Table2[[#This Row],[experience_growth]],$M$2,$M$3)</f>
        <v>-0.34317567959862233</v>
      </c>
      <c r="D352">
        <v>70</v>
      </c>
      <c r="E352" s="4">
        <f>STANDARDIZE(Table2[[#This Row],[speed]],$M$7,$M$8)</f>
        <v>0.1267974643887462</v>
      </c>
      <c r="F352">
        <v>70</v>
      </c>
      <c r="G352" s="4">
        <f>STANDARDIZE(Table2[[#This Row],[sp_attack]],$M$11,$M$12)</f>
        <v>-4.0362078110986133E-2</v>
      </c>
      <c r="H352">
        <v>70</v>
      </c>
      <c r="I352" s="4">
        <f>STANDARDIZE(Table2[[#This Row],[sp_defense]],$M$15,$M$16)</f>
        <v>-3.2615576775533256E-2</v>
      </c>
    </row>
    <row r="353" spans="1:9">
      <c r="A353" t="s">
        <v>1222</v>
      </c>
      <c r="B353">
        <v>1059860</v>
      </c>
      <c r="C353" s="4">
        <f>STANDARDIZE(Table2[[#This Row],[experience_growth]],$M$2,$M$3)</f>
        <v>3.0352060993562618E-2</v>
      </c>
      <c r="D353">
        <v>40</v>
      </c>
      <c r="E353" s="4">
        <f>STANDARDIZE(Table2[[#This Row],[speed]],$M$7,$M$8)</f>
        <v>-0.91098968454230667</v>
      </c>
      <c r="F353">
        <v>60</v>
      </c>
      <c r="G353" s="4">
        <f>STANDARDIZE(Table2[[#This Row],[sp_attack]],$M$11,$M$12)</f>
        <v>-0.34944453094941574</v>
      </c>
      <c r="H353">
        <v>120</v>
      </c>
      <c r="I353" s="4">
        <f>STANDARDIZE(Table2[[#This Row],[sp_defense]],$M$15,$M$16)</f>
        <v>1.7567732586492795</v>
      </c>
    </row>
    <row r="354" spans="1:9">
      <c r="A354" t="s">
        <v>1226</v>
      </c>
      <c r="B354">
        <v>800000</v>
      </c>
      <c r="C354" s="4">
        <f>STANDARDIZE(Table2[[#This Row],[experience_growth]],$M$2,$M$3)</f>
        <v>-1.5911801586904533</v>
      </c>
      <c r="D354">
        <v>45</v>
      </c>
      <c r="E354" s="4">
        <f>STANDARDIZE(Table2[[#This Row],[speed]],$M$7,$M$8)</f>
        <v>-0.73802515972046456</v>
      </c>
      <c r="F354">
        <v>63</v>
      </c>
      <c r="G354" s="4">
        <f>STANDARDIZE(Table2[[#This Row],[sp_attack]],$M$11,$M$12)</f>
        <v>-0.25671979509788684</v>
      </c>
      <c r="H354">
        <v>33</v>
      </c>
      <c r="I354" s="4">
        <f>STANDARDIZE(Table2[[#This Row],[sp_defense]],$M$15,$M$16)</f>
        <v>-1.3567633149898948</v>
      </c>
    </row>
    <row r="355" spans="1:9">
      <c r="A355" t="s">
        <v>1229</v>
      </c>
      <c r="B355">
        <v>800000</v>
      </c>
      <c r="C355" s="4">
        <f>STANDARDIZE(Table2[[#This Row],[experience_growth]],$M$2,$M$3)</f>
        <v>-1.5911801586904533</v>
      </c>
      <c r="D355">
        <v>75</v>
      </c>
      <c r="E355" s="4">
        <f>STANDARDIZE(Table2[[#This Row],[speed]],$M$7,$M$8)</f>
        <v>0.29976198921058833</v>
      </c>
      <c r="F355">
        <v>93</v>
      </c>
      <c r="G355" s="4">
        <f>STANDARDIZE(Table2[[#This Row],[sp_attack]],$M$11,$M$12)</f>
        <v>0.67052756341740194</v>
      </c>
      <c r="H355">
        <v>83</v>
      </c>
      <c r="I355" s="4">
        <f>STANDARDIZE(Table2[[#This Row],[sp_defense]],$M$15,$M$16)</f>
        <v>0.43262552043491803</v>
      </c>
    </row>
    <row r="356" spans="1:9">
      <c r="A356" t="s">
        <v>1233</v>
      </c>
      <c r="B356">
        <v>800000</v>
      </c>
      <c r="C356" s="4">
        <f>STANDARDIZE(Table2[[#This Row],[experience_growth]],$M$2,$M$3)</f>
        <v>-1.5911801586904533</v>
      </c>
      <c r="D356">
        <v>25</v>
      </c>
      <c r="E356" s="4">
        <f>STANDARDIZE(Table2[[#This Row],[speed]],$M$7,$M$8)</f>
        <v>-1.4298832590078332</v>
      </c>
      <c r="F356">
        <v>30</v>
      </c>
      <c r="G356" s="4">
        <f>STANDARDIZE(Table2[[#This Row],[sp_attack]],$M$11,$M$12)</f>
        <v>-1.2766918894647046</v>
      </c>
      <c r="H356">
        <v>90</v>
      </c>
      <c r="I356" s="4">
        <f>STANDARDIZE(Table2[[#This Row],[sp_defense]],$M$15,$M$16)</f>
        <v>0.68313995739439182</v>
      </c>
    </row>
    <row r="357" spans="1:9">
      <c r="A357" t="s">
        <v>1237</v>
      </c>
      <c r="B357">
        <v>800000</v>
      </c>
      <c r="C357" s="4">
        <f>STANDARDIZE(Table2[[#This Row],[experience_growth]],$M$2,$M$3)</f>
        <v>-1.5911801586904533</v>
      </c>
      <c r="D357">
        <v>25</v>
      </c>
      <c r="E357" s="4">
        <f>STANDARDIZE(Table2[[#This Row],[speed]],$M$7,$M$8)</f>
        <v>-1.4298832590078332</v>
      </c>
      <c r="F357">
        <v>60</v>
      </c>
      <c r="G357" s="4">
        <f>STANDARDIZE(Table2[[#This Row],[sp_attack]],$M$11,$M$12)</f>
        <v>-0.34944453094941574</v>
      </c>
      <c r="H357">
        <v>130</v>
      </c>
      <c r="I357" s="4">
        <f>STANDARDIZE(Table2[[#This Row],[sp_defense]],$M$15,$M$16)</f>
        <v>2.1146510257342421</v>
      </c>
    </row>
    <row r="358" spans="1:9">
      <c r="A358" t="s">
        <v>1241</v>
      </c>
      <c r="B358">
        <v>1250000</v>
      </c>
      <c r="C358" s="4">
        <f>STANDARDIZE(Table2[[#This Row],[experience_growth]],$M$2,$M$3)</f>
        <v>1.2168299192661662</v>
      </c>
      <c r="D358">
        <v>51</v>
      </c>
      <c r="E358" s="4">
        <f>STANDARDIZE(Table2[[#This Row],[speed]],$M$7,$M$8)</f>
        <v>-0.53046772993425395</v>
      </c>
      <c r="F358">
        <v>72</v>
      </c>
      <c r="G358" s="4">
        <f>STANDARDIZE(Table2[[#This Row],[sp_attack]],$M$11,$M$12)</f>
        <v>2.1454412456699788E-2</v>
      </c>
      <c r="H358">
        <v>87</v>
      </c>
      <c r="I358" s="4">
        <f>STANDARDIZE(Table2[[#This Row],[sp_defense]],$M$15,$M$16)</f>
        <v>0.57577662726890311</v>
      </c>
    </row>
    <row r="359" spans="1:9">
      <c r="A359" t="s">
        <v>1244</v>
      </c>
      <c r="B359">
        <v>800000</v>
      </c>
      <c r="C359" s="4">
        <f>STANDARDIZE(Table2[[#This Row],[experience_growth]],$M$2,$M$3)</f>
        <v>-1.5911801586904533</v>
      </c>
      <c r="D359">
        <v>65</v>
      </c>
      <c r="E359" s="4">
        <f>STANDARDIZE(Table2[[#This Row],[speed]],$M$7,$M$8)</f>
        <v>-4.6167060433095944E-2</v>
      </c>
      <c r="F359">
        <v>95</v>
      </c>
      <c r="G359" s="4">
        <f>STANDARDIZE(Table2[[#This Row],[sp_attack]],$M$11,$M$12)</f>
        <v>0.73234405398508784</v>
      </c>
      <c r="H359">
        <v>90</v>
      </c>
      <c r="I359" s="4">
        <f>STANDARDIZE(Table2[[#This Row],[sp_defense]],$M$15,$M$16)</f>
        <v>0.68313995739439182</v>
      </c>
    </row>
    <row r="360" spans="1:9">
      <c r="A360" t="s">
        <v>1248</v>
      </c>
      <c r="B360">
        <v>1059860</v>
      </c>
      <c r="C360" s="4">
        <f>STANDARDIZE(Table2[[#This Row],[experience_growth]],$M$2,$M$3)</f>
        <v>3.0352060993562618E-2</v>
      </c>
      <c r="D360">
        <v>115</v>
      </c>
      <c r="E360" s="4">
        <f>STANDARDIZE(Table2[[#This Row],[speed]],$M$7,$M$8)</f>
        <v>1.6834781877853255</v>
      </c>
      <c r="F360">
        <v>115</v>
      </c>
      <c r="G360" s="4">
        <f>STANDARDIZE(Table2[[#This Row],[sp_attack]],$M$11,$M$12)</f>
        <v>1.3505089596619471</v>
      </c>
      <c r="H360">
        <v>60</v>
      </c>
      <c r="I360" s="4">
        <f>STANDARDIZE(Table2[[#This Row],[sp_defense]],$M$15,$M$16)</f>
        <v>-0.39049334386049583</v>
      </c>
    </row>
    <row r="361" spans="1:9">
      <c r="A361" t="s">
        <v>1251</v>
      </c>
      <c r="B361">
        <v>1000000</v>
      </c>
      <c r="C361" s="4">
        <f>STANDARDIZE(Table2[[#This Row],[experience_growth]],$M$2,$M$3)</f>
        <v>-0.34317567959862233</v>
      </c>
      <c r="D361">
        <v>23</v>
      </c>
      <c r="E361" s="4">
        <f>STANDARDIZE(Table2[[#This Row],[speed]],$M$7,$M$8)</f>
        <v>-1.49906906893657</v>
      </c>
      <c r="F361">
        <v>23</v>
      </c>
      <c r="G361" s="4">
        <f>STANDARDIZE(Table2[[#This Row],[sp_attack]],$M$11,$M$12)</f>
        <v>-1.4930496064516052</v>
      </c>
      <c r="H361">
        <v>48</v>
      </c>
      <c r="I361" s="4">
        <f>STANDARDIZE(Table2[[#This Row],[sp_defense]],$M$15,$M$16)</f>
        <v>-0.81994666436245089</v>
      </c>
    </row>
    <row r="362" spans="1:9">
      <c r="A362" t="s">
        <v>1255</v>
      </c>
      <c r="B362">
        <v>1000000</v>
      </c>
      <c r="C362" s="4">
        <f>STANDARDIZE(Table2[[#This Row],[experience_growth]],$M$2,$M$3)</f>
        <v>-0.34317567959862233</v>
      </c>
      <c r="D362">
        <v>50</v>
      </c>
      <c r="E362" s="4">
        <f>STANDARDIZE(Table2[[#This Row],[speed]],$M$7,$M$8)</f>
        <v>-0.56506063489862235</v>
      </c>
      <c r="F362">
        <v>50</v>
      </c>
      <c r="G362" s="4">
        <f>STANDARDIZE(Table2[[#This Row],[sp_attack]],$M$11,$M$12)</f>
        <v>-0.65852698378784535</v>
      </c>
      <c r="H362">
        <v>50</v>
      </c>
      <c r="I362" s="4">
        <f>STANDARDIZE(Table2[[#This Row],[sp_defense]],$M$15,$M$16)</f>
        <v>-0.74837111094545838</v>
      </c>
    </row>
    <row r="363" spans="1:9">
      <c r="A363" t="s">
        <v>1258</v>
      </c>
      <c r="B363">
        <v>1000000</v>
      </c>
      <c r="C363" s="4">
        <f>STANDARDIZE(Table2[[#This Row],[experience_growth]],$M$2,$M$3)</f>
        <v>-0.34317567959862233</v>
      </c>
      <c r="D363">
        <v>100</v>
      </c>
      <c r="E363" s="4">
        <f>STANDARDIZE(Table2[[#This Row],[speed]],$M$7,$M$8)</f>
        <v>1.164584613319799</v>
      </c>
      <c r="F363">
        <v>120</v>
      </c>
      <c r="G363" s="4">
        <f>STANDARDIZE(Table2[[#This Row],[sp_attack]],$M$11,$M$12)</f>
        <v>1.5050501860811618</v>
      </c>
      <c r="H363">
        <v>80</v>
      </c>
      <c r="I363" s="4">
        <f>STANDARDIZE(Table2[[#This Row],[sp_defense]],$M$15,$M$16)</f>
        <v>0.32526219030942927</v>
      </c>
    </row>
    <row r="364" spans="1:9">
      <c r="A364" t="s">
        <v>1262</v>
      </c>
      <c r="B364">
        <v>1059860</v>
      </c>
      <c r="C364" s="4">
        <f>STANDARDIZE(Table2[[#This Row],[experience_growth]],$M$2,$M$3)</f>
        <v>3.0352060993562618E-2</v>
      </c>
      <c r="D364">
        <v>25</v>
      </c>
      <c r="E364" s="4">
        <f>STANDARDIZE(Table2[[#This Row],[speed]],$M$7,$M$8)</f>
        <v>-1.4298832590078332</v>
      </c>
      <c r="F364">
        <v>55</v>
      </c>
      <c r="G364" s="4">
        <f>STANDARDIZE(Table2[[#This Row],[sp_attack]],$M$11,$M$12)</f>
        <v>-0.50398575736863049</v>
      </c>
      <c r="H364">
        <v>50</v>
      </c>
      <c r="I364" s="4">
        <f>STANDARDIZE(Table2[[#This Row],[sp_defense]],$M$15,$M$16)</f>
        <v>-0.74837111094545838</v>
      </c>
    </row>
    <row r="365" spans="1:9">
      <c r="A365" t="s">
        <v>1265</v>
      </c>
      <c r="B365">
        <v>1059860</v>
      </c>
      <c r="C365" s="4">
        <f>STANDARDIZE(Table2[[#This Row],[experience_growth]],$M$2,$M$3)</f>
        <v>3.0352060993562618E-2</v>
      </c>
      <c r="D365">
        <v>45</v>
      </c>
      <c r="E365" s="4">
        <f>STANDARDIZE(Table2[[#This Row],[speed]],$M$7,$M$8)</f>
        <v>-0.73802515972046456</v>
      </c>
      <c r="F365">
        <v>75</v>
      </c>
      <c r="G365" s="4">
        <f>STANDARDIZE(Table2[[#This Row],[sp_attack]],$M$11,$M$12)</f>
        <v>0.11417914830822867</v>
      </c>
      <c r="H365">
        <v>70</v>
      </c>
      <c r="I365" s="4">
        <f>STANDARDIZE(Table2[[#This Row],[sp_defense]],$M$15,$M$16)</f>
        <v>-3.2615576775533256E-2</v>
      </c>
    </row>
    <row r="366" spans="1:9">
      <c r="A366" t="s">
        <v>1268</v>
      </c>
      <c r="B366">
        <v>1059860</v>
      </c>
      <c r="C366" s="4">
        <f>STANDARDIZE(Table2[[#This Row],[experience_growth]],$M$2,$M$3)</f>
        <v>3.0352060993562618E-2</v>
      </c>
      <c r="D366">
        <v>65</v>
      </c>
      <c r="E366" s="4">
        <f>STANDARDIZE(Table2[[#This Row],[speed]],$M$7,$M$8)</f>
        <v>-4.6167060433095944E-2</v>
      </c>
      <c r="F366">
        <v>95</v>
      </c>
      <c r="G366" s="4">
        <f>STANDARDIZE(Table2[[#This Row],[sp_attack]],$M$11,$M$12)</f>
        <v>0.73234405398508784</v>
      </c>
      <c r="H366">
        <v>90</v>
      </c>
      <c r="I366" s="4">
        <f>STANDARDIZE(Table2[[#This Row],[sp_defense]],$M$15,$M$16)</f>
        <v>0.68313995739439182</v>
      </c>
    </row>
    <row r="367" spans="1:9">
      <c r="A367" t="s">
        <v>1271</v>
      </c>
      <c r="B367">
        <v>600000</v>
      </c>
      <c r="C367" s="4">
        <f>STANDARDIZE(Table2[[#This Row],[experience_growth]],$M$2,$M$3)</f>
        <v>-2.8391846377822842</v>
      </c>
      <c r="D367">
        <v>32</v>
      </c>
      <c r="E367" s="4">
        <f>STANDARDIZE(Table2[[#This Row],[speed]],$M$7,$M$8)</f>
        <v>-1.1877329242572541</v>
      </c>
      <c r="F367">
        <v>74</v>
      </c>
      <c r="G367" s="4">
        <f>STANDARDIZE(Table2[[#This Row],[sp_attack]],$M$11,$M$12)</f>
        <v>8.3270903024385709E-2</v>
      </c>
      <c r="H367">
        <v>55</v>
      </c>
      <c r="I367" s="4">
        <f>STANDARDIZE(Table2[[#This Row],[sp_defense]],$M$15,$M$16)</f>
        <v>-0.56943222740297705</v>
      </c>
    </row>
    <row r="368" spans="1:9">
      <c r="A368" t="s">
        <v>1275</v>
      </c>
      <c r="B368">
        <v>600000</v>
      </c>
      <c r="C368" s="4">
        <f>STANDARDIZE(Table2[[#This Row],[experience_growth]],$M$2,$M$3)</f>
        <v>-2.8391846377822842</v>
      </c>
      <c r="D368">
        <v>52</v>
      </c>
      <c r="E368" s="4">
        <f>STANDARDIZE(Table2[[#This Row],[speed]],$M$7,$M$8)</f>
        <v>-0.4958748249698855</v>
      </c>
      <c r="F368">
        <v>94</v>
      </c>
      <c r="G368" s="4">
        <f>STANDARDIZE(Table2[[#This Row],[sp_attack]],$M$11,$M$12)</f>
        <v>0.70143580870124489</v>
      </c>
      <c r="H368">
        <v>75</v>
      </c>
      <c r="I368" s="4">
        <f>STANDARDIZE(Table2[[#This Row],[sp_defense]],$M$15,$M$16)</f>
        <v>0.14632330676694802</v>
      </c>
    </row>
    <row r="369" spans="1:9">
      <c r="A369" t="s">
        <v>1279</v>
      </c>
      <c r="B369">
        <v>600000</v>
      </c>
      <c r="C369" s="4">
        <f>STANDARDIZE(Table2[[#This Row],[experience_growth]],$M$2,$M$3)</f>
        <v>-2.8391846377822842</v>
      </c>
      <c r="D369">
        <v>52</v>
      </c>
      <c r="E369" s="4">
        <f>STANDARDIZE(Table2[[#This Row],[speed]],$M$7,$M$8)</f>
        <v>-0.4958748249698855</v>
      </c>
      <c r="F369">
        <v>114</v>
      </c>
      <c r="G369" s="4">
        <f>STANDARDIZE(Table2[[#This Row],[sp_attack]],$M$11,$M$12)</f>
        <v>1.3196007143781041</v>
      </c>
      <c r="H369">
        <v>75</v>
      </c>
      <c r="I369" s="4">
        <f>STANDARDIZE(Table2[[#This Row],[sp_defense]],$M$15,$M$16)</f>
        <v>0.14632330676694802</v>
      </c>
    </row>
    <row r="370" spans="1:9">
      <c r="A370" t="s">
        <v>1283</v>
      </c>
      <c r="B370">
        <v>1250000</v>
      </c>
      <c r="C370" s="4">
        <f>STANDARDIZE(Table2[[#This Row],[experience_growth]],$M$2,$M$3)</f>
        <v>1.2168299192661662</v>
      </c>
      <c r="D370">
        <v>55</v>
      </c>
      <c r="E370" s="4">
        <f>STANDARDIZE(Table2[[#This Row],[speed]],$M$7,$M$8)</f>
        <v>-0.39209611007678025</v>
      </c>
      <c r="F370">
        <v>45</v>
      </c>
      <c r="G370" s="4">
        <f>STANDARDIZE(Table2[[#This Row],[sp_attack]],$M$11,$M$12)</f>
        <v>-0.8130682102070601</v>
      </c>
      <c r="H370">
        <v>65</v>
      </c>
      <c r="I370" s="4">
        <f>STANDARDIZE(Table2[[#This Row],[sp_defense]],$M$15,$M$16)</f>
        <v>-0.21155446031801453</v>
      </c>
    </row>
    <row r="371" spans="1:9">
      <c r="A371" t="s">
        <v>1286</v>
      </c>
      <c r="B371">
        <v>800000</v>
      </c>
      <c r="C371" s="4">
        <f>STANDARDIZE(Table2[[#This Row],[experience_growth]],$M$2,$M$3)</f>
        <v>-1.5911801586904533</v>
      </c>
      <c r="D371">
        <v>97</v>
      </c>
      <c r="E371" s="4">
        <f>STANDARDIZE(Table2[[#This Row],[speed]],$M$7,$M$8)</f>
        <v>1.0608058984266937</v>
      </c>
      <c r="F371">
        <v>40</v>
      </c>
      <c r="G371" s="4">
        <f>STANDARDIZE(Table2[[#This Row],[sp_attack]],$M$11,$M$12)</f>
        <v>-0.96760943662627497</v>
      </c>
      <c r="H371">
        <v>65</v>
      </c>
      <c r="I371" s="4">
        <f>STANDARDIZE(Table2[[#This Row],[sp_defense]],$M$15,$M$16)</f>
        <v>-0.21155446031801453</v>
      </c>
    </row>
    <row r="372" spans="1:9">
      <c r="A372" t="s">
        <v>1290</v>
      </c>
      <c r="B372">
        <v>1250000</v>
      </c>
      <c r="C372" s="4">
        <f>STANDARDIZE(Table2[[#This Row],[experience_growth]],$M$2,$M$3)</f>
        <v>1.2168299192661662</v>
      </c>
      <c r="D372">
        <v>50</v>
      </c>
      <c r="E372" s="4">
        <f>STANDARDIZE(Table2[[#This Row],[speed]],$M$7,$M$8)</f>
        <v>-0.56506063489862235</v>
      </c>
      <c r="F372">
        <v>40</v>
      </c>
      <c r="G372" s="4">
        <f>STANDARDIZE(Table2[[#This Row],[sp_attack]],$M$11,$M$12)</f>
        <v>-0.96760943662627497</v>
      </c>
      <c r="H372">
        <v>30</v>
      </c>
      <c r="I372" s="4">
        <f>STANDARDIZE(Table2[[#This Row],[sp_defense]],$M$15,$M$16)</f>
        <v>-1.4641266451153834</v>
      </c>
    </row>
    <row r="373" spans="1:9">
      <c r="A373" t="s">
        <v>1294</v>
      </c>
      <c r="B373">
        <v>1250000</v>
      </c>
      <c r="C373" s="4">
        <f>STANDARDIZE(Table2[[#This Row],[experience_growth]],$M$2,$M$3)</f>
        <v>1.2168299192661662</v>
      </c>
      <c r="D373">
        <v>50</v>
      </c>
      <c r="E373" s="4">
        <f>STANDARDIZE(Table2[[#This Row],[speed]],$M$7,$M$8)</f>
        <v>-0.56506063489862235</v>
      </c>
      <c r="F373">
        <v>60</v>
      </c>
      <c r="G373" s="4">
        <f>STANDARDIZE(Table2[[#This Row],[sp_attack]],$M$11,$M$12)</f>
        <v>-0.34944453094941574</v>
      </c>
      <c r="H373">
        <v>50</v>
      </c>
      <c r="I373" s="4">
        <f>STANDARDIZE(Table2[[#This Row],[sp_defense]],$M$15,$M$16)</f>
        <v>-0.74837111094545838</v>
      </c>
    </row>
    <row r="374" spans="1:9">
      <c r="A374" t="s">
        <v>1296</v>
      </c>
      <c r="B374">
        <v>1250000</v>
      </c>
      <c r="C374" s="4">
        <f>STANDARDIZE(Table2[[#This Row],[experience_growth]],$M$2,$M$3)</f>
        <v>1.2168299192661662</v>
      </c>
      <c r="D374">
        <v>120</v>
      </c>
      <c r="E374" s="4">
        <f>STANDARDIZE(Table2[[#This Row],[speed]],$M$7,$M$8)</f>
        <v>1.8564427126071676</v>
      </c>
      <c r="F374">
        <v>120</v>
      </c>
      <c r="G374" s="4">
        <f>STANDARDIZE(Table2[[#This Row],[sp_attack]],$M$11,$M$12)</f>
        <v>1.5050501860811618</v>
      </c>
      <c r="H374">
        <v>90</v>
      </c>
      <c r="I374" s="4">
        <f>STANDARDIZE(Table2[[#This Row],[sp_defense]],$M$15,$M$16)</f>
        <v>0.68313995739439182</v>
      </c>
    </row>
    <row r="375" spans="1:9">
      <c r="A375" t="s">
        <v>1300</v>
      </c>
      <c r="B375">
        <v>1250000</v>
      </c>
      <c r="C375" s="4">
        <f>STANDARDIZE(Table2[[#This Row],[experience_growth]],$M$2,$M$3)</f>
        <v>1.2168299192661662</v>
      </c>
      <c r="D375">
        <v>30</v>
      </c>
      <c r="E375" s="4">
        <f>STANDARDIZE(Table2[[#This Row],[speed]],$M$7,$M$8)</f>
        <v>-1.2569187341859909</v>
      </c>
      <c r="F375">
        <v>35</v>
      </c>
      <c r="G375" s="4">
        <f>STANDARDIZE(Table2[[#This Row],[sp_attack]],$M$11,$M$12)</f>
        <v>-1.1221506630454898</v>
      </c>
      <c r="H375">
        <v>60</v>
      </c>
      <c r="I375" s="4">
        <f>STANDARDIZE(Table2[[#This Row],[sp_defense]],$M$15,$M$16)</f>
        <v>-0.39049334386049583</v>
      </c>
    </row>
    <row r="376" spans="1:9">
      <c r="A376" t="s">
        <v>1303</v>
      </c>
      <c r="B376">
        <v>1250000</v>
      </c>
      <c r="C376" s="4">
        <f>STANDARDIZE(Table2[[#This Row],[experience_growth]],$M$2,$M$3)</f>
        <v>1.2168299192661662</v>
      </c>
      <c r="D376">
        <v>50</v>
      </c>
      <c r="E376" s="4">
        <f>STANDARDIZE(Table2[[#This Row],[speed]],$M$7,$M$8)</f>
        <v>-0.56506063489862235</v>
      </c>
      <c r="F376">
        <v>55</v>
      </c>
      <c r="G376" s="4">
        <f>STANDARDIZE(Table2[[#This Row],[sp_attack]],$M$11,$M$12)</f>
        <v>-0.50398575736863049</v>
      </c>
      <c r="H376">
        <v>80</v>
      </c>
      <c r="I376" s="4">
        <f>STANDARDIZE(Table2[[#This Row],[sp_defense]],$M$15,$M$16)</f>
        <v>0.32526219030942927</v>
      </c>
    </row>
    <row r="377" spans="1:9">
      <c r="A377" t="s">
        <v>1306</v>
      </c>
      <c r="B377">
        <v>1250000</v>
      </c>
      <c r="C377" s="4">
        <f>STANDARDIZE(Table2[[#This Row],[experience_growth]],$M$2,$M$3)</f>
        <v>1.2168299192661662</v>
      </c>
      <c r="D377">
        <v>110</v>
      </c>
      <c r="E377" s="4">
        <f>STANDARDIZE(Table2[[#This Row],[speed]],$M$7,$M$8)</f>
        <v>1.5105136629634834</v>
      </c>
      <c r="F377">
        <v>105</v>
      </c>
      <c r="G377" s="4">
        <f>STANDARDIZE(Table2[[#This Row],[sp_attack]],$M$11,$M$12)</f>
        <v>1.0414265068235176</v>
      </c>
      <c r="H377">
        <v>110</v>
      </c>
      <c r="I377" s="4">
        <f>STANDARDIZE(Table2[[#This Row],[sp_defense]],$M$15,$M$16)</f>
        <v>1.398895491564317</v>
      </c>
    </row>
    <row r="378" spans="1:9">
      <c r="A378" t="s">
        <v>1310</v>
      </c>
      <c r="B378">
        <v>1250000</v>
      </c>
      <c r="C378" s="4">
        <f>STANDARDIZE(Table2[[#This Row],[experience_growth]],$M$2,$M$3)</f>
        <v>1.2168299192661662</v>
      </c>
      <c r="D378">
        <v>50</v>
      </c>
      <c r="E378" s="4">
        <f>STANDARDIZE(Table2[[#This Row],[speed]],$M$7,$M$8)</f>
        <v>-0.56506063489862235</v>
      </c>
      <c r="F378">
        <v>50</v>
      </c>
      <c r="G378" s="4">
        <f>STANDARDIZE(Table2[[#This Row],[sp_attack]],$M$11,$M$12)</f>
        <v>-0.65852698378784535</v>
      </c>
      <c r="H378">
        <v>100</v>
      </c>
      <c r="I378" s="4">
        <f>STANDARDIZE(Table2[[#This Row],[sp_defense]],$M$15,$M$16)</f>
        <v>1.0410177244793544</v>
      </c>
    </row>
    <row r="379" spans="1:9">
      <c r="A379" t="s">
        <v>1314</v>
      </c>
      <c r="B379">
        <v>1250000</v>
      </c>
      <c r="C379" s="4">
        <f>STANDARDIZE(Table2[[#This Row],[experience_growth]],$M$2,$M$3)</f>
        <v>1.2168299192661662</v>
      </c>
      <c r="D379">
        <v>50</v>
      </c>
      <c r="E379" s="4">
        <f>STANDARDIZE(Table2[[#This Row],[speed]],$M$7,$M$8)</f>
        <v>-0.56506063489862235</v>
      </c>
      <c r="F379">
        <v>100</v>
      </c>
      <c r="G379" s="4">
        <f>STANDARDIZE(Table2[[#This Row],[sp_attack]],$M$11,$M$12)</f>
        <v>0.8868852804043027</v>
      </c>
      <c r="H379">
        <v>200</v>
      </c>
      <c r="I379" s="4">
        <f>STANDARDIZE(Table2[[#This Row],[sp_defense]],$M$15,$M$16)</f>
        <v>4.6197953953289801</v>
      </c>
    </row>
    <row r="380" spans="1:9">
      <c r="A380" t="s">
        <v>1317</v>
      </c>
      <c r="B380">
        <v>1250000</v>
      </c>
      <c r="C380" s="4">
        <f>STANDARDIZE(Table2[[#This Row],[experience_growth]],$M$2,$M$3)</f>
        <v>1.2168299192661662</v>
      </c>
      <c r="D380">
        <v>50</v>
      </c>
      <c r="E380" s="4">
        <f>STANDARDIZE(Table2[[#This Row],[speed]],$M$7,$M$8)</f>
        <v>-0.56506063489862235</v>
      </c>
      <c r="F380">
        <v>75</v>
      </c>
      <c r="G380" s="4">
        <f>STANDARDIZE(Table2[[#This Row],[sp_attack]],$M$11,$M$12)</f>
        <v>0.11417914830822867</v>
      </c>
      <c r="H380">
        <v>150</v>
      </c>
      <c r="I380" s="4">
        <f>STANDARDIZE(Table2[[#This Row],[sp_defense]],$M$15,$M$16)</f>
        <v>2.830406559904167</v>
      </c>
    </row>
    <row r="381" spans="1:9">
      <c r="A381" t="s">
        <v>1320</v>
      </c>
      <c r="B381">
        <v>1250000</v>
      </c>
      <c r="C381" s="4">
        <f>STANDARDIZE(Table2[[#This Row],[experience_growth]],$M$2,$M$3)</f>
        <v>1.2168299192661662</v>
      </c>
      <c r="D381">
        <v>110</v>
      </c>
      <c r="E381" s="4">
        <f>STANDARDIZE(Table2[[#This Row],[speed]],$M$7,$M$8)</f>
        <v>1.5105136629634834</v>
      </c>
      <c r="F381">
        <v>140</v>
      </c>
      <c r="G381" s="4">
        <f>STANDARDIZE(Table2[[#This Row],[sp_attack]],$M$11,$M$12)</f>
        <v>2.1232150917580213</v>
      </c>
      <c r="H381">
        <v>150</v>
      </c>
      <c r="I381" s="4">
        <f>STANDARDIZE(Table2[[#This Row],[sp_defense]],$M$15,$M$16)</f>
        <v>2.830406559904167</v>
      </c>
    </row>
    <row r="382" spans="1:9">
      <c r="A382" t="s">
        <v>1322</v>
      </c>
      <c r="B382">
        <v>1250000</v>
      </c>
      <c r="C382" s="4">
        <f>STANDARDIZE(Table2[[#This Row],[experience_growth]],$M$2,$M$3)</f>
        <v>1.2168299192661662</v>
      </c>
      <c r="D382">
        <v>110</v>
      </c>
      <c r="E382" s="4">
        <f>STANDARDIZE(Table2[[#This Row],[speed]],$M$7,$M$8)</f>
        <v>1.5105136629634834</v>
      </c>
      <c r="F382">
        <v>160</v>
      </c>
      <c r="G382" s="4">
        <f>STANDARDIZE(Table2[[#This Row],[sp_attack]],$M$11,$M$12)</f>
        <v>2.7413799974348803</v>
      </c>
      <c r="H382">
        <v>120</v>
      </c>
      <c r="I382" s="4">
        <f>STANDARDIZE(Table2[[#This Row],[sp_defense]],$M$15,$M$16)</f>
        <v>1.7567732586492795</v>
      </c>
    </row>
    <row r="383" spans="1:9">
      <c r="A383" t="s">
        <v>1326</v>
      </c>
      <c r="B383">
        <v>1250000</v>
      </c>
      <c r="C383" s="4">
        <f>STANDARDIZE(Table2[[#This Row],[experience_growth]],$M$2,$M$3)</f>
        <v>1.2168299192661662</v>
      </c>
      <c r="D383">
        <v>90</v>
      </c>
      <c r="E383" s="4">
        <f>STANDARDIZE(Table2[[#This Row],[speed]],$M$7,$M$8)</f>
        <v>0.81865556367611481</v>
      </c>
      <c r="F383">
        <v>180</v>
      </c>
      <c r="G383" s="4">
        <f>STANDARDIZE(Table2[[#This Row],[sp_attack]],$M$11,$M$12)</f>
        <v>3.3595449031117393</v>
      </c>
      <c r="H383">
        <v>160</v>
      </c>
      <c r="I383" s="4">
        <f>STANDARDIZE(Table2[[#This Row],[sp_defense]],$M$15,$M$16)</f>
        <v>3.1882843269891299</v>
      </c>
    </row>
    <row r="384" spans="1:9">
      <c r="A384" t="s">
        <v>1330</v>
      </c>
      <c r="B384">
        <v>1250000</v>
      </c>
      <c r="C384" s="4">
        <f>STANDARDIZE(Table2[[#This Row],[experience_growth]],$M$2,$M$3)</f>
        <v>1.2168299192661662</v>
      </c>
      <c r="D384">
        <v>90</v>
      </c>
      <c r="E384" s="4">
        <f>STANDARDIZE(Table2[[#This Row],[speed]],$M$7,$M$8)</f>
        <v>0.81865556367611481</v>
      </c>
      <c r="F384">
        <v>150</v>
      </c>
      <c r="G384" s="4">
        <f>STANDARDIZE(Table2[[#This Row],[sp_attack]],$M$11,$M$12)</f>
        <v>2.4322975445964508</v>
      </c>
      <c r="H384">
        <v>90</v>
      </c>
      <c r="I384" s="4">
        <f>STANDARDIZE(Table2[[#This Row],[sp_defense]],$M$15,$M$16)</f>
        <v>0.68313995739439182</v>
      </c>
    </row>
    <row r="385" spans="1:9">
      <c r="A385" t="s">
        <v>1334</v>
      </c>
      <c r="B385">
        <v>1250000</v>
      </c>
      <c r="C385" s="4">
        <f>STANDARDIZE(Table2[[#This Row],[experience_growth]],$M$2,$M$3)</f>
        <v>1.2168299192661662</v>
      </c>
      <c r="D385">
        <v>115</v>
      </c>
      <c r="E385" s="4">
        <f>STANDARDIZE(Table2[[#This Row],[speed]],$M$7,$M$8)</f>
        <v>1.6834781877853255</v>
      </c>
      <c r="F385">
        <v>180</v>
      </c>
      <c r="G385" s="4">
        <f>STANDARDIZE(Table2[[#This Row],[sp_attack]],$M$11,$M$12)</f>
        <v>3.3595449031117393</v>
      </c>
      <c r="H385">
        <v>100</v>
      </c>
      <c r="I385" s="4">
        <f>STANDARDIZE(Table2[[#This Row],[sp_defense]],$M$15,$M$16)</f>
        <v>1.0410177244793544</v>
      </c>
    </row>
    <row r="386" spans="1:9">
      <c r="A386" t="s">
        <v>1338</v>
      </c>
      <c r="B386">
        <v>1250000</v>
      </c>
      <c r="C386" s="4">
        <f>STANDARDIZE(Table2[[#This Row],[experience_growth]],$M$2,$M$3)</f>
        <v>1.2168299192661662</v>
      </c>
      <c r="D386">
        <v>100</v>
      </c>
      <c r="E386" s="4">
        <f>STANDARDIZE(Table2[[#This Row],[speed]],$M$7,$M$8)</f>
        <v>1.164584613319799</v>
      </c>
      <c r="F386">
        <v>100</v>
      </c>
      <c r="G386" s="4">
        <f>STANDARDIZE(Table2[[#This Row],[sp_attack]],$M$11,$M$12)</f>
        <v>0.8868852804043027</v>
      </c>
      <c r="H386">
        <v>100</v>
      </c>
      <c r="I386" s="4">
        <f>STANDARDIZE(Table2[[#This Row],[sp_defense]],$M$15,$M$16)</f>
        <v>1.0410177244793544</v>
      </c>
    </row>
    <row r="387" spans="1:9">
      <c r="A387" t="s">
        <v>1342</v>
      </c>
      <c r="B387">
        <v>1250000</v>
      </c>
      <c r="C387" s="4">
        <f>STANDARDIZE(Table2[[#This Row],[experience_growth]],$M$2,$M$3)</f>
        <v>1.2168299192661662</v>
      </c>
      <c r="D387">
        <v>180</v>
      </c>
      <c r="E387" s="4">
        <f>STANDARDIZE(Table2[[#This Row],[speed]],$M$7,$M$8)</f>
        <v>3.9320170104692735</v>
      </c>
      <c r="F387">
        <v>95</v>
      </c>
      <c r="G387" s="4">
        <f>STANDARDIZE(Table2[[#This Row],[sp_attack]],$M$11,$M$12)</f>
        <v>0.73234405398508784</v>
      </c>
      <c r="H387">
        <v>90</v>
      </c>
      <c r="I387" s="4">
        <f>STANDARDIZE(Table2[[#This Row],[sp_defense]],$M$15,$M$16)</f>
        <v>0.68313995739439182</v>
      </c>
    </row>
    <row r="388" spans="1:9">
      <c r="A388" t="s">
        <v>1346</v>
      </c>
      <c r="B388">
        <v>1059860</v>
      </c>
      <c r="C388" s="4">
        <f>STANDARDIZE(Table2[[#This Row],[experience_growth]],$M$2,$M$3)</f>
        <v>3.0352060993562618E-2</v>
      </c>
      <c r="D388">
        <v>31</v>
      </c>
      <c r="E388" s="4">
        <f>STANDARDIZE(Table2[[#This Row],[speed]],$M$7,$M$8)</f>
        <v>-1.2223258292216226</v>
      </c>
      <c r="F388">
        <v>45</v>
      </c>
      <c r="G388" s="4">
        <f>STANDARDIZE(Table2[[#This Row],[sp_attack]],$M$11,$M$12)</f>
        <v>-0.8130682102070601</v>
      </c>
      <c r="H388">
        <v>55</v>
      </c>
      <c r="I388" s="4">
        <f>STANDARDIZE(Table2[[#This Row],[sp_defense]],$M$15,$M$16)</f>
        <v>-0.56943222740297705</v>
      </c>
    </row>
    <row r="389" spans="1:9">
      <c r="A389" t="s">
        <v>1349</v>
      </c>
      <c r="B389">
        <v>1059860</v>
      </c>
      <c r="C389" s="4">
        <f>STANDARDIZE(Table2[[#This Row],[experience_growth]],$M$2,$M$3)</f>
        <v>3.0352060993562618E-2</v>
      </c>
      <c r="D389">
        <v>36</v>
      </c>
      <c r="E389" s="4">
        <f>STANDARDIZE(Table2[[#This Row],[speed]],$M$7,$M$8)</f>
        <v>-1.0493613043997805</v>
      </c>
      <c r="F389">
        <v>55</v>
      </c>
      <c r="G389" s="4">
        <f>STANDARDIZE(Table2[[#This Row],[sp_attack]],$M$11,$M$12)</f>
        <v>-0.50398575736863049</v>
      </c>
      <c r="H389">
        <v>65</v>
      </c>
      <c r="I389" s="4">
        <f>STANDARDIZE(Table2[[#This Row],[sp_defense]],$M$15,$M$16)</f>
        <v>-0.21155446031801453</v>
      </c>
    </row>
    <row r="390" spans="1:9">
      <c r="A390" t="s">
        <v>1351</v>
      </c>
      <c r="B390">
        <v>1059860</v>
      </c>
      <c r="C390" s="4">
        <f>STANDARDIZE(Table2[[#This Row],[experience_growth]],$M$2,$M$3)</f>
        <v>3.0352060993562618E-2</v>
      </c>
      <c r="D390">
        <v>56</v>
      </c>
      <c r="E390" s="4">
        <f>STANDARDIZE(Table2[[#This Row],[speed]],$M$7,$M$8)</f>
        <v>-0.35750320511241179</v>
      </c>
      <c r="F390">
        <v>75</v>
      </c>
      <c r="G390" s="4">
        <f>STANDARDIZE(Table2[[#This Row],[sp_attack]],$M$11,$M$12)</f>
        <v>0.11417914830822867</v>
      </c>
      <c r="H390">
        <v>85</v>
      </c>
      <c r="I390" s="4">
        <f>STANDARDIZE(Table2[[#This Row],[sp_defense]],$M$15,$M$16)</f>
        <v>0.5042010738519106</v>
      </c>
    </row>
    <row r="391" spans="1:9">
      <c r="A391" t="s">
        <v>1355</v>
      </c>
      <c r="B391">
        <v>1059860</v>
      </c>
      <c r="C391" s="4">
        <f>STANDARDIZE(Table2[[#This Row],[experience_growth]],$M$2,$M$3)</f>
        <v>3.0352060993562618E-2</v>
      </c>
      <c r="D391">
        <v>61</v>
      </c>
      <c r="E391" s="4">
        <f>STANDARDIZE(Table2[[#This Row],[speed]],$M$7,$M$8)</f>
        <v>-0.18453868029056966</v>
      </c>
      <c r="F391">
        <v>58</v>
      </c>
      <c r="G391" s="4">
        <f>STANDARDIZE(Table2[[#This Row],[sp_attack]],$M$11,$M$12)</f>
        <v>-0.41126102151710164</v>
      </c>
      <c r="H391">
        <v>44</v>
      </c>
      <c r="I391" s="4">
        <f>STANDARDIZE(Table2[[#This Row],[sp_defense]],$M$15,$M$16)</f>
        <v>-0.96309777119643591</v>
      </c>
    </row>
    <row r="392" spans="1:9">
      <c r="A392" t="s">
        <v>1358</v>
      </c>
      <c r="B392">
        <v>1059860</v>
      </c>
      <c r="C392" s="4">
        <f>STANDARDIZE(Table2[[#This Row],[experience_growth]],$M$2,$M$3)</f>
        <v>3.0352060993562618E-2</v>
      </c>
      <c r="D392">
        <v>81</v>
      </c>
      <c r="E392" s="4">
        <f>STANDARDIZE(Table2[[#This Row],[speed]],$M$7,$M$8)</f>
        <v>0.50731941899679889</v>
      </c>
      <c r="F392">
        <v>78</v>
      </c>
      <c r="G392" s="4">
        <f>STANDARDIZE(Table2[[#This Row],[sp_attack]],$M$11,$M$12)</f>
        <v>0.20690388415975755</v>
      </c>
      <c r="H392">
        <v>52</v>
      </c>
      <c r="I392" s="4">
        <f>STANDARDIZE(Table2[[#This Row],[sp_defense]],$M$15,$M$16)</f>
        <v>-0.67679555752846587</v>
      </c>
    </row>
    <row r="393" spans="1:9">
      <c r="A393" t="s">
        <v>1360</v>
      </c>
      <c r="B393">
        <v>1059860</v>
      </c>
      <c r="C393" s="4">
        <f>STANDARDIZE(Table2[[#This Row],[experience_growth]],$M$2,$M$3)</f>
        <v>3.0352060993562618E-2</v>
      </c>
      <c r="D393">
        <v>108</v>
      </c>
      <c r="E393" s="4">
        <f>STANDARDIZE(Table2[[#This Row],[speed]],$M$7,$M$8)</f>
        <v>1.4413278530347464</v>
      </c>
      <c r="F393">
        <v>104</v>
      </c>
      <c r="G393" s="4">
        <f>STANDARDIZE(Table2[[#This Row],[sp_attack]],$M$11,$M$12)</f>
        <v>1.0105182615396744</v>
      </c>
      <c r="H393">
        <v>71</v>
      </c>
      <c r="I393" s="4">
        <f>STANDARDIZE(Table2[[#This Row],[sp_defense]],$M$15,$M$16)</f>
        <v>3.1721999329629978E-3</v>
      </c>
    </row>
    <row r="394" spans="1:9">
      <c r="A394" t="s">
        <v>1364</v>
      </c>
      <c r="B394">
        <v>1059860</v>
      </c>
      <c r="C394" s="4">
        <f>STANDARDIZE(Table2[[#This Row],[experience_growth]],$M$2,$M$3)</f>
        <v>3.0352060993562618E-2</v>
      </c>
      <c r="D394">
        <v>40</v>
      </c>
      <c r="E394" s="4">
        <f>STANDARDIZE(Table2[[#This Row],[speed]],$M$7,$M$8)</f>
        <v>-0.91098968454230667</v>
      </c>
      <c r="F394">
        <v>61</v>
      </c>
      <c r="G394" s="4">
        <f>STANDARDIZE(Table2[[#This Row],[sp_attack]],$M$11,$M$12)</f>
        <v>-0.31853628566557279</v>
      </c>
      <c r="H394">
        <v>56</v>
      </c>
      <c r="I394" s="4">
        <f>STANDARDIZE(Table2[[#This Row],[sp_defense]],$M$15,$M$16)</f>
        <v>-0.53364445069448085</v>
      </c>
    </row>
    <row r="395" spans="1:9">
      <c r="A395" t="s">
        <v>1366</v>
      </c>
      <c r="B395">
        <v>1059860</v>
      </c>
      <c r="C395" s="4">
        <f>STANDARDIZE(Table2[[#This Row],[experience_growth]],$M$2,$M$3)</f>
        <v>3.0352060993562618E-2</v>
      </c>
      <c r="D395">
        <v>50</v>
      </c>
      <c r="E395" s="4">
        <f>STANDARDIZE(Table2[[#This Row],[speed]],$M$7,$M$8)</f>
        <v>-0.56506063489862235</v>
      </c>
      <c r="F395">
        <v>81</v>
      </c>
      <c r="G395" s="4">
        <f>STANDARDIZE(Table2[[#This Row],[sp_attack]],$M$11,$M$12)</f>
        <v>0.29962862001128643</v>
      </c>
      <c r="H395">
        <v>76</v>
      </c>
      <c r="I395" s="4">
        <f>STANDARDIZE(Table2[[#This Row],[sp_defense]],$M$15,$M$16)</f>
        <v>0.18211108347544427</v>
      </c>
    </row>
    <row r="396" spans="1:9">
      <c r="A396" t="s">
        <v>1369</v>
      </c>
      <c r="B396">
        <v>1059860</v>
      </c>
      <c r="C396" s="4">
        <f>STANDARDIZE(Table2[[#This Row],[experience_growth]],$M$2,$M$3)</f>
        <v>3.0352060993562618E-2</v>
      </c>
      <c r="D396">
        <v>60</v>
      </c>
      <c r="E396" s="4">
        <f>STANDARDIZE(Table2[[#This Row],[speed]],$M$7,$M$8)</f>
        <v>-0.21913158525493809</v>
      </c>
      <c r="F396">
        <v>111</v>
      </c>
      <c r="G396" s="4">
        <f>STANDARDIZE(Table2[[#This Row],[sp_attack]],$M$11,$M$12)</f>
        <v>1.2268759785265753</v>
      </c>
      <c r="H396">
        <v>101</v>
      </c>
      <c r="I396" s="4">
        <f>STANDARDIZE(Table2[[#This Row],[sp_defense]],$M$15,$M$16)</f>
        <v>1.0768055011878506</v>
      </c>
    </row>
    <row r="397" spans="1:9">
      <c r="A397" t="s">
        <v>1373</v>
      </c>
      <c r="B397">
        <v>1059860</v>
      </c>
      <c r="C397" s="4">
        <f>STANDARDIZE(Table2[[#This Row],[experience_growth]],$M$2,$M$3)</f>
        <v>3.0352060993562618E-2</v>
      </c>
      <c r="D397">
        <v>60</v>
      </c>
      <c r="E397" s="4">
        <f>STANDARDIZE(Table2[[#This Row],[speed]],$M$7,$M$8)</f>
        <v>-0.21913158525493809</v>
      </c>
      <c r="F397">
        <v>30</v>
      </c>
      <c r="G397" s="4">
        <f>STANDARDIZE(Table2[[#This Row],[sp_attack]],$M$11,$M$12)</f>
        <v>-1.2766918894647046</v>
      </c>
      <c r="H397">
        <v>30</v>
      </c>
      <c r="I397" s="4">
        <f>STANDARDIZE(Table2[[#This Row],[sp_defense]],$M$15,$M$16)</f>
        <v>-1.4641266451153834</v>
      </c>
    </row>
    <row r="398" spans="1:9">
      <c r="A398" t="s">
        <v>1376</v>
      </c>
      <c r="B398">
        <v>1059860</v>
      </c>
      <c r="C398" s="4">
        <f>STANDARDIZE(Table2[[#This Row],[experience_growth]],$M$2,$M$3)</f>
        <v>3.0352060993562618E-2</v>
      </c>
      <c r="D398">
        <v>80</v>
      </c>
      <c r="E398" s="4">
        <f>STANDARDIZE(Table2[[#This Row],[speed]],$M$7,$M$8)</f>
        <v>0.47272651403243049</v>
      </c>
      <c r="F398">
        <v>40</v>
      </c>
      <c r="G398" s="4">
        <f>STANDARDIZE(Table2[[#This Row],[sp_attack]],$M$11,$M$12)</f>
        <v>-0.96760943662627497</v>
      </c>
      <c r="H398">
        <v>40</v>
      </c>
      <c r="I398" s="4">
        <f>STANDARDIZE(Table2[[#This Row],[sp_defense]],$M$15,$M$16)</f>
        <v>-1.1062488780304209</v>
      </c>
    </row>
    <row r="399" spans="1:9">
      <c r="A399" t="s">
        <v>1379</v>
      </c>
      <c r="B399">
        <v>1059860</v>
      </c>
      <c r="C399" s="4">
        <f>STANDARDIZE(Table2[[#This Row],[experience_growth]],$M$2,$M$3)</f>
        <v>3.0352060993562618E-2</v>
      </c>
      <c r="D399">
        <v>100</v>
      </c>
      <c r="E399" s="4">
        <f>STANDARDIZE(Table2[[#This Row],[speed]],$M$7,$M$8)</f>
        <v>1.164584613319799</v>
      </c>
      <c r="F399">
        <v>50</v>
      </c>
      <c r="G399" s="4">
        <f>STANDARDIZE(Table2[[#This Row],[sp_attack]],$M$11,$M$12)</f>
        <v>-0.65852698378784535</v>
      </c>
      <c r="H399">
        <v>60</v>
      </c>
      <c r="I399" s="4">
        <f>STANDARDIZE(Table2[[#This Row],[sp_defense]],$M$15,$M$16)</f>
        <v>-0.39049334386049583</v>
      </c>
    </row>
    <row r="400" spans="1:9">
      <c r="A400" t="s">
        <v>1383</v>
      </c>
      <c r="B400">
        <v>1000000</v>
      </c>
      <c r="C400" s="4">
        <f>STANDARDIZE(Table2[[#This Row],[experience_growth]],$M$2,$M$3)</f>
        <v>-0.34317567959862233</v>
      </c>
      <c r="D400">
        <v>31</v>
      </c>
      <c r="E400" s="4">
        <f>STANDARDIZE(Table2[[#This Row],[speed]],$M$7,$M$8)</f>
        <v>-1.2223258292216226</v>
      </c>
      <c r="F400">
        <v>35</v>
      </c>
      <c r="G400" s="4">
        <f>STANDARDIZE(Table2[[#This Row],[sp_attack]],$M$11,$M$12)</f>
        <v>-1.1221506630454898</v>
      </c>
      <c r="H400">
        <v>40</v>
      </c>
      <c r="I400" s="4">
        <f>STANDARDIZE(Table2[[#This Row],[sp_defense]],$M$15,$M$16)</f>
        <v>-1.1062488780304209</v>
      </c>
    </row>
    <row r="401" spans="1:9">
      <c r="A401" t="s">
        <v>1386</v>
      </c>
      <c r="B401">
        <v>1000000</v>
      </c>
      <c r="C401" s="4">
        <f>STANDARDIZE(Table2[[#This Row],[experience_growth]],$M$2,$M$3)</f>
        <v>-0.34317567959862233</v>
      </c>
      <c r="D401">
        <v>71</v>
      </c>
      <c r="E401" s="4">
        <f>STANDARDIZE(Table2[[#This Row],[speed]],$M$7,$M$8)</f>
        <v>0.16139036935311463</v>
      </c>
      <c r="F401">
        <v>55</v>
      </c>
      <c r="G401" s="4">
        <f>STANDARDIZE(Table2[[#This Row],[sp_attack]],$M$11,$M$12)</f>
        <v>-0.50398575736863049</v>
      </c>
      <c r="H401">
        <v>60</v>
      </c>
      <c r="I401" s="4">
        <f>STANDARDIZE(Table2[[#This Row],[sp_defense]],$M$15,$M$16)</f>
        <v>-0.39049334386049583</v>
      </c>
    </row>
    <row r="402" spans="1:9">
      <c r="A402" t="s">
        <v>1390</v>
      </c>
      <c r="B402">
        <v>1059860</v>
      </c>
      <c r="C402" s="4">
        <f>STANDARDIZE(Table2[[#This Row],[experience_growth]],$M$2,$M$3)</f>
        <v>3.0352060993562618E-2</v>
      </c>
      <c r="D402">
        <v>25</v>
      </c>
      <c r="E402" s="4">
        <f>STANDARDIZE(Table2[[#This Row],[speed]],$M$7,$M$8)</f>
        <v>-1.4298832590078332</v>
      </c>
      <c r="F402">
        <v>25</v>
      </c>
      <c r="G402" s="4">
        <f>STANDARDIZE(Table2[[#This Row],[sp_attack]],$M$11,$M$12)</f>
        <v>-1.4312331158839193</v>
      </c>
      <c r="H402">
        <v>41</v>
      </c>
      <c r="I402" s="4">
        <f>STANDARDIZE(Table2[[#This Row],[sp_defense]],$M$15,$M$16)</f>
        <v>-1.0704611013219247</v>
      </c>
    </row>
    <row r="403" spans="1:9">
      <c r="A403" t="s">
        <v>1393</v>
      </c>
      <c r="B403">
        <v>1059860</v>
      </c>
      <c r="C403" s="4">
        <f>STANDARDIZE(Table2[[#This Row],[experience_growth]],$M$2,$M$3)</f>
        <v>3.0352060993562618E-2</v>
      </c>
      <c r="D403">
        <v>65</v>
      </c>
      <c r="E403" s="4">
        <f>STANDARDIZE(Table2[[#This Row],[speed]],$M$7,$M$8)</f>
        <v>-4.6167060433095944E-2</v>
      </c>
      <c r="F403">
        <v>55</v>
      </c>
      <c r="G403" s="4">
        <f>STANDARDIZE(Table2[[#This Row],[sp_attack]],$M$11,$M$12)</f>
        <v>-0.50398575736863049</v>
      </c>
      <c r="H403">
        <v>51</v>
      </c>
      <c r="I403" s="4">
        <f>STANDARDIZE(Table2[[#This Row],[sp_defense]],$M$15,$M$16)</f>
        <v>-0.71258333423696207</v>
      </c>
    </row>
    <row r="404" spans="1:9">
      <c r="A404" t="s">
        <v>1397</v>
      </c>
      <c r="B404">
        <v>1059860</v>
      </c>
      <c r="C404" s="4">
        <f>STANDARDIZE(Table2[[#This Row],[experience_growth]],$M$2,$M$3)</f>
        <v>3.0352060993562618E-2</v>
      </c>
      <c r="D404">
        <v>45</v>
      </c>
      <c r="E404" s="4">
        <f>STANDARDIZE(Table2[[#This Row],[speed]],$M$7,$M$8)</f>
        <v>-0.73802515972046456</v>
      </c>
      <c r="F404">
        <v>40</v>
      </c>
      <c r="G404" s="4">
        <f>STANDARDIZE(Table2[[#This Row],[sp_attack]],$M$11,$M$12)</f>
        <v>-0.96760943662627497</v>
      </c>
      <c r="H404">
        <v>34</v>
      </c>
      <c r="I404" s="4">
        <f>STANDARDIZE(Table2[[#This Row],[sp_defense]],$M$15,$M$16)</f>
        <v>-1.3209755382813984</v>
      </c>
    </row>
    <row r="405" spans="1:9">
      <c r="A405" t="s">
        <v>1400</v>
      </c>
      <c r="B405">
        <v>1059860</v>
      </c>
      <c r="C405" s="4">
        <f>STANDARDIZE(Table2[[#This Row],[experience_growth]],$M$2,$M$3)</f>
        <v>3.0352060993562618E-2</v>
      </c>
      <c r="D405">
        <v>60</v>
      </c>
      <c r="E405" s="4">
        <f>STANDARDIZE(Table2[[#This Row],[speed]],$M$7,$M$8)</f>
        <v>-0.21913158525493809</v>
      </c>
      <c r="F405">
        <v>60</v>
      </c>
      <c r="G405" s="4">
        <f>STANDARDIZE(Table2[[#This Row],[sp_attack]],$M$11,$M$12)</f>
        <v>-0.34944453094941574</v>
      </c>
      <c r="H405">
        <v>49</v>
      </c>
      <c r="I405" s="4">
        <f>STANDARDIZE(Table2[[#This Row],[sp_defense]],$M$15,$M$16)</f>
        <v>-0.78415888765395458</v>
      </c>
    </row>
    <row r="406" spans="1:9">
      <c r="A406" t="s">
        <v>1403</v>
      </c>
      <c r="B406">
        <v>1059860</v>
      </c>
      <c r="C406" s="4">
        <f>STANDARDIZE(Table2[[#This Row],[experience_growth]],$M$2,$M$3)</f>
        <v>3.0352060993562618E-2</v>
      </c>
      <c r="D406">
        <v>70</v>
      </c>
      <c r="E406" s="4">
        <f>STANDARDIZE(Table2[[#This Row],[speed]],$M$7,$M$8)</f>
        <v>0.1267974643887462</v>
      </c>
      <c r="F406">
        <v>95</v>
      </c>
      <c r="G406" s="4">
        <f>STANDARDIZE(Table2[[#This Row],[sp_attack]],$M$11,$M$12)</f>
        <v>0.73234405398508784</v>
      </c>
      <c r="H406">
        <v>79</v>
      </c>
      <c r="I406" s="4">
        <f>STANDARDIZE(Table2[[#This Row],[sp_defense]],$M$15,$M$16)</f>
        <v>0.28947441360093301</v>
      </c>
    </row>
    <row r="407" spans="1:9">
      <c r="A407" t="s">
        <v>1406</v>
      </c>
      <c r="B407">
        <v>1059860</v>
      </c>
      <c r="C407" s="4">
        <f>STANDARDIZE(Table2[[#This Row],[experience_growth]],$M$2,$M$3)</f>
        <v>3.0352060993562618E-2</v>
      </c>
      <c r="D407">
        <v>55</v>
      </c>
      <c r="E407" s="4">
        <f>STANDARDIZE(Table2[[#This Row],[speed]],$M$7,$M$8)</f>
        <v>-0.39209611007678025</v>
      </c>
      <c r="F407">
        <v>50</v>
      </c>
      <c r="G407" s="4">
        <f>STANDARDIZE(Table2[[#This Row],[sp_attack]],$M$11,$M$12)</f>
        <v>-0.65852698378784535</v>
      </c>
      <c r="H407">
        <v>70</v>
      </c>
      <c r="I407" s="4">
        <f>STANDARDIZE(Table2[[#This Row],[sp_defense]],$M$15,$M$16)</f>
        <v>-3.2615576775533256E-2</v>
      </c>
    </row>
    <row r="408" spans="1:9">
      <c r="A408" t="s">
        <v>1410</v>
      </c>
      <c r="B408">
        <v>1059860</v>
      </c>
      <c r="C408" s="4">
        <f>STANDARDIZE(Table2[[#This Row],[experience_growth]],$M$2,$M$3)</f>
        <v>3.0352060993562618E-2</v>
      </c>
      <c r="D408">
        <v>90</v>
      </c>
      <c r="E408" s="4">
        <f>STANDARDIZE(Table2[[#This Row],[speed]],$M$7,$M$8)</f>
        <v>0.81865556367611481</v>
      </c>
      <c r="F408">
        <v>125</v>
      </c>
      <c r="G408" s="4">
        <f>STANDARDIZE(Table2[[#This Row],[sp_attack]],$M$11,$M$12)</f>
        <v>1.6595914125003766</v>
      </c>
      <c r="H408">
        <v>105</v>
      </c>
      <c r="I408" s="4">
        <f>STANDARDIZE(Table2[[#This Row],[sp_defense]],$M$15,$M$16)</f>
        <v>1.2199566080218356</v>
      </c>
    </row>
    <row r="409" spans="1:9">
      <c r="A409" t="s">
        <v>1414</v>
      </c>
      <c r="B409">
        <v>600000</v>
      </c>
      <c r="C409" s="4">
        <f>STANDARDIZE(Table2[[#This Row],[experience_growth]],$M$2,$M$3)</f>
        <v>-2.8391846377822842</v>
      </c>
      <c r="D409">
        <v>58</v>
      </c>
      <c r="E409" s="4">
        <f>STANDARDIZE(Table2[[#This Row],[speed]],$M$7,$M$8)</f>
        <v>-0.28831739518367494</v>
      </c>
      <c r="F409">
        <v>30</v>
      </c>
      <c r="G409" s="4">
        <f>STANDARDIZE(Table2[[#This Row],[sp_attack]],$M$11,$M$12)</f>
        <v>-1.2766918894647046</v>
      </c>
      <c r="H409">
        <v>30</v>
      </c>
      <c r="I409" s="4">
        <f>STANDARDIZE(Table2[[#This Row],[sp_defense]],$M$15,$M$16)</f>
        <v>-1.4641266451153834</v>
      </c>
    </row>
    <row r="410" spans="1:9">
      <c r="A410" t="s">
        <v>1416</v>
      </c>
      <c r="B410">
        <v>600000</v>
      </c>
      <c r="C410" s="4">
        <f>STANDARDIZE(Table2[[#This Row],[experience_growth]],$M$2,$M$3)</f>
        <v>-2.8391846377822842</v>
      </c>
      <c r="D410">
        <v>58</v>
      </c>
      <c r="E410" s="4">
        <f>STANDARDIZE(Table2[[#This Row],[speed]],$M$7,$M$8)</f>
        <v>-0.28831739518367494</v>
      </c>
      <c r="F410">
        <v>65</v>
      </c>
      <c r="G410" s="4">
        <f>STANDARDIZE(Table2[[#This Row],[sp_attack]],$M$11,$M$12)</f>
        <v>-0.19490330453020094</v>
      </c>
      <c r="H410">
        <v>50</v>
      </c>
      <c r="I410" s="4">
        <f>STANDARDIZE(Table2[[#This Row],[sp_defense]],$M$15,$M$16)</f>
        <v>-0.74837111094545838</v>
      </c>
    </row>
    <row r="411" spans="1:9">
      <c r="A411" t="s">
        <v>1420</v>
      </c>
      <c r="B411">
        <v>600000</v>
      </c>
      <c r="C411" s="4">
        <f>STANDARDIZE(Table2[[#This Row],[experience_growth]],$M$2,$M$3)</f>
        <v>-2.8391846377822842</v>
      </c>
      <c r="D411">
        <v>30</v>
      </c>
      <c r="E411" s="4">
        <f>STANDARDIZE(Table2[[#This Row],[speed]],$M$7,$M$8)</f>
        <v>-1.2569187341859909</v>
      </c>
      <c r="F411">
        <v>42</v>
      </c>
      <c r="G411" s="4">
        <f>STANDARDIZE(Table2[[#This Row],[sp_attack]],$M$11,$M$12)</f>
        <v>-0.90579294605858895</v>
      </c>
      <c r="H411">
        <v>88</v>
      </c>
      <c r="I411" s="4">
        <f>STANDARDIZE(Table2[[#This Row],[sp_defense]],$M$15,$M$16)</f>
        <v>0.61156440397739931</v>
      </c>
    </row>
    <row r="412" spans="1:9">
      <c r="A412" t="s">
        <v>1422</v>
      </c>
      <c r="B412">
        <v>600000</v>
      </c>
      <c r="C412" s="4">
        <f>STANDARDIZE(Table2[[#This Row],[experience_growth]],$M$2,$M$3)</f>
        <v>-2.8391846377822842</v>
      </c>
      <c r="D412">
        <v>30</v>
      </c>
      <c r="E412" s="4">
        <f>STANDARDIZE(Table2[[#This Row],[speed]],$M$7,$M$8)</f>
        <v>-1.2569187341859909</v>
      </c>
      <c r="F412">
        <v>47</v>
      </c>
      <c r="G412" s="4">
        <f>STANDARDIZE(Table2[[#This Row],[sp_attack]],$M$11,$M$12)</f>
        <v>-0.7512517196393742</v>
      </c>
      <c r="H412">
        <v>138</v>
      </c>
      <c r="I412" s="4">
        <f>STANDARDIZE(Table2[[#This Row],[sp_defense]],$M$15,$M$16)</f>
        <v>2.4009532394022122</v>
      </c>
    </row>
    <row r="413" spans="1:9">
      <c r="A413" t="s">
        <v>1425</v>
      </c>
      <c r="B413">
        <v>1000000</v>
      </c>
      <c r="C413" s="4">
        <f>STANDARDIZE(Table2[[#This Row],[experience_growth]],$M$2,$M$3)</f>
        <v>-0.34317567959862233</v>
      </c>
      <c r="D413">
        <v>36</v>
      </c>
      <c r="E413" s="4">
        <f>STANDARDIZE(Table2[[#This Row],[speed]],$M$7,$M$8)</f>
        <v>-1.0493613043997805</v>
      </c>
      <c r="F413">
        <v>29</v>
      </c>
      <c r="G413" s="4">
        <f>STANDARDIZE(Table2[[#This Row],[sp_attack]],$M$11,$M$12)</f>
        <v>-1.3076001347485475</v>
      </c>
      <c r="H413">
        <v>45</v>
      </c>
      <c r="I413" s="4">
        <f>STANDARDIZE(Table2[[#This Row],[sp_defense]],$M$15,$M$16)</f>
        <v>-0.9273099944879396</v>
      </c>
    </row>
    <row r="414" spans="1:9">
      <c r="A414" t="s">
        <v>1428</v>
      </c>
      <c r="B414">
        <v>1000000</v>
      </c>
      <c r="C414" s="4">
        <f>STANDARDIZE(Table2[[#This Row],[experience_growth]],$M$2,$M$3)</f>
        <v>-0.34317567959862233</v>
      </c>
      <c r="D414">
        <v>36</v>
      </c>
      <c r="E414" s="4">
        <f>STANDARDIZE(Table2[[#This Row],[speed]],$M$7,$M$8)</f>
        <v>-1.0493613043997805</v>
      </c>
      <c r="F414">
        <v>69</v>
      </c>
      <c r="G414" s="4">
        <f>STANDARDIZE(Table2[[#This Row],[sp_attack]],$M$11,$M$12)</f>
        <v>-7.1270323394829097E-2</v>
      </c>
      <c r="H414">
        <v>95</v>
      </c>
      <c r="I414" s="4">
        <f>STANDARDIZE(Table2[[#This Row],[sp_defense]],$M$15,$M$16)</f>
        <v>0.86207884093687315</v>
      </c>
    </row>
    <row r="415" spans="1:9">
      <c r="A415" t="s">
        <v>1432</v>
      </c>
      <c r="B415">
        <v>1000000</v>
      </c>
      <c r="C415" s="4">
        <f>STANDARDIZE(Table2[[#This Row],[experience_growth]],$M$2,$M$3)</f>
        <v>-0.34317567959862233</v>
      </c>
      <c r="D415">
        <v>66</v>
      </c>
      <c r="E415" s="4">
        <f>STANDARDIZE(Table2[[#This Row],[speed]],$M$7,$M$8)</f>
        <v>-1.1574155468727513E-2</v>
      </c>
      <c r="F415">
        <v>94</v>
      </c>
      <c r="G415" s="4">
        <f>STANDARDIZE(Table2[[#This Row],[sp_attack]],$M$11,$M$12)</f>
        <v>0.70143580870124489</v>
      </c>
      <c r="H415">
        <v>50</v>
      </c>
      <c r="I415" s="4">
        <f>STANDARDIZE(Table2[[#This Row],[sp_defense]],$M$15,$M$16)</f>
        <v>-0.74837111094545838</v>
      </c>
    </row>
    <row r="416" spans="1:9">
      <c r="A416" t="s">
        <v>1436</v>
      </c>
      <c r="B416">
        <v>1059860</v>
      </c>
      <c r="C416" s="4">
        <f>STANDARDIZE(Table2[[#This Row],[experience_growth]],$M$2,$M$3)</f>
        <v>3.0352060993562618E-2</v>
      </c>
      <c r="D416">
        <v>70</v>
      </c>
      <c r="E416" s="4">
        <f>STANDARDIZE(Table2[[#This Row],[speed]],$M$7,$M$8)</f>
        <v>0.1267974643887462</v>
      </c>
      <c r="F416">
        <v>30</v>
      </c>
      <c r="G416" s="4">
        <f>STANDARDIZE(Table2[[#This Row],[sp_attack]],$M$11,$M$12)</f>
        <v>-1.2766918894647046</v>
      </c>
      <c r="H416">
        <v>42</v>
      </c>
      <c r="I416" s="4">
        <f>STANDARDIZE(Table2[[#This Row],[sp_defense]],$M$15,$M$16)</f>
        <v>-1.0346733246134283</v>
      </c>
    </row>
    <row r="417" spans="1:9">
      <c r="A417" t="s">
        <v>1439</v>
      </c>
      <c r="B417">
        <v>1059860</v>
      </c>
      <c r="C417" s="4">
        <f>STANDARDIZE(Table2[[#This Row],[experience_growth]],$M$2,$M$3)</f>
        <v>3.0352060993562618E-2</v>
      </c>
      <c r="D417">
        <v>40</v>
      </c>
      <c r="E417" s="4">
        <f>STANDARDIZE(Table2[[#This Row],[speed]],$M$7,$M$8)</f>
        <v>-0.91098968454230667</v>
      </c>
      <c r="F417">
        <v>80</v>
      </c>
      <c r="G417" s="4">
        <f>STANDARDIZE(Table2[[#This Row],[sp_attack]],$M$11,$M$12)</f>
        <v>0.26872037472744348</v>
      </c>
      <c r="H417">
        <v>102</v>
      </c>
      <c r="I417" s="4">
        <f>STANDARDIZE(Table2[[#This Row],[sp_defense]],$M$15,$M$16)</f>
        <v>1.112593277896347</v>
      </c>
    </row>
    <row r="418" spans="1:9">
      <c r="A418" t="s">
        <v>1443</v>
      </c>
      <c r="B418">
        <v>1000000</v>
      </c>
      <c r="C418" s="4">
        <f>STANDARDIZE(Table2[[#This Row],[experience_growth]],$M$2,$M$3)</f>
        <v>-0.34317567959862233</v>
      </c>
      <c r="D418">
        <v>95</v>
      </c>
      <c r="E418" s="4">
        <f>STANDARDIZE(Table2[[#This Row],[speed]],$M$7,$M$8)</f>
        <v>0.99162008849795691</v>
      </c>
      <c r="F418">
        <v>45</v>
      </c>
      <c r="G418" s="4">
        <f>STANDARDIZE(Table2[[#This Row],[sp_attack]],$M$11,$M$12)</f>
        <v>-0.8130682102070601</v>
      </c>
      <c r="H418">
        <v>90</v>
      </c>
      <c r="I418" s="4">
        <f>STANDARDIZE(Table2[[#This Row],[sp_defense]],$M$15,$M$16)</f>
        <v>0.68313995739439182</v>
      </c>
    </row>
    <row r="419" spans="1:9">
      <c r="A419" t="s">
        <v>1446</v>
      </c>
      <c r="B419">
        <v>1000000</v>
      </c>
      <c r="C419" s="4">
        <f>STANDARDIZE(Table2[[#This Row],[experience_growth]],$M$2,$M$3)</f>
        <v>-0.34317567959862233</v>
      </c>
      <c r="D419">
        <v>85</v>
      </c>
      <c r="E419" s="4">
        <f>STANDARDIZE(Table2[[#This Row],[speed]],$M$7,$M$8)</f>
        <v>0.64569103885427259</v>
      </c>
      <c r="F419">
        <v>60</v>
      </c>
      <c r="G419" s="4">
        <f>STANDARDIZE(Table2[[#This Row],[sp_attack]],$M$11,$M$12)</f>
        <v>-0.34944453094941574</v>
      </c>
      <c r="H419">
        <v>30</v>
      </c>
      <c r="I419" s="4">
        <f>STANDARDIZE(Table2[[#This Row],[sp_defense]],$M$15,$M$16)</f>
        <v>-1.4641266451153834</v>
      </c>
    </row>
    <row r="420" spans="1:9">
      <c r="A420" t="s">
        <v>1448</v>
      </c>
      <c r="B420">
        <v>1000000</v>
      </c>
      <c r="C420" s="4">
        <f>STANDARDIZE(Table2[[#This Row],[experience_growth]],$M$2,$M$3)</f>
        <v>-0.34317567959862233</v>
      </c>
      <c r="D420">
        <v>115</v>
      </c>
      <c r="E420" s="4">
        <f>STANDARDIZE(Table2[[#This Row],[speed]],$M$7,$M$8)</f>
        <v>1.6834781877853255</v>
      </c>
      <c r="F420">
        <v>85</v>
      </c>
      <c r="G420" s="4">
        <f>STANDARDIZE(Table2[[#This Row],[sp_attack]],$M$11,$M$12)</f>
        <v>0.42326160114665828</v>
      </c>
      <c r="H420">
        <v>50</v>
      </c>
      <c r="I420" s="4">
        <f>STANDARDIZE(Table2[[#This Row],[sp_defense]],$M$15,$M$16)</f>
        <v>-0.74837111094545838</v>
      </c>
    </row>
    <row r="421" spans="1:9">
      <c r="A421" t="s">
        <v>1452</v>
      </c>
      <c r="B421">
        <v>1000000</v>
      </c>
      <c r="C421" s="4">
        <f>STANDARDIZE(Table2[[#This Row],[experience_growth]],$M$2,$M$3)</f>
        <v>-0.34317567959862233</v>
      </c>
      <c r="D421">
        <v>35</v>
      </c>
      <c r="E421" s="4">
        <f>STANDARDIZE(Table2[[#This Row],[speed]],$M$7,$M$8)</f>
        <v>-1.0839542093641488</v>
      </c>
      <c r="F421">
        <v>62</v>
      </c>
      <c r="G421" s="4">
        <f>STANDARDIZE(Table2[[#This Row],[sp_attack]],$M$11,$M$12)</f>
        <v>-0.28762804038172979</v>
      </c>
      <c r="H421">
        <v>53</v>
      </c>
      <c r="I421" s="4">
        <f>STANDARDIZE(Table2[[#This Row],[sp_defense]],$M$15,$M$16)</f>
        <v>-0.64100778081996956</v>
      </c>
    </row>
    <row r="422" spans="1:9">
      <c r="A422" t="s">
        <v>1456</v>
      </c>
      <c r="B422">
        <v>1000000</v>
      </c>
      <c r="C422" s="4">
        <f>STANDARDIZE(Table2[[#This Row],[experience_growth]],$M$2,$M$3)</f>
        <v>-0.34317567959862233</v>
      </c>
      <c r="D422">
        <v>85</v>
      </c>
      <c r="E422" s="4">
        <f>STANDARDIZE(Table2[[#This Row],[speed]],$M$7,$M$8)</f>
        <v>0.64569103885427259</v>
      </c>
      <c r="F422">
        <v>87</v>
      </c>
      <c r="G422" s="4">
        <f>STANDARDIZE(Table2[[#This Row],[sp_attack]],$M$11,$M$12)</f>
        <v>0.48507809171434418</v>
      </c>
      <c r="H422">
        <v>78</v>
      </c>
      <c r="I422" s="4">
        <f>STANDARDIZE(Table2[[#This Row],[sp_defense]],$M$15,$M$16)</f>
        <v>0.25368663689243676</v>
      </c>
    </row>
    <row r="423" spans="1:9">
      <c r="A423" t="s">
        <v>1460</v>
      </c>
      <c r="B423">
        <v>1000000</v>
      </c>
      <c r="C423" s="4">
        <f>STANDARDIZE(Table2[[#This Row],[experience_growth]],$M$2,$M$3)</f>
        <v>-0.34317567959862233</v>
      </c>
      <c r="D423">
        <v>34</v>
      </c>
      <c r="E423" s="4">
        <f>STANDARDIZE(Table2[[#This Row],[speed]],$M$7,$M$8)</f>
        <v>-1.1185471143285173</v>
      </c>
      <c r="F423">
        <v>57</v>
      </c>
      <c r="G423" s="4">
        <f>STANDARDIZE(Table2[[#This Row],[sp_attack]],$M$11,$M$12)</f>
        <v>-0.44216926680094459</v>
      </c>
      <c r="H423">
        <v>62</v>
      </c>
      <c r="I423" s="4">
        <f>STANDARDIZE(Table2[[#This Row],[sp_defense]],$M$15,$M$16)</f>
        <v>-0.31891779044350332</v>
      </c>
    </row>
    <row r="424" spans="1:9">
      <c r="A424" t="s">
        <v>1462</v>
      </c>
      <c r="B424">
        <v>1000000</v>
      </c>
      <c r="C424" s="4">
        <f>STANDARDIZE(Table2[[#This Row],[experience_growth]],$M$2,$M$3)</f>
        <v>-0.34317567959862233</v>
      </c>
      <c r="D424">
        <v>39</v>
      </c>
      <c r="E424" s="4">
        <f>STANDARDIZE(Table2[[#This Row],[speed]],$M$7,$M$8)</f>
        <v>-0.94558258950667506</v>
      </c>
      <c r="F424">
        <v>92</v>
      </c>
      <c r="G424" s="4">
        <f>STANDARDIZE(Table2[[#This Row],[sp_attack]],$M$11,$M$12)</f>
        <v>0.63961931813355899</v>
      </c>
      <c r="H424">
        <v>82</v>
      </c>
      <c r="I424" s="4">
        <f>STANDARDIZE(Table2[[#This Row],[sp_defense]],$M$15,$M$16)</f>
        <v>0.39683774372642178</v>
      </c>
    </row>
    <row r="425" spans="1:9">
      <c r="A425" t="s">
        <v>1465</v>
      </c>
      <c r="B425">
        <v>800000</v>
      </c>
      <c r="C425" s="4">
        <f>STANDARDIZE(Table2[[#This Row],[experience_growth]],$M$2,$M$3)</f>
        <v>-1.5911801586904533</v>
      </c>
      <c r="D425">
        <v>115</v>
      </c>
      <c r="E425" s="4">
        <f>STANDARDIZE(Table2[[#This Row],[speed]],$M$7,$M$8)</f>
        <v>1.6834781877853255</v>
      </c>
      <c r="F425">
        <v>60</v>
      </c>
      <c r="G425" s="4">
        <f>STANDARDIZE(Table2[[#This Row],[sp_attack]],$M$11,$M$12)</f>
        <v>-0.34944453094941574</v>
      </c>
      <c r="H425">
        <v>66</v>
      </c>
      <c r="I425" s="4">
        <f>STANDARDIZE(Table2[[#This Row],[sp_defense]],$M$15,$M$16)</f>
        <v>-0.17576668360951828</v>
      </c>
    </row>
    <row r="426" spans="1:9">
      <c r="A426" t="s">
        <v>1468</v>
      </c>
      <c r="B426">
        <v>1640000</v>
      </c>
      <c r="C426" s="4">
        <f>STANDARDIZE(Table2[[#This Row],[experience_growth]],$M$2,$M$3)</f>
        <v>3.6504386534952364</v>
      </c>
      <c r="D426">
        <v>70</v>
      </c>
      <c r="E426" s="4">
        <f>STANDARDIZE(Table2[[#This Row],[speed]],$M$7,$M$8)</f>
        <v>0.1267974643887462</v>
      </c>
      <c r="F426">
        <v>60</v>
      </c>
      <c r="G426" s="4">
        <f>STANDARDIZE(Table2[[#This Row],[sp_attack]],$M$11,$M$12)</f>
        <v>-0.34944453094941574</v>
      </c>
      <c r="H426">
        <v>44</v>
      </c>
      <c r="I426" s="4">
        <f>STANDARDIZE(Table2[[#This Row],[sp_defense]],$M$15,$M$16)</f>
        <v>-0.96309777119643591</v>
      </c>
    </row>
    <row r="427" spans="1:9">
      <c r="A427" t="s">
        <v>1471</v>
      </c>
      <c r="B427">
        <v>1640000</v>
      </c>
      <c r="C427" s="4">
        <f>STANDARDIZE(Table2[[#This Row],[experience_growth]],$M$2,$M$3)</f>
        <v>3.6504386534952364</v>
      </c>
      <c r="D427">
        <v>80</v>
      </c>
      <c r="E427" s="4">
        <f>STANDARDIZE(Table2[[#This Row],[speed]],$M$7,$M$8)</f>
        <v>0.47272651403243049</v>
      </c>
      <c r="F427">
        <v>90</v>
      </c>
      <c r="G427" s="4">
        <f>STANDARDIZE(Table2[[#This Row],[sp_attack]],$M$11,$M$12)</f>
        <v>0.57780282756587309</v>
      </c>
      <c r="H427">
        <v>54</v>
      </c>
      <c r="I427" s="4">
        <f>STANDARDIZE(Table2[[#This Row],[sp_defense]],$M$15,$M$16)</f>
        <v>-0.60522000411147336</v>
      </c>
    </row>
    <row r="428" spans="1:9">
      <c r="A428" t="s">
        <v>1475</v>
      </c>
      <c r="B428">
        <v>1000000</v>
      </c>
      <c r="C428" s="4">
        <f>STANDARDIZE(Table2[[#This Row],[experience_growth]],$M$2,$M$3)</f>
        <v>-0.34317567959862233</v>
      </c>
      <c r="D428">
        <v>85</v>
      </c>
      <c r="E428" s="4">
        <f>STANDARDIZE(Table2[[#This Row],[speed]],$M$7,$M$8)</f>
        <v>0.64569103885427259</v>
      </c>
      <c r="F428">
        <v>44</v>
      </c>
      <c r="G428" s="4">
        <f>STANDARDIZE(Table2[[#This Row],[sp_attack]],$M$11,$M$12)</f>
        <v>-0.84397645549090305</v>
      </c>
      <c r="H428">
        <v>56</v>
      </c>
      <c r="I428" s="4">
        <f>STANDARDIZE(Table2[[#This Row],[sp_defense]],$M$15,$M$16)</f>
        <v>-0.53364445069448085</v>
      </c>
    </row>
    <row r="429" spans="1:9">
      <c r="A429" t="s">
        <v>1478</v>
      </c>
      <c r="B429">
        <v>1000000</v>
      </c>
      <c r="C429" s="4">
        <f>STANDARDIZE(Table2[[#This Row],[experience_growth]],$M$2,$M$3)</f>
        <v>-0.34317567959862233</v>
      </c>
      <c r="D429">
        <v>135</v>
      </c>
      <c r="E429" s="4">
        <f>STANDARDIZE(Table2[[#This Row],[speed]],$M$7,$M$8)</f>
        <v>2.375336287072694</v>
      </c>
      <c r="F429">
        <v>54</v>
      </c>
      <c r="G429" s="4">
        <f>STANDARDIZE(Table2[[#This Row],[sp_attack]],$M$11,$M$12)</f>
        <v>-0.53489400265247344</v>
      </c>
      <c r="H429">
        <v>96</v>
      </c>
      <c r="I429" s="4">
        <f>STANDARDIZE(Table2[[#This Row],[sp_defense]],$M$15,$M$16)</f>
        <v>0.89786661764536935</v>
      </c>
    </row>
    <row r="430" spans="1:9">
      <c r="A430" t="s">
        <v>1481</v>
      </c>
      <c r="B430">
        <v>800000</v>
      </c>
      <c r="C430" s="4">
        <f>STANDARDIZE(Table2[[#This Row],[experience_growth]],$M$2,$M$3)</f>
        <v>-1.5911801586904533</v>
      </c>
      <c r="D430">
        <v>105</v>
      </c>
      <c r="E430" s="4">
        <f>STANDARDIZE(Table2[[#This Row],[speed]],$M$7,$M$8)</f>
        <v>1.3375491381416413</v>
      </c>
      <c r="F430">
        <v>105</v>
      </c>
      <c r="G430" s="4">
        <f>STANDARDIZE(Table2[[#This Row],[sp_attack]],$M$11,$M$12)</f>
        <v>1.0414265068235176</v>
      </c>
      <c r="H430">
        <v>105</v>
      </c>
      <c r="I430" s="4">
        <f>STANDARDIZE(Table2[[#This Row],[sp_defense]],$M$15,$M$16)</f>
        <v>1.2199566080218356</v>
      </c>
    </row>
    <row r="431" spans="1:9">
      <c r="A431" t="s">
        <v>1485</v>
      </c>
      <c r="B431">
        <v>1059860</v>
      </c>
      <c r="C431" s="4">
        <f>STANDARDIZE(Table2[[#This Row],[experience_growth]],$M$2,$M$3)</f>
        <v>3.0352060993562618E-2</v>
      </c>
      <c r="D431">
        <v>71</v>
      </c>
      <c r="E431" s="4">
        <f>STANDARDIZE(Table2[[#This Row],[speed]],$M$7,$M$8)</f>
        <v>0.16139036935311463</v>
      </c>
      <c r="F431">
        <v>105</v>
      </c>
      <c r="G431" s="4">
        <f>STANDARDIZE(Table2[[#This Row],[sp_attack]],$M$11,$M$12)</f>
        <v>1.0414265068235176</v>
      </c>
      <c r="H431">
        <v>52</v>
      </c>
      <c r="I431" s="4">
        <f>STANDARDIZE(Table2[[#This Row],[sp_defense]],$M$15,$M$16)</f>
        <v>-0.67679555752846587</v>
      </c>
    </row>
    <row r="432" spans="1:9">
      <c r="A432" t="s">
        <v>1489</v>
      </c>
      <c r="B432">
        <v>800000</v>
      </c>
      <c r="C432" s="4">
        <f>STANDARDIZE(Table2[[#This Row],[experience_growth]],$M$2,$M$3)</f>
        <v>-1.5911801586904533</v>
      </c>
      <c r="D432">
        <v>85</v>
      </c>
      <c r="E432" s="4">
        <f>STANDARDIZE(Table2[[#This Row],[speed]],$M$7,$M$8)</f>
        <v>0.64569103885427259</v>
      </c>
      <c r="F432">
        <v>42</v>
      </c>
      <c r="G432" s="4">
        <f>STANDARDIZE(Table2[[#This Row],[sp_attack]],$M$11,$M$12)</f>
        <v>-0.90579294605858895</v>
      </c>
      <c r="H432">
        <v>37</v>
      </c>
      <c r="I432" s="4">
        <f>STANDARDIZE(Table2[[#This Row],[sp_defense]],$M$15,$M$16)</f>
        <v>-1.2136122081559098</v>
      </c>
    </row>
    <row r="433" spans="1:9">
      <c r="A433" t="s">
        <v>1493</v>
      </c>
      <c r="B433">
        <v>800000</v>
      </c>
      <c r="C433" s="4">
        <f>STANDARDIZE(Table2[[#This Row],[experience_growth]],$M$2,$M$3)</f>
        <v>-1.5911801586904533</v>
      </c>
      <c r="D433">
        <v>112</v>
      </c>
      <c r="E433" s="4">
        <f>STANDARDIZE(Table2[[#This Row],[speed]],$M$7,$M$8)</f>
        <v>1.5796994728922202</v>
      </c>
      <c r="F433">
        <v>64</v>
      </c>
      <c r="G433" s="4">
        <f>STANDARDIZE(Table2[[#This Row],[sp_attack]],$M$11,$M$12)</f>
        <v>-0.22581154981404389</v>
      </c>
      <c r="H433">
        <v>59</v>
      </c>
      <c r="I433" s="4">
        <f>STANDARDIZE(Table2[[#This Row],[sp_defense]],$M$15,$M$16)</f>
        <v>-0.42628112056899209</v>
      </c>
    </row>
    <row r="434" spans="1:9">
      <c r="A434" t="s">
        <v>1496</v>
      </c>
      <c r="B434">
        <v>800000</v>
      </c>
      <c r="C434" s="4">
        <f>STANDARDIZE(Table2[[#This Row],[experience_growth]],$M$2,$M$3)</f>
        <v>-1.5911801586904533</v>
      </c>
      <c r="D434">
        <v>45</v>
      </c>
      <c r="E434" s="4">
        <f>STANDARDIZE(Table2[[#This Row],[speed]],$M$7,$M$8)</f>
        <v>-0.73802515972046456</v>
      </c>
      <c r="F434">
        <v>65</v>
      </c>
      <c r="G434" s="4">
        <f>STANDARDIZE(Table2[[#This Row],[sp_attack]],$M$11,$M$12)</f>
        <v>-0.19490330453020094</v>
      </c>
      <c r="H434">
        <v>50</v>
      </c>
      <c r="I434" s="4">
        <f>STANDARDIZE(Table2[[#This Row],[sp_defense]],$M$15,$M$16)</f>
        <v>-0.74837111094545838</v>
      </c>
    </row>
    <row r="435" spans="1:9">
      <c r="A435" t="s">
        <v>1500</v>
      </c>
      <c r="B435">
        <v>1000000</v>
      </c>
      <c r="C435" s="4">
        <f>STANDARDIZE(Table2[[#This Row],[experience_growth]],$M$2,$M$3)</f>
        <v>-0.34317567959862233</v>
      </c>
      <c r="D435">
        <v>74</v>
      </c>
      <c r="E435" s="4">
        <f>STANDARDIZE(Table2[[#This Row],[speed]],$M$7,$M$8)</f>
        <v>0.26516908424621993</v>
      </c>
      <c r="F435">
        <v>41</v>
      </c>
      <c r="G435" s="4">
        <f>STANDARDIZE(Table2[[#This Row],[sp_attack]],$M$11,$M$12)</f>
        <v>-0.9367011913424319</v>
      </c>
      <c r="H435">
        <v>41</v>
      </c>
      <c r="I435" s="4">
        <f>STANDARDIZE(Table2[[#This Row],[sp_defense]],$M$15,$M$16)</f>
        <v>-1.0704611013219247</v>
      </c>
    </row>
    <row r="436" spans="1:9">
      <c r="A436" t="s">
        <v>1502</v>
      </c>
      <c r="B436">
        <v>1000000</v>
      </c>
      <c r="C436" s="4">
        <f>STANDARDIZE(Table2[[#This Row],[experience_growth]],$M$2,$M$3)</f>
        <v>-0.34317567959862233</v>
      </c>
      <c r="D436">
        <v>84</v>
      </c>
      <c r="E436" s="4">
        <f>STANDARDIZE(Table2[[#This Row],[speed]],$M$7,$M$8)</f>
        <v>0.61109813388990419</v>
      </c>
      <c r="F436">
        <v>71</v>
      </c>
      <c r="G436" s="4">
        <f>STANDARDIZE(Table2[[#This Row],[sp_attack]],$M$11,$M$12)</f>
        <v>-9.4538328271431722E-3</v>
      </c>
      <c r="H436">
        <v>61</v>
      </c>
      <c r="I436" s="4">
        <f>STANDARDIZE(Table2[[#This Row],[sp_defense]],$M$15,$M$16)</f>
        <v>-0.35470556715199958</v>
      </c>
    </row>
    <row r="437" spans="1:9">
      <c r="A437" t="s">
        <v>1506</v>
      </c>
      <c r="B437">
        <v>1000000</v>
      </c>
      <c r="C437" s="4">
        <f>STANDARDIZE(Table2[[#This Row],[experience_growth]],$M$2,$M$3)</f>
        <v>-0.34317567959862233</v>
      </c>
      <c r="D437">
        <v>23</v>
      </c>
      <c r="E437" s="4">
        <f>STANDARDIZE(Table2[[#This Row],[speed]],$M$7,$M$8)</f>
        <v>-1.49906906893657</v>
      </c>
      <c r="F437">
        <v>24</v>
      </c>
      <c r="G437" s="4">
        <f>STANDARDIZE(Table2[[#This Row],[sp_attack]],$M$11,$M$12)</f>
        <v>-1.4621413611677623</v>
      </c>
      <c r="H437">
        <v>86</v>
      </c>
      <c r="I437" s="4">
        <f>STANDARDIZE(Table2[[#This Row],[sp_defense]],$M$15,$M$16)</f>
        <v>0.5399888505604068</v>
      </c>
    </row>
    <row r="438" spans="1:9">
      <c r="A438" t="s">
        <v>1509</v>
      </c>
      <c r="B438">
        <v>1000000</v>
      </c>
      <c r="C438" s="4">
        <f>STANDARDIZE(Table2[[#This Row],[experience_growth]],$M$2,$M$3)</f>
        <v>-0.34317567959862233</v>
      </c>
      <c r="D438">
        <v>33</v>
      </c>
      <c r="E438" s="4">
        <f>STANDARDIZE(Table2[[#This Row],[speed]],$M$7,$M$8)</f>
        <v>-1.1531400192928856</v>
      </c>
      <c r="F438">
        <v>79</v>
      </c>
      <c r="G438" s="4">
        <f>STANDARDIZE(Table2[[#This Row],[sp_attack]],$M$11,$M$12)</f>
        <v>0.2378121294436005</v>
      </c>
      <c r="H438">
        <v>116</v>
      </c>
      <c r="I438" s="4">
        <f>STANDARDIZE(Table2[[#This Row],[sp_defense]],$M$15,$M$16)</f>
        <v>1.6136221518152944</v>
      </c>
    </row>
    <row r="439" spans="1:9">
      <c r="A439" t="s">
        <v>1512</v>
      </c>
      <c r="B439">
        <v>1000000</v>
      </c>
      <c r="C439" s="4">
        <f>STANDARDIZE(Table2[[#This Row],[experience_growth]],$M$2,$M$3)</f>
        <v>-0.34317567959862233</v>
      </c>
      <c r="D439">
        <v>10</v>
      </c>
      <c r="E439" s="4">
        <f>STANDARDIZE(Table2[[#This Row],[speed]],$M$7,$M$8)</f>
        <v>-1.9487768334733595</v>
      </c>
      <c r="F439">
        <v>10</v>
      </c>
      <c r="G439" s="4">
        <f>STANDARDIZE(Table2[[#This Row],[sp_attack]],$M$11,$M$12)</f>
        <v>-1.8948567951415638</v>
      </c>
      <c r="H439">
        <v>45</v>
      </c>
      <c r="I439" s="4">
        <f>STANDARDIZE(Table2[[#This Row],[sp_defense]],$M$15,$M$16)</f>
        <v>-0.9273099944879396</v>
      </c>
    </row>
    <row r="440" spans="1:9">
      <c r="A440" t="s">
        <v>1515</v>
      </c>
      <c r="B440">
        <v>1000000</v>
      </c>
      <c r="C440" s="4">
        <f>STANDARDIZE(Table2[[#This Row],[experience_growth]],$M$2,$M$3)</f>
        <v>-0.34317567959862233</v>
      </c>
      <c r="D440">
        <v>60</v>
      </c>
      <c r="E440" s="4">
        <f>STANDARDIZE(Table2[[#This Row],[speed]],$M$7,$M$8)</f>
        <v>-0.21913158525493809</v>
      </c>
      <c r="F440">
        <v>70</v>
      </c>
      <c r="G440" s="4">
        <f>STANDARDIZE(Table2[[#This Row],[sp_attack]],$M$11,$M$12)</f>
        <v>-4.0362078110986133E-2</v>
      </c>
      <c r="H440">
        <v>90</v>
      </c>
      <c r="I440" s="4">
        <f>STANDARDIZE(Table2[[#This Row],[sp_defense]],$M$15,$M$16)</f>
        <v>0.68313995739439182</v>
      </c>
    </row>
    <row r="441" spans="1:9">
      <c r="A441" t="s">
        <v>1519</v>
      </c>
      <c r="B441">
        <v>800000</v>
      </c>
      <c r="C441" s="4">
        <f>STANDARDIZE(Table2[[#This Row],[experience_growth]],$M$2,$M$3)</f>
        <v>-1.5911801586904533</v>
      </c>
      <c r="D441">
        <v>30</v>
      </c>
      <c r="E441" s="4">
        <f>STANDARDIZE(Table2[[#This Row],[speed]],$M$7,$M$8)</f>
        <v>-1.2569187341859909</v>
      </c>
      <c r="F441">
        <v>15</v>
      </c>
      <c r="G441" s="4">
        <f>STANDARDIZE(Table2[[#This Row],[sp_attack]],$M$11,$M$12)</f>
        <v>-1.7403155687223488</v>
      </c>
      <c r="H441">
        <v>65</v>
      </c>
      <c r="I441" s="4">
        <f>STANDARDIZE(Table2[[#This Row],[sp_defense]],$M$15,$M$16)</f>
        <v>-0.21155446031801453</v>
      </c>
    </row>
    <row r="442" spans="1:9">
      <c r="A442" t="s">
        <v>1522</v>
      </c>
      <c r="B442">
        <v>1059860</v>
      </c>
      <c r="C442" s="4">
        <f>STANDARDIZE(Table2[[#This Row],[experience_growth]],$M$2,$M$3)</f>
        <v>3.0352060993562618E-2</v>
      </c>
      <c r="D442">
        <v>91</v>
      </c>
      <c r="E442" s="4">
        <f>STANDARDIZE(Table2[[#This Row],[speed]],$M$7,$M$8)</f>
        <v>0.8532484686404832</v>
      </c>
      <c r="F442">
        <v>92</v>
      </c>
      <c r="G442" s="4">
        <f>STANDARDIZE(Table2[[#This Row],[sp_attack]],$M$11,$M$12)</f>
        <v>0.63961931813355899</v>
      </c>
      <c r="H442">
        <v>42</v>
      </c>
      <c r="I442" s="4">
        <f>STANDARDIZE(Table2[[#This Row],[sp_defense]],$M$15,$M$16)</f>
        <v>-1.0346733246134283</v>
      </c>
    </row>
    <row r="443" spans="1:9">
      <c r="A443" t="s">
        <v>1526</v>
      </c>
      <c r="B443">
        <v>1000000</v>
      </c>
      <c r="C443" s="4">
        <f>STANDARDIZE(Table2[[#This Row],[experience_growth]],$M$2,$M$3)</f>
        <v>-0.34317567959862233</v>
      </c>
      <c r="D443">
        <v>35</v>
      </c>
      <c r="E443" s="4">
        <f>STANDARDIZE(Table2[[#This Row],[speed]],$M$7,$M$8)</f>
        <v>-1.0839542093641488</v>
      </c>
      <c r="F443">
        <v>92</v>
      </c>
      <c r="G443" s="4">
        <f>STANDARDIZE(Table2[[#This Row],[sp_attack]],$M$11,$M$12)</f>
        <v>0.63961931813355899</v>
      </c>
      <c r="H443">
        <v>108</v>
      </c>
      <c r="I443" s="4">
        <f>STANDARDIZE(Table2[[#This Row],[sp_defense]],$M$15,$M$16)</f>
        <v>1.3273199381473244</v>
      </c>
    </row>
    <row r="444" spans="1:9">
      <c r="A444" t="s">
        <v>1530</v>
      </c>
      <c r="B444">
        <v>1250000</v>
      </c>
      <c r="C444" s="4">
        <f>STANDARDIZE(Table2[[#This Row],[experience_growth]],$M$2,$M$3)</f>
        <v>1.2168299192661662</v>
      </c>
      <c r="D444">
        <v>42</v>
      </c>
      <c r="E444" s="4">
        <f>STANDARDIZE(Table2[[#This Row],[speed]],$M$7,$M$8)</f>
        <v>-0.84180387461356976</v>
      </c>
      <c r="F444">
        <v>40</v>
      </c>
      <c r="G444" s="4">
        <f>STANDARDIZE(Table2[[#This Row],[sp_attack]],$M$11,$M$12)</f>
        <v>-0.96760943662627497</v>
      </c>
      <c r="H444">
        <v>45</v>
      </c>
      <c r="I444" s="4">
        <f>STANDARDIZE(Table2[[#This Row],[sp_defense]],$M$15,$M$16)</f>
        <v>-0.9273099944879396</v>
      </c>
    </row>
    <row r="445" spans="1:9">
      <c r="A445" t="s">
        <v>1533</v>
      </c>
      <c r="B445">
        <v>1250000</v>
      </c>
      <c r="C445" s="4">
        <f>STANDARDIZE(Table2[[#This Row],[experience_growth]],$M$2,$M$3)</f>
        <v>1.2168299192661662</v>
      </c>
      <c r="D445">
        <v>82</v>
      </c>
      <c r="E445" s="4">
        <f>STANDARDIZE(Table2[[#This Row],[speed]],$M$7,$M$8)</f>
        <v>0.5419123239611674</v>
      </c>
      <c r="F445">
        <v>50</v>
      </c>
      <c r="G445" s="4">
        <f>STANDARDIZE(Table2[[#This Row],[sp_attack]],$M$11,$M$12)</f>
        <v>-0.65852698378784535</v>
      </c>
      <c r="H445">
        <v>55</v>
      </c>
      <c r="I445" s="4">
        <f>STANDARDIZE(Table2[[#This Row],[sp_defense]],$M$15,$M$16)</f>
        <v>-0.56943222740297705</v>
      </c>
    </row>
    <row r="446" spans="1:9">
      <c r="A446" t="s">
        <v>1536</v>
      </c>
      <c r="B446">
        <v>1250000</v>
      </c>
      <c r="C446" s="4">
        <f>STANDARDIZE(Table2[[#This Row],[experience_growth]],$M$2,$M$3)</f>
        <v>1.2168299192661662</v>
      </c>
      <c r="D446">
        <v>92</v>
      </c>
      <c r="E446" s="4">
        <f>STANDARDIZE(Table2[[#This Row],[speed]],$M$7,$M$8)</f>
        <v>0.8878413736048516</v>
      </c>
      <c r="F446">
        <v>120</v>
      </c>
      <c r="G446" s="4">
        <f>STANDARDIZE(Table2[[#This Row],[sp_attack]],$M$11,$M$12)</f>
        <v>1.5050501860811618</v>
      </c>
      <c r="H446">
        <v>95</v>
      </c>
      <c r="I446" s="4">
        <f>STANDARDIZE(Table2[[#This Row],[sp_defense]],$M$15,$M$16)</f>
        <v>0.86207884093687315</v>
      </c>
    </row>
    <row r="447" spans="1:9">
      <c r="A447" t="s">
        <v>1540</v>
      </c>
      <c r="B447">
        <v>1250000</v>
      </c>
      <c r="C447" s="4">
        <f>STANDARDIZE(Table2[[#This Row],[experience_growth]],$M$2,$M$3)</f>
        <v>1.2168299192661662</v>
      </c>
      <c r="D447">
        <v>5</v>
      </c>
      <c r="E447" s="4">
        <f>STANDARDIZE(Table2[[#This Row],[speed]],$M$7,$M$8)</f>
        <v>-2.1217413582952016</v>
      </c>
      <c r="F447">
        <v>40</v>
      </c>
      <c r="G447" s="4">
        <f>STANDARDIZE(Table2[[#This Row],[sp_attack]],$M$11,$M$12)</f>
        <v>-0.96760943662627497</v>
      </c>
      <c r="H447">
        <v>85</v>
      </c>
      <c r="I447" s="4">
        <f>STANDARDIZE(Table2[[#This Row],[sp_defense]],$M$15,$M$16)</f>
        <v>0.5042010738519106</v>
      </c>
    </row>
    <row r="448" spans="1:9">
      <c r="A448" t="s">
        <v>1544</v>
      </c>
      <c r="B448">
        <v>1059860</v>
      </c>
      <c r="C448" s="4">
        <f>STANDARDIZE(Table2[[#This Row],[experience_growth]],$M$2,$M$3)</f>
        <v>3.0352060993562618E-2</v>
      </c>
      <c r="D448">
        <v>60</v>
      </c>
      <c r="E448" s="4">
        <f>STANDARDIZE(Table2[[#This Row],[speed]],$M$7,$M$8)</f>
        <v>-0.21913158525493809</v>
      </c>
      <c r="F448">
        <v>35</v>
      </c>
      <c r="G448" s="4">
        <f>STANDARDIZE(Table2[[#This Row],[sp_attack]],$M$11,$M$12)</f>
        <v>-1.1221506630454898</v>
      </c>
      <c r="H448">
        <v>40</v>
      </c>
      <c r="I448" s="4">
        <f>STANDARDIZE(Table2[[#This Row],[sp_defense]],$M$15,$M$16)</f>
        <v>-1.1062488780304209</v>
      </c>
    </row>
    <row r="449" spans="1:9">
      <c r="A449" t="s">
        <v>1548</v>
      </c>
      <c r="B449">
        <v>1059860</v>
      </c>
      <c r="C449" s="4">
        <f>STANDARDIZE(Table2[[#This Row],[experience_growth]],$M$2,$M$3)</f>
        <v>3.0352060993562618E-2</v>
      </c>
      <c r="D449">
        <v>112</v>
      </c>
      <c r="E449" s="4">
        <f>STANDARDIZE(Table2[[#This Row],[speed]],$M$7,$M$8)</f>
        <v>1.5796994728922202</v>
      </c>
      <c r="F449">
        <v>140</v>
      </c>
      <c r="G449" s="4">
        <f>STANDARDIZE(Table2[[#This Row],[sp_attack]],$M$11,$M$12)</f>
        <v>2.1232150917580213</v>
      </c>
      <c r="H449">
        <v>70</v>
      </c>
      <c r="I449" s="4">
        <f>STANDARDIZE(Table2[[#This Row],[sp_defense]],$M$15,$M$16)</f>
        <v>-3.2615576775533256E-2</v>
      </c>
    </row>
    <row r="450" spans="1:9">
      <c r="A450" t="s">
        <v>1552</v>
      </c>
      <c r="B450">
        <v>1250000</v>
      </c>
      <c r="C450" s="4">
        <f>STANDARDIZE(Table2[[#This Row],[experience_growth]],$M$2,$M$3)</f>
        <v>1.2168299192661662</v>
      </c>
      <c r="D450">
        <v>32</v>
      </c>
      <c r="E450" s="4">
        <f>STANDARDIZE(Table2[[#This Row],[speed]],$M$7,$M$8)</f>
        <v>-1.1877329242572541</v>
      </c>
      <c r="F450">
        <v>38</v>
      </c>
      <c r="G450" s="4">
        <f>STANDARDIZE(Table2[[#This Row],[sp_attack]],$M$11,$M$12)</f>
        <v>-1.0294259271939608</v>
      </c>
      <c r="H450">
        <v>42</v>
      </c>
      <c r="I450" s="4">
        <f>STANDARDIZE(Table2[[#This Row],[sp_defense]],$M$15,$M$16)</f>
        <v>-1.0346733246134283</v>
      </c>
    </row>
    <row r="451" spans="1:9">
      <c r="A451" t="s">
        <v>1555</v>
      </c>
      <c r="B451">
        <v>1250000</v>
      </c>
      <c r="C451" s="4">
        <f>STANDARDIZE(Table2[[#This Row],[experience_growth]],$M$2,$M$3)</f>
        <v>1.2168299192661662</v>
      </c>
      <c r="D451">
        <v>47</v>
      </c>
      <c r="E451" s="4">
        <f>STANDARDIZE(Table2[[#This Row],[speed]],$M$7,$M$8)</f>
        <v>-0.66883934979172766</v>
      </c>
      <c r="F451">
        <v>68</v>
      </c>
      <c r="G451" s="4">
        <f>STANDARDIZE(Table2[[#This Row],[sp_attack]],$M$11,$M$12)</f>
        <v>-0.10217856867867205</v>
      </c>
      <c r="H451">
        <v>72</v>
      </c>
      <c r="I451" s="4">
        <f>STANDARDIZE(Table2[[#This Row],[sp_defense]],$M$15,$M$16)</f>
        <v>3.8959976641459254E-2</v>
      </c>
    </row>
    <row r="452" spans="1:9">
      <c r="A452" t="s">
        <v>1559</v>
      </c>
      <c r="B452">
        <v>1250000</v>
      </c>
      <c r="C452" s="4">
        <f>STANDARDIZE(Table2[[#This Row],[experience_growth]],$M$2,$M$3)</f>
        <v>1.2168299192661662</v>
      </c>
      <c r="D452">
        <v>65</v>
      </c>
      <c r="E452" s="4">
        <f>STANDARDIZE(Table2[[#This Row],[speed]],$M$7,$M$8)</f>
        <v>-4.6167060433095944E-2</v>
      </c>
      <c r="F452">
        <v>30</v>
      </c>
      <c r="G452" s="4">
        <f>STANDARDIZE(Table2[[#This Row],[sp_attack]],$M$11,$M$12)</f>
        <v>-1.2766918894647046</v>
      </c>
      <c r="H452">
        <v>55</v>
      </c>
      <c r="I452" s="4">
        <f>STANDARDIZE(Table2[[#This Row],[sp_defense]],$M$15,$M$16)</f>
        <v>-0.56943222740297705</v>
      </c>
    </row>
    <row r="453" spans="1:9">
      <c r="A453" t="s">
        <v>1562</v>
      </c>
      <c r="B453">
        <v>1250000</v>
      </c>
      <c r="C453" s="4">
        <f>STANDARDIZE(Table2[[#This Row],[experience_growth]],$M$2,$M$3)</f>
        <v>1.2168299192661662</v>
      </c>
      <c r="D453">
        <v>95</v>
      </c>
      <c r="E453" s="4">
        <f>STANDARDIZE(Table2[[#This Row],[speed]],$M$7,$M$8)</f>
        <v>0.99162008849795691</v>
      </c>
      <c r="F453">
        <v>60</v>
      </c>
      <c r="G453" s="4">
        <f>STANDARDIZE(Table2[[#This Row],[sp_attack]],$M$11,$M$12)</f>
        <v>-0.34944453094941574</v>
      </c>
      <c r="H453">
        <v>75</v>
      </c>
      <c r="I453" s="4">
        <f>STANDARDIZE(Table2[[#This Row],[sp_defense]],$M$15,$M$16)</f>
        <v>0.14632330676694802</v>
      </c>
    </row>
    <row r="454" spans="1:9">
      <c r="A454" t="s">
        <v>1566</v>
      </c>
      <c r="B454">
        <v>1000000</v>
      </c>
      <c r="C454" s="4">
        <f>STANDARDIZE(Table2[[#This Row],[experience_growth]],$M$2,$M$3)</f>
        <v>-0.34317567959862233</v>
      </c>
      <c r="D454">
        <v>50</v>
      </c>
      <c r="E454" s="4">
        <f>STANDARDIZE(Table2[[#This Row],[speed]],$M$7,$M$8)</f>
        <v>-0.56506063489862235</v>
      </c>
      <c r="F454">
        <v>61</v>
      </c>
      <c r="G454" s="4">
        <f>STANDARDIZE(Table2[[#This Row],[sp_attack]],$M$11,$M$12)</f>
        <v>-0.31853628566557279</v>
      </c>
      <c r="H454">
        <v>40</v>
      </c>
      <c r="I454" s="4">
        <f>STANDARDIZE(Table2[[#This Row],[sp_defense]],$M$15,$M$16)</f>
        <v>-1.1062488780304209</v>
      </c>
    </row>
    <row r="455" spans="1:9">
      <c r="A455" t="s">
        <v>1568</v>
      </c>
      <c r="B455">
        <v>1000000</v>
      </c>
      <c r="C455" s="4">
        <f>STANDARDIZE(Table2[[#This Row],[experience_growth]],$M$2,$M$3)</f>
        <v>-0.34317567959862233</v>
      </c>
      <c r="D455">
        <v>85</v>
      </c>
      <c r="E455" s="4">
        <f>STANDARDIZE(Table2[[#This Row],[speed]],$M$7,$M$8)</f>
        <v>0.64569103885427259</v>
      </c>
      <c r="F455">
        <v>86</v>
      </c>
      <c r="G455" s="4">
        <f>STANDARDIZE(Table2[[#This Row],[sp_attack]],$M$11,$M$12)</f>
        <v>0.45416984643050123</v>
      </c>
      <c r="H455">
        <v>65</v>
      </c>
      <c r="I455" s="4">
        <f>STANDARDIZE(Table2[[#This Row],[sp_defense]],$M$15,$M$16)</f>
        <v>-0.21155446031801453</v>
      </c>
    </row>
    <row r="456" spans="1:9">
      <c r="A456" t="s">
        <v>1571</v>
      </c>
      <c r="B456">
        <v>1250000</v>
      </c>
      <c r="C456" s="4">
        <f>STANDARDIZE(Table2[[#This Row],[experience_growth]],$M$2,$M$3)</f>
        <v>1.2168299192661662</v>
      </c>
      <c r="D456">
        <v>46</v>
      </c>
      <c r="E456" s="4">
        <f>STANDARDIZE(Table2[[#This Row],[speed]],$M$7,$M$8)</f>
        <v>-0.70343225475609605</v>
      </c>
      <c r="F456">
        <v>90</v>
      </c>
      <c r="G456" s="4">
        <f>STANDARDIZE(Table2[[#This Row],[sp_attack]],$M$11,$M$12)</f>
        <v>0.57780282756587309</v>
      </c>
      <c r="H456">
        <v>72</v>
      </c>
      <c r="I456" s="4">
        <f>STANDARDIZE(Table2[[#This Row],[sp_defense]],$M$15,$M$16)</f>
        <v>3.8959976641459254E-2</v>
      </c>
    </row>
    <row r="457" spans="1:9">
      <c r="A457" t="s">
        <v>1575</v>
      </c>
      <c r="B457">
        <v>600000</v>
      </c>
      <c r="C457" s="4">
        <f>STANDARDIZE(Table2[[#This Row],[experience_growth]],$M$2,$M$3)</f>
        <v>-2.8391846377822842</v>
      </c>
      <c r="D457">
        <v>66</v>
      </c>
      <c r="E457" s="4">
        <f>STANDARDIZE(Table2[[#This Row],[speed]],$M$7,$M$8)</f>
        <v>-1.1574155468727513E-2</v>
      </c>
      <c r="F457">
        <v>49</v>
      </c>
      <c r="G457" s="4">
        <f>STANDARDIZE(Table2[[#This Row],[sp_attack]],$M$11,$M$12)</f>
        <v>-0.6894352290716883</v>
      </c>
      <c r="H457">
        <v>61</v>
      </c>
      <c r="I457" s="4">
        <f>STANDARDIZE(Table2[[#This Row],[sp_defense]],$M$15,$M$16)</f>
        <v>-0.35470556715199958</v>
      </c>
    </row>
    <row r="458" spans="1:9">
      <c r="A458" t="s">
        <v>1578</v>
      </c>
      <c r="B458">
        <v>600000</v>
      </c>
      <c r="C458" s="4">
        <f>STANDARDIZE(Table2[[#This Row],[experience_growth]],$M$2,$M$3)</f>
        <v>-2.8391846377822842</v>
      </c>
      <c r="D458">
        <v>91</v>
      </c>
      <c r="E458" s="4">
        <f>STANDARDIZE(Table2[[#This Row],[speed]],$M$7,$M$8)</f>
        <v>0.8532484686404832</v>
      </c>
      <c r="F458">
        <v>69</v>
      </c>
      <c r="G458" s="4">
        <f>STANDARDIZE(Table2[[#This Row],[sp_attack]],$M$11,$M$12)</f>
        <v>-7.1270323394829097E-2</v>
      </c>
      <c r="H458">
        <v>86</v>
      </c>
      <c r="I458" s="4">
        <f>STANDARDIZE(Table2[[#This Row],[sp_defense]],$M$15,$M$16)</f>
        <v>0.5399888505604068</v>
      </c>
    </row>
    <row r="459" spans="1:9">
      <c r="A459" t="s">
        <v>1580</v>
      </c>
      <c r="B459">
        <v>1250000</v>
      </c>
      <c r="C459" s="4">
        <f>STANDARDIZE(Table2[[#This Row],[experience_growth]],$M$2,$M$3)</f>
        <v>1.2168299192661662</v>
      </c>
      <c r="D459">
        <v>50</v>
      </c>
      <c r="E459" s="4">
        <f>STANDARDIZE(Table2[[#This Row],[speed]],$M$7,$M$8)</f>
        <v>-0.56506063489862235</v>
      </c>
      <c r="F459">
        <v>60</v>
      </c>
      <c r="G459" s="4">
        <f>STANDARDIZE(Table2[[#This Row],[sp_attack]],$M$11,$M$12)</f>
        <v>-0.34944453094941574</v>
      </c>
      <c r="H459">
        <v>120</v>
      </c>
      <c r="I459" s="4">
        <f>STANDARDIZE(Table2[[#This Row],[sp_defense]],$M$15,$M$16)</f>
        <v>1.7567732586492795</v>
      </c>
    </row>
    <row r="460" spans="1:9">
      <c r="A460" t="s">
        <v>1584</v>
      </c>
      <c r="B460">
        <v>1250000</v>
      </c>
      <c r="C460" s="4">
        <f>STANDARDIZE(Table2[[#This Row],[experience_growth]],$M$2,$M$3)</f>
        <v>1.2168299192661662</v>
      </c>
      <c r="D460">
        <v>40</v>
      </c>
      <c r="E460" s="4">
        <f>STANDARDIZE(Table2[[#This Row],[speed]],$M$7,$M$8)</f>
        <v>-0.91098968454230667</v>
      </c>
      <c r="F460">
        <v>62</v>
      </c>
      <c r="G460" s="4">
        <f>STANDARDIZE(Table2[[#This Row],[sp_attack]],$M$11,$M$12)</f>
        <v>-0.28762804038172979</v>
      </c>
      <c r="H460">
        <v>60</v>
      </c>
      <c r="I460" s="4">
        <f>STANDARDIZE(Table2[[#This Row],[sp_defense]],$M$15,$M$16)</f>
        <v>-0.39049334386049583</v>
      </c>
    </row>
    <row r="461" spans="1:9">
      <c r="A461" t="s">
        <v>1586</v>
      </c>
      <c r="B461">
        <v>1250000</v>
      </c>
      <c r="C461" s="4">
        <f>STANDARDIZE(Table2[[#This Row],[experience_growth]],$M$2,$M$3)</f>
        <v>1.2168299192661662</v>
      </c>
      <c r="D461">
        <v>30</v>
      </c>
      <c r="E461" s="4">
        <f>STANDARDIZE(Table2[[#This Row],[speed]],$M$7,$M$8)</f>
        <v>-1.2569187341859909</v>
      </c>
      <c r="F461">
        <v>132</v>
      </c>
      <c r="G461" s="4">
        <f>STANDARDIZE(Table2[[#This Row],[sp_attack]],$M$11,$M$12)</f>
        <v>1.8759491294872774</v>
      </c>
      <c r="H461">
        <v>105</v>
      </c>
      <c r="I461" s="4">
        <f>STANDARDIZE(Table2[[#This Row],[sp_defense]],$M$15,$M$16)</f>
        <v>1.2199566080218356</v>
      </c>
    </row>
    <row r="462" spans="1:9">
      <c r="A462" t="s">
        <v>1589</v>
      </c>
      <c r="B462">
        <v>1059860</v>
      </c>
      <c r="C462" s="4">
        <f>STANDARDIZE(Table2[[#This Row],[experience_growth]],$M$2,$M$3)</f>
        <v>3.0352060993562618E-2</v>
      </c>
      <c r="D462">
        <v>125</v>
      </c>
      <c r="E462" s="4">
        <f>STANDARDIZE(Table2[[#This Row],[speed]],$M$7,$M$8)</f>
        <v>2.0294072374290097</v>
      </c>
      <c r="F462">
        <v>45</v>
      </c>
      <c r="G462" s="4">
        <f>STANDARDIZE(Table2[[#This Row],[sp_attack]],$M$11,$M$12)</f>
        <v>-0.8130682102070601</v>
      </c>
      <c r="H462">
        <v>85</v>
      </c>
      <c r="I462" s="4">
        <f>STANDARDIZE(Table2[[#This Row],[sp_defense]],$M$15,$M$16)</f>
        <v>0.5042010738519106</v>
      </c>
    </row>
    <row r="463" spans="1:9">
      <c r="A463" t="s">
        <v>1592</v>
      </c>
      <c r="B463">
        <v>1000000</v>
      </c>
      <c r="C463" s="4">
        <f>STANDARDIZE(Table2[[#This Row],[experience_growth]],$M$2,$M$3)</f>
        <v>-0.34317567959862233</v>
      </c>
      <c r="D463">
        <v>60</v>
      </c>
      <c r="E463" s="4">
        <f>STANDARDIZE(Table2[[#This Row],[speed]],$M$7,$M$8)</f>
        <v>-0.21913158525493809</v>
      </c>
      <c r="F463">
        <v>130</v>
      </c>
      <c r="G463" s="4">
        <f>STANDARDIZE(Table2[[#This Row],[sp_attack]],$M$11,$M$12)</f>
        <v>1.8141326389195915</v>
      </c>
      <c r="H463">
        <v>90</v>
      </c>
      <c r="I463" s="4">
        <f>STANDARDIZE(Table2[[#This Row],[sp_defense]],$M$15,$M$16)</f>
        <v>0.68313995739439182</v>
      </c>
    </row>
    <row r="464" spans="1:9">
      <c r="A464" t="s">
        <v>1594</v>
      </c>
      <c r="B464">
        <v>1000000</v>
      </c>
      <c r="C464" s="4">
        <f>STANDARDIZE(Table2[[#This Row],[experience_growth]],$M$2,$M$3)</f>
        <v>-0.34317567959862233</v>
      </c>
      <c r="D464">
        <v>50</v>
      </c>
      <c r="E464" s="4">
        <f>STANDARDIZE(Table2[[#This Row],[speed]],$M$7,$M$8)</f>
        <v>-0.56506063489862235</v>
      </c>
      <c r="F464">
        <v>80</v>
      </c>
      <c r="G464" s="4">
        <f>STANDARDIZE(Table2[[#This Row],[sp_attack]],$M$11,$M$12)</f>
        <v>0.26872037472744348</v>
      </c>
      <c r="H464">
        <v>95</v>
      </c>
      <c r="I464" s="4">
        <f>STANDARDIZE(Table2[[#This Row],[sp_defense]],$M$15,$M$16)</f>
        <v>0.86207884093687315</v>
      </c>
    </row>
    <row r="465" spans="1:9">
      <c r="A465" t="s">
        <v>1597</v>
      </c>
      <c r="B465">
        <v>1250000</v>
      </c>
      <c r="C465" s="4">
        <f>STANDARDIZE(Table2[[#This Row],[experience_growth]],$M$2,$M$3)</f>
        <v>1.2168299192661662</v>
      </c>
      <c r="D465">
        <v>40</v>
      </c>
      <c r="E465" s="4">
        <f>STANDARDIZE(Table2[[#This Row],[speed]],$M$7,$M$8)</f>
        <v>-0.91098968454230667</v>
      </c>
      <c r="F465">
        <v>55</v>
      </c>
      <c r="G465" s="4">
        <f>STANDARDIZE(Table2[[#This Row],[sp_attack]],$M$11,$M$12)</f>
        <v>-0.50398575736863049</v>
      </c>
      <c r="H465">
        <v>55</v>
      </c>
      <c r="I465" s="4">
        <f>STANDARDIZE(Table2[[#This Row],[sp_defense]],$M$15,$M$16)</f>
        <v>-0.56943222740297705</v>
      </c>
    </row>
    <row r="466" spans="1:9">
      <c r="A466" t="s">
        <v>1599</v>
      </c>
      <c r="B466">
        <v>1000000</v>
      </c>
      <c r="C466" s="4">
        <f>STANDARDIZE(Table2[[#This Row],[experience_growth]],$M$2,$M$3)</f>
        <v>-0.34317567959862233</v>
      </c>
      <c r="D466">
        <v>50</v>
      </c>
      <c r="E466" s="4">
        <f>STANDARDIZE(Table2[[#This Row],[speed]],$M$7,$M$8)</f>
        <v>-0.56506063489862235</v>
      </c>
      <c r="F466">
        <v>110</v>
      </c>
      <c r="G466" s="4">
        <f>STANDARDIZE(Table2[[#This Row],[sp_attack]],$M$11,$M$12)</f>
        <v>1.1959677332427323</v>
      </c>
      <c r="H466">
        <v>50</v>
      </c>
      <c r="I466" s="4">
        <f>STANDARDIZE(Table2[[#This Row],[sp_defense]],$M$15,$M$16)</f>
        <v>-0.74837111094545838</v>
      </c>
    </row>
    <row r="467" spans="1:9">
      <c r="A467" t="s">
        <v>1603</v>
      </c>
      <c r="B467">
        <v>1000000</v>
      </c>
      <c r="C467" s="4">
        <f>STANDARDIZE(Table2[[#This Row],[experience_growth]],$M$2,$M$3)</f>
        <v>-0.34317567959862233</v>
      </c>
      <c r="D467">
        <v>95</v>
      </c>
      <c r="E467" s="4">
        <f>STANDARDIZE(Table2[[#This Row],[speed]],$M$7,$M$8)</f>
        <v>0.99162008849795691</v>
      </c>
      <c r="F467">
        <v>95</v>
      </c>
      <c r="G467" s="4">
        <f>STANDARDIZE(Table2[[#This Row],[sp_attack]],$M$11,$M$12)</f>
        <v>0.73234405398508784</v>
      </c>
      <c r="H467">
        <v>85</v>
      </c>
      <c r="I467" s="4">
        <f>STANDARDIZE(Table2[[#This Row],[sp_defense]],$M$15,$M$16)</f>
        <v>0.5042010738519106</v>
      </c>
    </row>
    <row r="468" spans="1:9">
      <c r="A468" t="s">
        <v>1606</v>
      </c>
      <c r="B468">
        <v>1000000</v>
      </c>
      <c r="C468" s="4">
        <f>STANDARDIZE(Table2[[#This Row],[experience_growth]],$M$2,$M$3)</f>
        <v>-0.34317567959862233</v>
      </c>
      <c r="D468">
        <v>83</v>
      </c>
      <c r="E468" s="4">
        <f>STANDARDIZE(Table2[[#This Row],[speed]],$M$7,$M$8)</f>
        <v>0.5765052289255358</v>
      </c>
      <c r="F468">
        <v>125</v>
      </c>
      <c r="G468" s="4">
        <f>STANDARDIZE(Table2[[#This Row],[sp_attack]],$M$11,$M$12)</f>
        <v>1.6595914125003766</v>
      </c>
      <c r="H468">
        <v>95</v>
      </c>
      <c r="I468" s="4">
        <f>STANDARDIZE(Table2[[#This Row],[sp_defense]],$M$15,$M$16)</f>
        <v>0.86207884093687315</v>
      </c>
    </row>
    <row r="469" spans="1:9">
      <c r="A469" t="s">
        <v>1609</v>
      </c>
      <c r="B469">
        <v>800000</v>
      </c>
      <c r="C469" s="4">
        <f>STANDARDIZE(Table2[[#This Row],[experience_growth]],$M$2,$M$3)</f>
        <v>-1.5911801586904533</v>
      </c>
      <c r="D469">
        <v>80</v>
      </c>
      <c r="E469" s="4">
        <f>STANDARDIZE(Table2[[#This Row],[speed]],$M$7,$M$8)</f>
        <v>0.47272651403243049</v>
      </c>
      <c r="F469">
        <v>120</v>
      </c>
      <c r="G469" s="4">
        <f>STANDARDIZE(Table2[[#This Row],[sp_attack]],$M$11,$M$12)</f>
        <v>1.5050501860811618</v>
      </c>
      <c r="H469">
        <v>115</v>
      </c>
      <c r="I469" s="4">
        <f>STANDARDIZE(Table2[[#This Row],[sp_defense]],$M$15,$M$16)</f>
        <v>1.5778343751067982</v>
      </c>
    </row>
    <row r="470" spans="1:9">
      <c r="A470" t="s">
        <v>1613</v>
      </c>
      <c r="B470">
        <v>1000000</v>
      </c>
      <c r="C470" s="4">
        <f>STANDARDIZE(Table2[[#This Row],[experience_growth]],$M$2,$M$3)</f>
        <v>-0.34317567959862233</v>
      </c>
      <c r="D470">
        <v>95</v>
      </c>
      <c r="E470" s="4">
        <f>STANDARDIZE(Table2[[#This Row],[speed]],$M$7,$M$8)</f>
        <v>0.99162008849795691</v>
      </c>
      <c r="F470">
        <v>116</v>
      </c>
      <c r="G470" s="4">
        <f>STANDARDIZE(Table2[[#This Row],[sp_attack]],$M$11,$M$12)</f>
        <v>1.38141720494579</v>
      </c>
      <c r="H470">
        <v>56</v>
      </c>
      <c r="I470" s="4">
        <f>STANDARDIZE(Table2[[#This Row],[sp_defense]],$M$15,$M$16)</f>
        <v>-0.53364445069448085</v>
      </c>
    </row>
    <row r="471" spans="1:9">
      <c r="A471" t="s">
        <v>1617</v>
      </c>
      <c r="B471">
        <v>1000000</v>
      </c>
      <c r="C471" s="4">
        <f>STANDARDIZE(Table2[[#This Row],[experience_growth]],$M$2,$M$3)</f>
        <v>-0.34317567959862233</v>
      </c>
      <c r="D471">
        <v>95</v>
      </c>
      <c r="E471" s="4">
        <f>STANDARDIZE(Table2[[#This Row],[speed]],$M$7,$M$8)</f>
        <v>0.99162008849795691</v>
      </c>
      <c r="F471">
        <v>60</v>
      </c>
      <c r="G471" s="4">
        <f>STANDARDIZE(Table2[[#This Row],[sp_attack]],$M$11,$M$12)</f>
        <v>-0.34944453094941574</v>
      </c>
      <c r="H471">
        <v>65</v>
      </c>
      <c r="I471" s="4">
        <f>STANDARDIZE(Table2[[#This Row],[sp_defense]],$M$15,$M$16)</f>
        <v>-0.21155446031801453</v>
      </c>
    </row>
    <row r="472" spans="1:9">
      <c r="A472" t="s">
        <v>1621</v>
      </c>
      <c r="B472">
        <v>1000000</v>
      </c>
      <c r="C472" s="4">
        <f>STANDARDIZE(Table2[[#This Row],[experience_growth]],$M$2,$M$3)</f>
        <v>-0.34317567959862233</v>
      </c>
      <c r="D472">
        <v>65</v>
      </c>
      <c r="E472" s="4">
        <f>STANDARDIZE(Table2[[#This Row],[speed]],$M$7,$M$8)</f>
        <v>-4.6167060433095944E-2</v>
      </c>
      <c r="F472">
        <v>130</v>
      </c>
      <c r="G472" s="4">
        <f>STANDARDIZE(Table2[[#This Row],[sp_attack]],$M$11,$M$12)</f>
        <v>1.8141326389195915</v>
      </c>
      <c r="H472">
        <v>95</v>
      </c>
      <c r="I472" s="4">
        <f>STANDARDIZE(Table2[[#This Row],[sp_defense]],$M$15,$M$16)</f>
        <v>0.86207884093687315</v>
      </c>
    </row>
    <row r="473" spans="1:9">
      <c r="A473" t="s">
        <v>1625</v>
      </c>
      <c r="B473">
        <v>1059860</v>
      </c>
      <c r="C473" s="4">
        <f>STANDARDIZE(Table2[[#This Row],[experience_growth]],$M$2,$M$3)</f>
        <v>3.0352060993562618E-2</v>
      </c>
      <c r="D473">
        <v>95</v>
      </c>
      <c r="E473" s="4">
        <f>STANDARDIZE(Table2[[#This Row],[speed]],$M$7,$M$8)</f>
        <v>0.99162008849795691</v>
      </c>
      <c r="F473">
        <v>45</v>
      </c>
      <c r="G473" s="4">
        <f>STANDARDIZE(Table2[[#This Row],[sp_attack]],$M$11,$M$12)</f>
        <v>-0.8130682102070601</v>
      </c>
      <c r="H473">
        <v>75</v>
      </c>
      <c r="I473" s="4">
        <f>STANDARDIZE(Table2[[#This Row],[sp_defense]],$M$15,$M$16)</f>
        <v>0.14632330676694802</v>
      </c>
    </row>
    <row r="474" spans="1:9">
      <c r="A474" t="s">
        <v>1628</v>
      </c>
      <c r="B474">
        <v>1250000</v>
      </c>
      <c r="C474" s="4">
        <f>STANDARDIZE(Table2[[#This Row],[experience_growth]],$M$2,$M$3)</f>
        <v>1.2168299192661662</v>
      </c>
      <c r="D474">
        <v>80</v>
      </c>
      <c r="E474" s="4">
        <f>STANDARDIZE(Table2[[#This Row],[speed]],$M$7,$M$8)</f>
        <v>0.47272651403243049</v>
      </c>
      <c r="F474">
        <v>70</v>
      </c>
      <c r="G474" s="4">
        <f>STANDARDIZE(Table2[[#This Row],[sp_attack]],$M$11,$M$12)</f>
        <v>-4.0362078110986133E-2</v>
      </c>
      <c r="H474">
        <v>60</v>
      </c>
      <c r="I474" s="4">
        <f>STANDARDIZE(Table2[[#This Row],[sp_defense]],$M$15,$M$16)</f>
        <v>-0.39049334386049583</v>
      </c>
    </row>
    <row r="475" spans="1:9">
      <c r="A475" t="s">
        <v>1631</v>
      </c>
      <c r="B475">
        <v>1000000</v>
      </c>
      <c r="C475" s="4">
        <f>STANDARDIZE(Table2[[#This Row],[experience_growth]],$M$2,$M$3)</f>
        <v>-0.34317567959862233</v>
      </c>
      <c r="D475">
        <v>90</v>
      </c>
      <c r="E475" s="4">
        <f>STANDARDIZE(Table2[[#This Row],[speed]],$M$7,$M$8)</f>
        <v>0.81865556367611481</v>
      </c>
      <c r="F475">
        <v>135</v>
      </c>
      <c r="G475" s="4">
        <f>STANDARDIZE(Table2[[#This Row],[sp_attack]],$M$11,$M$12)</f>
        <v>1.9686738653388063</v>
      </c>
      <c r="H475">
        <v>75</v>
      </c>
      <c r="I475" s="4">
        <f>STANDARDIZE(Table2[[#This Row],[sp_defense]],$M$15,$M$16)</f>
        <v>0.14632330676694802</v>
      </c>
    </row>
    <row r="476" spans="1:9">
      <c r="A476" t="s">
        <v>1635</v>
      </c>
      <c r="B476">
        <v>1250000</v>
      </c>
      <c r="C476" s="4">
        <f>STANDARDIZE(Table2[[#This Row],[experience_growth]],$M$2,$M$3)</f>
        <v>1.2168299192661662</v>
      </c>
      <c r="D476">
        <v>110</v>
      </c>
      <c r="E476" s="4">
        <f>STANDARDIZE(Table2[[#This Row],[speed]],$M$7,$M$8)</f>
        <v>1.5105136629634834</v>
      </c>
      <c r="F476">
        <v>65</v>
      </c>
      <c r="G476" s="4">
        <f>STANDARDIZE(Table2[[#This Row],[sp_attack]],$M$11,$M$12)</f>
        <v>-0.19490330453020094</v>
      </c>
      <c r="H476">
        <v>115</v>
      </c>
      <c r="I476" s="4">
        <f>STANDARDIZE(Table2[[#This Row],[sp_defense]],$M$15,$M$16)</f>
        <v>1.5778343751067982</v>
      </c>
    </row>
    <row r="477" spans="1:9">
      <c r="A477" t="s">
        <v>1637</v>
      </c>
      <c r="B477">
        <v>1000000</v>
      </c>
      <c r="C477" s="4">
        <f>STANDARDIZE(Table2[[#This Row],[experience_growth]],$M$2,$M$3)</f>
        <v>-0.34317567959862233</v>
      </c>
      <c r="D477">
        <v>40</v>
      </c>
      <c r="E477" s="4">
        <f>STANDARDIZE(Table2[[#This Row],[speed]],$M$7,$M$8)</f>
        <v>-0.91098968454230667</v>
      </c>
      <c r="F477">
        <v>75</v>
      </c>
      <c r="G477" s="4">
        <f>STANDARDIZE(Table2[[#This Row],[sp_attack]],$M$11,$M$12)</f>
        <v>0.11417914830822867</v>
      </c>
      <c r="H477">
        <v>150</v>
      </c>
      <c r="I477" s="4">
        <f>STANDARDIZE(Table2[[#This Row],[sp_defense]],$M$15,$M$16)</f>
        <v>2.830406559904167</v>
      </c>
    </row>
    <row r="478" spans="1:9">
      <c r="A478" t="s">
        <v>1640</v>
      </c>
      <c r="B478">
        <v>800000</v>
      </c>
      <c r="C478" s="4">
        <f>STANDARDIZE(Table2[[#This Row],[experience_growth]],$M$2,$M$3)</f>
        <v>-1.5911801586904533</v>
      </c>
      <c r="D478">
        <v>45</v>
      </c>
      <c r="E478" s="4">
        <f>STANDARDIZE(Table2[[#This Row],[speed]],$M$7,$M$8)</f>
        <v>-0.73802515972046456</v>
      </c>
      <c r="F478">
        <v>65</v>
      </c>
      <c r="G478" s="4">
        <f>STANDARDIZE(Table2[[#This Row],[sp_attack]],$M$11,$M$12)</f>
        <v>-0.19490330453020094</v>
      </c>
      <c r="H478">
        <v>135</v>
      </c>
      <c r="I478" s="4">
        <f>STANDARDIZE(Table2[[#This Row],[sp_defense]],$M$15,$M$16)</f>
        <v>2.2935899092767231</v>
      </c>
    </row>
    <row r="479" spans="1:9">
      <c r="A479" t="s">
        <v>1644</v>
      </c>
      <c r="B479">
        <v>1000000</v>
      </c>
      <c r="C479" s="4">
        <f>STANDARDIZE(Table2[[#This Row],[experience_growth]],$M$2,$M$3)</f>
        <v>-0.34317567959862233</v>
      </c>
      <c r="D479">
        <v>110</v>
      </c>
      <c r="E479" s="4">
        <f>STANDARDIZE(Table2[[#This Row],[speed]],$M$7,$M$8)</f>
        <v>1.5105136629634834</v>
      </c>
      <c r="F479">
        <v>80</v>
      </c>
      <c r="G479" s="4">
        <f>STANDARDIZE(Table2[[#This Row],[sp_attack]],$M$11,$M$12)</f>
        <v>0.26872037472744348</v>
      </c>
      <c r="H479">
        <v>70</v>
      </c>
      <c r="I479" s="4">
        <f>STANDARDIZE(Table2[[#This Row],[sp_defense]],$M$15,$M$16)</f>
        <v>-3.2615576775533256E-2</v>
      </c>
    </row>
    <row r="480" spans="1:9">
      <c r="A480" t="s">
        <v>1647</v>
      </c>
      <c r="B480">
        <v>1000000</v>
      </c>
      <c r="C480" s="4">
        <f>STANDARDIZE(Table2[[#This Row],[experience_growth]],$M$2,$M$3)</f>
        <v>-0.34317567959862233</v>
      </c>
      <c r="D480">
        <v>86</v>
      </c>
      <c r="E480" s="4">
        <f>STANDARDIZE(Table2[[#This Row],[speed]],$M$7,$M$8)</f>
        <v>0.6802839438186411</v>
      </c>
      <c r="F480">
        <v>105</v>
      </c>
      <c r="G480" s="4">
        <f>STANDARDIZE(Table2[[#This Row],[sp_attack]],$M$11,$M$12)</f>
        <v>1.0414265068235176</v>
      </c>
      <c r="H480">
        <v>107</v>
      </c>
      <c r="I480" s="4">
        <f>STANDARDIZE(Table2[[#This Row],[sp_defense]],$M$15,$M$16)</f>
        <v>1.2915321614388282</v>
      </c>
    </row>
    <row r="481" spans="1:9">
      <c r="A481" t="s">
        <v>1650</v>
      </c>
      <c r="B481">
        <v>1250000</v>
      </c>
      <c r="C481" s="4">
        <f>STANDARDIZE(Table2[[#This Row],[experience_growth]],$M$2,$M$3)</f>
        <v>1.2168299192661662</v>
      </c>
      <c r="D481">
        <v>95</v>
      </c>
      <c r="E481" s="4">
        <f>STANDARDIZE(Table2[[#This Row],[speed]],$M$7,$M$8)</f>
        <v>0.99162008849795691</v>
      </c>
      <c r="F481">
        <v>75</v>
      </c>
      <c r="G481" s="4">
        <f>STANDARDIZE(Table2[[#This Row],[sp_attack]],$M$11,$M$12)</f>
        <v>0.11417914830822867</v>
      </c>
      <c r="H481">
        <v>130</v>
      </c>
      <c r="I481" s="4">
        <f>STANDARDIZE(Table2[[#This Row],[sp_defense]],$M$15,$M$16)</f>
        <v>2.1146510257342421</v>
      </c>
    </row>
    <row r="482" spans="1:9">
      <c r="A482" t="s">
        <v>1652</v>
      </c>
      <c r="B482">
        <v>1250000</v>
      </c>
      <c r="C482" s="4">
        <f>STANDARDIZE(Table2[[#This Row],[experience_growth]],$M$2,$M$3)</f>
        <v>1.2168299192661662</v>
      </c>
      <c r="D482">
        <v>80</v>
      </c>
      <c r="E482" s="4">
        <f>STANDARDIZE(Table2[[#This Row],[speed]],$M$7,$M$8)</f>
        <v>0.47272651403243049</v>
      </c>
      <c r="F482">
        <v>105</v>
      </c>
      <c r="G482" s="4">
        <f>STANDARDIZE(Table2[[#This Row],[sp_attack]],$M$11,$M$12)</f>
        <v>1.0414265068235176</v>
      </c>
      <c r="H482">
        <v>105</v>
      </c>
      <c r="I482" s="4">
        <f>STANDARDIZE(Table2[[#This Row],[sp_defense]],$M$15,$M$16)</f>
        <v>1.2199566080218356</v>
      </c>
    </row>
    <row r="483" spans="1:9">
      <c r="A483" t="s">
        <v>1655</v>
      </c>
      <c r="B483">
        <v>1250000</v>
      </c>
      <c r="C483" s="4">
        <f>STANDARDIZE(Table2[[#This Row],[experience_growth]],$M$2,$M$3)</f>
        <v>1.2168299192661662</v>
      </c>
      <c r="D483">
        <v>115</v>
      </c>
      <c r="E483" s="4">
        <f>STANDARDIZE(Table2[[#This Row],[speed]],$M$7,$M$8)</f>
        <v>1.6834781877853255</v>
      </c>
      <c r="F483">
        <v>125</v>
      </c>
      <c r="G483" s="4">
        <f>STANDARDIZE(Table2[[#This Row],[sp_attack]],$M$11,$M$12)</f>
        <v>1.6595914125003766</v>
      </c>
      <c r="H483">
        <v>70</v>
      </c>
      <c r="I483" s="4">
        <f>STANDARDIZE(Table2[[#This Row],[sp_defense]],$M$15,$M$16)</f>
        <v>-3.2615576775533256E-2</v>
      </c>
    </row>
    <row r="484" spans="1:9">
      <c r="A484" t="s">
        <v>1659</v>
      </c>
      <c r="B484">
        <v>1250000</v>
      </c>
      <c r="C484" s="4">
        <f>STANDARDIZE(Table2[[#This Row],[experience_growth]],$M$2,$M$3)</f>
        <v>1.2168299192661662</v>
      </c>
      <c r="D484">
        <v>90</v>
      </c>
      <c r="E484" s="4">
        <f>STANDARDIZE(Table2[[#This Row],[speed]],$M$7,$M$8)</f>
        <v>0.81865556367611481</v>
      </c>
      <c r="F484">
        <v>150</v>
      </c>
      <c r="G484" s="4">
        <f>STANDARDIZE(Table2[[#This Row],[sp_attack]],$M$11,$M$12)</f>
        <v>2.4322975445964508</v>
      </c>
      <c r="H484">
        <v>100</v>
      </c>
      <c r="I484" s="4">
        <f>STANDARDIZE(Table2[[#This Row],[sp_defense]],$M$15,$M$16)</f>
        <v>1.0410177244793544</v>
      </c>
    </row>
    <row r="485" spans="1:9">
      <c r="A485" t="s">
        <v>1662</v>
      </c>
      <c r="B485">
        <v>1250000</v>
      </c>
      <c r="C485" s="4">
        <f>STANDARDIZE(Table2[[#This Row],[experience_growth]],$M$2,$M$3)</f>
        <v>1.2168299192661662</v>
      </c>
      <c r="D485">
        <v>100</v>
      </c>
      <c r="E485" s="4">
        <f>STANDARDIZE(Table2[[#This Row],[speed]],$M$7,$M$8)</f>
        <v>1.164584613319799</v>
      </c>
      <c r="F485">
        <v>150</v>
      </c>
      <c r="G485" s="4">
        <f>STANDARDIZE(Table2[[#This Row],[sp_attack]],$M$11,$M$12)</f>
        <v>2.4322975445964508</v>
      </c>
      <c r="H485">
        <v>120</v>
      </c>
      <c r="I485" s="4">
        <f>STANDARDIZE(Table2[[#This Row],[sp_defense]],$M$15,$M$16)</f>
        <v>1.7567732586492795</v>
      </c>
    </row>
    <row r="486" spans="1:9">
      <c r="A486" t="s">
        <v>1666</v>
      </c>
      <c r="B486">
        <v>1250000</v>
      </c>
      <c r="C486" s="4">
        <f>STANDARDIZE(Table2[[#This Row],[experience_growth]],$M$2,$M$3)</f>
        <v>1.2168299192661662</v>
      </c>
      <c r="D486">
        <v>77</v>
      </c>
      <c r="E486" s="4">
        <f>STANDARDIZE(Table2[[#This Row],[speed]],$M$7,$M$8)</f>
        <v>0.36894779913932518</v>
      </c>
      <c r="F486">
        <v>130</v>
      </c>
      <c r="G486" s="4">
        <f>STANDARDIZE(Table2[[#This Row],[sp_attack]],$M$11,$M$12)</f>
        <v>1.8141326389195915</v>
      </c>
      <c r="H486">
        <v>106</v>
      </c>
      <c r="I486" s="4">
        <f>STANDARDIZE(Table2[[#This Row],[sp_defense]],$M$15,$M$16)</f>
        <v>1.255744384730332</v>
      </c>
    </row>
    <row r="487" spans="1:9">
      <c r="A487" t="s">
        <v>1670</v>
      </c>
      <c r="B487">
        <v>1250000</v>
      </c>
      <c r="C487" s="4">
        <f>STANDARDIZE(Table2[[#This Row],[experience_growth]],$M$2,$M$3)</f>
        <v>1.2168299192661662</v>
      </c>
      <c r="D487">
        <v>100</v>
      </c>
      <c r="E487" s="4">
        <f>STANDARDIZE(Table2[[#This Row],[speed]],$M$7,$M$8)</f>
        <v>1.164584613319799</v>
      </c>
      <c r="F487">
        <v>80</v>
      </c>
      <c r="G487" s="4">
        <f>STANDARDIZE(Table2[[#This Row],[sp_attack]],$M$11,$M$12)</f>
        <v>0.26872037472744348</v>
      </c>
      <c r="H487">
        <v>110</v>
      </c>
      <c r="I487" s="4">
        <f>STANDARDIZE(Table2[[#This Row],[sp_defense]],$M$15,$M$16)</f>
        <v>1.398895491564317</v>
      </c>
    </row>
    <row r="488" spans="1:9">
      <c r="A488" t="s">
        <v>1674</v>
      </c>
      <c r="B488">
        <v>1250000</v>
      </c>
      <c r="C488" s="4">
        <f>STANDARDIZE(Table2[[#This Row],[experience_growth]],$M$2,$M$3)</f>
        <v>1.2168299192661662</v>
      </c>
      <c r="D488">
        <v>90</v>
      </c>
      <c r="E488" s="4">
        <f>STANDARDIZE(Table2[[#This Row],[speed]],$M$7,$M$8)</f>
        <v>0.81865556367611481</v>
      </c>
      <c r="F488">
        <v>120</v>
      </c>
      <c r="G488" s="4">
        <f>STANDARDIZE(Table2[[#This Row],[sp_attack]],$M$11,$M$12)</f>
        <v>1.5050501860811618</v>
      </c>
      <c r="H488">
        <v>100</v>
      </c>
      <c r="I488" s="4">
        <f>STANDARDIZE(Table2[[#This Row],[sp_defense]],$M$15,$M$16)</f>
        <v>1.0410177244793544</v>
      </c>
    </row>
    <row r="489" spans="1:9">
      <c r="A489" t="s">
        <v>1677</v>
      </c>
      <c r="B489">
        <v>1250000</v>
      </c>
      <c r="C489" s="4">
        <f>STANDARDIZE(Table2[[#This Row],[experience_growth]],$M$2,$M$3)</f>
        <v>1.2168299192661662</v>
      </c>
      <c r="D489">
        <v>85</v>
      </c>
      <c r="E489" s="4">
        <f>STANDARDIZE(Table2[[#This Row],[speed]],$M$7,$M$8)</f>
        <v>0.64569103885427259</v>
      </c>
      <c r="F489">
        <v>75</v>
      </c>
      <c r="G489" s="4">
        <f>STANDARDIZE(Table2[[#This Row],[sp_attack]],$M$11,$M$12)</f>
        <v>0.11417914830822867</v>
      </c>
      <c r="H489">
        <v>130</v>
      </c>
      <c r="I489" s="4">
        <f>STANDARDIZE(Table2[[#This Row],[sp_defense]],$M$15,$M$16)</f>
        <v>2.1146510257342421</v>
      </c>
    </row>
    <row r="490" spans="1:9">
      <c r="A490" t="s">
        <v>1681</v>
      </c>
      <c r="B490">
        <v>1250000</v>
      </c>
      <c r="C490" s="4">
        <f>STANDARDIZE(Table2[[#This Row],[experience_growth]],$M$2,$M$3)</f>
        <v>1.2168299192661662</v>
      </c>
      <c r="D490">
        <v>80</v>
      </c>
      <c r="E490" s="4">
        <f>STANDARDIZE(Table2[[#This Row],[speed]],$M$7,$M$8)</f>
        <v>0.47272651403243049</v>
      </c>
      <c r="F490">
        <v>80</v>
      </c>
      <c r="G490" s="4">
        <f>STANDARDIZE(Table2[[#This Row],[sp_attack]],$M$11,$M$12)</f>
        <v>0.26872037472744348</v>
      </c>
      <c r="H490">
        <v>80</v>
      </c>
      <c r="I490" s="4">
        <f>STANDARDIZE(Table2[[#This Row],[sp_defense]],$M$15,$M$16)</f>
        <v>0.32526219030942927</v>
      </c>
    </row>
    <row r="491" spans="1:9">
      <c r="A491" t="s">
        <v>1684</v>
      </c>
      <c r="B491">
        <v>1250000</v>
      </c>
      <c r="C491" s="4">
        <f>STANDARDIZE(Table2[[#This Row],[experience_growth]],$M$2,$M$3)</f>
        <v>1.2168299192661662</v>
      </c>
      <c r="D491">
        <v>100</v>
      </c>
      <c r="E491" s="4">
        <f>STANDARDIZE(Table2[[#This Row],[speed]],$M$7,$M$8)</f>
        <v>1.164584613319799</v>
      </c>
      <c r="F491">
        <v>100</v>
      </c>
      <c r="G491" s="4">
        <f>STANDARDIZE(Table2[[#This Row],[sp_attack]],$M$11,$M$12)</f>
        <v>0.8868852804043027</v>
      </c>
      <c r="H491">
        <v>100</v>
      </c>
      <c r="I491" s="4">
        <f>STANDARDIZE(Table2[[#This Row],[sp_defense]],$M$15,$M$16)</f>
        <v>1.0410177244793544</v>
      </c>
    </row>
    <row r="492" spans="1:9">
      <c r="A492" t="s">
        <v>1688</v>
      </c>
      <c r="B492">
        <v>1250000</v>
      </c>
      <c r="C492" s="4">
        <f>STANDARDIZE(Table2[[#This Row],[experience_growth]],$M$2,$M$3)</f>
        <v>1.2168299192661662</v>
      </c>
      <c r="D492">
        <v>125</v>
      </c>
      <c r="E492" s="4">
        <f>STANDARDIZE(Table2[[#This Row],[speed]],$M$7,$M$8)</f>
        <v>2.0294072374290097</v>
      </c>
      <c r="F492">
        <v>135</v>
      </c>
      <c r="G492" s="4">
        <f>STANDARDIZE(Table2[[#This Row],[sp_attack]],$M$11,$M$12)</f>
        <v>1.9686738653388063</v>
      </c>
      <c r="H492">
        <v>90</v>
      </c>
      <c r="I492" s="4">
        <f>STANDARDIZE(Table2[[#This Row],[sp_defense]],$M$15,$M$16)</f>
        <v>0.68313995739439182</v>
      </c>
    </row>
    <row r="493" spans="1:9">
      <c r="A493" t="s">
        <v>1692</v>
      </c>
      <c r="B493">
        <v>1059860</v>
      </c>
      <c r="C493" s="4">
        <f>STANDARDIZE(Table2[[#This Row],[experience_growth]],$M$2,$M$3)</f>
        <v>3.0352060993562618E-2</v>
      </c>
      <c r="D493">
        <v>127</v>
      </c>
      <c r="E493" s="4">
        <f>STANDARDIZE(Table2[[#This Row],[speed]],$M$7,$M$8)</f>
        <v>2.0985930473577468</v>
      </c>
      <c r="F493">
        <v>120</v>
      </c>
      <c r="G493" s="4">
        <f>STANDARDIZE(Table2[[#This Row],[sp_attack]],$M$11,$M$12)</f>
        <v>1.5050501860811618</v>
      </c>
      <c r="H493">
        <v>75</v>
      </c>
      <c r="I493" s="4">
        <f>STANDARDIZE(Table2[[#This Row],[sp_defense]],$M$15,$M$16)</f>
        <v>0.14632330676694802</v>
      </c>
    </row>
    <row r="494" spans="1:9">
      <c r="A494" t="s">
        <v>1696</v>
      </c>
      <c r="B494">
        <v>1250000</v>
      </c>
      <c r="C494" s="4">
        <f>STANDARDIZE(Table2[[#This Row],[experience_growth]],$M$2,$M$3)</f>
        <v>1.2168299192661662</v>
      </c>
      <c r="D494">
        <v>120</v>
      </c>
      <c r="E494" s="4">
        <f>STANDARDIZE(Table2[[#This Row],[speed]],$M$7,$M$8)</f>
        <v>1.8564427126071676</v>
      </c>
      <c r="F494">
        <v>120</v>
      </c>
      <c r="G494" s="4">
        <f>STANDARDIZE(Table2[[#This Row],[sp_attack]],$M$11,$M$12)</f>
        <v>1.5050501860811618</v>
      </c>
      <c r="H494">
        <v>120</v>
      </c>
      <c r="I494" s="4">
        <f>STANDARDIZE(Table2[[#This Row],[sp_defense]],$M$15,$M$16)</f>
        <v>1.7567732586492795</v>
      </c>
    </row>
    <row r="495" spans="1:9">
      <c r="A495" t="s">
        <v>1700</v>
      </c>
      <c r="B495">
        <v>1250000</v>
      </c>
      <c r="C495" s="4">
        <f>STANDARDIZE(Table2[[#This Row],[experience_growth]],$M$2,$M$3)</f>
        <v>1.2168299192661662</v>
      </c>
      <c r="D495">
        <v>100</v>
      </c>
      <c r="E495" s="4">
        <f>STANDARDIZE(Table2[[#This Row],[speed]],$M$7,$M$8)</f>
        <v>1.164584613319799</v>
      </c>
      <c r="F495">
        <v>100</v>
      </c>
      <c r="G495" s="4">
        <f>STANDARDIZE(Table2[[#This Row],[sp_attack]],$M$11,$M$12)</f>
        <v>0.8868852804043027</v>
      </c>
      <c r="H495">
        <v>100</v>
      </c>
      <c r="I495" s="4">
        <f>STANDARDIZE(Table2[[#This Row],[sp_defense]],$M$15,$M$16)</f>
        <v>1.0410177244793544</v>
      </c>
    </row>
    <row r="496" spans="1:9">
      <c r="A496" t="s">
        <v>1704</v>
      </c>
      <c r="B496">
        <v>1059860</v>
      </c>
      <c r="C496" s="4">
        <f>STANDARDIZE(Table2[[#This Row],[experience_growth]],$M$2,$M$3)</f>
        <v>3.0352060993562618E-2</v>
      </c>
      <c r="D496">
        <v>63</v>
      </c>
      <c r="E496" s="4">
        <f>STANDARDIZE(Table2[[#This Row],[speed]],$M$7,$M$8)</f>
        <v>-0.1153528703618328</v>
      </c>
      <c r="F496">
        <v>45</v>
      </c>
      <c r="G496" s="4">
        <f>STANDARDIZE(Table2[[#This Row],[sp_attack]],$M$11,$M$12)</f>
        <v>-0.8130682102070601</v>
      </c>
      <c r="H496">
        <v>55</v>
      </c>
      <c r="I496" s="4">
        <f>STANDARDIZE(Table2[[#This Row],[sp_defense]],$M$15,$M$16)</f>
        <v>-0.56943222740297705</v>
      </c>
    </row>
    <row r="497" spans="1:9">
      <c r="A497" t="s">
        <v>1706</v>
      </c>
      <c r="B497">
        <v>1059860</v>
      </c>
      <c r="C497" s="4">
        <f>STANDARDIZE(Table2[[#This Row],[experience_growth]],$M$2,$M$3)</f>
        <v>3.0352060993562618E-2</v>
      </c>
      <c r="D497">
        <v>83</v>
      </c>
      <c r="E497" s="4">
        <f>STANDARDIZE(Table2[[#This Row],[speed]],$M$7,$M$8)</f>
        <v>0.5765052289255358</v>
      </c>
      <c r="F497">
        <v>60</v>
      </c>
      <c r="G497" s="4">
        <f>STANDARDIZE(Table2[[#This Row],[sp_attack]],$M$11,$M$12)</f>
        <v>-0.34944453094941574</v>
      </c>
      <c r="H497">
        <v>75</v>
      </c>
      <c r="I497" s="4">
        <f>STANDARDIZE(Table2[[#This Row],[sp_defense]],$M$15,$M$16)</f>
        <v>0.14632330676694802</v>
      </c>
    </row>
    <row r="498" spans="1:9">
      <c r="A498" t="s">
        <v>1709</v>
      </c>
      <c r="B498">
        <v>1059860</v>
      </c>
      <c r="C498" s="4">
        <f>STANDARDIZE(Table2[[#This Row],[experience_growth]],$M$2,$M$3)</f>
        <v>3.0352060993562618E-2</v>
      </c>
      <c r="D498">
        <v>113</v>
      </c>
      <c r="E498" s="4">
        <f>STANDARDIZE(Table2[[#This Row],[speed]],$M$7,$M$8)</f>
        <v>1.6142923778565887</v>
      </c>
      <c r="F498">
        <v>75</v>
      </c>
      <c r="G498" s="4">
        <f>STANDARDIZE(Table2[[#This Row],[sp_attack]],$M$11,$M$12)</f>
        <v>0.11417914830822867</v>
      </c>
      <c r="H498">
        <v>95</v>
      </c>
      <c r="I498" s="4">
        <f>STANDARDIZE(Table2[[#This Row],[sp_defense]],$M$15,$M$16)</f>
        <v>0.86207884093687315</v>
      </c>
    </row>
    <row r="499" spans="1:9">
      <c r="A499" t="s">
        <v>1713</v>
      </c>
      <c r="B499">
        <v>1059860</v>
      </c>
      <c r="C499" s="4">
        <f>STANDARDIZE(Table2[[#This Row],[experience_growth]],$M$2,$M$3)</f>
        <v>3.0352060993562618E-2</v>
      </c>
      <c r="D499">
        <v>45</v>
      </c>
      <c r="E499" s="4">
        <f>STANDARDIZE(Table2[[#This Row],[speed]],$M$7,$M$8)</f>
        <v>-0.73802515972046456</v>
      </c>
      <c r="F499">
        <v>45</v>
      </c>
      <c r="G499" s="4">
        <f>STANDARDIZE(Table2[[#This Row],[sp_attack]],$M$11,$M$12)</f>
        <v>-0.8130682102070601</v>
      </c>
      <c r="H499">
        <v>45</v>
      </c>
      <c r="I499" s="4">
        <f>STANDARDIZE(Table2[[#This Row],[sp_defense]],$M$15,$M$16)</f>
        <v>-0.9273099944879396</v>
      </c>
    </row>
    <row r="500" spans="1:9">
      <c r="A500" t="s">
        <v>1715</v>
      </c>
      <c r="B500">
        <v>1059860</v>
      </c>
      <c r="C500" s="4">
        <f>STANDARDIZE(Table2[[#This Row],[experience_growth]],$M$2,$M$3)</f>
        <v>3.0352060993562618E-2</v>
      </c>
      <c r="D500">
        <v>55</v>
      </c>
      <c r="E500" s="4">
        <f>STANDARDIZE(Table2[[#This Row],[speed]],$M$7,$M$8)</f>
        <v>-0.39209611007678025</v>
      </c>
      <c r="F500">
        <v>70</v>
      </c>
      <c r="G500" s="4">
        <f>STANDARDIZE(Table2[[#This Row],[sp_attack]],$M$11,$M$12)</f>
        <v>-4.0362078110986133E-2</v>
      </c>
      <c r="H500">
        <v>55</v>
      </c>
      <c r="I500" s="4">
        <f>STANDARDIZE(Table2[[#This Row],[sp_defense]],$M$15,$M$16)</f>
        <v>-0.56943222740297705</v>
      </c>
    </row>
    <row r="501" spans="1:9">
      <c r="A501" t="s">
        <v>1719</v>
      </c>
      <c r="B501">
        <v>1059860</v>
      </c>
      <c r="C501" s="4">
        <f>STANDARDIZE(Table2[[#This Row],[experience_growth]],$M$2,$M$3)</f>
        <v>3.0352060993562618E-2</v>
      </c>
      <c r="D501">
        <v>65</v>
      </c>
      <c r="E501" s="4">
        <f>STANDARDIZE(Table2[[#This Row],[speed]],$M$7,$M$8)</f>
        <v>-4.6167060433095944E-2</v>
      </c>
      <c r="F501">
        <v>100</v>
      </c>
      <c r="G501" s="4">
        <f>STANDARDIZE(Table2[[#This Row],[sp_attack]],$M$11,$M$12)</f>
        <v>0.8868852804043027</v>
      </c>
      <c r="H501">
        <v>65</v>
      </c>
      <c r="I501" s="4">
        <f>STANDARDIZE(Table2[[#This Row],[sp_defense]],$M$15,$M$16)</f>
        <v>-0.21155446031801453</v>
      </c>
    </row>
    <row r="502" spans="1:9">
      <c r="A502" t="s">
        <v>1723</v>
      </c>
      <c r="B502">
        <v>1059860</v>
      </c>
      <c r="C502" s="4">
        <f>STANDARDIZE(Table2[[#This Row],[experience_growth]],$M$2,$M$3)</f>
        <v>3.0352060993562618E-2</v>
      </c>
      <c r="D502">
        <v>45</v>
      </c>
      <c r="E502" s="4">
        <f>STANDARDIZE(Table2[[#This Row],[speed]],$M$7,$M$8)</f>
        <v>-0.73802515972046456</v>
      </c>
      <c r="F502">
        <v>63</v>
      </c>
      <c r="G502" s="4">
        <f>STANDARDIZE(Table2[[#This Row],[sp_attack]],$M$11,$M$12)</f>
        <v>-0.25671979509788684</v>
      </c>
      <c r="H502">
        <v>45</v>
      </c>
      <c r="I502" s="4">
        <f>STANDARDIZE(Table2[[#This Row],[sp_defense]],$M$15,$M$16)</f>
        <v>-0.9273099944879396</v>
      </c>
    </row>
    <row r="503" spans="1:9">
      <c r="A503" t="s">
        <v>1726</v>
      </c>
      <c r="B503">
        <v>1059860</v>
      </c>
      <c r="C503" s="4">
        <f>STANDARDIZE(Table2[[#This Row],[experience_growth]],$M$2,$M$3)</f>
        <v>3.0352060993562618E-2</v>
      </c>
      <c r="D503">
        <v>60</v>
      </c>
      <c r="E503" s="4">
        <f>STANDARDIZE(Table2[[#This Row],[speed]],$M$7,$M$8)</f>
        <v>-0.21913158525493809</v>
      </c>
      <c r="F503">
        <v>83</v>
      </c>
      <c r="G503" s="4">
        <f>STANDARDIZE(Table2[[#This Row],[sp_attack]],$M$11,$M$12)</f>
        <v>0.36144511057897233</v>
      </c>
      <c r="H503">
        <v>60</v>
      </c>
      <c r="I503" s="4">
        <f>STANDARDIZE(Table2[[#This Row],[sp_defense]],$M$15,$M$16)</f>
        <v>-0.39049334386049583</v>
      </c>
    </row>
    <row r="504" spans="1:9">
      <c r="A504" t="s">
        <v>1729</v>
      </c>
      <c r="B504">
        <v>1059860</v>
      </c>
      <c r="C504" s="4">
        <f>STANDARDIZE(Table2[[#This Row],[experience_growth]],$M$2,$M$3)</f>
        <v>3.0352060993562618E-2</v>
      </c>
      <c r="D504">
        <v>70</v>
      </c>
      <c r="E504" s="4">
        <f>STANDARDIZE(Table2[[#This Row],[speed]],$M$7,$M$8)</f>
        <v>0.1267974643887462</v>
      </c>
      <c r="F504">
        <v>108</v>
      </c>
      <c r="G504" s="4">
        <f>STANDARDIZE(Table2[[#This Row],[sp_attack]],$M$11,$M$12)</f>
        <v>1.1341512426750464</v>
      </c>
      <c r="H504">
        <v>70</v>
      </c>
      <c r="I504" s="4">
        <f>STANDARDIZE(Table2[[#This Row],[sp_defense]],$M$15,$M$16)</f>
        <v>-3.2615576775533256E-2</v>
      </c>
    </row>
    <row r="505" spans="1:9">
      <c r="A505" t="s">
        <v>1732</v>
      </c>
      <c r="B505">
        <v>1000000</v>
      </c>
      <c r="C505" s="4">
        <f>STANDARDIZE(Table2[[#This Row],[experience_growth]],$M$2,$M$3)</f>
        <v>-0.34317567959862233</v>
      </c>
      <c r="D505">
        <v>42</v>
      </c>
      <c r="E505" s="4">
        <f>STANDARDIZE(Table2[[#This Row],[speed]],$M$7,$M$8)</f>
        <v>-0.84180387461356976</v>
      </c>
      <c r="F505">
        <v>35</v>
      </c>
      <c r="G505" s="4">
        <f>STANDARDIZE(Table2[[#This Row],[sp_attack]],$M$11,$M$12)</f>
        <v>-1.1221506630454898</v>
      </c>
      <c r="H505">
        <v>39</v>
      </c>
      <c r="I505" s="4">
        <f>STANDARDIZE(Table2[[#This Row],[sp_defense]],$M$15,$M$16)</f>
        <v>-1.1420366547389171</v>
      </c>
    </row>
    <row r="506" spans="1:9">
      <c r="A506" t="s">
        <v>1736</v>
      </c>
      <c r="B506">
        <v>1000000</v>
      </c>
      <c r="C506" s="4">
        <f>STANDARDIZE(Table2[[#This Row],[experience_growth]],$M$2,$M$3)</f>
        <v>-0.34317567959862233</v>
      </c>
      <c r="D506">
        <v>77</v>
      </c>
      <c r="E506" s="4">
        <f>STANDARDIZE(Table2[[#This Row],[speed]],$M$7,$M$8)</f>
        <v>0.36894779913932518</v>
      </c>
      <c r="F506">
        <v>60</v>
      </c>
      <c r="G506" s="4">
        <f>STANDARDIZE(Table2[[#This Row],[sp_attack]],$M$11,$M$12)</f>
        <v>-0.34944453094941574</v>
      </c>
      <c r="H506">
        <v>69</v>
      </c>
      <c r="I506" s="4">
        <f>STANDARDIZE(Table2[[#This Row],[sp_defense]],$M$15,$M$16)</f>
        <v>-6.8403353484029511E-2</v>
      </c>
    </row>
    <row r="507" spans="1:9">
      <c r="A507" t="s">
        <v>1739</v>
      </c>
      <c r="B507">
        <v>1059860</v>
      </c>
      <c r="C507" s="4">
        <f>STANDARDIZE(Table2[[#This Row],[experience_growth]],$M$2,$M$3)</f>
        <v>3.0352060993562618E-2</v>
      </c>
      <c r="D507">
        <v>55</v>
      </c>
      <c r="E507" s="4">
        <f>STANDARDIZE(Table2[[#This Row],[speed]],$M$7,$M$8)</f>
        <v>-0.39209611007678025</v>
      </c>
      <c r="F507">
        <v>25</v>
      </c>
      <c r="G507" s="4">
        <f>STANDARDIZE(Table2[[#This Row],[sp_attack]],$M$11,$M$12)</f>
        <v>-1.4312331158839193</v>
      </c>
      <c r="H507">
        <v>45</v>
      </c>
      <c r="I507" s="4">
        <f>STANDARDIZE(Table2[[#This Row],[sp_defense]],$M$15,$M$16)</f>
        <v>-0.9273099944879396</v>
      </c>
    </row>
    <row r="508" spans="1:9">
      <c r="A508" t="s">
        <v>1743</v>
      </c>
      <c r="B508">
        <v>1059860</v>
      </c>
      <c r="C508" s="4">
        <f>STANDARDIZE(Table2[[#This Row],[experience_growth]],$M$2,$M$3)</f>
        <v>3.0352060993562618E-2</v>
      </c>
      <c r="D508">
        <v>60</v>
      </c>
      <c r="E508" s="4">
        <f>STANDARDIZE(Table2[[#This Row],[speed]],$M$7,$M$8)</f>
        <v>-0.21913158525493809</v>
      </c>
      <c r="F508">
        <v>35</v>
      </c>
      <c r="G508" s="4">
        <f>STANDARDIZE(Table2[[#This Row],[sp_attack]],$M$11,$M$12)</f>
        <v>-1.1221506630454898</v>
      </c>
      <c r="H508">
        <v>65</v>
      </c>
      <c r="I508" s="4">
        <f>STANDARDIZE(Table2[[#This Row],[sp_defense]],$M$15,$M$16)</f>
        <v>-0.21155446031801453</v>
      </c>
    </row>
    <row r="509" spans="1:9">
      <c r="A509" t="s">
        <v>1746</v>
      </c>
      <c r="B509">
        <v>1059860</v>
      </c>
      <c r="C509" s="4">
        <f>STANDARDIZE(Table2[[#This Row],[experience_growth]],$M$2,$M$3)</f>
        <v>3.0352060993562618E-2</v>
      </c>
      <c r="D509">
        <v>80</v>
      </c>
      <c r="E509" s="4">
        <f>STANDARDIZE(Table2[[#This Row],[speed]],$M$7,$M$8)</f>
        <v>0.47272651403243049</v>
      </c>
      <c r="F509">
        <v>45</v>
      </c>
      <c r="G509" s="4">
        <f>STANDARDIZE(Table2[[#This Row],[sp_attack]],$M$11,$M$12)</f>
        <v>-0.8130682102070601</v>
      </c>
      <c r="H509">
        <v>90</v>
      </c>
      <c r="I509" s="4">
        <f>STANDARDIZE(Table2[[#This Row],[sp_defense]],$M$15,$M$16)</f>
        <v>0.68313995739439182</v>
      </c>
    </row>
    <row r="510" spans="1:9">
      <c r="A510" t="s">
        <v>1750</v>
      </c>
      <c r="B510">
        <v>1000000</v>
      </c>
      <c r="C510" s="4">
        <f>STANDARDIZE(Table2[[#This Row],[experience_growth]],$M$2,$M$3)</f>
        <v>-0.34317567959862233</v>
      </c>
      <c r="D510">
        <v>66</v>
      </c>
      <c r="E510" s="4">
        <f>STANDARDIZE(Table2[[#This Row],[speed]],$M$7,$M$8)</f>
        <v>-1.1574155468727513E-2</v>
      </c>
      <c r="F510">
        <v>50</v>
      </c>
      <c r="G510" s="4">
        <f>STANDARDIZE(Table2[[#This Row],[sp_attack]],$M$11,$M$12)</f>
        <v>-0.65852698378784535</v>
      </c>
      <c r="H510">
        <v>37</v>
      </c>
      <c r="I510" s="4">
        <f>STANDARDIZE(Table2[[#This Row],[sp_defense]],$M$15,$M$16)</f>
        <v>-1.2136122081559098</v>
      </c>
    </row>
    <row r="511" spans="1:9">
      <c r="A511" t="s">
        <v>1753</v>
      </c>
      <c r="B511">
        <v>1000000</v>
      </c>
      <c r="C511" s="4">
        <f>STANDARDIZE(Table2[[#This Row],[experience_growth]],$M$2,$M$3)</f>
        <v>-0.34317567959862233</v>
      </c>
      <c r="D511">
        <v>106</v>
      </c>
      <c r="E511" s="4">
        <f>STANDARDIZE(Table2[[#This Row],[speed]],$M$7,$M$8)</f>
        <v>1.3721420431060096</v>
      </c>
      <c r="F511">
        <v>88</v>
      </c>
      <c r="G511" s="4">
        <f>STANDARDIZE(Table2[[#This Row],[sp_attack]],$M$11,$M$12)</f>
        <v>0.51598633699818719</v>
      </c>
      <c r="H511">
        <v>50</v>
      </c>
      <c r="I511" s="4">
        <f>STANDARDIZE(Table2[[#This Row],[sp_defense]],$M$15,$M$16)</f>
        <v>-0.74837111094545838</v>
      </c>
    </row>
    <row r="512" spans="1:9">
      <c r="A512" t="s">
        <v>1757</v>
      </c>
      <c r="B512">
        <v>1000000</v>
      </c>
      <c r="C512" s="4">
        <f>STANDARDIZE(Table2[[#This Row],[experience_growth]],$M$2,$M$3)</f>
        <v>-0.34317567959862233</v>
      </c>
      <c r="D512">
        <v>64</v>
      </c>
      <c r="E512" s="4">
        <f>STANDARDIZE(Table2[[#This Row],[speed]],$M$7,$M$8)</f>
        <v>-8.075996539746437E-2</v>
      </c>
      <c r="F512">
        <v>53</v>
      </c>
      <c r="G512" s="4">
        <f>STANDARDIZE(Table2[[#This Row],[sp_attack]],$M$11,$M$12)</f>
        <v>-0.56580224793631639</v>
      </c>
      <c r="H512">
        <v>48</v>
      </c>
      <c r="I512" s="4">
        <f>STANDARDIZE(Table2[[#This Row],[sp_defense]],$M$15,$M$16)</f>
        <v>-0.81994666436245089</v>
      </c>
    </row>
    <row r="513" spans="1:9">
      <c r="A513" t="s">
        <v>1760</v>
      </c>
      <c r="B513">
        <v>1000000</v>
      </c>
      <c r="C513" s="4">
        <f>STANDARDIZE(Table2[[#This Row],[experience_growth]],$M$2,$M$3)</f>
        <v>-0.34317567959862233</v>
      </c>
      <c r="D513">
        <v>101</v>
      </c>
      <c r="E513" s="4">
        <f>STANDARDIZE(Table2[[#This Row],[speed]],$M$7,$M$8)</f>
        <v>1.1991775182841675</v>
      </c>
      <c r="F513">
        <v>98</v>
      </c>
      <c r="G513" s="4">
        <f>STANDARDIZE(Table2[[#This Row],[sp_attack]],$M$11,$M$12)</f>
        <v>0.82506878983661669</v>
      </c>
      <c r="H513">
        <v>63</v>
      </c>
      <c r="I513" s="4">
        <f>STANDARDIZE(Table2[[#This Row],[sp_defense]],$M$15,$M$16)</f>
        <v>-0.28313001373500707</v>
      </c>
    </row>
    <row r="514" spans="1:9">
      <c r="A514" t="s">
        <v>1764</v>
      </c>
      <c r="B514">
        <v>1000000</v>
      </c>
      <c r="C514" s="4">
        <f>STANDARDIZE(Table2[[#This Row],[experience_growth]],$M$2,$M$3)</f>
        <v>-0.34317567959862233</v>
      </c>
      <c r="D514">
        <v>64</v>
      </c>
      <c r="E514" s="4">
        <f>STANDARDIZE(Table2[[#This Row],[speed]],$M$7,$M$8)</f>
        <v>-8.075996539746437E-2</v>
      </c>
      <c r="F514">
        <v>53</v>
      </c>
      <c r="G514" s="4">
        <f>STANDARDIZE(Table2[[#This Row],[sp_attack]],$M$11,$M$12)</f>
        <v>-0.56580224793631639</v>
      </c>
      <c r="H514">
        <v>48</v>
      </c>
      <c r="I514" s="4">
        <f>STANDARDIZE(Table2[[#This Row],[sp_defense]],$M$15,$M$16)</f>
        <v>-0.81994666436245089</v>
      </c>
    </row>
    <row r="515" spans="1:9">
      <c r="A515" t="s">
        <v>1767</v>
      </c>
      <c r="B515">
        <v>1000000</v>
      </c>
      <c r="C515" s="4">
        <f>STANDARDIZE(Table2[[#This Row],[experience_growth]],$M$2,$M$3)</f>
        <v>-0.34317567959862233</v>
      </c>
      <c r="D515">
        <v>101</v>
      </c>
      <c r="E515" s="4">
        <f>STANDARDIZE(Table2[[#This Row],[speed]],$M$7,$M$8)</f>
        <v>1.1991775182841675</v>
      </c>
      <c r="F515">
        <v>98</v>
      </c>
      <c r="G515" s="4">
        <f>STANDARDIZE(Table2[[#This Row],[sp_attack]],$M$11,$M$12)</f>
        <v>0.82506878983661669</v>
      </c>
      <c r="H515">
        <v>63</v>
      </c>
      <c r="I515" s="4">
        <f>STANDARDIZE(Table2[[#This Row],[sp_defense]],$M$15,$M$16)</f>
        <v>-0.28313001373500707</v>
      </c>
    </row>
    <row r="516" spans="1:9">
      <c r="A516" t="s">
        <v>1771</v>
      </c>
      <c r="B516">
        <v>1000000</v>
      </c>
      <c r="C516" s="4">
        <f>STANDARDIZE(Table2[[#This Row],[experience_growth]],$M$2,$M$3)</f>
        <v>-0.34317567959862233</v>
      </c>
      <c r="D516">
        <v>64</v>
      </c>
      <c r="E516" s="4">
        <f>STANDARDIZE(Table2[[#This Row],[speed]],$M$7,$M$8)</f>
        <v>-8.075996539746437E-2</v>
      </c>
      <c r="F516">
        <v>53</v>
      </c>
      <c r="G516" s="4">
        <f>STANDARDIZE(Table2[[#This Row],[sp_attack]],$M$11,$M$12)</f>
        <v>-0.56580224793631639</v>
      </c>
      <c r="H516">
        <v>48</v>
      </c>
      <c r="I516" s="4">
        <f>STANDARDIZE(Table2[[#This Row],[sp_defense]],$M$15,$M$16)</f>
        <v>-0.81994666436245089</v>
      </c>
    </row>
    <row r="517" spans="1:9">
      <c r="A517" t="s">
        <v>1774</v>
      </c>
      <c r="B517">
        <v>1000000</v>
      </c>
      <c r="C517" s="4">
        <f>STANDARDIZE(Table2[[#This Row],[experience_growth]],$M$2,$M$3)</f>
        <v>-0.34317567959862233</v>
      </c>
      <c r="D517">
        <v>101</v>
      </c>
      <c r="E517" s="4">
        <f>STANDARDIZE(Table2[[#This Row],[speed]],$M$7,$M$8)</f>
        <v>1.1991775182841675</v>
      </c>
      <c r="F517">
        <v>98</v>
      </c>
      <c r="G517" s="4">
        <f>STANDARDIZE(Table2[[#This Row],[sp_attack]],$M$11,$M$12)</f>
        <v>0.82506878983661669</v>
      </c>
      <c r="H517">
        <v>63</v>
      </c>
      <c r="I517" s="4">
        <f>STANDARDIZE(Table2[[#This Row],[sp_defense]],$M$15,$M$16)</f>
        <v>-0.28313001373500707</v>
      </c>
    </row>
    <row r="518" spans="1:9">
      <c r="A518" t="s">
        <v>1778</v>
      </c>
      <c r="B518">
        <v>800000</v>
      </c>
      <c r="C518" s="4">
        <f>STANDARDIZE(Table2[[#This Row],[experience_growth]],$M$2,$M$3)</f>
        <v>-1.5911801586904533</v>
      </c>
      <c r="D518">
        <v>24</v>
      </c>
      <c r="E518" s="4">
        <f>STANDARDIZE(Table2[[#This Row],[speed]],$M$7,$M$8)</f>
        <v>-1.4644761639722015</v>
      </c>
      <c r="F518">
        <v>67</v>
      </c>
      <c r="G518" s="4">
        <f>STANDARDIZE(Table2[[#This Row],[sp_attack]],$M$11,$M$12)</f>
        <v>-0.13308681396251501</v>
      </c>
      <c r="H518">
        <v>55</v>
      </c>
      <c r="I518" s="4">
        <f>STANDARDIZE(Table2[[#This Row],[sp_defense]],$M$15,$M$16)</f>
        <v>-0.56943222740297705</v>
      </c>
    </row>
    <row r="519" spans="1:9">
      <c r="A519" t="s">
        <v>1781</v>
      </c>
      <c r="B519">
        <v>800000</v>
      </c>
      <c r="C519" s="4">
        <f>STANDARDIZE(Table2[[#This Row],[experience_growth]],$M$2,$M$3)</f>
        <v>-1.5911801586904533</v>
      </c>
      <c r="D519">
        <v>29</v>
      </c>
      <c r="E519" s="4">
        <f>STANDARDIZE(Table2[[#This Row],[speed]],$M$7,$M$8)</f>
        <v>-1.2915116391503594</v>
      </c>
      <c r="F519">
        <v>107</v>
      </c>
      <c r="G519" s="4">
        <f>STANDARDIZE(Table2[[#This Row],[sp_attack]],$M$11,$M$12)</f>
        <v>1.1032429973912035</v>
      </c>
      <c r="H519">
        <v>95</v>
      </c>
      <c r="I519" s="4">
        <f>STANDARDIZE(Table2[[#This Row],[sp_defense]],$M$15,$M$16)</f>
        <v>0.86207884093687315</v>
      </c>
    </row>
    <row r="520" spans="1:9">
      <c r="A520" t="s">
        <v>1785</v>
      </c>
      <c r="B520">
        <v>1059860</v>
      </c>
      <c r="C520" s="4">
        <f>STANDARDIZE(Table2[[#This Row],[experience_growth]],$M$2,$M$3)</f>
        <v>3.0352060993562618E-2</v>
      </c>
      <c r="D520">
        <v>43</v>
      </c>
      <c r="E520" s="4">
        <f>STANDARDIZE(Table2[[#This Row],[speed]],$M$7,$M$8)</f>
        <v>-0.80721096964920136</v>
      </c>
      <c r="F520">
        <v>36</v>
      </c>
      <c r="G520" s="4">
        <f>STANDARDIZE(Table2[[#This Row],[sp_attack]],$M$11,$M$12)</f>
        <v>-1.0912424177616467</v>
      </c>
      <c r="H520">
        <v>30</v>
      </c>
      <c r="I520" s="4">
        <f>STANDARDIZE(Table2[[#This Row],[sp_defense]],$M$15,$M$16)</f>
        <v>-1.4641266451153834</v>
      </c>
    </row>
    <row r="521" spans="1:9">
      <c r="A521" t="s">
        <v>1788</v>
      </c>
      <c r="B521">
        <v>1059860</v>
      </c>
      <c r="C521" s="4">
        <f>STANDARDIZE(Table2[[#This Row],[experience_growth]],$M$2,$M$3)</f>
        <v>3.0352060993562618E-2</v>
      </c>
      <c r="D521">
        <v>65</v>
      </c>
      <c r="E521" s="4">
        <f>STANDARDIZE(Table2[[#This Row],[speed]],$M$7,$M$8)</f>
        <v>-4.6167060433095944E-2</v>
      </c>
      <c r="F521">
        <v>50</v>
      </c>
      <c r="G521" s="4">
        <f>STANDARDIZE(Table2[[#This Row],[sp_attack]],$M$11,$M$12)</f>
        <v>-0.65852698378784535</v>
      </c>
      <c r="H521">
        <v>42</v>
      </c>
      <c r="I521" s="4">
        <f>STANDARDIZE(Table2[[#This Row],[sp_defense]],$M$15,$M$16)</f>
        <v>-1.0346733246134283</v>
      </c>
    </row>
    <row r="522" spans="1:9">
      <c r="A522" t="s">
        <v>1791</v>
      </c>
      <c r="B522">
        <v>1059860</v>
      </c>
      <c r="C522" s="4">
        <f>STANDARDIZE(Table2[[#This Row],[experience_growth]],$M$2,$M$3)</f>
        <v>3.0352060993562618E-2</v>
      </c>
      <c r="D522">
        <v>93</v>
      </c>
      <c r="E522" s="4">
        <f>STANDARDIZE(Table2[[#This Row],[speed]],$M$7,$M$8)</f>
        <v>0.92243427856922011</v>
      </c>
      <c r="F522">
        <v>65</v>
      </c>
      <c r="G522" s="4">
        <f>STANDARDIZE(Table2[[#This Row],[sp_attack]],$M$11,$M$12)</f>
        <v>-0.19490330453020094</v>
      </c>
      <c r="H522">
        <v>55</v>
      </c>
      <c r="I522" s="4">
        <f>STANDARDIZE(Table2[[#This Row],[sp_defense]],$M$15,$M$16)</f>
        <v>-0.56943222740297705</v>
      </c>
    </row>
    <row r="523" spans="1:9">
      <c r="A523" t="s">
        <v>1795</v>
      </c>
      <c r="B523">
        <v>1000000</v>
      </c>
      <c r="C523" s="4">
        <f>STANDARDIZE(Table2[[#This Row],[experience_growth]],$M$2,$M$3)</f>
        <v>-0.34317567959862233</v>
      </c>
      <c r="D523">
        <v>76</v>
      </c>
      <c r="E523" s="4">
        <f>STANDARDIZE(Table2[[#This Row],[speed]],$M$7,$M$8)</f>
        <v>0.33435489417495678</v>
      </c>
      <c r="F523">
        <v>50</v>
      </c>
      <c r="G523" s="4">
        <f>STANDARDIZE(Table2[[#This Row],[sp_attack]],$M$11,$M$12)</f>
        <v>-0.65852698378784535</v>
      </c>
      <c r="H523">
        <v>32</v>
      </c>
      <c r="I523" s="4">
        <f>STANDARDIZE(Table2[[#This Row],[sp_defense]],$M$15,$M$16)</f>
        <v>-1.392551091698391</v>
      </c>
    </row>
    <row r="524" spans="1:9">
      <c r="A524" t="s">
        <v>1797</v>
      </c>
      <c r="B524">
        <v>1000000</v>
      </c>
      <c r="C524" s="4">
        <f>STANDARDIZE(Table2[[#This Row],[experience_growth]],$M$2,$M$3)</f>
        <v>-0.34317567959862233</v>
      </c>
      <c r="D524">
        <v>116</v>
      </c>
      <c r="E524" s="4">
        <f>STANDARDIZE(Table2[[#This Row],[speed]],$M$7,$M$8)</f>
        <v>1.7180710927496941</v>
      </c>
      <c r="F524">
        <v>80</v>
      </c>
      <c r="G524" s="4">
        <f>STANDARDIZE(Table2[[#This Row],[sp_attack]],$M$11,$M$12)</f>
        <v>0.26872037472744348</v>
      </c>
      <c r="H524">
        <v>63</v>
      </c>
      <c r="I524" s="4">
        <f>STANDARDIZE(Table2[[#This Row],[sp_defense]],$M$15,$M$16)</f>
        <v>-0.28313001373500707</v>
      </c>
    </row>
    <row r="525" spans="1:9">
      <c r="A525" t="s">
        <v>1801</v>
      </c>
      <c r="B525">
        <v>1059860</v>
      </c>
      <c r="C525" s="4">
        <f>STANDARDIZE(Table2[[#This Row],[experience_growth]],$M$2,$M$3)</f>
        <v>3.0352060993562618E-2</v>
      </c>
      <c r="D525">
        <v>15</v>
      </c>
      <c r="E525" s="4">
        <f>STANDARDIZE(Table2[[#This Row],[speed]],$M$7,$M$8)</f>
        <v>-1.7758123086515174</v>
      </c>
      <c r="F525">
        <v>25</v>
      </c>
      <c r="G525" s="4">
        <f>STANDARDIZE(Table2[[#This Row],[sp_attack]],$M$11,$M$12)</f>
        <v>-1.4312331158839193</v>
      </c>
      <c r="H525">
        <v>25</v>
      </c>
      <c r="I525" s="4">
        <f>STANDARDIZE(Table2[[#This Row],[sp_defense]],$M$15,$M$16)</f>
        <v>-1.6430655286578648</v>
      </c>
    </row>
    <row r="526" spans="1:9">
      <c r="A526" t="s">
        <v>1804</v>
      </c>
      <c r="B526">
        <v>1059860</v>
      </c>
      <c r="C526" s="4">
        <f>STANDARDIZE(Table2[[#This Row],[experience_growth]],$M$2,$M$3)</f>
        <v>3.0352060993562618E-2</v>
      </c>
      <c r="D526">
        <v>20</v>
      </c>
      <c r="E526" s="4">
        <f>STANDARDIZE(Table2[[#This Row],[speed]],$M$7,$M$8)</f>
        <v>-1.6028477838296753</v>
      </c>
      <c r="F526">
        <v>50</v>
      </c>
      <c r="G526" s="4">
        <f>STANDARDIZE(Table2[[#This Row],[sp_attack]],$M$11,$M$12)</f>
        <v>-0.65852698378784535</v>
      </c>
      <c r="H526">
        <v>40</v>
      </c>
      <c r="I526" s="4">
        <f>STANDARDIZE(Table2[[#This Row],[sp_defense]],$M$15,$M$16)</f>
        <v>-1.1062488780304209</v>
      </c>
    </row>
    <row r="527" spans="1:9">
      <c r="A527" t="s">
        <v>1808</v>
      </c>
      <c r="B527">
        <v>1059860</v>
      </c>
      <c r="C527" s="4">
        <f>STANDARDIZE(Table2[[#This Row],[experience_growth]],$M$2,$M$3)</f>
        <v>3.0352060993562618E-2</v>
      </c>
      <c r="D527">
        <v>25</v>
      </c>
      <c r="E527" s="4">
        <f>STANDARDIZE(Table2[[#This Row],[speed]],$M$7,$M$8)</f>
        <v>-1.4298832590078332</v>
      </c>
      <c r="F527">
        <v>60</v>
      </c>
      <c r="G527" s="4">
        <f>STANDARDIZE(Table2[[#This Row],[sp_attack]],$M$11,$M$12)</f>
        <v>-0.34944453094941574</v>
      </c>
      <c r="H527">
        <v>80</v>
      </c>
      <c r="I527" s="4">
        <f>STANDARDIZE(Table2[[#This Row],[sp_defense]],$M$15,$M$16)</f>
        <v>0.32526219030942927</v>
      </c>
    </row>
    <row r="528" spans="1:9">
      <c r="A528" t="s">
        <v>1811</v>
      </c>
      <c r="B528">
        <v>1000000</v>
      </c>
      <c r="C528" s="4">
        <f>STANDARDIZE(Table2[[#This Row],[experience_growth]],$M$2,$M$3)</f>
        <v>-0.34317567959862233</v>
      </c>
      <c r="D528">
        <v>72</v>
      </c>
      <c r="E528" s="4">
        <f>STANDARDIZE(Table2[[#This Row],[speed]],$M$7,$M$8)</f>
        <v>0.19598327431748305</v>
      </c>
      <c r="F528">
        <v>55</v>
      </c>
      <c r="G528" s="4">
        <f>STANDARDIZE(Table2[[#This Row],[sp_attack]],$M$11,$M$12)</f>
        <v>-0.50398575736863049</v>
      </c>
      <c r="H528">
        <v>43</v>
      </c>
      <c r="I528" s="4">
        <f>STANDARDIZE(Table2[[#This Row],[sp_defense]],$M$15,$M$16)</f>
        <v>-0.99888554790493211</v>
      </c>
    </row>
    <row r="529" spans="1:9">
      <c r="A529" t="s">
        <v>1814</v>
      </c>
      <c r="B529">
        <v>1000000</v>
      </c>
      <c r="C529" s="4">
        <f>STANDARDIZE(Table2[[#This Row],[experience_growth]],$M$2,$M$3)</f>
        <v>-0.34317567959862233</v>
      </c>
      <c r="D529">
        <v>114</v>
      </c>
      <c r="E529" s="4">
        <f>STANDARDIZE(Table2[[#This Row],[speed]],$M$7,$M$8)</f>
        <v>1.648885282820957</v>
      </c>
      <c r="F529">
        <v>77</v>
      </c>
      <c r="G529" s="4">
        <f>STANDARDIZE(Table2[[#This Row],[sp_attack]],$M$11,$M$12)</f>
        <v>0.17599563887591457</v>
      </c>
      <c r="H529">
        <v>55</v>
      </c>
      <c r="I529" s="4">
        <f>STANDARDIZE(Table2[[#This Row],[sp_defense]],$M$15,$M$16)</f>
        <v>-0.56943222740297705</v>
      </c>
    </row>
    <row r="530" spans="1:9">
      <c r="A530" t="s">
        <v>1817</v>
      </c>
      <c r="B530">
        <v>1000000</v>
      </c>
      <c r="C530" s="4">
        <f>STANDARDIZE(Table2[[#This Row],[experience_growth]],$M$2,$M$3)</f>
        <v>-0.34317567959862233</v>
      </c>
      <c r="D530">
        <v>68</v>
      </c>
      <c r="E530" s="4">
        <f>STANDARDIZE(Table2[[#This Row],[speed]],$M$7,$M$8)</f>
        <v>5.7611654460009348E-2</v>
      </c>
      <c r="F530">
        <v>30</v>
      </c>
      <c r="G530" s="4">
        <f>STANDARDIZE(Table2[[#This Row],[sp_attack]],$M$11,$M$12)</f>
        <v>-1.2766918894647046</v>
      </c>
      <c r="H530">
        <v>45</v>
      </c>
      <c r="I530" s="4">
        <f>STANDARDIZE(Table2[[#This Row],[sp_defense]],$M$15,$M$16)</f>
        <v>-0.9273099944879396</v>
      </c>
    </row>
    <row r="531" spans="1:9">
      <c r="A531" t="s">
        <v>1820</v>
      </c>
      <c r="B531">
        <v>1000000</v>
      </c>
      <c r="C531" s="4">
        <f>STANDARDIZE(Table2[[#This Row],[experience_growth]],$M$2,$M$3)</f>
        <v>-0.34317567959862233</v>
      </c>
      <c r="D531">
        <v>88</v>
      </c>
      <c r="E531" s="4">
        <f>STANDARDIZE(Table2[[#This Row],[speed]],$M$7,$M$8)</f>
        <v>0.7494697537473779</v>
      </c>
      <c r="F531">
        <v>50</v>
      </c>
      <c r="G531" s="4">
        <f>STANDARDIZE(Table2[[#This Row],[sp_attack]],$M$11,$M$12)</f>
        <v>-0.65852698378784535</v>
      </c>
      <c r="H531">
        <v>65</v>
      </c>
      <c r="I531" s="4">
        <f>STANDARDIZE(Table2[[#This Row],[sp_defense]],$M$15,$M$16)</f>
        <v>-0.21155446031801453</v>
      </c>
    </row>
    <row r="532" spans="1:9">
      <c r="A532" t="s">
        <v>1824</v>
      </c>
      <c r="B532">
        <v>800000</v>
      </c>
      <c r="C532" s="4">
        <f>STANDARDIZE(Table2[[#This Row],[experience_growth]],$M$2,$M$3)</f>
        <v>-1.5911801586904533</v>
      </c>
      <c r="D532">
        <v>50</v>
      </c>
      <c r="E532" s="4">
        <f>STANDARDIZE(Table2[[#This Row],[speed]],$M$7,$M$8)</f>
        <v>-0.56506063489862235</v>
      </c>
      <c r="F532">
        <v>80</v>
      </c>
      <c r="G532" s="4">
        <f>STANDARDIZE(Table2[[#This Row],[sp_attack]],$M$11,$M$12)</f>
        <v>0.26872037472744348</v>
      </c>
      <c r="H532">
        <v>126</v>
      </c>
      <c r="I532" s="4">
        <f>STANDARDIZE(Table2[[#This Row],[sp_defense]],$M$15,$M$16)</f>
        <v>1.9714999189002571</v>
      </c>
    </row>
    <row r="533" spans="1:9">
      <c r="A533" t="s">
        <v>1828</v>
      </c>
      <c r="B533">
        <v>1059860</v>
      </c>
      <c r="C533" s="4">
        <f>STANDARDIZE(Table2[[#This Row],[experience_growth]],$M$2,$M$3)</f>
        <v>3.0352060993562618E-2</v>
      </c>
      <c r="D533">
        <v>35</v>
      </c>
      <c r="E533" s="4">
        <f>STANDARDIZE(Table2[[#This Row],[speed]],$M$7,$M$8)</f>
        <v>-1.0839542093641488</v>
      </c>
      <c r="F533">
        <v>25</v>
      </c>
      <c r="G533" s="4">
        <f>STANDARDIZE(Table2[[#This Row],[sp_attack]],$M$11,$M$12)</f>
        <v>-1.4312331158839193</v>
      </c>
      <c r="H533">
        <v>35</v>
      </c>
      <c r="I533" s="4">
        <f>STANDARDIZE(Table2[[#This Row],[sp_defense]],$M$15,$M$16)</f>
        <v>-1.2851877615729022</v>
      </c>
    </row>
    <row r="534" spans="1:9">
      <c r="A534" t="s">
        <v>1830</v>
      </c>
      <c r="B534">
        <v>1059860</v>
      </c>
      <c r="C534" s="4">
        <f>STANDARDIZE(Table2[[#This Row],[experience_growth]],$M$2,$M$3)</f>
        <v>3.0352060993562618E-2</v>
      </c>
      <c r="D534">
        <v>40</v>
      </c>
      <c r="E534" s="4">
        <f>STANDARDIZE(Table2[[#This Row],[speed]],$M$7,$M$8)</f>
        <v>-0.91098968454230667</v>
      </c>
      <c r="F534">
        <v>40</v>
      </c>
      <c r="G534" s="4">
        <f>STANDARDIZE(Table2[[#This Row],[sp_attack]],$M$11,$M$12)</f>
        <v>-0.96760943662627497</v>
      </c>
      <c r="H534">
        <v>50</v>
      </c>
      <c r="I534" s="4">
        <f>STANDARDIZE(Table2[[#This Row],[sp_defense]],$M$15,$M$16)</f>
        <v>-0.74837111094545838</v>
      </c>
    </row>
    <row r="535" spans="1:9">
      <c r="A535" t="s">
        <v>1832</v>
      </c>
      <c r="B535">
        <v>1059860</v>
      </c>
      <c r="C535" s="4">
        <f>STANDARDIZE(Table2[[#This Row],[experience_growth]],$M$2,$M$3)</f>
        <v>3.0352060993562618E-2</v>
      </c>
      <c r="D535">
        <v>45</v>
      </c>
      <c r="E535" s="4">
        <f>STANDARDIZE(Table2[[#This Row],[speed]],$M$7,$M$8)</f>
        <v>-0.73802515972046456</v>
      </c>
      <c r="F535">
        <v>55</v>
      </c>
      <c r="G535" s="4">
        <f>STANDARDIZE(Table2[[#This Row],[sp_attack]],$M$11,$M$12)</f>
        <v>-0.50398575736863049</v>
      </c>
      <c r="H535">
        <v>65</v>
      </c>
      <c r="I535" s="4">
        <f>STANDARDIZE(Table2[[#This Row],[sp_defense]],$M$15,$M$16)</f>
        <v>-0.21155446031801453</v>
      </c>
    </row>
    <row r="536" spans="1:9">
      <c r="A536" t="s">
        <v>1835</v>
      </c>
      <c r="B536">
        <v>1059860</v>
      </c>
      <c r="C536" s="4">
        <f>STANDARDIZE(Table2[[#This Row],[experience_growth]],$M$2,$M$3)</f>
        <v>3.0352060993562618E-2</v>
      </c>
      <c r="D536">
        <v>64</v>
      </c>
      <c r="E536" s="4">
        <f>STANDARDIZE(Table2[[#This Row],[speed]],$M$7,$M$8)</f>
        <v>-8.075996539746437E-2</v>
      </c>
      <c r="F536">
        <v>50</v>
      </c>
      <c r="G536" s="4">
        <f>STANDARDIZE(Table2[[#This Row],[sp_attack]],$M$11,$M$12)</f>
        <v>-0.65852698378784535</v>
      </c>
      <c r="H536">
        <v>40</v>
      </c>
      <c r="I536" s="4">
        <f>STANDARDIZE(Table2[[#This Row],[sp_defense]],$M$15,$M$16)</f>
        <v>-1.1062488780304209</v>
      </c>
    </row>
    <row r="537" spans="1:9">
      <c r="A537" t="s">
        <v>1837</v>
      </c>
      <c r="B537">
        <v>1059860</v>
      </c>
      <c r="C537" s="4">
        <f>STANDARDIZE(Table2[[#This Row],[experience_growth]],$M$2,$M$3)</f>
        <v>3.0352060993562618E-2</v>
      </c>
      <c r="D537">
        <v>69</v>
      </c>
      <c r="E537" s="4">
        <f>STANDARDIZE(Table2[[#This Row],[speed]],$M$7,$M$8)</f>
        <v>9.2204559424377774E-2</v>
      </c>
      <c r="F537">
        <v>65</v>
      </c>
      <c r="G537" s="4">
        <f>STANDARDIZE(Table2[[#This Row],[sp_attack]],$M$11,$M$12)</f>
        <v>-0.19490330453020094</v>
      </c>
      <c r="H537">
        <v>55</v>
      </c>
      <c r="I537" s="4">
        <f>STANDARDIZE(Table2[[#This Row],[sp_defense]],$M$15,$M$16)</f>
        <v>-0.56943222740297705</v>
      </c>
    </row>
    <row r="538" spans="1:9">
      <c r="A538" t="s">
        <v>1840</v>
      </c>
      <c r="B538">
        <v>1059860</v>
      </c>
      <c r="C538" s="4">
        <f>STANDARDIZE(Table2[[#This Row],[experience_growth]],$M$2,$M$3)</f>
        <v>3.0352060993562618E-2</v>
      </c>
      <c r="D538">
        <v>74</v>
      </c>
      <c r="E538" s="4">
        <f>STANDARDIZE(Table2[[#This Row],[speed]],$M$7,$M$8)</f>
        <v>0.26516908424621993</v>
      </c>
      <c r="F538">
        <v>85</v>
      </c>
      <c r="G538" s="4">
        <f>STANDARDIZE(Table2[[#This Row],[sp_attack]],$M$11,$M$12)</f>
        <v>0.42326160114665828</v>
      </c>
      <c r="H538">
        <v>75</v>
      </c>
      <c r="I538" s="4">
        <f>STANDARDIZE(Table2[[#This Row],[sp_defense]],$M$15,$M$16)</f>
        <v>0.14632330676694802</v>
      </c>
    </row>
    <row r="539" spans="1:9">
      <c r="A539" t="s">
        <v>1844</v>
      </c>
      <c r="B539">
        <v>1000000</v>
      </c>
      <c r="C539" s="4">
        <f>STANDARDIZE(Table2[[#This Row],[experience_growth]],$M$2,$M$3)</f>
        <v>-0.34317567959862233</v>
      </c>
      <c r="D539">
        <v>45</v>
      </c>
      <c r="E539" s="4">
        <f>STANDARDIZE(Table2[[#This Row],[speed]],$M$7,$M$8)</f>
        <v>-0.73802515972046456</v>
      </c>
      <c r="F539">
        <v>30</v>
      </c>
      <c r="G539" s="4">
        <f>STANDARDIZE(Table2[[#This Row],[sp_attack]],$M$11,$M$12)</f>
        <v>-1.2766918894647046</v>
      </c>
      <c r="H539">
        <v>85</v>
      </c>
      <c r="I539" s="4">
        <f>STANDARDIZE(Table2[[#This Row],[sp_defense]],$M$15,$M$16)</f>
        <v>0.5042010738519106</v>
      </c>
    </row>
    <row r="540" spans="1:9">
      <c r="A540" t="s">
        <v>1848</v>
      </c>
      <c r="B540">
        <v>1000000</v>
      </c>
      <c r="C540" s="4">
        <f>STANDARDIZE(Table2[[#This Row],[experience_growth]],$M$2,$M$3)</f>
        <v>-0.34317567959862233</v>
      </c>
      <c r="D540">
        <v>85</v>
      </c>
      <c r="E540" s="4">
        <f>STANDARDIZE(Table2[[#This Row],[speed]],$M$7,$M$8)</f>
        <v>0.64569103885427259</v>
      </c>
      <c r="F540">
        <v>30</v>
      </c>
      <c r="G540" s="4">
        <f>STANDARDIZE(Table2[[#This Row],[sp_attack]],$M$11,$M$12)</f>
        <v>-1.2766918894647046</v>
      </c>
      <c r="H540">
        <v>75</v>
      </c>
      <c r="I540" s="4">
        <f>STANDARDIZE(Table2[[#This Row],[sp_defense]],$M$15,$M$16)</f>
        <v>0.14632330676694802</v>
      </c>
    </row>
    <row r="541" spans="1:9">
      <c r="A541" t="s">
        <v>1852</v>
      </c>
      <c r="B541">
        <v>1059860</v>
      </c>
      <c r="C541" s="4">
        <f>STANDARDIZE(Table2[[#This Row],[experience_growth]],$M$2,$M$3)</f>
        <v>3.0352060993562618E-2</v>
      </c>
      <c r="D541">
        <v>42</v>
      </c>
      <c r="E541" s="4">
        <f>STANDARDIZE(Table2[[#This Row],[speed]],$M$7,$M$8)</f>
        <v>-0.84180387461356976</v>
      </c>
      <c r="F541">
        <v>40</v>
      </c>
      <c r="G541" s="4">
        <f>STANDARDIZE(Table2[[#This Row],[sp_attack]],$M$11,$M$12)</f>
        <v>-0.96760943662627497</v>
      </c>
      <c r="H541">
        <v>60</v>
      </c>
      <c r="I541" s="4">
        <f>STANDARDIZE(Table2[[#This Row],[sp_defense]],$M$15,$M$16)</f>
        <v>-0.39049334386049583</v>
      </c>
    </row>
    <row r="542" spans="1:9">
      <c r="A542" t="s">
        <v>1856</v>
      </c>
      <c r="B542">
        <v>1059860</v>
      </c>
      <c r="C542" s="4">
        <f>STANDARDIZE(Table2[[#This Row],[experience_growth]],$M$2,$M$3)</f>
        <v>3.0352060993562618E-2</v>
      </c>
      <c r="D542">
        <v>42</v>
      </c>
      <c r="E542" s="4">
        <f>STANDARDIZE(Table2[[#This Row],[speed]],$M$7,$M$8)</f>
        <v>-0.84180387461356976</v>
      </c>
      <c r="F542">
        <v>50</v>
      </c>
      <c r="G542" s="4">
        <f>STANDARDIZE(Table2[[#This Row],[sp_attack]],$M$11,$M$12)</f>
        <v>-0.65852698378784535</v>
      </c>
      <c r="H542">
        <v>80</v>
      </c>
      <c r="I542" s="4">
        <f>STANDARDIZE(Table2[[#This Row],[sp_defense]],$M$15,$M$16)</f>
        <v>0.32526219030942927</v>
      </c>
    </row>
    <row r="543" spans="1:9">
      <c r="A543" t="s">
        <v>1859</v>
      </c>
      <c r="B543">
        <v>1059860</v>
      </c>
      <c r="C543" s="4">
        <f>STANDARDIZE(Table2[[#This Row],[experience_growth]],$M$2,$M$3)</f>
        <v>3.0352060993562618E-2</v>
      </c>
      <c r="D543">
        <v>92</v>
      </c>
      <c r="E543" s="4">
        <f>STANDARDIZE(Table2[[#This Row],[speed]],$M$7,$M$8)</f>
        <v>0.8878413736048516</v>
      </c>
      <c r="F543">
        <v>70</v>
      </c>
      <c r="G543" s="4">
        <f>STANDARDIZE(Table2[[#This Row],[sp_attack]],$M$11,$M$12)</f>
        <v>-4.0362078110986133E-2</v>
      </c>
      <c r="H543">
        <v>80</v>
      </c>
      <c r="I543" s="4">
        <f>STANDARDIZE(Table2[[#This Row],[sp_defense]],$M$15,$M$16)</f>
        <v>0.32526219030942927</v>
      </c>
    </row>
    <row r="544" spans="1:9">
      <c r="A544" t="s">
        <v>1863</v>
      </c>
      <c r="B544">
        <v>1059860</v>
      </c>
      <c r="C544" s="4">
        <f>STANDARDIZE(Table2[[#This Row],[experience_growth]],$M$2,$M$3)</f>
        <v>3.0352060993562618E-2</v>
      </c>
      <c r="D544">
        <v>57</v>
      </c>
      <c r="E544" s="4">
        <f>STANDARDIZE(Table2[[#This Row],[speed]],$M$7,$M$8)</f>
        <v>-0.32291030014804339</v>
      </c>
      <c r="F544">
        <v>30</v>
      </c>
      <c r="G544" s="4">
        <f>STANDARDIZE(Table2[[#This Row],[sp_attack]],$M$11,$M$12)</f>
        <v>-1.2766918894647046</v>
      </c>
      <c r="H544">
        <v>39</v>
      </c>
      <c r="I544" s="4">
        <f>STANDARDIZE(Table2[[#This Row],[sp_defense]],$M$15,$M$16)</f>
        <v>-1.1420366547389171</v>
      </c>
    </row>
    <row r="545" spans="1:9">
      <c r="A545" t="s">
        <v>1866</v>
      </c>
      <c r="B545">
        <v>1059860</v>
      </c>
      <c r="C545" s="4">
        <f>STANDARDIZE(Table2[[#This Row],[experience_growth]],$M$2,$M$3)</f>
        <v>3.0352060993562618E-2</v>
      </c>
      <c r="D545">
        <v>47</v>
      </c>
      <c r="E545" s="4">
        <f>STANDARDIZE(Table2[[#This Row],[speed]],$M$7,$M$8)</f>
        <v>-0.66883934979172766</v>
      </c>
      <c r="F545">
        <v>40</v>
      </c>
      <c r="G545" s="4">
        <f>STANDARDIZE(Table2[[#This Row],[sp_attack]],$M$11,$M$12)</f>
        <v>-0.96760943662627497</v>
      </c>
      <c r="H545">
        <v>79</v>
      </c>
      <c r="I545" s="4">
        <f>STANDARDIZE(Table2[[#This Row],[sp_defense]],$M$15,$M$16)</f>
        <v>0.28947441360093301</v>
      </c>
    </row>
    <row r="546" spans="1:9">
      <c r="A546" t="s">
        <v>1869</v>
      </c>
      <c r="B546">
        <v>1059860</v>
      </c>
      <c r="C546" s="4">
        <f>STANDARDIZE(Table2[[#This Row],[experience_growth]],$M$2,$M$3)</f>
        <v>3.0352060993562618E-2</v>
      </c>
      <c r="D546">
        <v>112</v>
      </c>
      <c r="E546" s="4">
        <f>STANDARDIZE(Table2[[#This Row],[speed]],$M$7,$M$8)</f>
        <v>1.5796994728922202</v>
      </c>
      <c r="F546">
        <v>55</v>
      </c>
      <c r="G546" s="4">
        <f>STANDARDIZE(Table2[[#This Row],[sp_attack]],$M$11,$M$12)</f>
        <v>-0.50398575736863049</v>
      </c>
      <c r="H546">
        <v>69</v>
      </c>
      <c r="I546" s="4">
        <f>STANDARDIZE(Table2[[#This Row],[sp_defense]],$M$15,$M$16)</f>
        <v>-6.8403353484029511E-2</v>
      </c>
    </row>
    <row r="547" spans="1:9">
      <c r="A547" t="s">
        <v>1873</v>
      </c>
      <c r="B547">
        <v>1000000</v>
      </c>
      <c r="C547" s="4">
        <f>STANDARDIZE(Table2[[#This Row],[experience_growth]],$M$2,$M$3)</f>
        <v>-0.34317567959862233</v>
      </c>
      <c r="D547">
        <v>66</v>
      </c>
      <c r="E547" s="4">
        <f>STANDARDIZE(Table2[[#This Row],[speed]],$M$7,$M$8)</f>
        <v>-1.1574155468727513E-2</v>
      </c>
      <c r="F547">
        <v>37</v>
      </c>
      <c r="G547" s="4">
        <f>STANDARDIZE(Table2[[#This Row],[sp_attack]],$M$11,$M$12)</f>
        <v>-1.0603341724778037</v>
      </c>
      <c r="H547">
        <v>50</v>
      </c>
      <c r="I547" s="4">
        <f>STANDARDIZE(Table2[[#This Row],[sp_defense]],$M$15,$M$16)</f>
        <v>-0.74837111094545838</v>
      </c>
    </row>
    <row r="548" spans="1:9">
      <c r="A548" t="s">
        <v>1876</v>
      </c>
      <c r="B548">
        <v>1000000</v>
      </c>
      <c r="C548" s="4">
        <f>STANDARDIZE(Table2[[#This Row],[experience_growth]],$M$2,$M$3)</f>
        <v>-0.34317567959862233</v>
      </c>
      <c r="D548">
        <v>116</v>
      </c>
      <c r="E548" s="4">
        <f>STANDARDIZE(Table2[[#This Row],[speed]],$M$7,$M$8)</f>
        <v>1.7180710927496941</v>
      </c>
      <c r="F548">
        <v>77</v>
      </c>
      <c r="G548" s="4">
        <f>STANDARDIZE(Table2[[#This Row],[sp_attack]],$M$11,$M$12)</f>
        <v>0.17599563887591457</v>
      </c>
      <c r="H548">
        <v>75</v>
      </c>
      <c r="I548" s="4">
        <f>STANDARDIZE(Table2[[#This Row],[sp_defense]],$M$15,$M$16)</f>
        <v>0.14632330676694802</v>
      </c>
    </row>
    <row r="549" spans="1:9">
      <c r="A549" t="s">
        <v>1880</v>
      </c>
      <c r="B549">
        <v>1000000</v>
      </c>
      <c r="C549" s="4">
        <f>STANDARDIZE(Table2[[#This Row],[experience_growth]],$M$2,$M$3)</f>
        <v>-0.34317567959862233</v>
      </c>
      <c r="D549">
        <v>30</v>
      </c>
      <c r="E549" s="4">
        <f>STANDARDIZE(Table2[[#This Row],[speed]],$M$7,$M$8)</f>
        <v>-1.2569187341859909</v>
      </c>
      <c r="F549">
        <v>70</v>
      </c>
      <c r="G549" s="4">
        <f>STANDARDIZE(Table2[[#This Row],[sp_attack]],$M$11,$M$12)</f>
        <v>-4.0362078110986133E-2</v>
      </c>
      <c r="H549">
        <v>50</v>
      </c>
      <c r="I549" s="4">
        <f>STANDARDIZE(Table2[[#This Row],[sp_defense]],$M$15,$M$16)</f>
        <v>-0.74837111094545838</v>
      </c>
    </row>
    <row r="550" spans="1:9">
      <c r="A550" t="s">
        <v>1883</v>
      </c>
      <c r="B550">
        <v>1000000</v>
      </c>
      <c r="C550" s="4">
        <f>STANDARDIZE(Table2[[#This Row],[experience_growth]],$M$2,$M$3)</f>
        <v>-0.34317567959862233</v>
      </c>
      <c r="D550">
        <v>90</v>
      </c>
      <c r="E550" s="4">
        <f>STANDARDIZE(Table2[[#This Row],[speed]],$M$7,$M$8)</f>
        <v>0.81865556367611481</v>
      </c>
      <c r="F550">
        <v>110</v>
      </c>
      <c r="G550" s="4">
        <f>STANDARDIZE(Table2[[#This Row],[sp_attack]],$M$11,$M$12)</f>
        <v>1.1959677332427323</v>
      </c>
      <c r="H550">
        <v>75</v>
      </c>
      <c r="I550" s="4">
        <f>STANDARDIZE(Table2[[#This Row],[sp_defense]],$M$15,$M$16)</f>
        <v>0.14632330676694802</v>
      </c>
    </row>
    <row r="551" spans="1:9">
      <c r="A551" t="s">
        <v>1887</v>
      </c>
      <c r="B551">
        <v>1000000</v>
      </c>
      <c r="C551" s="4">
        <f>STANDARDIZE(Table2[[#This Row],[experience_growth]],$M$2,$M$3)</f>
        <v>-0.34317567959862233</v>
      </c>
      <c r="D551">
        <v>98</v>
      </c>
      <c r="E551" s="4">
        <f>STANDARDIZE(Table2[[#This Row],[speed]],$M$7,$M$8)</f>
        <v>1.0953988033910622</v>
      </c>
      <c r="F551">
        <v>80</v>
      </c>
      <c r="G551" s="4">
        <f>STANDARDIZE(Table2[[#This Row],[sp_attack]],$M$11,$M$12)</f>
        <v>0.26872037472744348</v>
      </c>
      <c r="H551">
        <v>55</v>
      </c>
      <c r="I551" s="4">
        <f>STANDARDIZE(Table2[[#This Row],[sp_defense]],$M$15,$M$16)</f>
        <v>-0.56943222740297705</v>
      </c>
    </row>
    <row r="552" spans="1:9">
      <c r="A552" t="s">
        <v>1891</v>
      </c>
      <c r="B552">
        <v>1059860</v>
      </c>
      <c r="C552" s="4">
        <f>STANDARDIZE(Table2[[#This Row],[experience_growth]],$M$2,$M$3)</f>
        <v>3.0352060993562618E-2</v>
      </c>
      <c r="D552">
        <v>65</v>
      </c>
      <c r="E552" s="4">
        <f>STANDARDIZE(Table2[[#This Row],[speed]],$M$7,$M$8)</f>
        <v>-4.6167060433095944E-2</v>
      </c>
      <c r="F552">
        <v>35</v>
      </c>
      <c r="G552" s="4">
        <f>STANDARDIZE(Table2[[#This Row],[sp_attack]],$M$11,$M$12)</f>
        <v>-1.1221506630454898</v>
      </c>
      <c r="H552">
        <v>35</v>
      </c>
      <c r="I552" s="4">
        <f>STANDARDIZE(Table2[[#This Row],[sp_defense]],$M$15,$M$16)</f>
        <v>-1.2851877615729022</v>
      </c>
    </row>
    <row r="553" spans="1:9">
      <c r="A553" t="s">
        <v>1893</v>
      </c>
      <c r="B553">
        <v>1059860</v>
      </c>
      <c r="C553" s="4">
        <f>STANDARDIZE(Table2[[#This Row],[experience_growth]],$M$2,$M$3)</f>
        <v>3.0352060993562618E-2</v>
      </c>
      <c r="D553">
        <v>74</v>
      </c>
      <c r="E553" s="4">
        <f>STANDARDIZE(Table2[[#This Row],[speed]],$M$7,$M$8)</f>
        <v>0.26516908424621993</v>
      </c>
      <c r="F553">
        <v>45</v>
      </c>
      <c r="G553" s="4">
        <f>STANDARDIZE(Table2[[#This Row],[sp_attack]],$M$11,$M$12)</f>
        <v>-0.8130682102070601</v>
      </c>
      <c r="H553">
        <v>45</v>
      </c>
      <c r="I553" s="4">
        <f>STANDARDIZE(Table2[[#This Row],[sp_defense]],$M$15,$M$16)</f>
        <v>-0.9273099944879396</v>
      </c>
    </row>
    <row r="554" spans="1:9">
      <c r="A554" t="s">
        <v>1896</v>
      </c>
      <c r="B554">
        <v>1059860</v>
      </c>
      <c r="C554" s="4">
        <f>STANDARDIZE(Table2[[#This Row],[experience_growth]],$M$2,$M$3)</f>
        <v>3.0352060993562618E-2</v>
      </c>
      <c r="D554">
        <v>92</v>
      </c>
      <c r="E554" s="4">
        <f>STANDARDIZE(Table2[[#This Row],[speed]],$M$7,$M$8)</f>
        <v>0.8878413736048516</v>
      </c>
      <c r="F554">
        <v>65</v>
      </c>
      <c r="G554" s="4">
        <f>STANDARDIZE(Table2[[#This Row],[sp_attack]],$M$11,$M$12)</f>
        <v>-0.19490330453020094</v>
      </c>
      <c r="H554">
        <v>70</v>
      </c>
      <c r="I554" s="4">
        <f>STANDARDIZE(Table2[[#This Row],[sp_defense]],$M$15,$M$16)</f>
        <v>-3.2615576775533256E-2</v>
      </c>
    </row>
    <row r="555" spans="1:9">
      <c r="A555" t="s">
        <v>1900</v>
      </c>
      <c r="B555">
        <v>1059860</v>
      </c>
      <c r="C555" s="4">
        <f>STANDARDIZE(Table2[[#This Row],[experience_growth]],$M$2,$M$3)</f>
        <v>3.0352060993562618E-2</v>
      </c>
      <c r="D555">
        <v>50</v>
      </c>
      <c r="E555" s="4">
        <f>STANDARDIZE(Table2[[#This Row],[speed]],$M$7,$M$8)</f>
        <v>-0.56506063489862235</v>
      </c>
      <c r="F555">
        <v>15</v>
      </c>
      <c r="G555" s="4">
        <f>STANDARDIZE(Table2[[#This Row],[sp_attack]],$M$11,$M$12)</f>
        <v>-1.7403155687223488</v>
      </c>
      <c r="H555">
        <v>45</v>
      </c>
      <c r="I555" s="4">
        <f>STANDARDIZE(Table2[[#This Row],[sp_defense]],$M$15,$M$16)</f>
        <v>-0.9273099944879396</v>
      </c>
    </row>
    <row r="556" spans="1:9">
      <c r="A556" t="s">
        <v>1904</v>
      </c>
      <c r="B556">
        <v>1059860</v>
      </c>
      <c r="C556" s="4">
        <f>STANDARDIZE(Table2[[#This Row],[experience_growth]],$M$2,$M$3)</f>
        <v>3.0352060993562618E-2</v>
      </c>
      <c r="D556">
        <v>55</v>
      </c>
      <c r="E556" s="4">
        <f>STANDARDIZE(Table2[[#This Row],[speed]],$M$7,$M$8)</f>
        <v>-0.39209611007678025</v>
      </c>
      <c r="F556">
        <v>140</v>
      </c>
      <c r="G556" s="4">
        <f>STANDARDIZE(Table2[[#This Row],[sp_attack]],$M$11,$M$12)</f>
        <v>2.1232150917580213</v>
      </c>
      <c r="H556">
        <v>105</v>
      </c>
      <c r="I556" s="4">
        <f>STANDARDIZE(Table2[[#This Row],[sp_defense]],$M$15,$M$16)</f>
        <v>1.2199566080218356</v>
      </c>
    </row>
    <row r="557" spans="1:9">
      <c r="A557" t="s">
        <v>1907</v>
      </c>
      <c r="B557">
        <v>1000000</v>
      </c>
      <c r="C557" s="4">
        <f>STANDARDIZE(Table2[[#This Row],[experience_growth]],$M$2,$M$3)</f>
        <v>-0.34317567959862233</v>
      </c>
      <c r="D557">
        <v>60</v>
      </c>
      <c r="E557" s="4">
        <f>STANDARDIZE(Table2[[#This Row],[speed]],$M$7,$M$8)</f>
        <v>-0.21913158525493809</v>
      </c>
      <c r="F557">
        <v>106</v>
      </c>
      <c r="G557" s="4">
        <f>STANDARDIZE(Table2[[#This Row],[sp_attack]],$M$11,$M$12)</f>
        <v>1.0723347521073605</v>
      </c>
      <c r="H557">
        <v>67</v>
      </c>
      <c r="I557" s="4">
        <f>STANDARDIZE(Table2[[#This Row],[sp_defense]],$M$15,$M$16)</f>
        <v>-0.13997890690102202</v>
      </c>
    </row>
    <row r="558" spans="1:9">
      <c r="A558" t="s">
        <v>1911</v>
      </c>
      <c r="B558">
        <v>1000000</v>
      </c>
      <c r="C558" s="4">
        <f>STANDARDIZE(Table2[[#This Row],[experience_growth]],$M$2,$M$3)</f>
        <v>-0.34317567959862233</v>
      </c>
      <c r="D558">
        <v>55</v>
      </c>
      <c r="E558" s="4">
        <f>STANDARDIZE(Table2[[#This Row],[speed]],$M$7,$M$8)</f>
        <v>-0.39209611007678025</v>
      </c>
      <c r="F558">
        <v>35</v>
      </c>
      <c r="G558" s="4">
        <f>STANDARDIZE(Table2[[#This Row],[sp_attack]],$M$11,$M$12)</f>
        <v>-1.1221506630454898</v>
      </c>
      <c r="H558">
        <v>35</v>
      </c>
      <c r="I558" s="4">
        <f>STANDARDIZE(Table2[[#This Row],[sp_defense]],$M$15,$M$16)</f>
        <v>-1.2851877615729022</v>
      </c>
    </row>
    <row r="559" spans="1:9">
      <c r="A559" t="s">
        <v>1914</v>
      </c>
      <c r="B559">
        <v>1000000</v>
      </c>
      <c r="C559" s="4">
        <f>STANDARDIZE(Table2[[#This Row],[experience_growth]],$M$2,$M$3)</f>
        <v>-0.34317567959862233</v>
      </c>
      <c r="D559">
        <v>45</v>
      </c>
      <c r="E559" s="4">
        <f>STANDARDIZE(Table2[[#This Row],[speed]],$M$7,$M$8)</f>
        <v>-0.73802515972046456</v>
      </c>
      <c r="F559">
        <v>65</v>
      </c>
      <c r="G559" s="4">
        <f>STANDARDIZE(Table2[[#This Row],[sp_attack]],$M$11,$M$12)</f>
        <v>-0.19490330453020094</v>
      </c>
      <c r="H559">
        <v>75</v>
      </c>
      <c r="I559" s="4">
        <f>STANDARDIZE(Table2[[#This Row],[sp_defense]],$M$15,$M$16)</f>
        <v>0.14632330676694802</v>
      </c>
    </row>
    <row r="560" spans="1:9">
      <c r="A560" t="s">
        <v>1918</v>
      </c>
      <c r="B560">
        <v>1000000</v>
      </c>
      <c r="C560" s="4">
        <f>STANDARDIZE(Table2[[#This Row],[experience_growth]],$M$2,$M$3)</f>
        <v>-0.34317567959862233</v>
      </c>
      <c r="D560">
        <v>48</v>
      </c>
      <c r="E560" s="4">
        <f>STANDARDIZE(Table2[[#This Row],[speed]],$M$7,$M$8)</f>
        <v>-0.63424644482735926</v>
      </c>
      <c r="F560">
        <v>35</v>
      </c>
      <c r="G560" s="4">
        <f>STANDARDIZE(Table2[[#This Row],[sp_attack]],$M$11,$M$12)</f>
        <v>-1.1221506630454898</v>
      </c>
      <c r="H560">
        <v>70</v>
      </c>
      <c r="I560" s="4">
        <f>STANDARDIZE(Table2[[#This Row],[sp_defense]],$M$15,$M$16)</f>
        <v>-3.2615576775533256E-2</v>
      </c>
    </row>
    <row r="561" spans="1:9">
      <c r="A561" t="s">
        <v>1921</v>
      </c>
      <c r="B561">
        <v>1000000</v>
      </c>
      <c r="C561" s="4">
        <f>STANDARDIZE(Table2[[#This Row],[experience_growth]],$M$2,$M$3)</f>
        <v>-0.34317567959862233</v>
      </c>
      <c r="D561">
        <v>58</v>
      </c>
      <c r="E561" s="4">
        <f>STANDARDIZE(Table2[[#This Row],[speed]],$M$7,$M$8)</f>
        <v>-0.28831739518367494</v>
      </c>
      <c r="F561">
        <v>45</v>
      </c>
      <c r="G561" s="4">
        <f>STANDARDIZE(Table2[[#This Row],[sp_attack]],$M$11,$M$12)</f>
        <v>-0.8130682102070601</v>
      </c>
      <c r="H561">
        <v>115</v>
      </c>
      <c r="I561" s="4">
        <f>STANDARDIZE(Table2[[#This Row],[sp_defense]],$M$15,$M$16)</f>
        <v>1.5778343751067982</v>
      </c>
    </row>
    <row r="562" spans="1:9">
      <c r="A562" t="s">
        <v>1925</v>
      </c>
      <c r="B562">
        <v>1000000</v>
      </c>
      <c r="C562" s="4">
        <f>STANDARDIZE(Table2[[#This Row],[experience_growth]],$M$2,$M$3)</f>
        <v>-0.34317567959862233</v>
      </c>
      <c r="D562">
        <v>97</v>
      </c>
      <c r="E562" s="4">
        <f>STANDARDIZE(Table2[[#This Row],[speed]],$M$7,$M$8)</f>
        <v>1.0608058984266937</v>
      </c>
      <c r="F562">
        <v>103</v>
      </c>
      <c r="G562" s="4">
        <f>STANDARDIZE(Table2[[#This Row],[sp_attack]],$M$11,$M$12)</f>
        <v>0.97961001625583155</v>
      </c>
      <c r="H562">
        <v>80</v>
      </c>
      <c r="I562" s="4">
        <f>STANDARDIZE(Table2[[#This Row],[sp_defense]],$M$15,$M$16)</f>
        <v>0.32526219030942927</v>
      </c>
    </row>
    <row r="563" spans="1:9">
      <c r="A563" t="s">
        <v>1929</v>
      </c>
      <c r="B563">
        <v>1000000</v>
      </c>
      <c r="C563" s="4">
        <f>STANDARDIZE(Table2[[#This Row],[experience_growth]],$M$2,$M$3)</f>
        <v>-0.34317567959862233</v>
      </c>
      <c r="D563">
        <v>30</v>
      </c>
      <c r="E563" s="4">
        <f>STANDARDIZE(Table2[[#This Row],[speed]],$M$7,$M$8)</f>
        <v>-1.2569187341859909</v>
      </c>
      <c r="F563">
        <v>55</v>
      </c>
      <c r="G563" s="4">
        <f>STANDARDIZE(Table2[[#This Row],[sp_attack]],$M$11,$M$12)</f>
        <v>-0.50398575736863049</v>
      </c>
      <c r="H563">
        <v>65</v>
      </c>
      <c r="I563" s="4">
        <f>STANDARDIZE(Table2[[#This Row],[sp_defense]],$M$15,$M$16)</f>
        <v>-0.21155446031801453</v>
      </c>
    </row>
    <row r="564" spans="1:9">
      <c r="A564" t="s">
        <v>1932</v>
      </c>
      <c r="B564">
        <v>1000000</v>
      </c>
      <c r="C564" s="4">
        <f>STANDARDIZE(Table2[[#This Row],[experience_growth]],$M$2,$M$3)</f>
        <v>-0.34317567959862233</v>
      </c>
      <c r="D564">
        <v>30</v>
      </c>
      <c r="E564" s="4">
        <f>STANDARDIZE(Table2[[#This Row],[speed]],$M$7,$M$8)</f>
        <v>-1.2569187341859909</v>
      </c>
      <c r="F564">
        <v>95</v>
      </c>
      <c r="G564" s="4">
        <f>STANDARDIZE(Table2[[#This Row],[sp_attack]],$M$11,$M$12)</f>
        <v>0.73234405398508784</v>
      </c>
      <c r="H564">
        <v>105</v>
      </c>
      <c r="I564" s="4">
        <f>STANDARDIZE(Table2[[#This Row],[sp_defense]],$M$15,$M$16)</f>
        <v>1.2199566080218356</v>
      </c>
    </row>
    <row r="565" spans="1:9">
      <c r="A565" t="s">
        <v>1936</v>
      </c>
      <c r="B565">
        <v>1000000</v>
      </c>
      <c r="C565" s="4">
        <f>STANDARDIZE(Table2[[#This Row],[experience_growth]],$M$2,$M$3)</f>
        <v>-0.34317567959862233</v>
      </c>
      <c r="D565">
        <v>22</v>
      </c>
      <c r="E565" s="4">
        <f>STANDARDIZE(Table2[[#This Row],[speed]],$M$7,$M$8)</f>
        <v>-1.5336619739009385</v>
      </c>
      <c r="F565">
        <v>53</v>
      </c>
      <c r="G565" s="4">
        <f>STANDARDIZE(Table2[[#This Row],[sp_attack]],$M$11,$M$12)</f>
        <v>-0.56580224793631639</v>
      </c>
      <c r="H565">
        <v>45</v>
      </c>
      <c r="I565" s="4">
        <f>STANDARDIZE(Table2[[#This Row],[sp_defense]],$M$15,$M$16)</f>
        <v>-0.9273099944879396</v>
      </c>
    </row>
    <row r="566" spans="1:9">
      <c r="A566" t="s">
        <v>1938</v>
      </c>
      <c r="B566">
        <v>1000000</v>
      </c>
      <c r="C566" s="4">
        <f>STANDARDIZE(Table2[[#This Row],[experience_growth]],$M$2,$M$3)</f>
        <v>-0.34317567959862233</v>
      </c>
      <c r="D566">
        <v>32</v>
      </c>
      <c r="E566" s="4">
        <f>STANDARDIZE(Table2[[#This Row],[speed]],$M$7,$M$8)</f>
        <v>-1.1877329242572541</v>
      </c>
      <c r="F566">
        <v>83</v>
      </c>
      <c r="G566" s="4">
        <f>STANDARDIZE(Table2[[#This Row],[sp_attack]],$M$11,$M$12)</f>
        <v>0.36144511057897233</v>
      </c>
      <c r="H566">
        <v>65</v>
      </c>
      <c r="I566" s="4">
        <f>STANDARDIZE(Table2[[#This Row],[sp_defense]],$M$15,$M$16)</f>
        <v>-0.21155446031801453</v>
      </c>
    </row>
    <row r="567" spans="1:9">
      <c r="A567" t="s">
        <v>1942</v>
      </c>
      <c r="B567">
        <v>1000000</v>
      </c>
      <c r="C567" s="4">
        <f>STANDARDIZE(Table2[[#This Row],[experience_growth]],$M$2,$M$3)</f>
        <v>-0.34317567959862233</v>
      </c>
      <c r="D567">
        <v>70</v>
      </c>
      <c r="E567" s="4">
        <f>STANDARDIZE(Table2[[#This Row],[speed]],$M$7,$M$8)</f>
        <v>0.1267974643887462</v>
      </c>
      <c r="F567">
        <v>74</v>
      </c>
      <c r="G567" s="4">
        <f>STANDARDIZE(Table2[[#This Row],[sp_attack]],$M$11,$M$12)</f>
        <v>8.3270903024385709E-2</v>
      </c>
      <c r="H567">
        <v>45</v>
      </c>
      <c r="I567" s="4">
        <f>STANDARDIZE(Table2[[#This Row],[sp_defense]],$M$15,$M$16)</f>
        <v>-0.9273099944879396</v>
      </c>
    </row>
    <row r="568" spans="1:9">
      <c r="A568" t="s">
        <v>1944</v>
      </c>
      <c r="B568">
        <v>1000000</v>
      </c>
      <c r="C568" s="4">
        <f>STANDARDIZE(Table2[[#This Row],[experience_growth]],$M$2,$M$3)</f>
        <v>-0.34317567959862233</v>
      </c>
      <c r="D568">
        <v>110</v>
      </c>
      <c r="E568" s="4">
        <f>STANDARDIZE(Table2[[#This Row],[speed]],$M$7,$M$8)</f>
        <v>1.5105136629634834</v>
      </c>
      <c r="F568">
        <v>112</v>
      </c>
      <c r="G568" s="4">
        <f>STANDARDIZE(Table2[[#This Row],[sp_attack]],$M$11,$M$12)</f>
        <v>1.2577842238104182</v>
      </c>
      <c r="H568">
        <v>65</v>
      </c>
      <c r="I568" s="4">
        <f>STANDARDIZE(Table2[[#This Row],[sp_defense]],$M$15,$M$16)</f>
        <v>-0.21155446031801453</v>
      </c>
    </row>
    <row r="569" spans="1:9">
      <c r="A569" t="s">
        <v>1948</v>
      </c>
      <c r="B569">
        <v>1000000</v>
      </c>
      <c r="C569" s="4">
        <f>STANDARDIZE(Table2[[#This Row],[experience_growth]],$M$2,$M$3)</f>
        <v>-0.34317567959862233</v>
      </c>
      <c r="D569">
        <v>65</v>
      </c>
      <c r="E569" s="4">
        <f>STANDARDIZE(Table2[[#This Row],[speed]],$M$7,$M$8)</f>
        <v>-4.6167060433095944E-2</v>
      </c>
      <c r="F569">
        <v>40</v>
      </c>
      <c r="G569" s="4">
        <f>STANDARDIZE(Table2[[#This Row],[sp_attack]],$M$11,$M$12)</f>
        <v>-0.96760943662627497</v>
      </c>
      <c r="H569">
        <v>62</v>
      </c>
      <c r="I569" s="4">
        <f>STANDARDIZE(Table2[[#This Row],[sp_defense]],$M$15,$M$16)</f>
        <v>-0.31891779044350332</v>
      </c>
    </row>
    <row r="570" spans="1:9">
      <c r="A570" t="s">
        <v>1952</v>
      </c>
      <c r="B570">
        <v>1000000</v>
      </c>
      <c r="C570" s="4">
        <f>STANDARDIZE(Table2[[#This Row],[experience_growth]],$M$2,$M$3)</f>
        <v>-0.34317567959862233</v>
      </c>
      <c r="D570">
        <v>75</v>
      </c>
      <c r="E570" s="4">
        <f>STANDARDIZE(Table2[[#This Row],[speed]],$M$7,$M$8)</f>
        <v>0.29976198921058833</v>
      </c>
      <c r="F570">
        <v>60</v>
      </c>
      <c r="G570" s="4">
        <f>STANDARDIZE(Table2[[#This Row],[sp_attack]],$M$11,$M$12)</f>
        <v>-0.34944453094941574</v>
      </c>
      <c r="H570">
        <v>82</v>
      </c>
      <c r="I570" s="4">
        <f>STANDARDIZE(Table2[[#This Row],[sp_defense]],$M$15,$M$16)</f>
        <v>0.39683774372642178</v>
      </c>
    </row>
    <row r="571" spans="1:9">
      <c r="A571" t="s">
        <v>1956</v>
      </c>
      <c r="B571">
        <v>1059860</v>
      </c>
      <c r="C571" s="4">
        <f>STANDARDIZE(Table2[[#This Row],[experience_growth]],$M$2,$M$3)</f>
        <v>3.0352060993562618E-2</v>
      </c>
      <c r="D571">
        <v>65</v>
      </c>
      <c r="E571" s="4">
        <f>STANDARDIZE(Table2[[#This Row],[speed]],$M$7,$M$8)</f>
        <v>-4.6167060433095944E-2</v>
      </c>
      <c r="F571">
        <v>80</v>
      </c>
      <c r="G571" s="4">
        <f>STANDARDIZE(Table2[[#This Row],[sp_attack]],$M$11,$M$12)</f>
        <v>0.26872037472744348</v>
      </c>
      <c r="H571">
        <v>40</v>
      </c>
      <c r="I571" s="4">
        <f>STANDARDIZE(Table2[[#This Row],[sp_defense]],$M$15,$M$16)</f>
        <v>-1.1062488780304209</v>
      </c>
    </row>
    <row r="572" spans="1:9">
      <c r="A572" t="s">
        <v>1959</v>
      </c>
      <c r="B572">
        <v>1059860</v>
      </c>
      <c r="C572" s="4">
        <f>STANDARDIZE(Table2[[#This Row],[experience_growth]],$M$2,$M$3)</f>
        <v>3.0352060993562618E-2</v>
      </c>
      <c r="D572">
        <v>105</v>
      </c>
      <c r="E572" s="4">
        <f>STANDARDIZE(Table2[[#This Row],[speed]],$M$7,$M$8)</f>
        <v>1.3375491381416413</v>
      </c>
      <c r="F572">
        <v>120</v>
      </c>
      <c r="G572" s="4">
        <f>STANDARDIZE(Table2[[#This Row],[sp_attack]],$M$11,$M$12)</f>
        <v>1.5050501860811618</v>
      </c>
      <c r="H572">
        <v>60</v>
      </c>
      <c r="I572" s="4">
        <f>STANDARDIZE(Table2[[#This Row],[sp_defense]],$M$15,$M$16)</f>
        <v>-0.39049334386049583</v>
      </c>
    </row>
    <row r="573" spans="1:9">
      <c r="A573" t="s">
        <v>1963</v>
      </c>
      <c r="B573">
        <v>800000</v>
      </c>
      <c r="C573" s="4">
        <f>STANDARDIZE(Table2[[#This Row],[experience_growth]],$M$2,$M$3)</f>
        <v>-1.5911801586904533</v>
      </c>
      <c r="D573">
        <v>75</v>
      </c>
      <c r="E573" s="4">
        <f>STANDARDIZE(Table2[[#This Row],[speed]],$M$7,$M$8)</f>
        <v>0.29976198921058833</v>
      </c>
      <c r="F573">
        <v>40</v>
      </c>
      <c r="G573" s="4">
        <f>STANDARDIZE(Table2[[#This Row],[sp_attack]],$M$11,$M$12)</f>
        <v>-0.96760943662627497</v>
      </c>
      <c r="H573">
        <v>40</v>
      </c>
      <c r="I573" s="4">
        <f>STANDARDIZE(Table2[[#This Row],[sp_defense]],$M$15,$M$16)</f>
        <v>-1.1062488780304209</v>
      </c>
    </row>
    <row r="574" spans="1:9">
      <c r="A574" t="s">
        <v>1966</v>
      </c>
      <c r="B574">
        <v>800000</v>
      </c>
      <c r="C574" s="4">
        <f>STANDARDIZE(Table2[[#This Row],[experience_growth]],$M$2,$M$3)</f>
        <v>-1.5911801586904533</v>
      </c>
      <c r="D574">
        <v>115</v>
      </c>
      <c r="E574" s="4">
        <f>STANDARDIZE(Table2[[#This Row],[speed]],$M$7,$M$8)</f>
        <v>1.6834781877853255</v>
      </c>
      <c r="F574">
        <v>65</v>
      </c>
      <c r="G574" s="4">
        <f>STANDARDIZE(Table2[[#This Row],[sp_attack]],$M$11,$M$12)</f>
        <v>-0.19490330453020094</v>
      </c>
      <c r="H574">
        <v>60</v>
      </c>
      <c r="I574" s="4">
        <f>STANDARDIZE(Table2[[#This Row],[sp_defense]],$M$15,$M$16)</f>
        <v>-0.39049334386049583</v>
      </c>
    </row>
    <row r="575" spans="1:9">
      <c r="A575" t="s">
        <v>1970</v>
      </c>
      <c r="B575">
        <v>1059860</v>
      </c>
      <c r="C575" s="4">
        <f>STANDARDIZE(Table2[[#This Row],[experience_growth]],$M$2,$M$3)</f>
        <v>3.0352060993562618E-2</v>
      </c>
      <c r="D575">
        <v>45</v>
      </c>
      <c r="E575" s="4">
        <f>STANDARDIZE(Table2[[#This Row],[speed]],$M$7,$M$8)</f>
        <v>-0.73802515972046456</v>
      </c>
      <c r="F575">
        <v>55</v>
      </c>
      <c r="G575" s="4">
        <f>STANDARDIZE(Table2[[#This Row],[sp_attack]],$M$11,$M$12)</f>
        <v>-0.50398575736863049</v>
      </c>
      <c r="H575">
        <v>65</v>
      </c>
      <c r="I575" s="4">
        <f>STANDARDIZE(Table2[[#This Row],[sp_defense]],$M$15,$M$16)</f>
        <v>-0.21155446031801453</v>
      </c>
    </row>
    <row r="576" spans="1:9">
      <c r="A576" t="s">
        <v>1972</v>
      </c>
      <c r="B576">
        <v>1059860</v>
      </c>
      <c r="C576" s="4">
        <f>STANDARDIZE(Table2[[#This Row],[experience_growth]],$M$2,$M$3)</f>
        <v>3.0352060993562618E-2</v>
      </c>
      <c r="D576">
        <v>55</v>
      </c>
      <c r="E576" s="4">
        <f>STANDARDIZE(Table2[[#This Row],[speed]],$M$7,$M$8)</f>
        <v>-0.39209611007678025</v>
      </c>
      <c r="F576">
        <v>75</v>
      </c>
      <c r="G576" s="4">
        <f>STANDARDIZE(Table2[[#This Row],[sp_attack]],$M$11,$M$12)</f>
        <v>0.11417914830822867</v>
      </c>
      <c r="H576">
        <v>85</v>
      </c>
      <c r="I576" s="4">
        <f>STANDARDIZE(Table2[[#This Row],[sp_defense]],$M$15,$M$16)</f>
        <v>0.5042010738519106</v>
      </c>
    </row>
    <row r="577" spans="1:9">
      <c r="A577" t="s">
        <v>1975</v>
      </c>
      <c r="B577">
        <v>1059860</v>
      </c>
      <c r="C577" s="4">
        <f>STANDARDIZE(Table2[[#This Row],[experience_growth]],$M$2,$M$3)</f>
        <v>3.0352060993562618E-2</v>
      </c>
      <c r="D577">
        <v>65</v>
      </c>
      <c r="E577" s="4">
        <f>STANDARDIZE(Table2[[#This Row],[speed]],$M$7,$M$8)</f>
        <v>-4.6167060433095944E-2</v>
      </c>
      <c r="F577">
        <v>95</v>
      </c>
      <c r="G577" s="4">
        <f>STANDARDIZE(Table2[[#This Row],[sp_attack]],$M$11,$M$12)</f>
        <v>0.73234405398508784</v>
      </c>
      <c r="H577">
        <v>110</v>
      </c>
      <c r="I577" s="4">
        <f>STANDARDIZE(Table2[[#This Row],[sp_defense]],$M$15,$M$16)</f>
        <v>1.398895491564317</v>
      </c>
    </row>
    <row r="578" spans="1:9">
      <c r="A578" t="s">
        <v>1979</v>
      </c>
      <c r="B578">
        <v>1059860</v>
      </c>
      <c r="C578" s="4">
        <f>STANDARDIZE(Table2[[#This Row],[experience_growth]],$M$2,$M$3)</f>
        <v>3.0352060993562618E-2</v>
      </c>
      <c r="D578">
        <v>20</v>
      </c>
      <c r="E578" s="4">
        <f>STANDARDIZE(Table2[[#This Row],[speed]],$M$7,$M$8)</f>
        <v>-1.6028477838296753</v>
      </c>
      <c r="F578">
        <v>105</v>
      </c>
      <c r="G578" s="4">
        <f>STANDARDIZE(Table2[[#This Row],[sp_attack]],$M$11,$M$12)</f>
        <v>1.0414265068235176</v>
      </c>
      <c r="H578">
        <v>50</v>
      </c>
      <c r="I578" s="4">
        <f>STANDARDIZE(Table2[[#This Row],[sp_defense]],$M$15,$M$16)</f>
        <v>-0.74837111094545838</v>
      </c>
    </row>
    <row r="579" spans="1:9">
      <c r="A579" t="s">
        <v>1982</v>
      </c>
      <c r="B579">
        <v>1059860</v>
      </c>
      <c r="C579" s="4">
        <f>STANDARDIZE(Table2[[#This Row],[experience_growth]],$M$2,$M$3)</f>
        <v>3.0352060993562618E-2</v>
      </c>
      <c r="D579">
        <v>30</v>
      </c>
      <c r="E579" s="4">
        <f>STANDARDIZE(Table2[[#This Row],[speed]],$M$7,$M$8)</f>
        <v>-1.2569187341859909</v>
      </c>
      <c r="F579">
        <v>125</v>
      </c>
      <c r="G579" s="4">
        <f>STANDARDIZE(Table2[[#This Row],[sp_attack]],$M$11,$M$12)</f>
        <v>1.6595914125003766</v>
      </c>
      <c r="H579">
        <v>60</v>
      </c>
      <c r="I579" s="4">
        <f>STANDARDIZE(Table2[[#This Row],[sp_defense]],$M$15,$M$16)</f>
        <v>-0.39049334386049583</v>
      </c>
    </row>
    <row r="580" spans="1:9">
      <c r="A580" t="s">
        <v>1985</v>
      </c>
      <c r="B580">
        <v>1059860</v>
      </c>
      <c r="C580" s="4">
        <f>STANDARDIZE(Table2[[#This Row],[experience_growth]],$M$2,$M$3)</f>
        <v>3.0352060993562618E-2</v>
      </c>
      <c r="D580">
        <v>30</v>
      </c>
      <c r="E580" s="4">
        <f>STANDARDIZE(Table2[[#This Row],[speed]],$M$7,$M$8)</f>
        <v>-1.2569187341859909</v>
      </c>
      <c r="F580">
        <v>125</v>
      </c>
      <c r="G580" s="4">
        <f>STANDARDIZE(Table2[[#This Row],[sp_attack]],$M$11,$M$12)</f>
        <v>1.6595914125003766</v>
      </c>
      <c r="H580">
        <v>85</v>
      </c>
      <c r="I580" s="4">
        <f>STANDARDIZE(Table2[[#This Row],[sp_defense]],$M$15,$M$16)</f>
        <v>0.5042010738519106</v>
      </c>
    </row>
    <row r="581" spans="1:9">
      <c r="A581" t="s">
        <v>1988</v>
      </c>
      <c r="B581">
        <v>1000000</v>
      </c>
      <c r="C581" s="4">
        <f>STANDARDIZE(Table2[[#This Row],[experience_growth]],$M$2,$M$3)</f>
        <v>-0.34317567959862233</v>
      </c>
      <c r="D581">
        <v>55</v>
      </c>
      <c r="E581" s="4">
        <f>STANDARDIZE(Table2[[#This Row],[speed]],$M$7,$M$8)</f>
        <v>-0.39209611007678025</v>
      </c>
      <c r="F581">
        <v>44</v>
      </c>
      <c r="G581" s="4">
        <f>STANDARDIZE(Table2[[#This Row],[sp_attack]],$M$11,$M$12)</f>
        <v>-0.84397645549090305</v>
      </c>
      <c r="H581">
        <v>50</v>
      </c>
      <c r="I581" s="4">
        <f>STANDARDIZE(Table2[[#This Row],[sp_defense]],$M$15,$M$16)</f>
        <v>-0.74837111094545838</v>
      </c>
    </row>
    <row r="582" spans="1:9">
      <c r="A582" t="s">
        <v>1991</v>
      </c>
      <c r="B582">
        <v>1000000</v>
      </c>
      <c r="C582" s="4">
        <f>STANDARDIZE(Table2[[#This Row],[experience_growth]],$M$2,$M$3)</f>
        <v>-0.34317567959862233</v>
      </c>
      <c r="D582">
        <v>98</v>
      </c>
      <c r="E582" s="4">
        <f>STANDARDIZE(Table2[[#This Row],[speed]],$M$7,$M$8)</f>
        <v>1.0953988033910622</v>
      </c>
      <c r="F582">
        <v>87</v>
      </c>
      <c r="G582" s="4">
        <f>STANDARDIZE(Table2[[#This Row],[sp_attack]],$M$11,$M$12)</f>
        <v>0.48507809171434418</v>
      </c>
      <c r="H582">
        <v>63</v>
      </c>
      <c r="I582" s="4">
        <f>STANDARDIZE(Table2[[#This Row],[sp_defense]],$M$15,$M$16)</f>
        <v>-0.28313001373500707</v>
      </c>
    </row>
    <row r="583" spans="1:9">
      <c r="A583" t="s">
        <v>1994</v>
      </c>
      <c r="B583">
        <v>1250000</v>
      </c>
      <c r="C583" s="4">
        <f>STANDARDIZE(Table2[[#This Row],[experience_growth]],$M$2,$M$3)</f>
        <v>1.2168299192661662</v>
      </c>
      <c r="D583">
        <v>44</v>
      </c>
      <c r="E583" s="4">
        <f>STANDARDIZE(Table2[[#This Row],[speed]],$M$7,$M$8)</f>
        <v>-0.77261806468483296</v>
      </c>
      <c r="F583">
        <v>65</v>
      </c>
      <c r="G583" s="4">
        <f>STANDARDIZE(Table2[[#This Row],[sp_attack]],$M$11,$M$12)</f>
        <v>-0.19490330453020094</v>
      </c>
      <c r="H583">
        <v>60</v>
      </c>
      <c r="I583" s="4">
        <f>STANDARDIZE(Table2[[#This Row],[sp_defense]],$M$15,$M$16)</f>
        <v>-0.39049334386049583</v>
      </c>
    </row>
    <row r="584" spans="1:9">
      <c r="A584" t="s">
        <v>1997</v>
      </c>
      <c r="B584">
        <v>1250000</v>
      </c>
      <c r="C584" s="4">
        <f>STANDARDIZE(Table2[[#This Row],[experience_growth]],$M$2,$M$3)</f>
        <v>1.2168299192661662</v>
      </c>
      <c r="D584">
        <v>59</v>
      </c>
      <c r="E584" s="4">
        <f>STANDARDIZE(Table2[[#This Row],[speed]],$M$7,$M$8)</f>
        <v>-0.25372449021930654</v>
      </c>
      <c r="F584">
        <v>80</v>
      </c>
      <c r="G584" s="4">
        <f>STANDARDIZE(Table2[[#This Row],[sp_attack]],$M$11,$M$12)</f>
        <v>0.26872037472744348</v>
      </c>
      <c r="H584">
        <v>75</v>
      </c>
      <c r="I584" s="4">
        <f>STANDARDIZE(Table2[[#This Row],[sp_defense]],$M$15,$M$16)</f>
        <v>0.14632330676694802</v>
      </c>
    </row>
    <row r="585" spans="1:9">
      <c r="A585" t="s">
        <v>2001</v>
      </c>
      <c r="B585">
        <v>1250000</v>
      </c>
      <c r="C585" s="4">
        <f>STANDARDIZE(Table2[[#This Row],[experience_growth]],$M$2,$M$3)</f>
        <v>1.2168299192661662</v>
      </c>
      <c r="D585">
        <v>79</v>
      </c>
      <c r="E585" s="4">
        <f>STANDARDIZE(Table2[[#This Row],[speed]],$M$7,$M$8)</f>
        <v>0.43813360906806209</v>
      </c>
      <c r="F585">
        <v>110</v>
      </c>
      <c r="G585" s="4">
        <f>STANDARDIZE(Table2[[#This Row],[sp_attack]],$M$11,$M$12)</f>
        <v>1.1959677332427323</v>
      </c>
      <c r="H585">
        <v>95</v>
      </c>
      <c r="I585" s="4">
        <f>STANDARDIZE(Table2[[#This Row],[sp_defense]],$M$15,$M$16)</f>
        <v>0.86207884093687315</v>
      </c>
    </row>
    <row r="586" spans="1:9">
      <c r="A586" t="s">
        <v>2005</v>
      </c>
      <c r="B586">
        <v>1000000</v>
      </c>
      <c r="C586" s="4">
        <f>STANDARDIZE(Table2[[#This Row],[experience_growth]],$M$2,$M$3)</f>
        <v>-0.34317567959862233</v>
      </c>
      <c r="D586">
        <v>75</v>
      </c>
      <c r="E586" s="4">
        <f>STANDARDIZE(Table2[[#This Row],[speed]],$M$7,$M$8)</f>
        <v>0.29976198921058833</v>
      </c>
      <c r="F586">
        <v>40</v>
      </c>
      <c r="G586" s="4">
        <f>STANDARDIZE(Table2[[#This Row],[sp_attack]],$M$11,$M$12)</f>
        <v>-0.96760943662627497</v>
      </c>
      <c r="H586">
        <v>50</v>
      </c>
      <c r="I586" s="4">
        <f>STANDARDIZE(Table2[[#This Row],[sp_defense]],$M$15,$M$16)</f>
        <v>-0.74837111094545838</v>
      </c>
    </row>
    <row r="587" spans="1:9">
      <c r="A587" t="s">
        <v>2007</v>
      </c>
      <c r="B587">
        <v>1000000</v>
      </c>
      <c r="C587" s="4">
        <f>STANDARDIZE(Table2[[#This Row],[experience_growth]],$M$2,$M$3)</f>
        <v>-0.34317567959862233</v>
      </c>
      <c r="D587">
        <v>95</v>
      </c>
      <c r="E587" s="4">
        <f>STANDARDIZE(Table2[[#This Row],[speed]],$M$7,$M$8)</f>
        <v>0.99162008849795691</v>
      </c>
      <c r="F587">
        <v>60</v>
      </c>
      <c r="G587" s="4">
        <f>STANDARDIZE(Table2[[#This Row],[sp_attack]],$M$11,$M$12)</f>
        <v>-0.34944453094941574</v>
      </c>
      <c r="H587">
        <v>70</v>
      </c>
      <c r="I587" s="4">
        <f>STANDARDIZE(Table2[[#This Row],[sp_defense]],$M$15,$M$16)</f>
        <v>-3.2615576775533256E-2</v>
      </c>
    </row>
    <row r="588" spans="1:9">
      <c r="A588" t="s">
        <v>2011</v>
      </c>
      <c r="B588">
        <v>1000000</v>
      </c>
      <c r="C588" s="4">
        <f>STANDARDIZE(Table2[[#This Row],[experience_growth]],$M$2,$M$3)</f>
        <v>-0.34317567959862233</v>
      </c>
      <c r="D588">
        <v>103</v>
      </c>
      <c r="E588" s="4">
        <f>STANDARDIZE(Table2[[#This Row],[speed]],$M$7,$M$8)</f>
        <v>1.2683633282129043</v>
      </c>
      <c r="F588">
        <v>75</v>
      </c>
      <c r="G588" s="4">
        <f>STANDARDIZE(Table2[[#This Row],[sp_attack]],$M$11,$M$12)</f>
        <v>0.11417914830822867</v>
      </c>
      <c r="H588">
        <v>60</v>
      </c>
      <c r="I588" s="4">
        <f>STANDARDIZE(Table2[[#This Row],[sp_defense]],$M$15,$M$16)</f>
        <v>-0.39049334386049583</v>
      </c>
    </row>
    <row r="589" spans="1:9">
      <c r="A589" t="s">
        <v>2015</v>
      </c>
      <c r="B589">
        <v>1000000</v>
      </c>
      <c r="C589" s="4">
        <f>STANDARDIZE(Table2[[#This Row],[experience_growth]],$M$2,$M$3)</f>
        <v>-0.34317567959862233</v>
      </c>
      <c r="D589">
        <v>60</v>
      </c>
      <c r="E589" s="4">
        <f>STANDARDIZE(Table2[[#This Row],[speed]],$M$7,$M$8)</f>
        <v>-0.21913158525493809</v>
      </c>
      <c r="F589">
        <v>40</v>
      </c>
      <c r="G589" s="4">
        <f>STANDARDIZE(Table2[[#This Row],[sp_attack]],$M$11,$M$12)</f>
        <v>-0.96760943662627497</v>
      </c>
      <c r="H589">
        <v>45</v>
      </c>
      <c r="I589" s="4">
        <f>STANDARDIZE(Table2[[#This Row],[sp_defense]],$M$15,$M$16)</f>
        <v>-0.9273099944879396</v>
      </c>
    </row>
    <row r="590" spans="1:9">
      <c r="A590" t="s">
        <v>2019</v>
      </c>
      <c r="B590">
        <v>1000000</v>
      </c>
      <c r="C590" s="4">
        <f>STANDARDIZE(Table2[[#This Row],[experience_growth]],$M$2,$M$3)</f>
        <v>-0.34317567959862233</v>
      </c>
      <c r="D590">
        <v>20</v>
      </c>
      <c r="E590" s="4">
        <f>STANDARDIZE(Table2[[#This Row],[speed]],$M$7,$M$8)</f>
        <v>-1.6028477838296753</v>
      </c>
      <c r="F590">
        <v>60</v>
      </c>
      <c r="G590" s="4">
        <f>STANDARDIZE(Table2[[#This Row],[sp_attack]],$M$11,$M$12)</f>
        <v>-0.34944453094941574</v>
      </c>
      <c r="H590">
        <v>105</v>
      </c>
      <c r="I590" s="4">
        <f>STANDARDIZE(Table2[[#This Row],[sp_defense]],$M$15,$M$16)</f>
        <v>1.2199566080218356</v>
      </c>
    </row>
    <row r="591" spans="1:9">
      <c r="A591" t="s">
        <v>2022</v>
      </c>
      <c r="B591">
        <v>1000000</v>
      </c>
      <c r="C591" s="4">
        <f>STANDARDIZE(Table2[[#This Row],[experience_growth]],$M$2,$M$3)</f>
        <v>-0.34317567959862233</v>
      </c>
      <c r="D591">
        <v>15</v>
      </c>
      <c r="E591" s="4">
        <f>STANDARDIZE(Table2[[#This Row],[speed]],$M$7,$M$8)</f>
        <v>-1.7758123086515174</v>
      </c>
      <c r="F591">
        <v>55</v>
      </c>
      <c r="G591" s="4">
        <f>STANDARDIZE(Table2[[#This Row],[sp_attack]],$M$11,$M$12)</f>
        <v>-0.50398575736863049</v>
      </c>
      <c r="H591">
        <v>55</v>
      </c>
      <c r="I591" s="4">
        <f>STANDARDIZE(Table2[[#This Row],[sp_defense]],$M$15,$M$16)</f>
        <v>-0.56943222740297705</v>
      </c>
    </row>
    <row r="592" spans="1:9">
      <c r="A592" t="s">
        <v>2024</v>
      </c>
      <c r="B592">
        <v>1000000</v>
      </c>
      <c r="C592" s="4">
        <f>STANDARDIZE(Table2[[#This Row],[experience_growth]],$M$2,$M$3)</f>
        <v>-0.34317567959862233</v>
      </c>
      <c r="D592">
        <v>30</v>
      </c>
      <c r="E592" s="4">
        <f>STANDARDIZE(Table2[[#This Row],[speed]],$M$7,$M$8)</f>
        <v>-1.2569187341859909</v>
      </c>
      <c r="F592">
        <v>85</v>
      </c>
      <c r="G592" s="4">
        <f>STANDARDIZE(Table2[[#This Row],[sp_attack]],$M$11,$M$12)</f>
        <v>0.42326160114665828</v>
      </c>
      <c r="H592">
        <v>80</v>
      </c>
      <c r="I592" s="4">
        <f>STANDARDIZE(Table2[[#This Row],[sp_defense]],$M$15,$M$16)</f>
        <v>0.32526219030942927</v>
      </c>
    </row>
    <row r="593" spans="1:9">
      <c r="A593" t="s">
        <v>2028</v>
      </c>
      <c r="B593">
        <v>1000000</v>
      </c>
      <c r="C593" s="4">
        <f>STANDARDIZE(Table2[[#This Row],[experience_growth]],$M$2,$M$3)</f>
        <v>-0.34317567959862233</v>
      </c>
      <c r="D593">
        <v>40</v>
      </c>
      <c r="E593" s="4">
        <f>STANDARDIZE(Table2[[#This Row],[speed]],$M$7,$M$8)</f>
        <v>-0.91098968454230667</v>
      </c>
      <c r="F593">
        <v>65</v>
      </c>
      <c r="G593" s="4">
        <f>STANDARDIZE(Table2[[#This Row],[sp_attack]],$M$11,$M$12)</f>
        <v>-0.19490330453020094</v>
      </c>
      <c r="H593">
        <v>85</v>
      </c>
      <c r="I593" s="4">
        <f>STANDARDIZE(Table2[[#This Row],[sp_defense]],$M$15,$M$16)</f>
        <v>0.5042010738519106</v>
      </c>
    </row>
    <row r="594" spans="1:9">
      <c r="A594" t="s">
        <v>2030</v>
      </c>
      <c r="B594">
        <v>1000000</v>
      </c>
      <c r="C594" s="4">
        <f>STANDARDIZE(Table2[[#This Row],[experience_growth]],$M$2,$M$3)</f>
        <v>-0.34317567959862233</v>
      </c>
      <c r="D594">
        <v>60</v>
      </c>
      <c r="E594" s="4">
        <f>STANDARDIZE(Table2[[#This Row],[speed]],$M$7,$M$8)</f>
        <v>-0.21913158525493809</v>
      </c>
      <c r="F594">
        <v>85</v>
      </c>
      <c r="G594" s="4">
        <f>STANDARDIZE(Table2[[#This Row],[sp_attack]],$M$11,$M$12)</f>
        <v>0.42326160114665828</v>
      </c>
      <c r="H594">
        <v>105</v>
      </c>
      <c r="I594" s="4">
        <f>STANDARDIZE(Table2[[#This Row],[sp_defense]],$M$15,$M$16)</f>
        <v>1.2199566080218356</v>
      </c>
    </row>
    <row r="595" spans="1:9">
      <c r="A595" t="s">
        <v>2034</v>
      </c>
      <c r="B595">
        <v>800000</v>
      </c>
      <c r="C595" s="4">
        <f>STANDARDIZE(Table2[[#This Row],[experience_growth]],$M$2,$M$3)</f>
        <v>-1.5911801586904533</v>
      </c>
      <c r="D595">
        <v>65</v>
      </c>
      <c r="E595" s="4">
        <f>STANDARDIZE(Table2[[#This Row],[speed]],$M$7,$M$8)</f>
        <v>-4.6167060433095944E-2</v>
      </c>
      <c r="F595">
        <v>40</v>
      </c>
      <c r="G595" s="4">
        <f>STANDARDIZE(Table2[[#This Row],[sp_attack]],$M$11,$M$12)</f>
        <v>-0.96760943662627497</v>
      </c>
      <c r="H595">
        <v>45</v>
      </c>
      <c r="I595" s="4">
        <f>STANDARDIZE(Table2[[#This Row],[sp_defense]],$M$15,$M$16)</f>
        <v>-0.9273099944879396</v>
      </c>
    </row>
    <row r="596" spans="1:9">
      <c r="A596" t="s">
        <v>2038</v>
      </c>
      <c r="B596">
        <v>1000000</v>
      </c>
      <c r="C596" s="4">
        <f>STANDARDIZE(Table2[[#This Row],[experience_growth]],$M$2,$M$3)</f>
        <v>-0.34317567959862233</v>
      </c>
      <c r="D596">
        <v>65</v>
      </c>
      <c r="E596" s="4">
        <f>STANDARDIZE(Table2[[#This Row],[speed]],$M$7,$M$8)</f>
        <v>-4.6167060433095944E-2</v>
      </c>
      <c r="F596">
        <v>57</v>
      </c>
      <c r="G596" s="4">
        <f>STANDARDIZE(Table2[[#This Row],[sp_attack]],$M$11,$M$12)</f>
        <v>-0.44216926680094459</v>
      </c>
      <c r="H596">
        <v>50</v>
      </c>
      <c r="I596" s="4">
        <f>STANDARDIZE(Table2[[#This Row],[sp_defense]],$M$15,$M$16)</f>
        <v>-0.74837111094545838</v>
      </c>
    </row>
    <row r="597" spans="1:9">
      <c r="A597" t="s">
        <v>2041</v>
      </c>
      <c r="B597">
        <v>1000000</v>
      </c>
      <c r="C597" s="4">
        <f>STANDARDIZE(Table2[[#This Row],[experience_growth]],$M$2,$M$3)</f>
        <v>-0.34317567959862233</v>
      </c>
      <c r="D597">
        <v>108</v>
      </c>
      <c r="E597" s="4">
        <f>STANDARDIZE(Table2[[#This Row],[speed]],$M$7,$M$8)</f>
        <v>1.4413278530347464</v>
      </c>
      <c r="F597">
        <v>97</v>
      </c>
      <c r="G597" s="4">
        <f>STANDARDIZE(Table2[[#This Row],[sp_attack]],$M$11,$M$12)</f>
        <v>0.79416054455277374</v>
      </c>
      <c r="H597">
        <v>60</v>
      </c>
      <c r="I597" s="4">
        <f>STANDARDIZE(Table2[[#This Row],[sp_defense]],$M$15,$M$16)</f>
        <v>-0.39049334386049583</v>
      </c>
    </row>
    <row r="598" spans="1:9">
      <c r="A598" t="s">
        <v>2045</v>
      </c>
      <c r="B598">
        <v>1000000</v>
      </c>
      <c r="C598" s="4">
        <f>STANDARDIZE(Table2[[#This Row],[experience_growth]],$M$2,$M$3)</f>
        <v>-0.34317567959862233</v>
      </c>
      <c r="D598">
        <v>10</v>
      </c>
      <c r="E598" s="4">
        <f>STANDARDIZE(Table2[[#This Row],[speed]],$M$7,$M$8)</f>
        <v>-1.9487768334733595</v>
      </c>
      <c r="F598">
        <v>24</v>
      </c>
      <c r="G598" s="4">
        <f>STANDARDIZE(Table2[[#This Row],[sp_attack]],$M$11,$M$12)</f>
        <v>-1.4621413611677623</v>
      </c>
      <c r="H598">
        <v>86</v>
      </c>
      <c r="I598" s="4">
        <f>STANDARDIZE(Table2[[#This Row],[sp_defense]],$M$15,$M$16)</f>
        <v>0.5399888505604068</v>
      </c>
    </row>
    <row r="599" spans="1:9">
      <c r="A599" t="s">
        <v>2049</v>
      </c>
      <c r="B599">
        <v>1000000</v>
      </c>
      <c r="C599" s="4">
        <f>STANDARDIZE(Table2[[#This Row],[experience_growth]],$M$2,$M$3)</f>
        <v>-0.34317567959862233</v>
      </c>
      <c r="D599">
        <v>20</v>
      </c>
      <c r="E599" s="4">
        <f>STANDARDIZE(Table2[[#This Row],[speed]],$M$7,$M$8)</f>
        <v>-1.6028477838296753</v>
      </c>
      <c r="F599">
        <v>54</v>
      </c>
      <c r="G599" s="4">
        <f>STANDARDIZE(Table2[[#This Row],[sp_attack]],$M$11,$M$12)</f>
        <v>-0.53489400265247344</v>
      </c>
      <c r="H599">
        <v>116</v>
      </c>
      <c r="I599" s="4">
        <f>STANDARDIZE(Table2[[#This Row],[sp_defense]],$M$15,$M$16)</f>
        <v>1.6136221518152944</v>
      </c>
    </row>
    <row r="600" spans="1:9">
      <c r="A600" t="s">
        <v>2053</v>
      </c>
      <c r="B600">
        <v>1059860</v>
      </c>
      <c r="C600" s="4">
        <f>STANDARDIZE(Table2[[#This Row],[experience_growth]],$M$2,$M$3)</f>
        <v>3.0352060993562618E-2</v>
      </c>
      <c r="D600">
        <v>30</v>
      </c>
      <c r="E600" s="4">
        <f>STANDARDIZE(Table2[[#This Row],[speed]],$M$7,$M$8)</f>
        <v>-1.2569187341859909</v>
      </c>
      <c r="F600">
        <v>45</v>
      </c>
      <c r="G600" s="4">
        <f>STANDARDIZE(Table2[[#This Row],[sp_attack]],$M$11,$M$12)</f>
        <v>-0.8130682102070601</v>
      </c>
      <c r="H600">
        <v>60</v>
      </c>
      <c r="I600" s="4">
        <f>STANDARDIZE(Table2[[#This Row],[sp_defense]],$M$15,$M$16)</f>
        <v>-0.39049334386049583</v>
      </c>
    </row>
    <row r="601" spans="1:9">
      <c r="A601" t="s">
        <v>2055</v>
      </c>
      <c r="B601">
        <v>1059860</v>
      </c>
      <c r="C601" s="4">
        <f>STANDARDIZE(Table2[[#This Row],[experience_growth]],$M$2,$M$3)</f>
        <v>3.0352060993562618E-2</v>
      </c>
      <c r="D601">
        <v>50</v>
      </c>
      <c r="E601" s="4">
        <f>STANDARDIZE(Table2[[#This Row],[speed]],$M$7,$M$8)</f>
        <v>-0.56506063489862235</v>
      </c>
      <c r="F601">
        <v>70</v>
      </c>
      <c r="G601" s="4">
        <f>STANDARDIZE(Table2[[#This Row],[sp_attack]],$M$11,$M$12)</f>
        <v>-4.0362078110986133E-2</v>
      </c>
      <c r="H601">
        <v>85</v>
      </c>
      <c r="I601" s="4">
        <f>STANDARDIZE(Table2[[#This Row],[sp_defense]],$M$15,$M$16)</f>
        <v>0.5042010738519106</v>
      </c>
    </row>
    <row r="602" spans="1:9">
      <c r="A602" t="s">
        <v>2057</v>
      </c>
      <c r="B602">
        <v>1059860</v>
      </c>
      <c r="C602" s="4">
        <f>STANDARDIZE(Table2[[#This Row],[experience_growth]],$M$2,$M$3)</f>
        <v>3.0352060993562618E-2</v>
      </c>
      <c r="D602">
        <v>90</v>
      </c>
      <c r="E602" s="4">
        <f>STANDARDIZE(Table2[[#This Row],[speed]],$M$7,$M$8)</f>
        <v>0.81865556367611481</v>
      </c>
      <c r="F602">
        <v>70</v>
      </c>
      <c r="G602" s="4">
        <f>STANDARDIZE(Table2[[#This Row],[sp_attack]],$M$11,$M$12)</f>
        <v>-4.0362078110986133E-2</v>
      </c>
      <c r="H602">
        <v>85</v>
      </c>
      <c r="I602" s="4">
        <f>STANDARDIZE(Table2[[#This Row],[sp_defense]],$M$15,$M$16)</f>
        <v>0.5042010738519106</v>
      </c>
    </row>
    <row r="603" spans="1:9">
      <c r="A603" t="s">
        <v>2060</v>
      </c>
      <c r="B603">
        <v>1250000</v>
      </c>
      <c r="C603" s="4">
        <f>STANDARDIZE(Table2[[#This Row],[experience_growth]],$M$2,$M$3)</f>
        <v>1.2168299192661662</v>
      </c>
      <c r="D603">
        <v>60</v>
      </c>
      <c r="E603" s="4">
        <f>STANDARDIZE(Table2[[#This Row],[speed]],$M$7,$M$8)</f>
        <v>-0.21913158525493809</v>
      </c>
      <c r="F603">
        <v>45</v>
      </c>
      <c r="G603" s="4">
        <f>STANDARDIZE(Table2[[#This Row],[sp_attack]],$M$11,$M$12)</f>
        <v>-0.8130682102070601</v>
      </c>
      <c r="H603">
        <v>40</v>
      </c>
      <c r="I603" s="4">
        <f>STANDARDIZE(Table2[[#This Row],[sp_defense]],$M$15,$M$16)</f>
        <v>-1.1062488780304209</v>
      </c>
    </row>
    <row r="604" spans="1:9">
      <c r="A604" t="s">
        <v>2062</v>
      </c>
      <c r="B604">
        <v>1250000</v>
      </c>
      <c r="C604" s="4">
        <f>STANDARDIZE(Table2[[#This Row],[experience_growth]],$M$2,$M$3)</f>
        <v>1.2168299192661662</v>
      </c>
      <c r="D604">
        <v>40</v>
      </c>
      <c r="E604" s="4">
        <f>STANDARDIZE(Table2[[#This Row],[speed]],$M$7,$M$8)</f>
        <v>-0.91098968454230667</v>
      </c>
      <c r="F604">
        <v>75</v>
      </c>
      <c r="G604" s="4">
        <f>STANDARDIZE(Table2[[#This Row],[sp_attack]],$M$11,$M$12)</f>
        <v>0.11417914830822867</v>
      </c>
      <c r="H604">
        <v>70</v>
      </c>
      <c r="I604" s="4">
        <f>STANDARDIZE(Table2[[#This Row],[sp_defense]],$M$15,$M$16)</f>
        <v>-3.2615576775533256E-2</v>
      </c>
    </row>
    <row r="605" spans="1:9">
      <c r="A605" t="s">
        <v>2064</v>
      </c>
      <c r="B605">
        <v>1250000</v>
      </c>
      <c r="C605" s="4">
        <f>STANDARDIZE(Table2[[#This Row],[experience_growth]],$M$2,$M$3)</f>
        <v>1.2168299192661662</v>
      </c>
      <c r="D605">
        <v>50</v>
      </c>
      <c r="E605" s="4">
        <f>STANDARDIZE(Table2[[#This Row],[speed]],$M$7,$M$8)</f>
        <v>-0.56506063489862235</v>
      </c>
      <c r="F605">
        <v>105</v>
      </c>
      <c r="G605" s="4">
        <f>STANDARDIZE(Table2[[#This Row],[sp_attack]],$M$11,$M$12)</f>
        <v>1.0414265068235176</v>
      </c>
      <c r="H605">
        <v>80</v>
      </c>
      <c r="I605" s="4">
        <f>STANDARDIZE(Table2[[#This Row],[sp_defense]],$M$15,$M$16)</f>
        <v>0.32526219030942927</v>
      </c>
    </row>
    <row r="606" spans="1:9">
      <c r="A606" t="s">
        <v>2068</v>
      </c>
      <c r="B606">
        <v>1000000</v>
      </c>
      <c r="C606" s="4">
        <f>STANDARDIZE(Table2[[#This Row],[experience_growth]],$M$2,$M$3)</f>
        <v>-0.34317567959862233</v>
      </c>
      <c r="D606">
        <v>30</v>
      </c>
      <c r="E606" s="4">
        <f>STANDARDIZE(Table2[[#This Row],[speed]],$M$7,$M$8)</f>
        <v>-1.2569187341859909</v>
      </c>
      <c r="F606">
        <v>85</v>
      </c>
      <c r="G606" s="4">
        <f>STANDARDIZE(Table2[[#This Row],[sp_attack]],$M$11,$M$12)</f>
        <v>0.42326160114665828</v>
      </c>
      <c r="H606">
        <v>55</v>
      </c>
      <c r="I606" s="4">
        <f>STANDARDIZE(Table2[[#This Row],[sp_defense]],$M$15,$M$16)</f>
        <v>-0.56943222740297705</v>
      </c>
    </row>
    <row r="607" spans="1:9">
      <c r="A607" t="s">
        <v>2070</v>
      </c>
      <c r="B607">
        <v>1000000</v>
      </c>
      <c r="C607" s="4">
        <f>STANDARDIZE(Table2[[#This Row],[experience_growth]],$M$2,$M$3)</f>
        <v>-0.34317567959862233</v>
      </c>
      <c r="D607">
        <v>40</v>
      </c>
      <c r="E607" s="4">
        <f>STANDARDIZE(Table2[[#This Row],[speed]],$M$7,$M$8)</f>
        <v>-0.91098968454230667</v>
      </c>
      <c r="F607">
        <v>125</v>
      </c>
      <c r="G607" s="4">
        <f>STANDARDIZE(Table2[[#This Row],[sp_attack]],$M$11,$M$12)</f>
        <v>1.6595914125003766</v>
      </c>
      <c r="H607">
        <v>95</v>
      </c>
      <c r="I607" s="4">
        <f>STANDARDIZE(Table2[[#This Row],[sp_defense]],$M$15,$M$16)</f>
        <v>0.86207884093687315</v>
      </c>
    </row>
    <row r="608" spans="1:9">
      <c r="A608" t="s">
        <v>2074</v>
      </c>
      <c r="B608">
        <v>1059860</v>
      </c>
      <c r="C608" s="4">
        <f>STANDARDIZE(Table2[[#This Row],[experience_growth]],$M$2,$M$3)</f>
        <v>3.0352060993562618E-2</v>
      </c>
      <c r="D608">
        <v>20</v>
      </c>
      <c r="E608" s="4">
        <f>STANDARDIZE(Table2[[#This Row],[speed]],$M$7,$M$8)</f>
        <v>-1.6028477838296753</v>
      </c>
      <c r="F608">
        <v>65</v>
      </c>
      <c r="G608" s="4">
        <f>STANDARDIZE(Table2[[#This Row],[sp_attack]],$M$11,$M$12)</f>
        <v>-0.19490330453020094</v>
      </c>
      <c r="H608">
        <v>55</v>
      </c>
      <c r="I608" s="4">
        <f>STANDARDIZE(Table2[[#This Row],[sp_defense]],$M$15,$M$16)</f>
        <v>-0.56943222740297705</v>
      </c>
    </row>
    <row r="609" spans="1:9">
      <c r="A609" t="s">
        <v>2077</v>
      </c>
      <c r="B609">
        <v>1059860</v>
      </c>
      <c r="C609" s="4">
        <f>STANDARDIZE(Table2[[#This Row],[experience_growth]],$M$2,$M$3)</f>
        <v>3.0352060993562618E-2</v>
      </c>
      <c r="D609">
        <v>55</v>
      </c>
      <c r="E609" s="4">
        <f>STANDARDIZE(Table2[[#This Row],[speed]],$M$7,$M$8)</f>
        <v>-0.39209611007678025</v>
      </c>
      <c r="F609">
        <v>95</v>
      </c>
      <c r="G609" s="4">
        <f>STANDARDIZE(Table2[[#This Row],[sp_attack]],$M$11,$M$12)</f>
        <v>0.73234405398508784</v>
      </c>
      <c r="H609">
        <v>60</v>
      </c>
      <c r="I609" s="4">
        <f>STANDARDIZE(Table2[[#This Row],[sp_defense]],$M$15,$M$16)</f>
        <v>-0.39049334386049583</v>
      </c>
    </row>
    <row r="610" spans="1:9">
      <c r="A610" t="s">
        <v>2080</v>
      </c>
      <c r="B610">
        <v>1059860</v>
      </c>
      <c r="C610" s="4">
        <f>STANDARDIZE(Table2[[#This Row],[experience_growth]],$M$2,$M$3)</f>
        <v>3.0352060993562618E-2</v>
      </c>
      <c r="D610">
        <v>80</v>
      </c>
      <c r="E610" s="4">
        <f>STANDARDIZE(Table2[[#This Row],[speed]],$M$7,$M$8)</f>
        <v>0.47272651403243049</v>
      </c>
      <c r="F610">
        <v>145</v>
      </c>
      <c r="G610" s="4">
        <f>STANDARDIZE(Table2[[#This Row],[sp_attack]],$M$11,$M$12)</f>
        <v>2.2777563181772358</v>
      </c>
      <c r="H610">
        <v>90</v>
      </c>
      <c r="I610" s="4">
        <f>STANDARDIZE(Table2[[#This Row],[sp_defense]],$M$15,$M$16)</f>
        <v>0.68313995739439182</v>
      </c>
    </row>
    <row r="611" spans="1:9">
      <c r="A611" t="s">
        <v>2084</v>
      </c>
      <c r="B611">
        <v>1250000</v>
      </c>
      <c r="C611" s="4">
        <f>STANDARDIZE(Table2[[#This Row],[experience_growth]],$M$2,$M$3)</f>
        <v>1.2168299192661662</v>
      </c>
      <c r="D611">
        <v>57</v>
      </c>
      <c r="E611" s="4">
        <f>STANDARDIZE(Table2[[#This Row],[speed]],$M$7,$M$8)</f>
        <v>-0.32291030014804339</v>
      </c>
      <c r="F611">
        <v>30</v>
      </c>
      <c r="G611" s="4">
        <f>STANDARDIZE(Table2[[#This Row],[sp_attack]],$M$11,$M$12)</f>
        <v>-1.2766918894647046</v>
      </c>
      <c r="H611">
        <v>40</v>
      </c>
      <c r="I611" s="4">
        <f>STANDARDIZE(Table2[[#This Row],[sp_defense]],$M$15,$M$16)</f>
        <v>-1.1062488780304209</v>
      </c>
    </row>
    <row r="612" spans="1:9">
      <c r="A612" t="s">
        <v>2087</v>
      </c>
      <c r="B612">
        <v>1250000</v>
      </c>
      <c r="C612" s="4">
        <f>STANDARDIZE(Table2[[#This Row],[experience_growth]],$M$2,$M$3)</f>
        <v>1.2168299192661662</v>
      </c>
      <c r="D612">
        <v>67</v>
      </c>
      <c r="E612" s="4">
        <f>STANDARDIZE(Table2[[#This Row],[speed]],$M$7,$M$8)</f>
        <v>2.3018749495640919E-2</v>
      </c>
      <c r="F612">
        <v>40</v>
      </c>
      <c r="G612" s="4">
        <f>STANDARDIZE(Table2[[#This Row],[sp_attack]],$M$11,$M$12)</f>
        <v>-0.96760943662627497</v>
      </c>
      <c r="H612">
        <v>50</v>
      </c>
      <c r="I612" s="4">
        <f>STANDARDIZE(Table2[[#This Row],[sp_defense]],$M$15,$M$16)</f>
        <v>-0.74837111094545838</v>
      </c>
    </row>
    <row r="613" spans="1:9">
      <c r="A613" t="s">
        <v>2089</v>
      </c>
      <c r="B613">
        <v>1250000</v>
      </c>
      <c r="C613" s="4">
        <f>STANDARDIZE(Table2[[#This Row],[experience_growth]],$M$2,$M$3)</f>
        <v>1.2168299192661662</v>
      </c>
      <c r="D613">
        <v>97</v>
      </c>
      <c r="E613" s="4">
        <f>STANDARDIZE(Table2[[#This Row],[speed]],$M$7,$M$8)</f>
        <v>1.0608058984266937</v>
      </c>
      <c r="F613">
        <v>60</v>
      </c>
      <c r="G613" s="4">
        <f>STANDARDIZE(Table2[[#This Row],[sp_attack]],$M$11,$M$12)</f>
        <v>-0.34944453094941574</v>
      </c>
      <c r="H613">
        <v>70</v>
      </c>
      <c r="I613" s="4">
        <f>STANDARDIZE(Table2[[#This Row],[sp_defense]],$M$15,$M$16)</f>
        <v>-3.2615576775533256E-2</v>
      </c>
    </row>
    <row r="614" spans="1:9">
      <c r="A614" t="s">
        <v>2093</v>
      </c>
      <c r="B614">
        <v>1000000</v>
      </c>
      <c r="C614" s="4">
        <f>STANDARDIZE(Table2[[#This Row],[experience_growth]],$M$2,$M$3)</f>
        <v>-0.34317567959862233</v>
      </c>
      <c r="D614">
        <v>40</v>
      </c>
      <c r="E614" s="4">
        <f>STANDARDIZE(Table2[[#This Row],[speed]],$M$7,$M$8)</f>
        <v>-0.91098968454230667</v>
      </c>
      <c r="F614">
        <v>60</v>
      </c>
      <c r="G614" s="4">
        <f>STANDARDIZE(Table2[[#This Row],[sp_attack]],$M$11,$M$12)</f>
        <v>-0.34944453094941574</v>
      </c>
      <c r="H614">
        <v>40</v>
      </c>
      <c r="I614" s="4">
        <f>STANDARDIZE(Table2[[#This Row],[sp_defense]],$M$15,$M$16)</f>
        <v>-1.1062488780304209</v>
      </c>
    </row>
    <row r="615" spans="1:9">
      <c r="A615" t="s">
        <v>2097</v>
      </c>
      <c r="B615">
        <v>1000000</v>
      </c>
      <c r="C615" s="4">
        <f>STANDARDIZE(Table2[[#This Row],[experience_growth]],$M$2,$M$3)</f>
        <v>-0.34317567959862233</v>
      </c>
      <c r="D615">
        <v>50</v>
      </c>
      <c r="E615" s="4">
        <f>STANDARDIZE(Table2[[#This Row],[speed]],$M$7,$M$8)</f>
        <v>-0.56506063489862235</v>
      </c>
      <c r="F615">
        <v>70</v>
      </c>
      <c r="G615" s="4">
        <f>STANDARDIZE(Table2[[#This Row],[sp_attack]],$M$11,$M$12)</f>
        <v>-4.0362078110986133E-2</v>
      </c>
      <c r="H615">
        <v>80</v>
      </c>
      <c r="I615" s="4">
        <f>STANDARDIZE(Table2[[#This Row],[sp_defense]],$M$15,$M$16)</f>
        <v>0.32526219030942927</v>
      </c>
    </row>
    <row r="616" spans="1:9">
      <c r="A616" t="s">
        <v>2100</v>
      </c>
      <c r="B616">
        <v>1000000</v>
      </c>
      <c r="C616" s="4">
        <f>STANDARDIZE(Table2[[#This Row],[experience_growth]],$M$2,$M$3)</f>
        <v>-0.34317567959862233</v>
      </c>
      <c r="D616">
        <v>105</v>
      </c>
      <c r="E616" s="4">
        <f>STANDARDIZE(Table2[[#This Row],[speed]],$M$7,$M$8)</f>
        <v>1.3375491381416413</v>
      </c>
      <c r="F616">
        <v>95</v>
      </c>
      <c r="G616" s="4">
        <f>STANDARDIZE(Table2[[#This Row],[sp_attack]],$M$11,$M$12)</f>
        <v>0.73234405398508784</v>
      </c>
      <c r="H616">
        <v>135</v>
      </c>
      <c r="I616" s="4">
        <f>STANDARDIZE(Table2[[#This Row],[sp_defense]],$M$15,$M$16)</f>
        <v>2.2935899092767231</v>
      </c>
    </row>
    <row r="617" spans="1:9">
      <c r="A617" t="s">
        <v>2104</v>
      </c>
      <c r="B617">
        <v>1000000</v>
      </c>
      <c r="C617" s="4">
        <f>STANDARDIZE(Table2[[#This Row],[experience_growth]],$M$2,$M$3)</f>
        <v>-0.34317567959862233</v>
      </c>
      <c r="D617">
        <v>25</v>
      </c>
      <c r="E617" s="4">
        <f>STANDARDIZE(Table2[[#This Row],[speed]],$M$7,$M$8)</f>
        <v>-1.4298832590078332</v>
      </c>
      <c r="F617">
        <v>40</v>
      </c>
      <c r="G617" s="4">
        <f>STANDARDIZE(Table2[[#This Row],[sp_attack]],$M$11,$M$12)</f>
        <v>-0.96760943662627497</v>
      </c>
      <c r="H617">
        <v>65</v>
      </c>
      <c r="I617" s="4">
        <f>STANDARDIZE(Table2[[#This Row],[sp_defense]],$M$15,$M$16)</f>
        <v>-0.21155446031801453</v>
      </c>
    </row>
    <row r="618" spans="1:9">
      <c r="A618" t="s">
        <v>2108</v>
      </c>
      <c r="B618">
        <v>1000000</v>
      </c>
      <c r="C618" s="4">
        <f>STANDARDIZE(Table2[[#This Row],[experience_growth]],$M$2,$M$3)</f>
        <v>-0.34317567959862233</v>
      </c>
      <c r="D618">
        <v>145</v>
      </c>
      <c r="E618" s="4">
        <f>STANDARDIZE(Table2[[#This Row],[speed]],$M$7,$M$8)</f>
        <v>2.7212653367163786</v>
      </c>
      <c r="F618">
        <v>100</v>
      </c>
      <c r="G618" s="4">
        <f>STANDARDIZE(Table2[[#This Row],[sp_attack]],$M$11,$M$12)</f>
        <v>0.8868852804043027</v>
      </c>
      <c r="H618">
        <v>60</v>
      </c>
      <c r="I618" s="4">
        <f>STANDARDIZE(Table2[[#This Row],[sp_defense]],$M$15,$M$16)</f>
        <v>-0.39049334386049583</v>
      </c>
    </row>
    <row r="619" spans="1:9">
      <c r="A619" t="s">
        <v>2112</v>
      </c>
      <c r="B619">
        <v>1000000</v>
      </c>
      <c r="C619" s="4">
        <f>STANDARDIZE(Table2[[#This Row],[experience_growth]],$M$2,$M$3)</f>
        <v>-0.34317567959862233</v>
      </c>
      <c r="D619">
        <v>32</v>
      </c>
      <c r="E619" s="4">
        <f>STANDARDIZE(Table2[[#This Row],[speed]],$M$7,$M$8)</f>
        <v>-1.1877329242572541</v>
      </c>
      <c r="F619">
        <v>81</v>
      </c>
      <c r="G619" s="4">
        <f>STANDARDIZE(Table2[[#This Row],[sp_attack]],$M$11,$M$12)</f>
        <v>0.29962862001128643</v>
      </c>
      <c r="H619">
        <v>99</v>
      </c>
      <c r="I619" s="4">
        <f>STANDARDIZE(Table2[[#This Row],[sp_defense]],$M$15,$M$16)</f>
        <v>1.0052299477708582</v>
      </c>
    </row>
    <row r="620" spans="1:9">
      <c r="A620" t="s">
        <v>2116</v>
      </c>
      <c r="B620">
        <v>1059860</v>
      </c>
      <c r="C620" s="4">
        <f>STANDARDIZE(Table2[[#This Row],[experience_growth]],$M$2,$M$3)</f>
        <v>3.0352060993562618E-2</v>
      </c>
      <c r="D620">
        <v>65</v>
      </c>
      <c r="E620" s="4">
        <f>STANDARDIZE(Table2[[#This Row],[speed]],$M$7,$M$8)</f>
        <v>-4.6167060433095944E-2</v>
      </c>
      <c r="F620">
        <v>55</v>
      </c>
      <c r="G620" s="4">
        <f>STANDARDIZE(Table2[[#This Row],[sp_attack]],$M$11,$M$12)</f>
        <v>-0.50398575736863049</v>
      </c>
      <c r="H620">
        <v>50</v>
      </c>
      <c r="I620" s="4">
        <f>STANDARDIZE(Table2[[#This Row],[sp_defense]],$M$15,$M$16)</f>
        <v>-0.74837111094545838</v>
      </c>
    </row>
    <row r="621" spans="1:9">
      <c r="A621" t="s">
        <v>2118</v>
      </c>
      <c r="B621">
        <v>1059860</v>
      </c>
      <c r="C621" s="4">
        <f>STANDARDIZE(Table2[[#This Row],[experience_growth]],$M$2,$M$3)</f>
        <v>3.0352060993562618E-2</v>
      </c>
      <c r="D621">
        <v>105</v>
      </c>
      <c r="E621" s="4">
        <f>STANDARDIZE(Table2[[#This Row],[speed]],$M$7,$M$8)</f>
        <v>1.3375491381416413</v>
      </c>
      <c r="F621">
        <v>95</v>
      </c>
      <c r="G621" s="4">
        <f>STANDARDIZE(Table2[[#This Row],[sp_attack]],$M$11,$M$12)</f>
        <v>0.73234405398508784</v>
      </c>
      <c r="H621">
        <v>60</v>
      </c>
      <c r="I621" s="4">
        <f>STANDARDIZE(Table2[[#This Row],[sp_defense]],$M$15,$M$16)</f>
        <v>-0.39049334386049583</v>
      </c>
    </row>
    <row r="622" spans="1:9">
      <c r="A622" t="s">
        <v>2121</v>
      </c>
      <c r="B622">
        <v>1000000</v>
      </c>
      <c r="C622" s="4">
        <f>STANDARDIZE(Table2[[#This Row],[experience_growth]],$M$2,$M$3)</f>
        <v>-0.34317567959862233</v>
      </c>
      <c r="D622">
        <v>48</v>
      </c>
      <c r="E622" s="4">
        <f>STANDARDIZE(Table2[[#This Row],[speed]],$M$7,$M$8)</f>
        <v>-0.63424644482735926</v>
      </c>
      <c r="F622">
        <v>60</v>
      </c>
      <c r="G622" s="4">
        <f>STANDARDIZE(Table2[[#This Row],[sp_attack]],$M$11,$M$12)</f>
        <v>-0.34944453094941574</v>
      </c>
      <c r="H622">
        <v>90</v>
      </c>
      <c r="I622" s="4">
        <f>STANDARDIZE(Table2[[#This Row],[sp_defense]],$M$15,$M$16)</f>
        <v>0.68313995739439182</v>
      </c>
    </row>
    <row r="623" spans="1:9">
      <c r="A623" t="s">
        <v>2125</v>
      </c>
      <c r="B623">
        <v>1000000</v>
      </c>
      <c r="C623" s="4">
        <f>STANDARDIZE(Table2[[#This Row],[experience_growth]],$M$2,$M$3)</f>
        <v>-0.34317567959862233</v>
      </c>
      <c r="D623">
        <v>35</v>
      </c>
      <c r="E623" s="4">
        <f>STANDARDIZE(Table2[[#This Row],[speed]],$M$7,$M$8)</f>
        <v>-1.0839542093641488</v>
      </c>
      <c r="F623">
        <v>35</v>
      </c>
      <c r="G623" s="4">
        <f>STANDARDIZE(Table2[[#This Row],[sp_attack]],$M$11,$M$12)</f>
        <v>-1.1221506630454898</v>
      </c>
      <c r="H623">
        <v>50</v>
      </c>
      <c r="I623" s="4">
        <f>STANDARDIZE(Table2[[#This Row],[sp_defense]],$M$15,$M$16)</f>
        <v>-0.74837111094545838</v>
      </c>
    </row>
    <row r="624" spans="1:9">
      <c r="A624" t="s">
        <v>2127</v>
      </c>
      <c r="B624">
        <v>1000000</v>
      </c>
      <c r="C624" s="4">
        <f>STANDARDIZE(Table2[[#This Row],[experience_growth]],$M$2,$M$3)</f>
        <v>-0.34317567959862233</v>
      </c>
      <c r="D624">
        <v>55</v>
      </c>
      <c r="E624" s="4">
        <f>STANDARDIZE(Table2[[#This Row],[speed]],$M$7,$M$8)</f>
        <v>-0.39209611007678025</v>
      </c>
      <c r="F624">
        <v>55</v>
      </c>
      <c r="G624" s="4">
        <f>STANDARDIZE(Table2[[#This Row],[sp_attack]],$M$11,$M$12)</f>
        <v>-0.50398575736863049</v>
      </c>
      <c r="H624">
        <v>80</v>
      </c>
      <c r="I624" s="4">
        <f>STANDARDIZE(Table2[[#This Row],[sp_defense]],$M$15,$M$16)</f>
        <v>0.32526219030942927</v>
      </c>
    </row>
    <row r="625" spans="1:9">
      <c r="A625" t="s">
        <v>2131</v>
      </c>
      <c r="B625">
        <v>1000000</v>
      </c>
      <c r="C625" s="4">
        <f>STANDARDIZE(Table2[[#This Row],[experience_growth]],$M$2,$M$3)</f>
        <v>-0.34317567959862233</v>
      </c>
      <c r="D625">
        <v>60</v>
      </c>
      <c r="E625" s="4">
        <f>STANDARDIZE(Table2[[#This Row],[speed]],$M$7,$M$8)</f>
        <v>-0.21913158525493809</v>
      </c>
      <c r="F625">
        <v>40</v>
      </c>
      <c r="G625" s="4">
        <f>STANDARDIZE(Table2[[#This Row],[sp_attack]],$M$11,$M$12)</f>
        <v>-0.96760943662627497</v>
      </c>
      <c r="H625">
        <v>40</v>
      </c>
      <c r="I625" s="4">
        <f>STANDARDIZE(Table2[[#This Row],[sp_defense]],$M$15,$M$16)</f>
        <v>-1.1062488780304209</v>
      </c>
    </row>
    <row r="626" spans="1:9">
      <c r="A626" t="s">
        <v>2134</v>
      </c>
      <c r="B626">
        <v>1000000</v>
      </c>
      <c r="C626" s="4">
        <f>STANDARDIZE(Table2[[#This Row],[experience_growth]],$M$2,$M$3)</f>
        <v>-0.34317567959862233</v>
      </c>
      <c r="D626">
        <v>70</v>
      </c>
      <c r="E626" s="4">
        <f>STANDARDIZE(Table2[[#This Row],[speed]],$M$7,$M$8)</f>
        <v>0.1267974643887462</v>
      </c>
      <c r="F626">
        <v>60</v>
      </c>
      <c r="G626" s="4">
        <f>STANDARDIZE(Table2[[#This Row],[sp_attack]],$M$11,$M$12)</f>
        <v>-0.34944453094941574</v>
      </c>
      <c r="H626">
        <v>70</v>
      </c>
      <c r="I626" s="4">
        <f>STANDARDIZE(Table2[[#This Row],[sp_defense]],$M$15,$M$16)</f>
        <v>-3.2615576775533256E-2</v>
      </c>
    </row>
    <row r="627" spans="1:9">
      <c r="A627" t="s">
        <v>2138</v>
      </c>
      <c r="B627">
        <v>1000000</v>
      </c>
      <c r="C627" s="4">
        <f>STANDARDIZE(Table2[[#This Row],[experience_growth]],$M$2,$M$3)</f>
        <v>-0.34317567959862233</v>
      </c>
      <c r="D627">
        <v>55</v>
      </c>
      <c r="E627" s="4">
        <f>STANDARDIZE(Table2[[#This Row],[speed]],$M$7,$M$8)</f>
        <v>-0.39209611007678025</v>
      </c>
      <c r="F627">
        <v>40</v>
      </c>
      <c r="G627" s="4">
        <f>STANDARDIZE(Table2[[#This Row],[sp_attack]],$M$11,$M$12)</f>
        <v>-0.96760943662627497</v>
      </c>
      <c r="H627">
        <v>95</v>
      </c>
      <c r="I627" s="4">
        <f>STANDARDIZE(Table2[[#This Row],[sp_defense]],$M$15,$M$16)</f>
        <v>0.86207884093687315</v>
      </c>
    </row>
    <row r="628" spans="1:9">
      <c r="A628" t="s">
        <v>2142</v>
      </c>
      <c r="B628">
        <v>1250000</v>
      </c>
      <c r="C628" s="4">
        <f>STANDARDIZE(Table2[[#This Row],[experience_growth]],$M$2,$M$3)</f>
        <v>1.2168299192661662</v>
      </c>
      <c r="D628">
        <v>60</v>
      </c>
      <c r="E628" s="4">
        <f>STANDARDIZE(Table2[[#This Row],[speed]],$M$7,$M$8)</f>
        <v>-0.21913158525493809</v>
      </c>
      <c r="F628">
        <v>37</v>
      </c>
      <c r="G628" s="4">
        <f>STANDARDIZE(Table2[[#This Row],[sp_attack]],$M$11,$M$12)</f>
        <v>-1.0603341724778037</v>
      </c>
      <c r="H628">
        <v>50</v>
      </c>
      <c r="I628" s="4">
        <f>STANDARDIZE(Table2[[#This Row],[sp_defense]],$M$15,$M$16)</f>
        <v>-0.74837111094545838</v>
      </c>
    </row>
    <row r="629" spans="1:9">
      <c r="A629" t="s">
        <v>2146</v>
      </c>
      <c r="B629">
        <v>1250000</v>
      </c>
      <c r="C629" s="4">
        <f>STANDARDIZE(Table2[[#This Row],[experience_growth]],$M$2,$M$3)</f>
        <v>1.2168299192661662</v>
      </c>
      <c r="D629">
        <v>80</v>
      </c>
      <c r="E629" s="4">
        <f>STANDARDIZE(Table2[[#This Row],[speed]],$M$7,$M$8)</f>
        <v>0.47272651403243049</v>
      </c>
      <c r="F629">
        <v>57</v>
      </c>
      <c r="G629" s="4">
        <f>STANDARDIZE(Table2[[#This Row],[sp_attack]],$M$11,$M$12)</f>
        <v>-0.44216926680094459</v>
      </c>
      <c r="H629">
        <v>75</v>
      </c>
      <c r="I629" s="4">
        <f>STANDARDIZE(Table2[[#This Row],[sp_defense]],$M$15,$M$16)</f>
        <v>0.14632330676694802</v>
      </c>
    </row>
    <row r="630" spans="1:9">
      <c r="A630" t="s">
        <v>2150</v>
      </c>
      <c r="B630">
        <v>1250000</v>
      </c>
      <c r="C630" s="4">
        <f>STANDARDIZE(Table2[[#This Row],[experience_growth]],$M$2,$M$3)</f>
        <v>1.2168299192661662</v>
      </c>
      <c r="D630">
        <v>60</v>
      </c>
      <c r="E630" s="4">
        <f>STANDARDIZE(Table2[[#This Row],[speed]],$M$7,$M$8)</f>
        <v>-0.21913158525493809</v>
      </c>
      <c r="F630">
        <v>45</v>
      </c>
      <c r="G630" s="4">
        <f>STANDARDIZE(Table2[[#This Row],[sp_attack]],$M$11,$M$12)</f>
        <v>-0.8130682102070601</v>
      </c>
      <c r="H630">
        <v>65</v>
      </c>
      <c r="I630" s="4">
        <f>STANDARDIZE(Table2[[#This Row],[sp_defense]],$M$15,$M$16)</f>
        <v>-0.21155446031801453</v>
      </c>
    </row>
    <row r="631" spans="1:9">
      <c r="A631" t="s">
        <v>2153</v>
      </c>
      <c r="B631">
        <v>1250000</v>
      </c>
      <c r="C631" s="4">
        <f>STANDARDIZE(Table2[[#This Row],[experience_growth]],$M$2,$M$3)</f>
        <v>1.2168299192661662</v>
      </c>
      <c r="D631">
        <v>80</v>
      </c>
      <c r="E631" s="4">
        <f>STANDARDIZE(Table2[[#This Row],[speed]],$M$7,$M$8)</f>
        <v>0.47272651403243049</v>
      </c>
      <c r="F631">
        <v>55</v>
      </c>
      <c r="G631" s="4">
        <f>STANDARDIZE(Table2[[#This Row],[sp_attack]],$M$11,$M$12)</f>
        <v>-0.50398575736863049</v>
      </c>
      <c r="H631">
        <v>95</v>
      </c>
      <c r="I631" s="4">
        <f>STANDARDIZE(Table2[[#This Row],[sp_defense]],$M$15,$M$16)</f>
        <v>0.86207884093687315</v>
      </c>
    </row>
    <row r="632" spans="1:9">
      <c r="A632" t="s">
        <v>2157</v>
      </c>
      <c r="B632">
        <v>1000000</v>
      </c>
      <c r="C632" s="4">
        <f>STANDARDIZE(Table2[[#This Row],[experience_growth]],$M$2,$M$3)</f>
        <v>-0.34317567959862233</v>
      </c>
      <c r="D632">
        <v>65</v>
      </c>
      <c r="E632" s="4">
        <f>STANDARDIZE(Table2[[#This Row],[speed]],$M$7,$M$8)</f>
        <v>-4.6167060433095944E-2</v>
      </c>
      <c r="F632">
        <v>105</v>
      </c>
      <c r="G632" s="4">
        <f>STANDARDIZE(Table2[[#This Row],[sp_attack]],$M$11,$M$12)</f>
        <v>1.0414265068235176</v>
      </c>
      <c r="H632">
        <v>66</v>
      </c>
      <c r="I632" s="4">
        <f>STANDARDIZE(Table2[[#This Row],[sp_defense]],$M$15,$M$16)</f>
        <v>-0.17576668360951828</v>
      </c>
    </row>
    <row r="633" spans="1:9">
      <c r="A633" t="s">
        <v>2161</v>
      </c>
      <c r="B633">
        <v>1000000</v>
      </c>
      <c r="C633" s="4">
        <f>STANDARDIZE(Table2[[#This Row],[experience_growth]],$M$2,$M$3)</f>
        <v>-0.34317567959862233</v>
      </c>
      <c r="D633">
        <v>109</v>
      </c>
      <c r="E633" s="4">
        <f>STANDARDIZE(Table2[[#This Row],[speed]],$M$7,$M$8)</f>
        <v>1.4759207579991149</v>
      </c>
      <c r="F633">
        <v>48</v>
      </c>
      <c r="G633" s="4">
        <f>STANDARDIZE(Table2[[#This Row],[sp_attack]],$M$11,$M$12)</f>
        <v>-0.72034347435553125</v>
      </c>
      <c r="H633">
        <v>48</v>
      </c>
      <c r="I633" s="4">
        <f>STANDARDIZE(Table2[[#This Row],[sp_defense]],$M$15,$M$16)</f>
        <v>-0.81994666436245089</v>
      </c>
    </row>
    <row r="634" spans="1:9">
      <c r="A634" t="s">
        <v>2165</v>
      </c>
      <c r="B634">
        <v>1250000</v>
      </c>
      <c r="C634" s="4">
        <f>STANDARDIZE(Table2[[#This Row],[experience_growth]],$M$2,$M$3)</f>
        <v>1.2168299192661662</v>
      </c>
      <c r="D634">
        <v>38</v>
      </c>
      <c r="E634" s="4">
        <f>STANDARDIZE(Table2[[#This Row],[speed]],$M$7,$M$8)</f>
        <v>-0.98017549447104357</v>
      </c>
      <c r="F634">
        <v>45</v>
      </c>
      <c r="G634" s="4">
        <f>STANDARDIZE(Table2[[#This Row],[sp_attack]],$M$11,$M$12)</f>
        <v>-0.8130682102070601</v>
      </c>
      <c r="H634">
        <v>50</v>
      </c>
      <c r="I634" s="4">
        <f>STANDARDIZE(Table2[[#This Row],[sp_defense]],$M$15,$M$16)</f>
        <v>-0.74837111094545838</v>
      </c>
    </row>
    <row r="635" spans="1:9">
      <c r="A635" t="s">
        <v>2167</v>
      </c>
      <c r="B635">
        <v>1250000</v>
      </c>
      <c r="C635" s="4">
        <f>STANDARDIZE(Table2[[#This Row],[experience_growth]],$M$2,$M$3)</f>
        <v>1.2168299192661662</v>
      </c>
      <c r="D635">
        <v>58</v>
      </c>
      <c r="E635" s="4">
        <f>STANDARDIZE(Table2[[#This Row],[speed]],$M$7,$M$8)</f>
        <v>-0.28831739518367494</v>
      </c>
      <c r="F635">
        <v>65</v>
      </c>
      <c r="G635" s="4">
        <f>STANDARDIZE(Table2[[#This Row],[sp_attack]],$M$11,$M$12)</f>
        <v>-0.19490330453020094</v>
      </c>
      <c r="H635">
        <v>70</v>
      </c>
      <c r="I635" s="4">
        <f>STANDARDIZE(Table2[[#This Row],[sp_defense]],$M$15,$M$16)</f>
        <v>-3.2615576775533256E-2</v>
      </c>
    </row>
    <row r="636" spans="1:9">
      <c r="A636" t="s">
        <v>2169</v>
      </c>
      <c r="B636">
        <v>1250000</v>
      </c>
      <c r="C636" s="4">
        <f>STANDARDIZE(Table2[[#This Row],[experience_growth]],$M$2,$M$3)</f>
        <v>1.2168299192661662</v>
      </c>
      <c r="D636">
        <v>98</v>
      </c>
      <c r="E636" s="4">
        <f>STANDARDIZE(Table2[[#This Row],[speed]],$M$7,$M$8)</f>
        <v>1.0953988033910622</v>
      </c>
      <c r="F636">
        <v>125</v>
      </c>
      <c r="G636" s="4">
        <f>STANDARDIZE(Table2[[#This Row],[sp_attack]],$M$11,$M$12)</f>
        <v>1.6595914125003766</v>
      </c>
      <c r="H636">
        <v>90</v>
      </c>
      <c r="I636" s="4">
        <f>STANDARDIZE(Table2[[#This Row],[sp_defense]],$M$15,$M$16)</f>
        <v>0.68313995739439182</v>
      </c>
    </row>
    <row r="637" spans="1:9">
      <c r="A637" t="s">
        <v>2173</v>
      </c>
      <c r="B637">
        <v>1250000</v>
      </c>
      <c r="C637" s="4">
        <f>STANDARDIZE(Table2[[#This Row],[experience_growth]],$M$2,$M$3)</f>
        <v>1.2168299192661662</v>
      </c>
      <c r="D637">
        <v>60</v>
      </c>
      <c r="E637" s="4">
        <f>STANDARDIZE(Table2[[#This Row],[speed]],$M$7,$M$8)</f>
        <v>-0.21913158525493809</v>
      </c>
      <c r="F637">
        <v>50</v>
      </c>
      <c r="G637" s="4">
        <f>STANDARDIZE(Table2[[#This Row],[sp_attack]],$M$11,$M$12)</f>
        <v>-0.65852698378784535</v>
      </c>
      <c r="H637">
        <v>55</v>
      </c>
      <c r="I637" s="4">
        <f>STANDARDIZE(Table2[[#This Row],[sp_defense]],$M$15,$M$16)</f>
        <v>-0.56943222740297705</v>
      </c>
    </row>
    <row r="638" spans="1:9">
      <c r="A638" t="s">
        <v>2175</v>
      </c>
      <c r="B638">
        <v>1250000</v>
      </c>
      <c r="C638" s="4">
        <f>STANDARDIZE(Table2[[#This Row],[experience_growth]],$M$2,$M$3)</f>
        <v>1.2168299192661662</v>
      </c>
      <c r="D638">
        <v>100</v>
      </c>
      <c r="E638" s="4">
        <f>STANDARDIZE(Table2[[#This Row],[speed]],$M$7,$M$8)</f>
        <v>1.164584613319799</v>
      </c>
      <c r="F638">
        <v>135</v>
      </c>
      <c r="G638" s="4">
        <f>STANDARDIZE(Table2[[#This Row],[sp_attack]],$M$11,$M$12)</f>
        <v>1.9686738653388063</v>
      </c>
      <c r="H638">
        <v>105</v>
      </c>
      <c r="I638" s="4">
        <f>STANDARDIZE(Table2[[#This Row],[sp_defense]],$M$15,$M$16)</f>
        <v>1.2199566080218356</v>
      </c>
    </row>
    <row r="639" spans="1:9">
      <c r="A639" t="s">
        <v>2179</v>
      </c>
      <c r="B639">
        <v>1250000</v>
      </c>
      <c r="C639" s="4">
        <f>STANDARDIZE(Table2[[#This Row],[experience_growth]],$M$2,$M$3)</f>
        <v>1.2168299192661662</v>
      </c>
      <c r="D639">
        <v>108</v>
      </c>
      <c r="E639" s="4">
        <f>STANDARDIZE(Table2[[#This Row],[speed]],$M$7,$M$8)</f>
        <v>1.4413278530347464</v>
      </c>
      <c r="F639">
        <v>90</v>
      </c>
      <c r="G639" s="4">
        <f>STANDARDIZE(Table2[[#This Row],[sp_attack]],$M$11,$M$12)</f>
        <v>0.57780282756587309</v>
      </c>
      <c r="H639">
        <v>72</v>
      </c>
      <c r="I639" s="4">
        <f>STANDARDIZE(Table2[[#This Row],[sp_defense]],$M$15,$M$16)</f>
        <v>3.8959976641459254E-2</v>
      </c>
    </row>
    <row r="640" spans="1:9">
      <c r="A640" t="s">
        <v>2182</v>
      </c>
      <c r="B640">
        <v>1250000</v>
      </c>
      <c r="C640" s="4">
        <f>STANDARDIZE(Table2[[#This Row],[experience_growth]],$M$2,$M$3)</f>
        <v>1.2168299192661662</v>
      </c>
      <c r="D640">
        <v>108</v>
      </c>
      <c r="E640" s="4">
        <f>STANDARDIZE(Table2[[#This Row],[speed]],$M$7,$M$8)</f>
        <v>1.4413278530347464</v>
      </c>
      <c r="F640">
        <v>72</v>
      </c>
      <c r="G640" s="4">
        <f>STANDARDIZE(Table2[[#This Row],[sp_attack]],$M$11,$M$12)</f>
        <v>2.1454412456699788E-2</v>
      </c>
      <c r="H640">
        <v>90</v>
      </c>
      <c r="I640" s="4">
        <f>STANDARDIZE(Table2[[#This Row],[sp_defense]],$M$15,$M$16)</f>
        <v>0.68313995739439182</v>
      </c>
    </row>
    <row r="641" spans="1:9">
      <c r="A641" t="s">
        <v>2185</v>
      </c>
      <c r="B641">
        <v>1250000</v>
      </c>
      <c r="C641" s="4">
        <f>STANDARDIZE(Table2[[#This Row],[experience_growth]],$M$2,$M$3)</f>
        <v>1.2168299192661662</v>
      </c>
      <c r="D641">
        <v>108</v>
      </c>
      <c r="E641" s="4">
        <f>STANDARDIZE(Table2[[#This Row],[speed]],$M$7,$M$8)</f>
        <v>1.4413278530347464</v>
      </c>
      <c r="F641">
        <v>90</v>
      </c>
      <c r="G641" s="4">
        <f>STANDARDIZE(Table2[[#This Row],[sp_attack]],$M$11,$M$12)</f>
        <v>0.57780282756587309</v>
      </c>
      <c r="H641">
        <v>129</v>
      </c>
      <c r="I641" s="4">
        <f>STANDARDIZE(Table2[[#This Row],[sp_defense]],$M$15,$M$16)</f>
        <v>2.0788632490257459</v>
      </c>
    </row>
    <row r="642" spans="1:9">
      <c r="A642" t="s">
        <v>2189</v>
      </c>
      <c r="B642">
        <v>1250000</v>
      </c>
      <c r="C642" s="4">
        <f>STANDARDIZE(Table2[[#This Row],[experience_growth]],$M$2,$M$3)</f>
        <v>1.2168299192661662</v>
      </c>
      <c r="D642">
        <v>121</v>
      </c>
      <c r="E642" s="4">
        <f>STANDARDIZE(Table2[[#This Row],[speed]],$M$7,$M$8)</f>
        <v>1.8910356175715362</v>
      </c>
      <c r="F642">
        <v>110</v>
      </c>
      <c r="G642" s="4">
        <f>STANDARDIZE(Table2[[#This Row],[sp_attack]],$M$11,$M$12)</f>
        <v>1.1959677332427323</v>
      </c>
      <c r="H642">
        <v>90</v>
      </c>
      <c r="I642" s="4">
        <f>STANDARDIZE(Table2[[#This Row],[sp_defense]],$M$15,$M$16)</f>
        <v>0.68313995739439182</v>
      </c>
    </row>
    <row r="643" spans="1:9">
      <c r="A643" t="s">
        <v>2193</v>
      </c>
      <c r="B643">
        <v>1250000</v>
      </c>
      <c r="C643" s="4">
        <f>STANDARDIZE(Table2[[#This Row],[experience_growth]],$M$2,$M$3)</f>
        <v>1.2168299192661662</v>
      </c>
      <c r="D643">
        <v>101</v>
      </c>
      <c r="E643" s="4">
        <f>STANDARDIZE(Table2[[#This Row],[speed]],$M$7,$M$8)</f>
        <v>1.1991775182841675</v>
      </c>
      <c r="F643">
        <v>145</v>
      </c>
      <c r="G643" s="4">
        <f>STANDARDIZE(Table2[[#This Row],[sp_attack]],$M$11,$M$12)</f>
        <v>2.2777563181772358</v>
      </c>
      <c r="H643">
        <v>80</v>
      </c>
      <c r="I643" s="4">
        <f>STANDARDIZE(Table2[[#This Row],[sp_defense]],$M$15,$M$16)</f>
        <v>0.32526219030942927</v>
      </c>
    </row>
    <row r="644" spans="1:9">
      <c r="A644" t="s">
        <v>2197</v>
      </c>
      <c r="B644">
        <v>1250000</v>
      </c>
      <c r="C644" s="4">
        <f>STANDARDIZE(Table2[[#This Row],[experience_growth]],$M$2,$M$3)</f>
        <v>1.2168299192661662</v>
      </c>
      <c r="D644">
        <v>90</v>
      </c>
      <c r="E644" s="4">
        <f>STANDARDIZE(Table2[[#This Row],[speed]],$M$7,$M$8)</f>
        <v>0.81865556367611481</v>
      </c>
      <c r="F644">
        <v>150</v>
      </c>
      <c r="G644" s="4">
        <f>STANDARDIZE(Table2[[#This Row],[sp_attack]],$M$11,$M$12)</f>
        <v>2.4322975445964508</v>
      </c>
      <c r="H644">
        <v>120</v>
      </c>
      <c r="I644" s="4">
        <f>STANDARDIZE(Table2[[#This Row],[sp_defense]],$M$15,$M$16)</f>
        <v>1.7567732586492795</v>
      </c>
    </row>
    <row r="645" spans="1:9">
      <c r="A645" t="s">
        <v>2201</v>
      </c>
      <c r="B645">
        <v>1250000</v>
      </c>
      <c r="C645" s="4">
        <f>STANDARDIZE(Table2[[#This Row],[experience_growth]],$M$2,$M$3)</f>
        <v>1.2168299192661662</v>
      </c>
      <c r="D645">
        <v>90</v>
      </c>
      <c r="E645" s="4">
        <f>STANDARDIZE(Table2[[#This Row],[speed]],$M$7,$M$8)</f>
        <v>0.81865556367611481</v>
      </c>
      <c r="F645">
        <v>120</v>
      </c>
      <c r="G645" s="4">
        <f>STANDARDIZE(Table2[[#This Row],[sp_attack]],$M$11,$M$12)</f>
        <v>1.5050501860811618</v>
      </c>
      <c r="H645">
        <v>100</v>
      </c>
      <c r="I645" s="4">
        <f>STANDARDIZE(Table2[[#This Row],[sp_defense]],$M$15,$M$16)</f>
        <v>1.0410177244793544</v>
      </c>
    </row>
    <row r="646" spans="1:9">
      <c r="A646" t="s">
        <v>2205</v>
      </c>
      <c r="B646">
        <v>1250000</v>
      </c>
      <c r="C646" s="4">
        <f>STANDARDIZE(Table2[[#This Row],[experience_growth]],$M$2,$M$3)</f>
        <v>1.2168299192661662</v>
      </c>
      <c r="D646">
        <v>91</v>
      </c>
      <c r="E646" s="4">
        <f>STANDARDIZE(Table2[[#This Row],[speed]],$M$7,$M$8)</f>
        <v>0.8532484686404832</v>
      </c>
      <c r="F646">
        <v>105</v>
      </c>
      <c r="G646" s="4">
        <f>STANDARDIZE(Table2[[#This Row],[sp_attack]],$M$11,$M$12)</f>
        <v>1.0414265068235176</v>
      </c>
      <c r="H646">
        <v>80</v>
      </c>
      <c r="I646" s="4">
        <f>STANDARDIZE(Table2[[#This Row],[sp_defense]],$M$15,$M$16)</f>
        <v>0.32526219030942927</v>
      </c>
    </row>
    <row r="647" spans="1:9">
      <c r="A647" t="s">
        <v>2209</v>
      </c>
      <c r="B647">
        <v>1250000</v>
      </c>
      <c r="C647" s="4">
        <f>STANDARDIZE(Table2[[#This Row],[experience_growth]],$M$2,$M$3)</f>
        <v>1.2168299192661662</v>
      </c>
      <c r="D647">
        <v>95</v>
      </c>
      <c r="E647" s="4">
        <f>STANDARDIZE(Table2[[#This Row],[speed]],$M$7,$M$8)</f>
        <v>0.99162008849795691</v>
      </c>
      <c r="F647">
        <v>170</v>
      </c>
      <c r="G647" s="4">
        <f>STANDARDIZE(Table2[[#This Row],[sp_attack]],$M$11,$M$12)</f>
        <v>3.0504624502733098</v>
      </c>
      <c r="H647">
        <v>100</v>
      </c>
      <c r="I647" s="4">
        <f>STANDARDIZE(Table2[[#This Row],[sp_defense]],$M$15,$M$16)</f>
        <v>1.0410177244793544</v>
      </c>
    </row>
    <row r="648" spans="1:9">
      <c r="A648" t="s">
        <v>2212</v>
      </c>
      <c r="B648">
        <v>1250000</v>
      </c>
      <c r="C648" s="4">
        <f>STANDARDIZE(Table2[[#This Row],[experience_growth]],$M$2,$M$3)</f>
        <v>1.2168299192661662</v>
      </c>
      <c r="D648">
        <v>108</v>
      </c>
      <c r="E648" s="4">
        <f>STANDARDIZE(Table2[[#This Row],[speed]],$M$7,$M$8)</f>
        <v>1.4413278530347464</v>
      </c>
      <c r="F648">
        <v>129</v>
      </c>
      <c r="G648" s="4">
        <f>STANDARDIZE(Table2[[#This Row],[sp_attack]],$M$11,$M$12)</f>
        <v>1.7832243936357486</v>
      </c>
      <c r="H648">
        <v>90</v>
      </c>
      <c r="I648" s="4">
        <f>STANDARDIZE(Table2[[#This Row],[sp_defense]],$M$15,$M$16)</f>
        <v>0.68313995739439182</v>
      </c>
    </row>
    <row r="649" spans="1:9">
      <c r="A649" t="s">
        <v>2215</v>
      </c>
      <c r="B649">
        <v>1250000</v>
      </c>
      <c r="C649" s="4">
        <f>STANDARDIZE(Table2[[#This Row],[experience_growth]],$M$2,$M$3)</f>
        <v>1.2168299192661662</v>
      </c>
      <c r="D649">
        <v>128</v>
      </c>
      <c r="E649" s="4">
        <f>STANDARDIZE(Table2[[#This Row],[speed]],$M$7,$M$8)</f>
        <v>2.1331859523221151</v>
      </c>
      <c r="F649">
        <v>77</v>
      </c>
      <c r="G649" s="4">
        <f>STANDARDIZE(Table2[[#This Row],[sp_attack]],$M$11,$M$12)</f>
        <v>0.17599563887591457</v>
      </c>
      <c r="H649">
        <v>77</v>
      </c>
      <c r="I649" s="4">
        <f>STANDARDIZE(Table2[[#This Row],[sp_defense]],$M$15,$M$16)</f>
        <v>0.21789886018394053</v>
      </c>
    </row>
    <row r="650" spans="1:9">
      <c r="A650" t="s">
        <v>2219</v>
      </c>
      <c r="B650">
        <v>1250000</v>
      </c>
      <c r="C650" s="4">
        <f>STANDARDIZE(Table2[[#This Row],[experience_growth]],$M$2,$M$3)</f>
        <v>1.2168299192661662</v>
      </c>
      <c r="D650">
        <v>99</v>
      </c>
      <c r="E650" s="4">
        <f>STANDARDIZE(Table2[[#This Row],[speed]],$M$7,$M$8)</f>
        <v>1.1299917083554307</v>
      </c>
      <c r="F650">
        <v>120</v>
      </c>
      <c r="G650" s="4">
        <f>STANDARDIZE(Table2[[#This Row],[sp_attack]],$M$11,$M$12)</f>
        <v>1.5050501860811618</v>
      </c>
      <c r="H650">
        <v>95</v>
      </c>
      <c r="I650" s="4">
        <f>STANDARDIZE(Table2[[#This Row],[sp_defense]],$M$15,$M$16)</f>
        <v>0.86207884093687315</v>
      </c>
    </row>
    <row r="651" spans="1:9">
      <c r="A651" t="s">
        <v>2223</v>
      </c>
      <c r="B651">
        <v>1059860</v>
      </c>
      <c r="C651" s="4">
        <f>STANDARDIZE(Table2[[#This Row],[experience_growth]],$M$2,$M$3)</f>
        <v>3.0352060993562618E-2</v>
      </c>
      <c r="D651">
        <v>38</v>
      </c>
      <c r="E651" s="4">
        <f>STANDARDIZE(Table2[[#This Row],[speed]],$M$7,$M$8)</f>
        <v>-0.98017549447104357</v>
      </c>
      <c r="F651">
        <v>48</v>
      </c>
      <c r="G651" s="4">
        <f>STANDARDIZE(Table2[[#This Row],[sp_attack]],$M$11,$M$12)</f>
        <v>-0.72034347435553125</v>
      </c>
      <c r="H651">
        <v>45</v>
      </c>
      <c r="I651" s="4">
        <f>STANDARDIZE(Table2[[#This Row],[sp_defense]],$M$15,$M$16)</f>
        <v>-0.9273099944879396</v>
      </c>
    </row>
    <row r="652" spans="1:9">
      <c r="A652" t="s">
        <v>2226</v>
      </c>
      <c r="B652">
        <v>1059860</v>
      </c>
      <c r="C652" s="4">
        <f>STANDARDIZE(Table2[[#This Row],[experience_growth]],$M$2,$M$3)</f>
        <v>3.0352060993562618E-2</v>
      </c>
      <c r="D652">
        <v>57</v>
      </c>
      <c r="E652" s="4">
        <f>STANDARDIZE(Table2[[#This Row],[speed]],$M$7,$M$8)</f>
        <v>-0.32291030014804339</v>
      </c>
      <c r="F652">
        <v>56</v>
      </c>
      <c r="G652" s="4">
        <f>STANDARDIZE(Table2[[#This Row],[sp_attack]],$M$11,$M$12)</f>
        <v>-0.47307751208478754</v>
      </c>
      <c r="H652">
        <v>58</v>
      </c>
      <c r="I652" s="4">
        <f>STANDARDIZE(Table2[[#This Row],[sp_defense]],$M$15,$M$16)</f>
        <v>-0.46206889727748834</v>
      </c>
    </row>
    <row r="653" spans="1:9">
      <c r="A653" t="s">
        <v>2228</v>
      </c>
      <c r="B653">
        <v>1059860</v>
      </c>
      <c r="C653" s="4">
        <f>STANDARDIZE(Table2[[#This Row],[experience_growth]],$M$2,$M$3)</f>
        <v>3.0352060993562618E-2</v>
      </c>
      <c r="D653">
        <v>64</v>
      </c>
      <c r="E653" s="4">
        <f>STANDARDIZE(Table2[[#This Row],[speed]],$M$7,$M$8)</f>
        <v>-8.075996539746437E-2</v>
      </c>
      <c r="F653">
        <v>74</v>
      </c>
      <c r="G653" s="4">
        <f>STANDARDIZE(Table2[[#This Row],[sp_attack]],$M$11,$M$12)</f>
        <v>8.3270903024385709E-2</v>
      </c>
      <c r="H653">
        <v>75</v>
      </c>
      <c r="I653" s="4">
        <f>STANDARDIZE(Table2[[#This Row],[sp_defense]],$M$15,$M$16)</f>
        <v>0.14632330676694802</v>
      </c>
    </row>
    <row r="654" spans="1:9">
      <c r="A654" t="s">
        <v>2231</v>
      </c>
      <c r="B654">
        <v>1059860</v>
      </c>
      <c r="C654" s="4">
        <f>STANDARDIZE(Table2[[#This Row],[experience_growth]],$M$2,$M$3)</f>
        <v>3.0352060993562618E-2</v>
      </c>
      <c r="D654">
        <v>60</v>
      </c>
      <c r="E654" s="4">
        <f>STANDARDIZE(Table2[[#This Row],[speed]],$M$7,$M$8)</f>
        <v>-0.21913158525493809</v>
      </c>
      <c r="F654">
        <v>62</v>
      </c>
      <c r="G654" s="4">
        <f>STANDARDIZE(Table2[[#This Row],[sp_attack]],$M$11,$M$12)</f>
        <v>-0.28762804038172979</v>
      </c>
      <c r="H654">
        <v>60</v>
      </c>
      <c r="I654" s="4">
        <f>STANDARDIZE(Table2[[#This Row],[sp_defense]],$M$15,$M$16)</f>
        <v>-0.39049334386049583</v>
      </c>
    </row>
    <row r="655" spans="1:9">
      <c r="A655" t="s">
        <v>2233</v>
      </c>
      <c r="B655">
        <v>1059860</v>
      </c>
      <c r="C655" s="4">
        <f>STANDARDIZE(Table2[[#This Row],[experience_growth]],$M$2,$M$3)</f>
        <v>3.0352060993562618E-2</v>
      </c>
      <c r="D655">
        <v>73</v>
      </c>
      <c r="E655" s="4">
        <f>STANDARDIZE(Table2[[#This Row],[speed]],$M$7,$M$8)</f>
        <v>0.23057617928185148</v>
      </c>
      <c r="F655">
        <v>90</v>
      </c>
      <c r="G655" s="4">
        <f>STANDARDIZE(Table2[[#This Row],[sp_attack]],$M$11,$M$12)</f>
        <v>0.57780282756587309</v>
      </c>
      <c r="H655">
        <v>70</v>
      </c>
      <c r="I655" s="4">
        <f>STANDARDIZE(Table2[[#This Row],[sp_defense]],$M$15,$M$16)</f>
        <v>-3.2615576775533256E-2</v>
      </c>
    </row>
    <row r="656" spans="1:9">
      <c r="A656" t="s">
        <v>2235</v>
      </c>
      <c r="B656">
        <v>1059860</v>
      </c>
      <c r="C656" s="4">
        <f>STANDARDIZE(Table2[[#This Row],[experience_growth]],$M$2,$M$3)</f>
        <v>3.0352060993562618E-2</v>
      </c>
      <c r="D656">
        <v>104</v>
      </c>
      <c r="E656" s="4">
        <f>STANDARDIZE(Table2[[#This Row],[speed]],$M$7,$M$8)</f>
        <v>1.3029562331772728</v>
      </c>
      <c r="F656">
        <v>114</v>
      </c>
      <c r="G656" s="4">
        <f>STANDARDIZE(Table2[[#This Row],[sp_attack]],$M$11,$M$12)</f>
        <v>1.3196007143781041</v>
      </c>
      <c r="H656">
        <v>100</v>
      </c>
      <c r="I656" s="4">
        <f>STANDARDIZE(Table2[[#This Row],[sp_defense]],$M$15,$M$16)</f>
        <v>1.0410177244793544</v>
      </c>
    </row>
    <row r="657" spans="1:9">
      <c r="A657" t="s">
        <v>2239</v>
      </c>
      <c r="B657">
        <v>1059860</v>
      </c>
      <c r="C657" s="4">
        <f>STANDARDIZE(Table2[[#This Row],[experience_growth]],$M$2,$M$3)</f>
        <v>3.0352060993562618E-2</v>
      </c>
      <c r="D657">
        <v>71</v>
      </c>
      <c r="E657" s="4">
        <f>STANDARDIZE(Table2[[#This Row],[speed]],$M$7,$M$8)</f>
        <v>0.16139036935311463</v>
      </c>
      <c r="F657">
        <v>62</v>
      </c>
      <c r="G657" s="4">
        <f>STANDARDIZE(Table2[[#This Row],[sp_attack]],$M$11,$M$12)</f>
        <v>-0.28762804038172979</v>
      </c>
      <c r="H657">
        <v>44</v>
      </c>
      <c r="I657" s="4">
        <f>STANDARDIZE(Table2[[#This Row],[sp_defense]],$M$15,$M$16)</f>
        <v>-0.96309777119643591</v>
      </c>
    </row>
    <row r="658" spans="1:9">
      <c r="A658" t="s">
        <v>2241</v>
      </c>
      <c r="B658">
        <v>1059860</v>
      </c>
      <c r="C658" s="4">
        <f>STANDARDIZE(Table2[[#This Row],[experience_growth]],$M$2,$M$3)</f>
        <v>3.0352060993562618E-2</v>
      </c>
      <c r="D658">
        <v>97</v>
      </c>
      <c r="E658" s="4">
        <f>STANDARDIZE(Table2[[#This Row],[speed]],$M$7,$M$8)</f>
        <v>1.0608058984266937</v>
      </c>
      <c r="F658">
        <v>83</v>
      </c>
      <c r="G658" s="4">
        <f>STANDARDIZE(Table2[[#This Row],[sp_attack]],$M$11,$M$12)</f>
        <v>0.36144511057897233</v>
      </c>
      <c r="H658">
        <v>56</v>
      </c>
      <c r="I658" s="4">
        <f>STANDARDIZE(Table2[[#This Row],[sp_defense]],$M$15,$M$16)</f>
        <v>-0.53364445069448085</v>
      </c>
    </row>
    <row r="659" spans="1:9">
      <c r="A659" t="s">
        <v>2244</v>
      </c>
      <c r="B659">
        <v>1059860</v>
      </c>
      <c r="C659" s="4">
        <f>STANDARDIZE(Table2[[#This Row],[experience_growth]],$M$2,$M$3)</f>
        <v>3.0352060993562618E-2</v>
      </c>
      <c r="D659">
        <v>132</v>
      </c>
      <c r="E659" s="4">
        <f>STANDARDIZE(Table2[[#This Row],[speed]],$M$7,$M$8)</f>
        <v>2.2715575721795886</v>
      </c>
      <c r="F659">
        <v>153</v>
      </c>
      <c r="G659" s="4">
        <f>STANDARDIZE(Table2[[#This Row],[sp_attack]],$M$11,$M$12)</f>
        <v>2.5250222804479794</v>
      </c>
      <c r="H659">
        <v>71</v>
      </c>
      <c r="I659" s="4">
        <f>STANDARDIZE(Table2[[#This Row],[sp_defense]],$M$15,$M$16)</f>
        <v>3.1721999329629978E-3</v>
      </c>
    </row>
    <row r="660" spans="1:9">
      <c r="A660" t="s">
        <v>2248</v>
      </c>
      <c r="B660">
        <v>1000000</v>
      </c>
      <c r="C660" s="4">
        <f>STANDARDIZE(Table2[[#This Row],[experience_growth]],$M$2,$M$3)</f>
        <v>-0.34317567959862233</v>
      </c>
      <c r="D660">
        <v>57</v>
      </c>
      <c r="E660" s="4">
        <f>STANDARDIZE(Table2[[#This Row],[speed]],$M$7,$M$8)</f>
        <v>-0.32291030014804339</v>
      </c>
      <c r="F660">
        <v>32</v>
      </c>
      <c r="G660" s="4">
        <f>STANDARDIZE(Table2[[#This Row],[sp_attack]],$M$11,$M$12)</f>
        <v>-1.2148753988970187</v>
      </c>
      <c r="H660">
        <v>36</v>
      </c>
      <c r="I660" s="4">
        <f>STANDARDIZE(Table2[[#This Row],[sp_defense]],$M$15,$M$16)</f>
        <v>-1.249399984864406</v>
      </c>
    </row>
    <row r="661" spans="1:9">
      <c r="A661" t="s">
        <v>2250</v>
      </c>
      <c r="B661">
        <v>1000000</v>
      </c>
      <c r="C661" s="4">
        <f>STANDARDIZE(Table2[[#This Row],[experience_growth]],$M$2,$M$3)</f>
        <v>-0.34317567959862233</v>
      </c>
      <c r="D661">
        <v>78</v>
      </c>
      <c r="E661" s="4">
        <f>STANDARDIZE(Table2[[#This Row],[speed]],$M$7,$M$8)</f>
        <v>0.40354070410369364</v>
      </c>
      <c r="F661">
        <v>50</v>
      </c>
      <c r="G661" s="4">
        <f>STANDARDIZE(Table2[[#This Row],[sp_attack]],$M$11,$M$12)</f>
        <v>-0.65852698378784535</v>
      </c>
      <c r="H661">
        <v>77</v>
      </c>
      <c r="I661" s="4">
        <f>STANDARDIZE(Table2[[#This Row],[sp_defense]],$M$15,$M$16)</f>
        <v>0.21789886018394053</v>
      </c>
    </row>
    <row r="662" spans="1:9">
      <c r="A662" t="s">
        <v>2254</v>
      </c>
      <c r="B662">
        <v>1059860</v>
      </c>
      <c r="C662" s="4">
        <f>STANDARDIZE(Table2[[#This Row],[experience_growth]],$M$2,$M$3)</f>
        <v>3.0352060993562618E-2</v>
      </c>
      <c r="D662">
        <v>62</v>
      </c>
      <c r="E662" s="4">
        <f>STANDARDIZE(Table2[[#This Row],[speed]],$M$7,$M$8)</f>
        <v>-0.14994577532620124</v>
      </c>
      <c r="F662">
        <v>40</v>
      </c>
      <c r="G662" s="4">
        <f>STANDARDIZE(Table2[[#This Row],[sp_attack]],$M$11,$M$12)</f>
        <v>-0.96760943662627497</v>
      </c>
      <c r="H662">
        <v>38</v>
      </c>
      <c r="I662" s="4">
        <f>STANDARDIZE(Table2[[#This Row],[sp_defense]],$M$15,$M$16)</f>
        <v>-1.1778244314474133</v>
      </c>
    </row>
    <row r="663" spans="1:9">
      <c r="A663" t="s">
        <v>2257</v>
      </c>
      <c r="B663">
        <v>1059860</v>
      </c>
      <c r="C663" s="4">
        <f>STANDARDIZE(Table2[[#This Row],[experience_growth]],$M$2,$M$3)</f>
        <v>3.0352060993562618E-2</v>
      </c>
      <c r="D663">
        <v>84</v>
      </c>
      <c r="E663" s="4">
        <f>STANDARDIZE(Table2[[#This Row],[speed]],$M$7,$M$8)</f>
        <v>0.61109813388990419</v>
      </c>
      <c r="F663">
        <v>56</v>
      </c>
      <c r="G663" s="4">
        <f>STANDARDIZE(Table2[[#This Row],[sp_attack]],$M$11,$M$12)</f>
        <v>-0.47307751208478754</v>
      </c>
      <c r="H663">
        <v>52</v>
      </c>
      <c r="I663" s="4">
        <f>STANDARDIZE(Table2[[#This Row],[sp_defense]],$M$15,$M$16)</f>
        <v>-0.67679555752846587</v>
      </c>
    </row>
    <row r="664" spans="1:9">
      <c r="A664" t="s">
        <v>2260</v>
      </c>
      <c r="B664">
        <v>1059860</v>
      </c>
      <c r="C664" s="4">
        <f>STANDARDIZE(Table2[[#This Row],[experience_growth]],$M$2,$M$3)</f>
        <v>3.0352060993562618E-2</v>
      </c>
      <c r="D664">
        <v>126</v>
      </c>
      <c r="E664" s="4">
        <f>STANDARDIZE(Table2[[#This Row],[speed]],$M$7,$M$8)</f>
        <v>2.064000142393378</v>
      </c>
      <c r="F664">
        <v>74</v>
      </c>
      <c r="G664" s="4">
        <f>STANDARDIZE(Table2[[#This Row],[sp_attack]],$M$11,$M$12)</f>
        <v>8.3270903024385709E-2</v>
      </c>
      <c r="H664">
        <v>69</v>
      </c>
      <c r="I664" s="4">
        <f>STANDARDIZE(Table2[[#This Row],[sp_defense]],$M$15,$M$16)</f>
        <v>-6.8403353484029511E-2</v>
      </c>
    </row>
    <row r="665" spans="1:9">
      <c r="A665" t="s">
        <v>2264</v>
      </c>
      <c r="B665">
        <v>1000000</v>
      </c>
      <c r="C665" s="4">
        <f>STANDARDIZE(Table2[[#This Row],[experience_growth]],$M$2,$M$3)</f>
        <v>-0.34317567959862233</v>
      </c>
      <c r="D665">
        <v>35</v>
      </c>
      <c r="E665" s="4">
        <f>STANDARDIZE(Table2[[#This Row],[speed]],$M$7,$M$8)</f>
        <v>-1.0839542093641488</v>
      </c>
      <c r="F665">
        <v>27</v>
      </c>
      <c r="G665" s="4">
        <f>STANDARDIZE(Table2[[#This Row],[sp_attack]],$M$11,$M$12)</f>
        <v>-1.3694166253162334</v>
      </c>
      <c r="H665">
        <v>25</v>
      </c>
      <c r="I665" s="4">
        <f>STANDARDIZE(Table2[[#This Row],[sp_defense]],$M$15,$M$16)</f>
        <v>-1.6430655286578648</v>
      </c>
    </row>
    <row r="666" spans="1:9">
      <c r="A666" t="s">
        <v>2267</v>
      </c>
      <c r="B666">
        <v>1000000</v>
      </c>
      <c r="C666" s="4">
        <f>STANDARDIZE(Table2[[#This Row],[experience_growth]],$M$2,$M$3)</f>
        <v>-0.34317567959862233</v>
      </c>
      <c r="D666">
        <v>29</v>
      </c>
      <c r="E666" s="4">
        <f>STANDARDIZE(Table2[[#This Row],[speed]],$M$7,$M$8)</f>
        <v>-1.2915116391503594</v>
      </c>
      <c r="F666">
        <v>27</v>
      </c>
      <c r="G666" s="4">
        <f>STANDARDIZE(Table2[[#This Row],[sp_attack]],$M$11,$M$12)</f>
        <v>-1.3694166253162334</v>
      </c>
      <c r="H666">
        <v>30</v>
      </c>
      <c r="I666" s="4">
        <f>STANDARDIZE(Table2[[#This Row],[sp_defense]],$M$15,$M$16)</f>
        <v>-1.4641266451153834</v>
      </c>
    </row>
    <row r="667" spans="1:9">
      <c r="A667" t="s">
        <v>2270</v>
      </c>
      <c r="B667">
        <v>1000000</v>
      </c>
      <c r="C667" s="4">
        <f>STANDARDIZE(Table2[[#This Row],[experience_growth]],$M$2,$M$3)</f>
        <v>-0.34317567959862233</v>
      </c>
      <c r="D667">
        <v>89</v>
      </c>
      <c r="E667" s="4">
        <f>STANDARDIZE(Table2[[#This Row],[speed]],$M$7,$M$8)</f>
        <v>0.78406265871174641</v>
      </c>
      <c r="F667">
        <v>90</v>
      </c>
      <c r="G667" s="4">
        <f>STANDARDIZE(Table2[[#This Row],[sp_attack]],$M$11,$M$12)</f>
        <v>0.57780282756587309</v>
      </c>
      <c r="H667">
        <v>50</v>
      </c>
      <c r="I667" s="4">
        <f>STANDARDIZE(Table2[[#This Row],[sp_defense]],$M$15,$M$16)</f>
        <v>-0.74837111094545838</v>
      </c>
    </row>
    <row r="668" spans="1:9">
      <c r="A668" t="s">
        <v>2274</v>
      </c>
      <c r="B668">
        <v>1059860</v>
      </c>
      <c r="C668" s="4">
        <f>STANDARDIZE(Table2[[#This Row],[experience_growth]],$M$2,$M$3)</f>
        <v>3.0352060993562618E-2</v>
      </c>
      <c r="D668">
        <v>72</v>
      </c>
      <c r="E668" s="4">
        <f>STANDARDIZE(Table2[[#This Row],[speed]],$M$7,$M$8)</f>
        <v>0.19598327431748305</v>
      </c>
      <c r="F668">
        <v>73</v>
      </c>
      <c r="G668" s="4">
        <f>STANDARDIZE(Table2[[#This Row],[sp_attack]],$M$11,$M$12)</f>
        <v>5.2362657740542745E-2</v>
      </c>
      <c r="H668">
        <v>54</v>
      </c>
      <c r="I668" s="4">
        <f>STANDARDIZE(Table2[[#This Row],[sp_defense]],$M$15,$M$16)</f>
        <v>-0.60522000411147336</v>
      </c>
    </row>
    <row r="669" spans="1:9">
      <c r="A669" t="s">
        <v>2276</v>
      </c>
      <c r="B669">
        <v>1059860</v>
      </c>
      <c r="C669" s="4">
        <f>STANDARDIZE(Table2[[#This Row],[experience_growth]],$M$2,$M$3)</f>
        <v>3.0352060993562618E-2</v>
      </c>
      <c r="D669">
        <v>106</v>
      </c>
      <c r="E669" s="4">
        <f>STANDARDIZE(Table2[[#This Row],[speed]],$M$7,$M$8)</f>
        <v>1.3721420431060096</v>
      </c>
      <c r="F669">
        <v>109</v>
      </c>
      <c r="G669" s="4">
        <f>STANDARDIZE(Table2[[#This Row],[sp_attack]],$M$11,$M$12)</f>
        <v>1.1650594879588894</v>
      </c>
      <c r="H669">
        <v>66</v>
      </c>
      <c r="I669" s="4">
        <f>STANDARDIZE(Table2[[#This Row],[sp_defense]],$M$15,$M$16)</f>
        <v>-0.17576668360951828</v>
      </c>
    </row>
    <row r="670" spans="1:9">
      <c r="A670" t="s">
        <v>2280</v>
      </c>
      <c r="B670">
        <v>1000000</v>
      </c>
      <c r="C670" s="4">
        <f>STANDARDIZE(Table2[[#This Row],[experience_growth]],$M$2,$M$3)</f>
        <v>-0.34317567959862233</v>
      </c>
      <c r="D670">
        <v>42</v>
      </c>
      <c r="E670" s="4">
        <f>STANDARDIZE(Table2[[#This Row],[speed]],$M$7,$M$8)</f>
        <v>-0.84180387461356976</v>
      </c>
      <c r="F670">
        <v>61</v>
      </c>
      <c r="G670" s="4">
        <f>STANDARDIZE(Table2[[#This Row],[sp_attack]],$M$11,$M$12)</f>
        <v>-0.31853628566557279</v>
      </c>
      <c r="H670">
        <v>79</v>
      </c>
      <c r="I670" s="4">
        <f>STANDARDIZE(Table2[[#This Row],[sp_defense]],$M$15,$M$16)</f>
        <v>0.28947441360093301</v>
      </c>
    </row>
    <row r="671" spans="1:9">
      <c r="A671" t="s">
        <v>2282</v>
      </c>
      <c r="B671">
        <v>1000000</v>
      </c>
      <c r="C671" s="4">
        <f>STANDARDIZE(Table2[[#This Row],[experience_growth]],$M$2,$M$3)</f>
        <v>-0.34317567959862233</v>
      </c>
      <c r="D671">
        <v>92</v>
      </c>
      <c r="E671" s="4">
        <f>STANDARDIZE(Table2[[#This Row],[speed]],$M$7,$M$8)</f>
        <v>0.8878413736048516</v>
      </c>
      <c r="F671">
        <v>125</v>
      </c>
      <c r="G671" s="4">
        <f>STANDARDIZE(Table2[[#This Row],[sp_attack]],$M$11,$M$12)</f>
        <v>1.6595914125003766</v>
      </c>
      <c r="H671">
        <v>128</v>
      </c>
      <c r="I671" s="4">
        <f>STANDARDIZE(Table2[[#This Row],[sp_defense]],$M$15,$M$16)</f>
        <v>2.0430754723172497</v>
      </c>
    </row>
    <row r="672" spans="1:9">
      <c r="A672" t="s">
        <v>2285</v>
      </c>
      <c r="B672">
        <v>1000000</v>
      </c>
      <c r="C672" s="4">
        <f>STANDARDIZE(Table2[[#This Row],[experience_growth]],$M$2,$M$3)</f>
        <v>-0.34317567959862233</v>
      </c>
      <c r="D672">
        <v>75</v>
      </c>
      <c r="E672" s="4">
        <f>STANDARDIZE(Table2[[#This Row],[speed]],$M$7,$M$8)</f>
        <v>0.29976198921058833</v>
      </c>
      <c r="F672">
        <v>112</v>
      </c>
      <c r="G672" s="4">
        <f>STANDARDIZE(Table2[[#This Row],[sp_attack]],$M$11,$M$12)</f>
        <v>1.2577842238104182</v>
      </c>
      <c r="H672">
        <v>154</v>
      </c>
      <c r="I672" s="4">
        <f>STANDARDIZE(Table2[[#This Row],[sp_defense]],$M$15,$M$16)</f>
        <v>2.9735576667381522</v>
      </c>
    </row>
    <row r="673" spans="1:9">
      <c r="A673" t="s">
        <v>2289</v>
      </c>
      <c r="B673">
        <v>1000000</v>
      </c>
      <c r="C673" s="4">
        <f>STANDARDIZE(Table2[[#This Row],[experience_growth]],$M$2,$M$3)</f>
        <v>-0.34317567959862233</v>
      </c>
      <c r="D673">
        <v>52</v>
      </c>
      <c r="E673" s="4">
        <f>STANDARDIZE(Table2[[#This Row],[speed]],$M$7,$M$8)</f>
        <v>-0.4958748249698855</v>
      </c>
      <c r="F673">
        <v>62</v>
      </c>
      <c r="G673" s="4">
        <f>STANDARDIZE(Table2[[#This Row],[sp_attack]],$M$11,$M$12)</f>
        <v>-0.28762804038172979</v>
      </c>
      <c r="H673">
        <v>57</v>
      </c>
      <c r="I673" s="4">
        <f>STANDARDIZE(Table2[[#This Row],[sp_defense]],$M$15,$M$16)</f>
        <v>-0.4978566739859846</v>
      </c>
    </row>
    <row r="674" spans="1:9">
      <c r="A674" t="s">
        <v>2291</v>
      </c>
      <c r="B674">
        <v>1000000</v>
      </c>
      <c r="C674" s="4">
        <f>STANDARDIZE(Table2[[#This Row],[experience_growth]],$M$2,$M$3)</f>
        <v>-0.34317567959862233</v>
      </c>
      <c r="D674">
        <v>68</v>
      </c>
      <c r="E674" s="4">
        <f>STANDARDIZE(Table2[[#This Row],[speed]],$M$7,$M$8)</f>
        <v>5.7611654460009348E-2</v>
      </c>
      <c r="F674">
        <v>97</v>
      </c>
      <c r="G674" s="4">
        <f>STANDARDIZE(Table2[[#This Row],[sp_attack]],$M$11,$M$12)</f>
        <v>0.79416054455277374</v>
      </c>
      <c r="H674">
        <v>81</v>
      </c>
      <c r="I674" s="4">
        <f>STANDARDIZE(Table2[[#This Row],[sp_defense]],$M$15,$M$16)</f>
        <v>0.36104996701792552</v>
      </c>
    </row>
    <row r="675" spans="1:9">
      <c r="A675" t="s">
        <v>2294</v>
      </c>
      <c r="B675">
        <v>1000000</v>
      </c>
      <c r="C675" s="4">
        <f>STANDARDIZE(Table2[[#This Row],[experience_growth]],$M$2,$M$3)</f>
        <v>-0.34317567959862233</v>
      </c>
      <c r="D675">
        <v>43</v>
      </c>
      <c r="E675" s="4">
        <f>STANDARDIZE(Table2[[#This Row],[speed]],$M$7,$M$8)</f>
        <v>-0.80721096964920136</v>
      </c>
      <c r="F675">
        <v>46</v>
      </c>
      <c r="G675" s="4">
        <f>STANDARDIZE(Table2[[#This Row],[sp_attack]],$M$11,$M$12)</f>
        <v>-0.78215996492321715</v>
      </c>
      <c r="H675">
        <v>48</v>
      </c>
      <c r="I675" s="4">
        <f>STANDARDIZE(Table2[[#This Row],[sp_defense]],$M$15,$M$16)</f>
        <v>-0.81994666436245089</v>
      </c>
    </row>
    <row r="676" spans="1:9">
      <c r="A676" t="s">
        <v>2297</v>
      </c>
      <c r="B676">
        <v>1000000</v>
      </c>
      <c r="C676" s="4">
        <f>STANDARDIZE(Table2[[#This Row],[experience_growth]],$M$2,$M$3)</f>
        <v>-0.34317567959862233</v>
      </c>
      <c r="D676">
        <v>58</v>
      </c>
      <c r="E676" s="4">
        <f>STANDARDIZE(Table2[[#This Row],[speed]],$M$7,$M$8)</f>
        <v>-0.28831739518367494</v>
      </c>
      <c r="F676">
        <v>69</v>
      </c>
      <c r="G676" s="4">
        <f>STANDARDIZE(Table2[[#This Row],[sp_attack]],$M$11,$M$12)</f>
        <v>-7.1270323394829097E-2</v>
      </c>
      <c r="H676">
        <v>71</v>
      </c>
      <c r="I676" s="4">
        <f>STANDARDIZE(Table2[[#This Row],[sp_defense]],$M$15,$M$16)</f>
        <v>3.1721999329629978E-3</v>
      </c>
    </row>
    <row r="677" spans="1:9">
      <c r="A677" t="s">
        <v>2301</v>
      </c>
      <c r="B677">
        <v>1000000</v>
      </c>
      <c r="C677" s="4">
        <f>STANDARDIZE(Table2[[#This Row],[experience_growth]],$M$2,$M$3)</f>
        <v>-0.34317567959862233</v>
      </c>
      <c r="D677">
        <v>102</v>
      </c>
      <c r="E677" s="4">
        <f>STANDARDIZE(Table2[[#This Row],[speed]],$M$7,$M$8)</f>
        <v>1.233770423248536</v>
      </c>
      <c r="F677">
        <v>65</v>
      </c>
      <c r="G677" s="4">
        <f>STANDARDIZE(Table2[[#This Row],[sp_attack]],$M$11,$M$12)</f>
        <v>-0.19490330453020094</v>
      </c>
      <c r="H677">
        <v>90</v>
      </c>
      <c r="I677" s="4">
        <f>STANDARDIZE(Table2[[#This Row],[sp_defense]],$M$15,$M$16)</f>
        <v>0.68313995739439182</v>
      </c>
    </row>
    <row r="678" spans="1:9">
      <c r="A678" t="s">
        <v>2305</v>
      </c>
      <c r="B678">
        <v>1000000</v>
      </c>
      <c r="C678" s="4">
        <f>STANDARDIZE(Table2[[#This Row],[experience_growth]],$M$2,$M$3)</f>
        <v>-0.34317567959862233</v>
      </c>
      <c r="D678">
        <v>68</v>
      </c>
      <c r="E678" s="4">
        <f>STANDARDIZE(Table2[[#This Row],[speed]],$M$7,$M$8)</f>
        <v>5.7611654460009348E-2</v>
      </c>
      <c r="F678">
        <v>63</v>
      </c>
      <c r="G678" s="4">
        <f>STANDARDIZE(Table2[[#This Row],[sp_attack]],$M$11,$M$12)</f>
        <v>-0.25671979509788684</v>
      </c>
      <c r="H678">
        <v>60</v>
      </c>
      <c r="I678" s="4">
        <f>STANDARDIZE(Table2[[#This Row],[sp_defense]],$M$15,$M$16)</f>
        <v>-0.39049334386049583</v>
      </c>
    </row>
    <row r="679" spans="1:9">
      <c r="A679" t="s">
        <v>2309</v>
      </c>
      <c r="B679">
        <v>1000000</v>
      </c>
      <c r="C679" s="4">
        <f>STANDARDIZE(Table2[[#This Row],[experience_growth]],$M$2,$M$3)</f>
        <v>-0.34317567959862233</v>
      </c>
      <c r="D679">
        <v>104</v>
      </c>
      <c r="E679" s="4">
        <f>STANDARDIZE(Table2[[#This Row],[speed]],$M$7,$M$8)</f>
        <v>1.3029562331772728</v>
      </c>
      <c r="F679">
        <v>83</v>
      </c>
      <c r="G679" s="4">
        <f>STANDARDIZE(Table2[[#This Row],[sp_attack]],$M$11,$M$12)</f>
        <v>0.36144511057897233</v>
      </c>
      <c r="H679">
        <v>81</v>
      </c>
      <c r="I679" s="4">
        <f>STANDARDIZE(Table2[[#This Row],[sp_defense]],$M$15,$M$16)</f>
        <v>0.36104996701792552</v>
      </c>
    </row>
    <row r="680" spans="1:9">
      <c r="A680" t="s">
        <v>2313</v>
      </c>
      <c r="B680">
        <v>1000000</v>
      </c>
      <c r="C680" s="4">
        <f>STANDARDIZE(Table2[[#This Row],[experience_growth]],$M$2,$M$3)</f>
        <v>-0.34317567959862233</v>
      </c>
      <c r="D680">
        <v>28</v>
      </c>
      <c r="E680" s="4">
        <f>STANDARDIZE(Table2[[#This Row],[speed]],$M$7,$M$8)</f>
        <v>-1.3261045441147279</v>
      </c>
      <c r="F680">
        <v>35</v>
      </c>
      <c r="G680" s="4">
        <f>STANDARDIZE(Table2[[#This Row],[sp_attack]],$M$11,$M$12)</f>
        <v>-1.1221506630454898</v>
      </c>
      <c r="H680">
        <v>37</v>
      </c>
      <c r="I680" s="4">
        <f>STANDARDIZE(Table2[[#This Row],[sp_defense]],$M$15,$M$16)</f>
        <v>-1.2136122081559098</v>
      </c>
    </row>
    <row r="681" spans="1:9">
      <c r="A681" t="s">
        <v>2315</v>
      </c>
      <c r="B681">
        <v>1000000</v>
      </c>
      <c r="C681" s="4">
        <f>STANDARDIZE(Table2[[#This Row],[experience_growth]],$M$2,$M$3)</f>
        <v>-0.34317567959862233</v>
      </c>
      <c r="D681">
        <v>35</v>
      </c>
      <c r="E681" s="4">
        <f>STANDARDIZE(Table2[[#This Row],[speed]],$M$7,$M$8)</f>
        <v>-1.0839542093641488</v>
      </c>
      <c r="F681">
        <v>45</v>
      </c>
      <c r="G681" s="4">
        <f>STANDARDIZE(Table2[[#This Row],[sp_attack]],$M$11,$M$12)</f>
        <v>-0.8130682102070601</v>
      </c>
      <c r="H681">
        <v>49</v>
      </c>
      <c r="I681" s="4">
        <f>STANDARDIZE(Table2[[#This Row],[sp_defense]],$M$15,$M$16)</f>
        <v>-0.78415888765395458</v>
      </c>
    </row>
    <row r="682" spans="1:9">
      <c r="A682" t="s">
        <v>2319</v>
      </c>
      <c r="B682">
        <v>1000000</v>
      </c>
      <c r="C682" s="4">
        <f>STANDARDIZE(Table2[[#This Row],[experience_growth]],$M$2,$M$3)</f>
        <v>-0.34317567959862233</v>
      </c>
      <c r="D682">
        <v>60</v>
      </c>
      <c r="E682" s="4">
        <f>STANDARDIZE(Table2[[#This Row],[speed]],$M$7,$M$8)</f>
        <v>-0.21913158525493809</v>
      </c>
      <c r="F682">
        <v>150</v>
      </c>
      <c r="G682" s="4">
        <f>STANDARDIZE(Table2[[#This Row],[sp_attack]],$M$11,$M$12)</f>
        <v>2.4322975445964508</v>
      </c>
      <c r="H682">
        <v>50</v>
      </c>
      <c r="I682" s="4">
        <f>STANDARDIZE(Table2[[#This Row],[sp_defense]],$M$15,$M$16)</f>
        <v>-0.74837111094545838</v>
      </c>
    </row>
    <row r="683" spans="1:9">
      <c r="A683" t="s">
        <v>2323</v>
      </c>
      <c r="B683">
        <v>1000000</v>
      </c>
      <c r="C683" s="4">
        <f>STANDARDIZE(Table2[[#This Row],[experience_growth]],$M$2,$M$3)</f>
        <v>-0.34317567959862233</v>
      </c>
      <c r="D683">
        <v>23</v>
      </c>
      <c r="E683" s="4">
        <f>STANDARDIZE(Table2[[#This Row],[speed]],$M$7,$M$8)</f>
        <v>-1.49906906893657</v>
      </c>
      <c r="F683">
        <v>63</v>
      </c>
      <c r="G683" s="4">
        <f>STANDARDIZE(Table2[[#This Row],[sp_attack]],$M$11,$M$12)</f>
        <v>-0.25671979509788684</v>
      </c>
      <c r="H683">
        <v>65</v>
      </c>
      <c r="I683" s="4">
        <f>STANDARDIZE(Table2[[#This Row],[sp_defense]],$M$15,$M$16)</f>
        <v>-0.21155446031801453</v>
      </c>
    </row>
    <row r="684" spans="1:9">
      <c r="A684" t="s">
        <v>2326</v>
      </c>
      <c r="B684">
        <v>1000000</v>
      </c>
      <c r="C684" s="4">
        <f>STANDARDIZE(Table2[[#This Row],[experience_growth]],$M$2,$M$3)</f>
        <v>-0.34317567959862233</v>
      </c>
      <c r="D684">
        <v>29</v>
      </c>
      <c r="E684" s="4">
        <f>STANDARDIZE(Table2[[#This Row],[speed]],$M$7,$M$8)</f>
        <v>-1.2915116391503594</v>
      </c>
      <c r="F684">
        <v>99</v>
      </c>
      <c r="G684" s="4">
        <f>STANDARDIZE(Table2[[#This Row],[sp_attack]],$M$11,$M$12)</f>
        <v>0.85597703512045975</v>
      </c>
      <c r="H684">
        <v>89</v>
      </c>
      <c r="I684" s="4">
        <f>STANDARDIZE(Table2[[#This Row],[sp_defense]],$M$15,$M$16)</f>
        <v>0.64735218068589562</v>
      </c>
    </row>
    <row r="685" spans="1:9">
      <c r="A685" t="s">
        <v>2330</v>
      </c>
      <c r="B685">
        <v>1000000</v>
      </c>
      <c r="C685" s="4">
        <f>STANDARDIZE(Table2[[#This Row],[experience_growth]],$M$2,$M$3)</f>
        <v>-0.34317567959862233</v>
      </c>
      <c r="D685">
        <v>49</v>
      </c>
      <c r="E685" s="4">
        <f>STANDARDIZE(Table2[[#This Row],[speed]],$M$7,$M$8)</f>
        <v>-0.59965353986299086</v>
      </c>
      <c r="F685">
        <v>59</v>
      </c>
      <c r="G685" s="4">
        <f>STANDARDIZE(Table2[[#This Row],[sp_attack]],$M$11,$M$12)</f>
        <v>-0.38035277623325869</v>
      </c>
      <c r="H685">
        <v>57</v>
      </c>
      <c r="I685" s="4">
        <f>STANDARDIZE(Table2[[#This Row],[sp_defense]],$M$15,$M$16)</f>
        <v>-0.4978566739859846</v>
      </c>
    </row>
    <row r="686" spans="1:9">
      <c r="A686" t="s">
        <v>2333</v>
      </c>
      <c r="B686">
        <v>1000000</v>
      </c>
      <c r="C686" s="4">
        <f>STANDARDIZE(Table2[[#This Row],[experience_growth]],$M$2,$M$3)</f>
        <v>-0.34317567959862233</v>
      </c>
      <c r="D686">
        <v>72</v>
      </c>
      <c r="E686" s="4">
        <f>STANDARDIZE(Table2[[#This Row],[speed]],$M$7,$M$8)</f>
        <v>0.19598327431748305</v>
      </c>
      <c r="F686">
        <v>85</v>
      </c>
      <c r="G686" s="4">
        <f>STANDARDIZE(Table2[[#This Row],[sp_attack]],$M$11,$M$12)</f>
        <v>0.42326160114665828</v>
      </c>
      <c r="H686">
        <v>75</v>
      </c>
      <c r="I686" s="4">
        <f>STANDARDIZE(Table2[[#This Row],[sp_defense]],$M$15,$M$16)</f>
        <v>0.14632330676694802</v>
      </c>
    </row>
    <row r="687" spans="1:9">
      <c r="A687" t="s">
        <v>2337</v>
      </c>
      <c r="B687">
        <v>1000000</v>
      </c>
      <c r="C687" s="4">
        <f>STANDARDIZE(Table2[[#This Row],[experience_growth]],$M$2,$M$3)</f>
        <v>-0.34317567959862233</v>
      </c>
      <c r="D687">
        <v>45</v>
      </c>
      <c r="E687" s="4">
        <f>STANDARDIZE(Table2[[#This Row],[speed]],$M$7,$M$8)</f>
        <v>-0.73802515972046456</v>
      </c>
      <c r="F687">
        <v>37</v>
      </c>
      <c r="G687" s="4">
        <f>STANDARDIZE(Table2[[#This Row],[sp_attack]],$M$11,$M$12)</f>
        <v>-1.0603341724778037</v>
      </c>
      <c r="H687">
        <v>46</v>
      </c>
      <c r="I687" s="4">
        <f>STANDARDIZE(Table2[[#This Row],[sp_defense]],$M$15,$M$16)</f>
        <v>-0.8915222177794434</v>
      </c>
    </row>
    <row r="688" spans="1:9">
      <c r="A688" t="s">
        <v>2340</v>
      </c>
      <c r="B688">
        <v>1000000</v>
      </c>
      <c r="C688" s="4">
        <f>STANDARDIZE(Table2[[#This Row],[experience_growth]],$M$2,$M$3)</f>
        <v>-0.34317567959862233</v>
      </c>
      <c r="D688">
        <v>73</v>
      </c>
      <c r="E688" s="4">
        <f>STANDARDIZE(Table2[[#This Row],[speed]],$M$7,$M$8)</f>
        <v>0.23057617928185148</v>
      </c>
      <c r="F688">
        <v>68</v>
      </c>
      <c r="G688" s="4">
        <f>STANDARDIZE(Table2[[#This Row],[sp_attack]],$M$11,$M$12)</f>
        <v>-0.10217856867867205</v>
      </c>
      <c r="H688">
        <v>75</v>
      </c>
      <c r="I688" s="4">
        <f>STANDARDIZE(Table2[[#This Row],[sp_defense]],$M$15,$M$16)</f>
        <v>0.14632330676694802</v>
      </c>
    </row>
    <row r="689" spans="1:9">
      <c r="A689" t="s">
        <v>2344</v>
      </c>
      <c r="B689">
        <v>1000000</v>
      </c>
      <c r="C689" s="4">
        <f>STANDARDIZE(Table2[[#This Row],[experience_growth]],$M$2,$M$3)</f>
        <v>-0.34317567959862233</v>
      </c>
      <c r="D689">
        <v>50</v>
      </c>
      <c r="E689" s="4">
        <f>STANDARDIZE(Table2[[#This Row],[speed]],$M$7,$M$8)</f>
        <v>-0.56506063489862235</v>
      </c>
      <c r="F689">
        <v>39</v>
      </c>
      <c r="G689" s="4">
        <f>STANDARDIZE(Table2[[#This Row],[sp_attack]],$M$11,$M$12)</f>
        <v>-0.99851768191011792</v>
      </c>
      <c r="H689">
        <v>56</v>
      </c>
      <c r="I689" s="4">
        <f>STANDARDIZE(Table2[[#This Row],[sp_defense]],$M$15,$M$16)</f>
        <v>-0.53364445069448085</v>
      </c>
    </row>
    <row r="690" spans="1:9">
      <c r="A690" t="s">
        <v>2347</v>
      </c>
      <c r="B690">
        <v>1000000</v>
      </c>
      <c r="C690" s="4">
        <f>STANDARDIZE(Table2[[#This Row],[experience_growth]],$M$2,$M$3)</f>
        <v>-0.34317567959862233</v>
      </c>
      <c r="D690">
        <v>68</v>
      </c>
      <c r="E690" s="4">
        <f>STANDARDIZE(Table2[[#This Row],[speed]],$M$7,$M$8)</f>
        <v>5.7611654460009348E-2</v>
      </c>
      <c r="F690">
        <v>54</v>
      </c>
      <c r="G690" s="4">
        <f>STANDARDIZE(Table2[[#This Row],[sp_attack]],$M$11,$M$12)</f>
        <v>-0.53489400265247344</v>
      </c>
      <c r="H690">
        <v>86</v>
      </c>
      <c r="I690" s="4">
        <f>STANDARDIZE(Table2[[#This Row],[sp_defense]],$M$15,$M$16)</f>
        <v>0.5399888505604068</v>
      </c>
    </row>
    <row r="691" spans="1:9">
      <c r="A691" t="s">
        <v>2351</v>
      </c>
      <c r="B691">
        <v>1000000</v>
      </c>
      <c r="C691" s="4">
        <f>STANDARDIZE(Table2[[#This Row],[experience_growth]],$M$2,$M$3)</f>
        <v>-0.34317567959862233</v>
      </c>
      <c r="D691">
        <v>30</v>
      </c>
      <c r="E691" s="4">
        <f>STANDARDIZE(Table2[[#This Row],[speed]],$M$7,$M$8)</f>
        <v>-1.2569187341859909</v>
      </c>
      <c r="F691">
        <v>60</v>
      </c>
      <c r="G691" s="4">
        <f>STANDARDIZE(Table2[[#This Row],[sp_attack]],$M$11,$M$12)</f>
        <v>-0.34944453094941574</v>
      </c>
      <c r="H691">
        <v>60</v>
      </c>
      <c r="I691" s="4">
        <f>STANDARDIZE(Table2[[#This Row],[sp_defense]],$M$15,$M$16)</f>
        <v>-0.39049334386049583</v>
      </c>
    </row>
    <row r="692" spans="1:9">
      <c r="A692" t="s">
        <v>2353</v>
      </c>
      <c r="B692">
        <v>1000000</v>
      </c>
      <c r="C692" s="4">
        <f>STANDARDIZE(Table2[[#This Row],[experience_growth]],$M$2,$M$3)</f>
        <v>-0.34317567959862233</v>
      </c>
      <c r="D692">
        <v>44</v>
      </c>
      <c r="E692" s="4">
        <f>STANDARDIZE(Table2[[#This Row],[speed]],$M$7,$M$8)</f>
        <v>-0.77261806468483296</v>
      </c>
      <c r="F692">
        <v>97</v>
      </c>
      <c r="G692" s="4">
        <f>STANDARDIZE(Table2[[#This Row],[sp_attack]],$M$11,$M$12)</f>
        <v>0.79416054455277374</v>
      </c>
      <c r="H692">
        <v>123</v>
      </c>
      <c r="I692" s="4">
        <f>STANDARDIZE(Table2[[#This Row],[sp_defense]],$M$15,$M$16)</f>
        <v>1.8641365887747683</v>
      </c>
    </row>
    <row r="693" spans="1:9">
      <c r="A693" t="s">
        <v>2357</v>
      </c>
      <c r="B693">
        <v>1250000</v>
      </c>
      <c r="C693" s="4">
        <f>STANDARDIZE(Table2[[#This Row],[experience_growth]],$M$2,$M$3)</f>
        <v>1.2168299192661662</v>
      </c>
      <c r="D693">
        <v>44</v>
      </c>
      <c r="E693" s="4">
        <f>STANDARDIZE(Table2[[#This Row],[speed]],$M$7,$M$8)</f>
        <v>-0.77261806468483296</v>
      </c>
      <c r="F693">
        <v>58</v>
      </c>
      <c r="G693" s="4">
        <f>STANDARDIZE(Table2[[#This Row],[sp_attack]],$M$11,$M$12)</f>
        <v>-0.41126102151710164</v>
      </c>
      <c r="H693">
        <v>63</v>
      </c>
      <c r="I693" s="4">
        <f>STANDARDIZE(Table2[[#This Row],[sp_defense]],$M$15,$M$16)</f>
        <v>-0.28313001373500707</v>
      </c>
    </row>
    <row r="694" spans="1:9">
      <c r="A694" t="s">
        <v>2360</v>
      </c>
      <c r="B694">
        <v>1250000</v>
      </c>
      <c r="C694" s="4">
        <f>STANDARDIZE(Table2[[#This Row],[experience_growth]],$M$2,$M$3)</f>
        <v>1.2168299192661662</v>
      </c>
      <c r="D694">
        <v>59</v>
      </c>
      <c r="E694" s="4">
        <f>STANDARDIZE(Table2[[#This Row],[speed]],$M$7,$M$8)</f>
        <v>-0.25372449021930654</v>
      </c>
      <c r="F694">
        <v>120</v>
      </c>
      <c r="G694" s="4">
        <f>STANDARDIZE(Table2[[#This Row],[sp_attack]],$M$11,$M$12)</f>
        <v>1.5050501860811618</v>
      </c>
      <c r="H694">
        <v>89</v>
      </c>
      <c r="I694" s="4">
        <f>STANDARDIZE(Table2[[#This Row],[sp_defense]],$M$15,$M$16)</f>
        <v>0.64735218068589562</v>
      </c>
    </row>
    <row r="695" spans="1:9">
      <c r="A695" t="s">
        <v>2364</v>
      </c>
      <c r="B695">
        <v>1000000</v>
      </c>
      <c r="C695" s="4">
        <f>STANDARDIZE(Table2[[#This Row],[experience_growth]],$M$2,$M$3)</f>
        <v>-0.34317567959862233</v>
      </c>
      <c r="D695">
        <v>70</v>
      </c>
      <c r="E695" s="4">
        <f>STANDARDIZE(Table2[[#This Row],[speed]],$M$7,$M$8)</f>
        <v>0.1267974643887462</v>
      </c>
      <c r="F695">
        <v>61</v>
      </c>
      <c r="G695" s="4">
        <f>STANDARDIZE(Table2[[#This Row],[sp_attack]],$M$11,$M$12)</f>
        <v>-0.31853628566557279</v>
      </c>
      <c r="H695">
        <v>43</v>
      </c>
      <c r="I695" s="4">
        <f>STANDARDIZE(Table2[[#This Row],[sp_defense]],$M$15,$M$16)</f>
        <v>-0.99888554790493211</v>
      </c>
    </row>
    <row r="696" spans="1:9">
      <c r="A696" t="s">
        <v>2366</v>
      </c>
      <c r="B696">
        <v>1000000</v>
      </c>
      <c r="C696" s="4">
        <f>STANDARDIZE(Table2[[#This Row],[experience_growth]],$M$2,$M$3)</f>
        <v>-0.34317567959862233</v>
      </c>
      <c r="D696">
        <v>109</v>
      </c>
      <c r="E696" s="4">
        <f>STANDARDIZE(Table2[[#This Row],[speed]],$M$7,$M$8)</f>
        <v>1.4759207579991149</v>
      </c>
      <c r="F696">
        <v>109</v>
      </c>
      <c r="G696" s="4">
        <f>STANDARDIZE(Table2[[#This Row],[sp_attack]],$M$11,$M$12)</f>
        <v>1.1650594879588894</v>
      </c>
      <c r="H696">
        <v>94</v>
      </c>
      <c r="I696" s="4">
        <f>STANDARDIZE(Table2[[#This Row],[sp_defense]],$M$15,$M$16)</f>
        <v>0.82629106422837684</v>
      </c>
    </row>
    <row r="697" spans="1:9">
      <c r="A697" t="s">
        <v>2370</v>
      </c>
      <c r="B697">
        <v>1000000</v>
      </c>
      <c r="C697" s="4">
        <f>STANDARDIZE(Table2[[#This Row],[experience_growth]],$M$2,$M$3)</f>
        <v>-0.34317567959862233</v>
      </c>
      <c r="D697">
        <v>48</v>
      </c>
      <c r="E697" s="4">
        <f>STANDARDIZE(Table2[[#This Row],[speed]],$M$7,$M$8)</f>
        <v>-0.63424644482735926</v>
      </c>
      <c r="F697">
        <v>45</v>
      </c>
      <c r="G697" s="4">
        <f>STANDARDIZE(Table2[[#This Row],[sp_attack]],$M$11,$M$12)</f>
        <v>-0.8130682102070601</v>
      </c>
      <c r="H697">
        <v>45</v>
      </c>
      <c r="I697" s="4">
        <f>STANDARDIZE(Table2[[#This Row],[sp_defense]],$M$15,$M$16)</f>
        <v>-0.9273099944879396</v>
      </c>
    </row>
    <row r="698" spans="1:9">
      <c r="A698" t="s">
        <v>2374</v>
      </c>
      <c r="B698">
        <v>1000000</v>
      </c>
      <c r="C698" s="4">
        <f>STANDARDIZE(Table2[[#This Row],[experience_growth]],$M$2,$M$3)</f>
        <v>-0.34317567959862233</v>
      </c>
      <c r="D698">
        <v>71</v>
      </c>
      <c r="E698" s="4">
        <f>STANDARDIZE(Table2[[#This Row],[speed]],$M$7,$M$8)</f>
        <v>0.16139036935311463</v>
      </c>
      <c r="F698">
        <v>69</v>
      </c>
      <c r="G698" s="4">
        <f>STANDARDIZE(Table2[[#This Row],[sp_attack]],$M$11,$M$12)</f>
        <v>-7.1270323394829097E-2</v>
      </c>
      <c r="H698">
        <v>59</v>
      </c>
      <c r="I698" s="4">
        <f>STANDARDIZE(Table2[[#This Row],[sp_defense]],$M$15,$M$16)</f>
        <v>-0.42628112056899209</v>
      </c>
    </row>
    <row r="699" spans="1:9">
      <c r="A699" t="s">
        <v>2378</v>
      </c>
      <c r="B699">
        <v>1000000</v>
      </c>
      <c r="C699" s="4">
        <f>STANDARDIZE(Table2[[#This Row],[experience_growth]],$M$2,$M$3)</f>
        <v>-0.34317567959862233</v>
      </c>
      <c r="D699">
        <v>46</v>
      </c>
      <c r="E699" s="4">
        <f>STANDARDIZE(Table2[[#This Row],[speed]],$M$7,$M$8)</f>
        <v>-0.70343225475609605</v>
      </c>
      <c r="F699">
        <v>67</v>
      </c>
      <c r="G699" s="4">
        <f>STANDARDIZE(Table2[[#This Row],[sp_attack]],$M$11,$M$12)</f>
        <v>-0.13308681396251501</v>
      </c>
      <c r="H699">
        <v>63</v>
      </c>
      <c r="I699" s="4">
        <f>STANDARDIZE(Table2[[#This Row],[sp_defense]],$M$15,$M$16)</f>
        <v>-0.28313001373500707</v>
      </c>
    </row>
    <row r="700" spans="1:9">
      <c r="A700" t="s">
        <v>2380</v>
      </c>
      <c r="B700">
        <v>1000000</v>
      </c>
      <c r="C700" s="4">
        <f>STANDARDIZE(Table2[[#This Row],[experience_growth]],$M$2,$M$3)</f>
        <v>-0.34317567959862233</v>
      </c>
      <c r="D700">
        <v>58</v>
      </c>
      <c r="E700" s="4">
        <f>STANDARDIZE(Table2[[#This Row],[speed]],$M$7,$M$8)</f>
        <v>-0.28831739518367494</v>
      </c>
      <c r="F700">
        <v>99</v>
      </c>
      <c r="G700" s="4">
        <f>STANDARDIZE(Table2[[#This Row],[sp_attack]],$M$11,$M$12)</f>
        <v>0.85597703512045975</v>
      </c>
      <c r="H700">
        <v>92</v>
      </c>
      <c r="I700" s="4">
        <f>STANDARDIZE(Table2[[#This Row],[sp_defense]],$M$15,$M$16)</f>
        <v>0.75471551081138433</v>
      </c>
    </row>
    <row r="701" spans="1:9">
      <c r="A701" t="s">
        <v>2384</v>
      </c>
      <c r="B701">
        <v>1000000</v>
      </c>
      <c r="C701" s="4">
        <f>STANDARDIZE(Table2[[#This Row],[experience_growth]],$M$2,$M$3)</f>
        <v>-0.34317567959862233</v>
      </c>
      <c r="D701">
        <v>60</v>
      </c>
      <c r="E701" s="4">
        <f>STANDARDIZE(Table2[[#This Row],[speed]],$M$7,$M$8)</f>
        <v>-0.21913158525493809</v>
      </c>
      <c r="F701">
        <v>110</v>
      </c>
      <c r="G701" s="4">
        <f>STANDARDIZE(Table2[[#This Row],[sp_attack]],$M$11,$M$12)</f>
        <v>1.1959677332427323</v>
      </c>
      <c r="H701">
        <v>130</v>
      </c>
      <c r="I701" s="4">
        <f>STANDARDIZE(Table2[[#This Row],[sp_defense]],$M$15,$M$16)</f>
        <v>2.1146510257342421</v>
      </c>
    </row>
    <row r="702" spans="1:9">
      <c r="A702" t="s">
        <v>2388</v>
      </c>
      <c r="B702">
        <v>1000000</v>
      </c>
      <c r="C702" s="4">
        <f>STANDARDIZE(Table2[[#This Row],[experience_growth]],$M$2,$M$3)</f>
        <v>-0.34317567959862233</v>
      </c>
      <c r="D702">
        <v>118</v>
      </c>
      <c r="E702" s="4">
        <f>STANDARDIZE(Table2[[#This Row],[speed]],$M$7,$M$8)</f>
        <v>1.7872569026784308</v>
      </c>
      <c r="F702">
        <v>74</v>
      </c>
      <c r="G702" s="4">
        <f>STANDARDIZE(Table2[[#This Row],[sp_attack]],$M$11,$M$12)</f>
        <v>8.3270903024385709E-2</v>
      </c>
      <c r="H702">
        <v>63</v>
      </c>
      <c r="I702" s="4">
        <f>STANDARDIZE(Table2[[#This Row],[sp_defense]],$M$15,$M$16)</f>
        <v>-0.28313001373500707</v>
      </c>
    </row>
    <row r="703" spans="1:9">
      <c r="A703" t="s">
        <v>2392</v>
      </c>
      <c r="B703">
        <v>1000000</v>
      </c>
      <c r="C703" s="4">
        <f>STANDARDIZE(Table2[[#This Row],[experience_growth]],$M$2,$M$3)</f>
        <v>-0.34317567959862233</v>
      </c>
      <c r="D703">
        <v>101</v>
      </c>
      <c r="E703" s="4">
        <f>STANDARDIZE(Table2[[#This Row],[speed]],$M$7,$M$8)</f>
        <v>1.1991775182841675</v>
      </c>
      <c r="F703">
        <v>81</v>
      </c>
      <c r="G703" s="4">
        <f>STANDARDIZE(Table2[[#This Row],[sp_attack]],$M$11,$M$12)</f>
        <v>0.29962862001128643</v>
      </c>
      <c r="H703">
        <v>67</v>
      </c>
      <c r="I703" s="4">
        <f>STANDARDIZE(Table2[[#This Row],[sp_defense]],$M$15,$M$16)</f>
        <v>-0.13997890690102202</v>
      </c>
    </row>
    <row r="704" spans="1:9">
      <c r="A704" t="s">
        <v>2395</v>
      </c>
      <c r="B704">
        <v>1250000</v>
      </c>
      <c r="C704" s="4">
        <f>STANDARDIZE(Table2[[#This Row],[experience_growth]],$M$2,$M$3)</f>
        <v>1.2168299192661662</v>
      </c>
      <c r="D704">
        <v>50</v>
      </c>
      <c r="E704" s="4">
        <f>STANDARDIZE(Table2[[#This Row],[speed]],$M$7,$M$8)</f>
        <v>-0.56506063489862235</v>
      </c>
      <c r="F704">
        <v>50</v>
      </c>
      <c r="G704" s="4">
        <f>STANDARDIZE(Table2[[#This Row],[sp_attack]],$M$11,$M$12)</f>
        <v>-0.65852698378784535</v>
      </c>
      <c r="H704">
        <v>150</v>
      </c>
      <c r="I704" s="4">
        <f>STANDARDIZE(Table2[[#This Row],[sp_defense]],$M$15,$M$16)</f>
        <v>2.830406559904167</v>
      </c>
    </row>
    <row r="705" spans="1:9">
      <c r="A705" t="s">
        <v>2399</v>
      </c>
      <c r="B705">
        <v>1250000</v>
      </c>
      <c r="C705" s="4">
        <f>STANDARDIZE(Table2[[#This Row],[experience_growth]],$M$2,$M$3)</f>
        <v>1.2168299192661662</v>
      </c>
      <c r="D705">
        <v>40</v>
      </c>
      <c r="E705" s="4">
        <f>STANDARDIZE(Table2[[#This Row],[speed]],$M$7,$M$8)</f>
        <v>-0.91098968454230667</v>
      </c>
      <c r="F705">
        <v>55</v>
      </c>
      <c r="G705" s="4">
        <f>STANDARDIZE(Table2[[#This Row],[sp_attack]],$M$11,$M$12)</f>
        <v>-0.50398575736863049</v>
      </c>
      <c r="H705">
        <v>75</v>
      </c>
      <c r="I705" s="4">
        <f>STANDARDIZE(Table2[[#This Row],[sp_defense]],$M$15,$M$16)</f>
        <v>0.14632330676694802</v>
      </c>
    </row>
    <row r="706" spans="1:9">
      <c r="A706" t="s">
        <v>2401</v>
      </c>
      <c r="B706">
        <v>1250000</v>
      </c>
      <c r="C706" s="4">
        <f>STANDARDIZE(Table2[[#This Row],[experience_growth]],$M$2,$M$3)</f>
        <v>1.2168299192661662</v>
      </c>
      <c r="D706">
        <v>60</v>
      </c>
      <c r="E706" s="4">
        <f>STANDARDIZE(Table2[[#This Row],[speed]],$M$7,$M$8)</f>
        <v>-0.21913158525493809</v>
      </c>
      <c r="F706">
        <v>83</v>
      </c>
      <c r="G706" s="4">
        <f>STANDARDIZE(Table2[[#This Row],[sp_attack]],$M$11,$M$12)</f>
        <v>0.36144511057897233</v>
      </c>
      <c r="H706">
        <v>113</v>
      </c>
      <c r="I706" s="4">
        <f>STANDARDIZE(Table2[[#This Row],[sp_defense]],$M$15,$M$16)</f>
        <v>1.5062588216898056</v>
      </c>
    </row>
    <row r="707" spans="1:9">
      <c r="A707" t="s">
        <v>2403</v>
      </c>
      <c r="B707">
        <v>1250000</v>
      </c>
      <c r="C707" s="4">
        <f>STANDARDIZE(Table2[[#This Row],[experience_growth]],$M$2,$M$3)</f>
        <v>1.2168299192661662</v>
      </c>
      <c r="D707">
        <v>80</v>
      </c>
      <c r="E707" s="4">
        <f>STANDARDIZE(Table2[[#This Row],[speed]],$M$7,$M$8)</f>
        <v>0.47272651403243049</v>
      </c>
      <c r="F707">
        <v>110</v>
      </c>
      <c r="G707" s="4">
        <f>STANDARDIZE(Table2[[#This Row],[sp_attack]],$M$11,$M$12)</f>
        <v>1.1959677332427323</v>
      </c>
      <c r="H707">
        <v>150</v>
      </c>
      <c r="I707" s="4">
        <f>STANDARDIZE(Table2[[#This Row],[sp_defense]],$M$15,$M$16)</f>
        <v>2.830406559904167</v>
      </c>
    </row>
    <row r="708" spans="1:9">
      <c r="A708" t="s">
        <v>2407</v>
      </c>
      <c r="B708">
        <v>800000</v>
      </c>
      <c r="C708" s="4">
        <f>STANDARDIZE(Table2[[#This Row],[experience_growth]],$M$2,$M$3)</f>
        <v>-1.5911801586904533</v>
      </c>
      <c r="D708">
        <v>75</v>
      </c>
      <c r="E708" s="4">
        <f>STANDARDIZE(Table2[[#This Row],[speed]],$M$7,$M$8)</f>
        <v>0.29976198921058833</v>
      </c>
      <c r="F708">
        <v>80</v>
      </c>
      <c r="G708" s="4">
        <f>STANDARDIZE(Table2[[#This Row],[sp_attack]],$M$11,$M$12)</f>
        <v>0.26872037472744348</v>
      </c>
      <c r="H708">
        <v>87</v>
      </c>
      <c r="I708" s="4">
        <f>STANDARDIZE(Table2[[#This Row],[sp_defense]],$M$15,$M$16)</f>
        <v>0.57577662726890311</v>
      </c>
    </row>
    <row r="709" spans="1:9">
      <c r="A709" t="s">
        <v>2411</v>
      </c>
      <c r="B709">
        <v>1000000</v>
      </c>
      <c r="C709" s="4">
        <f>STANDARDIZE(Table2[[#This Row],[experience_growth]],$M$2,$M$3)</f>
        <v>-0.34317567959862233</v>
      </c>
      <c r="D709">
        <v>38</v>
      </c>
      <c r="E709" s="4">
        <f>STANDARDIZE(Table2[[#This Row],[speed]],$M$7,$M$8)</f>
        <v>-0.98017549447104357</v>
      </c>
      <c r="F709">
        <v>50</v>
      </c>
      <c r="G709" s="4">
        <f>STANDARDIZE(Table2[[#This Row],[sp_attack]],$M$11,$M$12)</f>
        <v>-0.65852698378784535</v>
      </c>
      <c r="H709">
        <v>60</v>
      </c>
      <c r="I709" s="4">
        <f>STANDARDIZE(Table2[[#This Row],[sp_defense]],$M$15,$M$16)</f>
        <v>-0.39049334386049583</v>
      </c>
    </row>
    <row r="710" spans="1:9">
      <c r="A710" t="s">
        <v>2414</v>
      </c>
      <c r="B710">
        <v>1000000</v>
      </c>
      <c r="C710" s="4">
        <f>STANDARDIZE(Table2[[#This Row],[experience_growth]],$M$2,$M$3)</f>
        <v>-0.34317567959862233</v>
      </c>
      <c r="D710">
        <v>56</v>
      </c>
      <c r="E710" s="4">
        <f>STANDARDIZE(Table2[[#This Row],[speed]],$M$7,$M$8)</f>
        <v>-0.35750320511241179</v>
      </c>
      <c r="F710">
        <v>65</v>
      </c>
      <c r="G710" s="4">
        <f>STANDARDIZE(Table2[[#This Row],[sp_attack]],$M$11,$M$12)</f>
        <v>-0.19490330453020094</v>
      </c>
      <c r="H710">
        <v>82</v>
      </c>
      <c r="I710" s="4">
        <f>STANDARDIZE(Table2[[#This Row],[sp_defense]],$M$15,$M$16)</f>
        <v>0.39683774372642178</v>
      </c>
    </row>
    <row r="711" spans="1:9">
      <c r="A711" t="s">
        <v>2418</v>
      </c>
      <c r="B711">
        <v>1000000</v>
      </c>
      <c r="C711" s="4">
        <f>STANDARDIZE(Table2[[#This Row],[experience_growth]],$M$2,$M$3)</f>
        <v>-0.34317567959862233</v>
      </c>
      <c r="D711">
        <v>41</v>
      </c>
      <c r="E711" s="4">
        <f>STANDARDIZE(Table2[[#This Row],[speed]],$M$7,$M$8)</f>
        <v>-0.87639677957793827</v>
      </c>
      <c r="F711">
        <v>44</v>
      </c>
      <c r="G711" s="4">
        <f>STANDARDIZE(Table2[[#This Row],[sp_attack]],$M$11,$M$12)</f>
        <v>-0.84397645549090305</v>
      </c>
      <c r="H711">
        <v>55</v>
      </c>
      <c r="I711" s="4">
        <f>STANDARDIZE(Table2[[#This Row],[sp_defense]],$M$15,$M$16)</f>
        <v>-0.56943222740297705</v>
      </c>
    </row>
    <row r="712" spans="1:9">
      <c r="A712" t="s">
        <v>2420</v>
      </c>
      <c r="B712">
        <v>1000000</v>
      </c>
      <c r="C712" s="4">
        <f>STANDARDIZE(Table2[[#This Row],[experience_growth]],$M$2,$M$3)</f>
        <v>-0.34317567959862233</v>
      </c>
      <c r="D712">
        <v>54</v>
      </c>
      <c r="E712" s="4">
        <f>STANDARDIZE(Table2[[#This Row],[speed]],$M$7,$M$8)</f>
        <v>-0.42668901504114864</v>
      </c>
      <c r="F712">
        <v>58</v>
      </c>
      <c r="G712" s="4">
        <f>STANDARDIZE(Table2[[#This Row],[sp_attack]],$M$11,$M$12)</f>
        <v>-0.41126102151710164</v>
      </c>
      <c r="H712">
        <v>75</v>
      </c>
      <c r="I712" s="4">
        <f>STANDARDIZE(Table2[[#This Row],[sp_defense]],$M$15,$M$16)</f>
        <v>0.14632330676694802</v>
      </c>
    </row>
    <row r="713" spans="1:9">
      <c r="A713" t="s">
        <v>2424</v>
      </c>
      <c r="B713">
        <v>1000000</v>
      </c>
      <c r="C713" s="4">
        <f>STANDARDIZE(Table2[[#This Row],[experience_growth]],$M$2,$M$3)</f>
        <v>-0.34317567959862233</v>
      </c>
      <c r="D713">
        <v>28</v>
      </c>
      <c r="E713" s="4">
        <f>STANDARDIZE(Table2[[#This Row],[speed]],$M$7,$M$8)</f>
        <v>-1.3261045441147279</v>
      </c>
      <c r="F713">
        <v>32</v>
      </c>
      <c r="G713" s="4">
        <f>STANDARDIZE(Table2[[#This Row],[sp_attack]],$M$11,$M$12)</f>
        <v>-1.2148753988970187</v>
      </c>
      <c r="H713">
        <v>35</v>
      </c>
      <c r="I713" s="4">
        <f>STANDARDIZE(Table2[[#This Row],[sp_defense]],$M$15,$M$16)</f>
        <v>-1.2851877615729022</v>
      </c>
    </row>
    <row r="714" spans="1:9">
      <c r="A714" t="s">
        <v>2426</v>
      </c>
      <c r="B714">
        <v>1000000</v>
      </c>
      <c r="C714" s="4">
        <f>STANDARDIZE(Table2[[#This Row],[experience_growth]],$M$2,$M$3)</f>
        <v>-0.34317567959862233</v>
      </c>
      <c r="D714">
        <v>28</v>
      </c>
      <c r="E714" s="4">
        <f>STANDARDIZE(Table2[[#This Row],[speed]],$M$7,$M$8)</f>
        <v>-1.3261045441147279</v>
      </c>
      <c r="F714">
        <v>44</v>
      </c>
      <c r="G714" s="4">
        <f>STANDARDIZE(Table2[[#This Row],[sp_attack]],$M$11,$M$12)</f>
        <v>-0.84397645549090305</v>
      </c>
      <c r="H714">
        <v>46</v>
      </c>
      <c r="I714" s="4">
        <f>STANDARDIZE(Table2[[#This Row],[sp_defense]],$M$15,$M$16)</f>
        <v>-0.8915222177794434</v>
      </c>
    </row>
    <row r="715" spans="1:9">
      <c r="A715" t="s">
        <v>2430</v>
      </c>
      <c r="B715">
        <v>1000000</v>
      </c>
      <c r="C715" s="4">
        <f>STANDARDIZE(Table2[[#This Row],[experience_growth]],$M$2,$M$3)</f>
        <v>-0.34317567959862233</v>
      </c>
      <c r="D715">
        <v>55</v>
      </c>
      <c r="E715" s="4">
        <f>STANDARDIZE(Table2[[#This Row],[speed]],$M$7,$M$8)</f>
        <v>-0.39209611007678025</v>
      </c>
      <c r="F715">
        <v>45</v>
      </c>
      <c r="G715" s="4">
        <f>STANDARDIZE(Table2[[#This Row],[sp_attack]],$M$11,$M$12)</f>
        <v>-0.8130682102070601</v>
      </c>
      <c r="H715">
        <v>40</v>
      </c>
      <c r="I715" s="4">
        <f>STANDARDIZE(Table2[[#This Row],[sp_defense]],$M$15,$M$16)</f>
        <v>-1.1062488780304209</v>
      </c>
    </row>
    <row r="716" spans="1:9">
      <c r="A716" t="s">
        <v>2432</v>
      </c>
      <c r="B716">
        <v>1000000</v>
      </c>
      <c r="C716" s="4">
        <f>STANDARDIZE(Table2[[#This Row],[experience_growth]],$M$2,$M$3)</f>
        <v>-0.34317567959862233</v>
      </c>
      <c r="D716">
        <v>123</v>
      </c>
      <c r="E716" s="4">
        <f>STANDARDIZE(Table2[[#This Row],[speed]],$M$7,$M$8)</f>
        <v>1.960221427500273</v>
      </c>
      <c r="F716">
        <v>97</v>
      </c>
      <c r="G716" s="4">
        <f>STANDARDIZE(Table2[[#This Row],[sp_attack]],$M$11,$M$12)</f>
        <v>0.79416054455277374</v>
      </c>
      <c r="H716">
        <v>80</v>
      </c>
      <c r="I716" s="4">
        <f>STANDARDIZE(Table2[[#This Row],[sp_defense]],$M$15,$M$16)</f>
        <v>0.32526219030942927</v>
      </c>
    </row>
    <row r="717" spans="1:9">
      <c r="A717" t="s">
        <v>2436</v>
      </c>
      <c r="B717">
        <v>1250000</v>
      </c>
      <c r="C717" s="4">
        <f>STANDARDIZE(Table2[[#This Row],[experience_growth]],$M$2,$M$3)</f>
        <v>1.2168299192661662</v>
      </c>
      <c r="D717">
        <v>99</v>
      </c>
      <c r="E717" s="4">
        <f>STANDARDIZE(Table2[[#This Row],[speed]],$M$7,$M$8)</f>
        <v>1.1299917083554307</v>
      </c>
      <c r="F717">
        <v>131</v>
      </c>
      <c r="G717" s="4">
        <f>STANDARDIZE(Table2[[#This Row],[sp_attack]],$M$11,$M$12)</f>
        <v>1.8450408842034345</v>
      </c>
      <c r="H717">
        <v>98</v>
      </c>
      <c r="I717" s="4">
        <f>STANDARDIZE(Table2[[#This Row],[sp_defense]],$M$15,$M$16)</f>
        <v>0.96944217106236186</v>
      </c>
    </row>
    <row r="718" spans="1:9">
      <c r="A718" t="s">
        <v>2440</v>
      </c>
      <c r="B718">
        <v>1250000</v>
      </c>
      <c r="C718" s="4">
        <f>STANDARDIZE(Table2[[#This Row],[experience_growth]],$M$2,$M$3)</f>
        <v>1.2168299192661662</v>
      </c>
      <c r="D718">
        <v>99</v>
      </c>
      <c r="E718" s="4">
        <f>STANDARDIZE(Table2[[#This Row],[speed]],$M$7,$M$8)</f>
        <v>1.1299917083554307</v>
      </c>
      <c r="F718">
        <v>131</v>
      </c>
      <c r="G718" s="4">
        <f>STANDARDIZE(Table2[[#This Row],[sp_attack]],$M$11,$M$12)</f>
        <v>1.8450408842034345</v>
      </c>
      <c r="H718">
        <v>98</v>
      </c>
      <c r="I718" s="4">
        <f>STANDARDIZE(Table2[[#This Row],[sp_defense]],$M$15,$M$16)</f>
        <v>0.96944217106236186</v>
      </c>
    </row>
    <row r="719" spans="1:9">
      <c r="A719" t="s">
        <v>2444</v>
      </c>
      <c r="B719">
        <v>1250000</v>
      </c>
      <c r="C719" s="4">
        <f>STANDARDIZE(Table2[[#This Row],[experience_growth]],$M$2,$M$3)</f>
        <v>1.2168299192661662</v>
      </c>
      <c r="D719">
        <v>85</v>
      </c>
      <c r="E719" s="4">
        <f>STANDARDIZE(Table2[[#This Row],[speed]],$M$7,$M$8)</f>
        <v>0.64569103885427259</v>
      </c>
      <c r="F719">
        <v>91</v>
      </c>
      <c r="G719" s="4">
        <f>STANDARDIZE(Table2[[#This Row],[sp_attack]],$M$11,$M$12)</f>
        <v>0.60871107284971604</v>
      </c>
      <c r="H719">
        <v>95</v>
      </c>
      <c r="I719" s="4">
        <f>STANDARDIZE(Table2[[#This Row],[sp_defense]],$M$15,$M$16)</f>
        <v>0.86207884093687315</v>
      </c>
    </row>
    <row r="720" spans="1:9">
      <c r="A720" t="s">
        <v>2447</v>
      </c>
      <c r="B720">
        <v>1250000</v>
      </c>
      <c r="C720" s="4">
        <f>STANDARDIZE(Table2[[#This Row],[experience_growth]],$M$2,$M$3)</f>
        <v>1.2168299192661662</v>
      </c>
      <c r="D720">
        <v>110</v>
      </c>
      <c r="E720" s="4">
        <f>STANDARDIZE(Table2[[#This Row],[speed]],$M$7,$M$8)</f>
        <v>1.5105136629634834</v>
      </c>
      <c r="F720">
        <v>160</v>
      </c>
      <c r="G720" s="4">
        <f>STANDARDIZE(Table2[[#This Row],[sp_attack]],$M$11,$M$12)</f>
        <v>2.7413799974348803</v>
      </c>
      <c r="H720">
        <v>110</v>
      </c>
      <c r="I720" s="4">
        <f>STANDARDIZE(Table2[[#This Row],[sp_defense]],$M$15,$M$16)</f>
        <v>1.398895491564317</v>
      </c>
    </row>
    <row r="721" spans="1:9">
      <c r="A721" t="s">
        <v>2451</v>
      </c>
      <c r="B721">
        <v>1250000</v>
      </c>
      <c r="C721" s="4">
        <f>STANDARDIZE(Table2[[#This Row],[experience_growth]],$M$2,$M$3)</f>
        <v>1.2168299192661662</v>
      </c>
      <c r="D721">
        <v>80</v>
      </c>
      <c r="E721" s="4">
        <f>STANDARDIZE(Table2[[#This Row],[speed]],$M$7,$M$8)</f>
        <v>0.47272651403243049</v>
      </c>
      <c r="F721">
        <v>170</v>
      </c>
      <c r="G721" s="4">
        <f>STANDARDIZE(Table2[[#This Row],[sp_attack]],$M$11,$M$12)</f>
        <v>3.0504624502733098</v>
      </c>
      <c r="H721">
        <v>130</v>
      </c>
      <c r="I721" s="4">
        <f>STANDARDIZE(Table2[[#This Row],[sp_defense]],$M$15,$M$16)</f>
        <v>2.1146510257342421</v>
      </c>
    </row>
    <row r="722" spans="1:9">
      <c r="A722" t="s">
        <v>2455</v>
      </c>
      <c r="B722">
        <v>1250000</v>
      </c>
      <c r="C722" s="4">
        <f>STANDARDIZE(Table2[[#This Row],[experience_growth]],$M$2,$M$3)</f>
        <v>1.2168299192661662</v>
      </c>
      <c r="D722">
        <v>70</v>
      </c>
      <c r="E722" s="4">
        <f>STANDARDIZE(Table2[[#This Row],[speed]],$M$7,$M$8)</f>
        <v>0.1267974643887462</v>
      </c>
      <c r="F722">
        <v>130</v>
      </c>
      <c r="G722" s="4">
        <f>STANDARDIZE(Table2[[#This Row],[sp_attack]],$M$11,$M$12)</f>
        <v>1.8141326389195915</v>
      </c>
      <c r="H722">
        <v>90</v>
      </c>
      <c r="I722" s="4">
        <f>STANDARDIZE(Table2[[#This Row],[sp_defense]],$M$15,$M$16)</f>
        <v>0.68313995739439182</v>
      </c>
    </row>
    <row r="723" spans="1:9">
      <c r="A723" t="s">
        <v>2459</v>
      </c>
      <c r="B723">
        <v>1059860</v>
      </c>
      <c r="C723" s="4">
        <f>STANDARDIZE(Table2[[#This Row],[experience_growth]],$M$2,$M$3)</f>
        <v>3.0352060993562618E-2</v>
      </c>
      <c r="D723">
        <v>42</v>
      </c>
      <c r="E723" s="4">
        <f>STANDARDIZE(Table2[[#This Row],[speed]],$M$7,$M$8)</f>
        <v>-0.84180387461356976</v>
      </c>
      <c r="F723">
        <v>50</v>
      </c>
      <c r="G723" s="4">
        <f>STANDARDIZE(Table2[[#This Row],[sp_attack]],$M$11,$M$12)</f>
        <v>-0.65852698378784535</v>
      </c>
      <c r="H723">
        <v>50</v>
      </c>
      <c r="I723" s="4">
        <f>STANDARDIZE(Table2[[#This Row],[sp_defense]],$M$15,$M$16)</f>
        <v>-0.74837111094545838</v>
      </c>
    </row>
    <row r="724" spans="1:9">
      <c r="A724" t="s">
        <v>2462</v>
      </c>
      <c r="B724">
        <v>1059860</v>
      </c>
      <c r="C724" s="4">
        <f>STANDARDIZE(Table2[[#This Row],[experience_growth]],$M$2,$M$3)</f>
        <v>3.0352060993562618E-2</v>
      </c>
      <c r="D724">
        <v>52</v>
      </c>
      <c r="E724" s="4">
        <f>STANDARDIZE(Table2[[#This Row],[speed]],$M$7,$M$8)</f>
        <v>-0.4958748249698855</v>
      </c>
      <c r="F724">
        <v>70</v>
      </c>
      <c r="G724" s="4">
        <f>STANDARDIZE(Table2[[#This Row],[sp_attack]],$M$11,$M$12)</f>
        <v>-4.0362078110986133E-2</v>
      </c>
      <c r="H724">
        <v>70</v>
      </c>
      <c r="I724" s="4">
        <f>STANDARDIZE(Table2[[#This Row],[sp_defense]],$M$15,$M$16)</f>
        <v>-3.2615576775533256E-2</v>
      </c>
    </row>
    <row r="725" spans="1:9">
      <c r="A725" t="s">
        <v>2465</v>
      </c>
      <c r="B725">
        <v>1059860</v>
      </c>
      <c r="C725" s="4">
        <f>STANDARDIZE(Table2[[#This Row],[experience_growth]],$M$2,$M$3)</f>
        <v>3.0352060993562618E-2</v>
      </c>
      <c r="D725">
        <v>70</v>
      </c>
      <c r="E725" s="4">
        <f>STANDARDIZE(Table2[[#This Row],[speed]],$M$7,$M$8)</f>
        <v>0.1267974643887462</v>
      </c>
      <c r="F725">
        <v>100</v>
      </c>
      <c r="G725" s="4">
        <f>STANDARDIZE(Table2[[#This Row],[sp_attack]],$M$11,$M$12)</f>
        <v>0.8868852804043027</v>
      </c>
      <c r="H725">
        <v>100</v>
      </c>
      <c r="I725" s="4">
        <f>STANDARDIZE(Table2[[#This Row],[sp_defense]],$M$15,$M$16)</f>
        <v>1.0410177244793544</v>
      </c>
    </row>
    <row r="726" spans="1:9">
      <c r="A726" t="s">
        <v>2469</v>
      </c>
      <c r="B726">
        <v>1059860</v>
      </c>
      <c r="C726" s="4">
        <f>STANDARDIZE(Table2[[#This Row],[experience_growth]],$M$2,$M$3)</f>
        <v>3.0352060993562618E-2</v>
      </c>
      <c r="D726">
        <v>70</v>
      </c>
      <c r="E726" s="4">
        <f>STANDARDIZE(Table2[[#This Row],[speed]],$M$7,$M$8)</f>
        <v>0.1267974643887462</v>
      </c>
      <c r="F726">
        <v>60</v>
      </c>
      <c r="G726" s="4">
        <f>STANDARDIZE(Table2[[#This Row],[sp_attack]],$M$11,$M$12)</f>
        <v>-0.34944453094941574</v>
      </c>
      <c r="H726">
        <v>40</v>
      </c>
      <c r="I726" s="4">
        <f>STANDARDIZE(Table2[[#This Row],[sp_defense]],$M$15,$M$16)</f>
        <v>-1.1062488780304209</v>
      </c>
    </row>
    <row r="727" spans="1:9">
      <c r="A727" t="s">
        <v>2471</v>
      </c>
      <c r="B727">
        <v>1059860</v>
      </c>
      <c r="C727" s="4">
        <f>STANDARDIZE(Table2[[#This Row],[experience_growth]],$M$2,$M$3)</f>
        <v>3.0352060993562618E-2</v>
      </c>
      <c r="D727">
        <v>90</v>
      </c>
      <c r="E727" s="4">
        <f>STANDARDIZE(Table2[[#This Row],[speed]],$M$7,$M$8)</f>
        <v>0.81865556367611481</v>
      </c>
      <c r="F727">
        <v>80</v>
      </c>
      <c r="G727" s="4">
        <f>STANDARDIZE(Table2[[#This Row],[sp_attack]],$M$11,$M$12)</f>
        <v>0.26872037472744348</v>
      </c>
      <c r="H727">
        <v>50</v>
      </c>
      <c r="I727" s="4">
        <f>STANDARDIZE(Table2[[#This Row],[sp_defense]],$M$15,$M$16)</f>
        <v>-0.74837111094545838</v>
      </c>
    </row>
    <row r="728" spans="1:9">
      <c r="A728" t="s">
        <v>2474</v>
      </c>
      <c r="B728">
        <v>1059860</v>
      </c>
      <c r="C728" s="4">
        <f>STANDARDIZE(Table2[[#This Row],[experience_growth]],$M$2,$M$3)</f>
        <v>3.0352060993562618E-2</v>
      </c>
      <c r="D728">
        <v>60</v>
      </c>
      <c r="E728" s="4">
        <f>STANDARDIZE(Table2[[#This Row],[speed]],$M$7,$M$8)</f>
        <v>-0.21913158525493809</v>
      </c>
      <c r="F728">
        <v>80</v>
      </c>
      <c r="G728" s="4">
        <f>STANDARDIZE(Table2[[#This Row],[sp_attack]],$M$11,$M$12)</f>
        <v>0.26872037472744348</v>
      </c>
      <c r="H728">
        <v>90</v>
      </c>
      <c r="I728" s="4">
        <f>STANDARDIZE(Table2[[#This Row],[sp_defense]],$M$15,$M$16)</f>
        <v>0.68313995739439182</v>
      </c>
    </row>
    <row r="729" spans="1:9">
      <c r="A729" t="s">
        <v>2477</v>
      </c>
      <c r="B729">
        <v>1059860</v>
      </c>
      <c r="C729" s="4">
        <f>STANDARDIZE(Table2[[#This Row],[experience_growth]],$M$2,$M$3)</f>
        <v>3.0352060993562618E-2</v>
      </c>
      <c r="D729">
        <v>40</v>
      </c>
      <c r="E729" s="4">
        <f>STANDARDIZE(Table2[[#This Row],[speed]],$M$7,$M$8)</f>
        <v>-0.91098968454230667</v>
      </c>
      <c r="F729">
        <v>66</v>
      </c>
      <c r="G729" s="4">
        <f>STANDARDIZE(Table2[[#This Row],[sp_attack]],$M$11,$M$12)</f>
        <v>-0.16399505924635796</v>
      </c>
      <c r="H729">
        <v>56</v>
      </c>
      <c r="I729" s="4">
        <f>STANDARDIZE(Table2[[#This Row],[sp_defense]],$M$15,$M$16)</f>
        <v>-0.53364445069448085</v>
      </c>
    </row>
    <row r="730" spans="1:9">
      <c r="A730" t="s">
        <v>2480</v>
      </c>
      <c r="B730">
        <v>1059860</v>
      </c>
      <c r="C730" s="4">
        <f>STANDARDIZE(Table2[[#This Row],[experience_growth]],$M$2,$M$3)</f>
        <v>3.0352060993562618E-2</v>
      </c>
      <c r="D730">
        <v>50</v>
      </c>
      <c r="E730" s="4">
        <f>STANDARDIZE(Table2[[#This Row],[speed]],$M$7,$M$8)</f>
        <v>-0.56506063489862235</v>
      </c>
      <c r="F730">
        <v>91</v>
      </c>
      <c r="G730" s="4">
        <f>STANDARDIZE(Table2[[#This Row],[sp_attack]],$M$11,$M$12)</f>
        <v>0.60871107284971604</v>
      </c>
      <c r="H730">
        <v>81</v>
      </c>
      <c r="I730" s="4">
        <f>STANDARDIZE(Table2[[#This Row],[sp_defense]],$M$15,$M$16)</f>
        <v>0.36104996701792552</v>
      </c>
    </row>
    <row r="731" spans="1:9">
      <c r="A731" t="s">
        <v>2483</v>
      </c>
      <c r="B731">
        <v>1059860</v>
      </c>
      <c r="C731" s="4">
        <f>STANDARDIZE(Table2[[#This Row],[experience_growth]],$M$2,$M$3)</f>
        <v>3.0352060993562618E-2</v>
      </c>
      <c r="D731">
        <v>60</v>
      </c>
      <c r="E731" s="4">
        <f>STANDARDIZE(Table2[[#This Row],[speed]],$M$7,$M$8)</f>
        <v>-0.21913158525493809</v>
      </c>
      <c r="F731">
        <v>126</v>
      </c>
      <c r="G731" s="4">
        <f>STANDARDIZE(Table2[[#This Row],[sp_attack]],$M$11,$M$12)</f>
        <v>1.6904996577842195</v>
      </c>
      <c r="H731">
        <v>116</v>
      </c>
      <c r="I731" s="4">
        <f>STANDARDIZE(Table2[[#This Row],[sp_defense]],$M$15,$M$16)</f>
        <v>1.6136221518152944</v>
      </c>
    </row>
    <row r="732" spans="1:9">
      <c r="A732" t="s">
        <v>2487</v>
      </c>
      <c r="B732">
        <v>1000000</v>
      </c>
      <c r="C732" s="4">
        <f>STANDARDIZE(Table2[[#This Row],[experience_growth]],$M$2,$M$3)</f>
        <v>-0.34317567959862233</v>
      </c>
      <c r="D732">
        <v>65</v>
      </c>
      <c r="E732" s="4">
        <f>STANDARDIZE(Table2[[#This Row],[speed]],$M$7,$M$8)</f>
        <v>-4.6167060433095944E-2</v>
      </c>
      <c r="F732">
        <v>30</v>
      </c>
      <c r="G732" s="4">
        <f>STANDARDIZE(Table2[[#This Row],[sp_attack]],$M$11,$M$12)</f>
        <v>-1.2766918894647046</v>
      </c>
      <c r="H732">
        <v>30</v>
      </c>
      <c r="I732" s="4">
        <f>STANDARDIZE(Table2[[#This Row],[sp_defense]],$M$15,$M$16)</f>
        <v>-1.4641266451153834</v>
      </c>
    </row>
    <row r="733" spans="1:9">
      <c r="A733" t="s">
        <v>2490</v>
      </c>
      <c r="B733">
        <v>1000000</v>
      </c>
      <c r="C733" s="4">
        <f>STANDARDIZE(Table2[[#This Row],[experience_growth]],$M$2,$M$3)</f>
        <v>-0.34317567959862233</v>
      </c>
      <c r="D733">
        <v>75</v>
      </c>
      <c r="E733" s="4">
        <f>STANDARDIZE(Table2[[#This Row],[speed]],$M$7,$M$8)</f>
        <v>0.29976198921058833</v>
      </c>
      <c r="F733">
        <v>40</v>
      </c>
      <c r="G733" s="4">
        <f>STANDARDIZE(Table2[[#This Row],[sp_attack]],$M$11,$M$12)</f>
        <v>-0.96760943662627497</v>
      </c>
      <c r="H733">
        <v>50</v>
      </c>
      <c r="I733" s="4">
        <f>STANDARDIZE(Table2[[#This Row],[sp_defense]],$M$15,$M$16)</f>
        <v>-0.74837111094545838</v>
      </c>
    </row>
    <row r="734" spans="1:9">
      <c r="A734" t="s">
        <v>2494</v>
      </c>
      <c r="B734">
        <v>1000000</v>
      </c>
      <c r="C734" s="4">
        <f>STANDARDIZE(Table2[[#This Row],[experience_growth]],$M$2,$M$3)</f>
        <v>-0.34317567959862233</v>
      </c>
      <c r="D734">
        <v>60</v>
      </c>
      <c r="E734" s="4">
        <f>STANDARDIZE(Table2[[#This Row],[speed]],$M$7,$M$8)</f>
        <v>-0.21913158525493809</v>
      </c>
      <c r="F734">
        <v>75</v>
      </c>
      <c r="G734" s="4">
        <f>STANDARDIZE(Table2[[#This Row],[sp_attack]],$M$11,$M$12)</f>
        <v>0.11417914830822867</v>
      </c>
      <c r="H734">
        <v>75</v>
      </c>
      <c r="I734" s="4">
        <f>STANDARDIZE(Table2[[#This Row],[sp_defense]],$M$15,$M$16)</f>
        <v>0.14632330676694802</v>
      </c>
    </row>
    <row r="735" spans="1:9">
      <c r="A735" t="s">
        <v>2498</v>
      </c>
      <c r="B735">
        <v>1000000</v>
      </c>
      <c r="C735" s="4">
        <f>STANDARDIZE(Table2[[#This Row],[experience_growth]],$M$2,$M$3)</f>
        <v>-0.34317567959862233</v>
      </c>
      <c r="D735">
        <v>45</v>
      </c>
      <c r="E735" s="4">
        <f>STANDARDIZE(Table2[[#This Row],[speed]],$M$7,$M$8)</f>
        <v>-0.73802515972046456</v>
      </c>
      <c r="F735">
        <v>30</v>
      </c>
      <c r="G735" s="4">
        <f>STANDARDIZE(Table2[[#This Row],[sp_attack]],$M$11,$M$12)</f>
        <v>-1.2766918894647046</v>
      </c>
      <c r="H735">
        <v>30</v>
      </c>
      <c r="I735" s="4">
        <f>STANDARDIZE(Table2[[#This Row],[sp_defense]],$M$15,$M$16)</f>
        <v>-1.4641266451153834</v>
      </c>
    </row>
    <row r="736" spans="1:9">
      <c r="A736" t="s">
        <v>2501</v>
      </c>
      <c r="B736">
        <v>1000000</v>
      </c>
      <c r="C736" s="4">
        <f>STANDARDIZE(Table2[[#This Row],[experience_growth]],$M$2,$M$3)</f>
        <v>-0.34317567959862233</v>
      </c>
      <c r="D736">
        <v>45</v>
      </c>
      <c r="E736" s="4">
        <f>STANDARDIZE(Table2[[#This Row],[speed]],$M$7,$M$8)</f>
        <v>-0.73802515972046456</v>
      </c>
      <c r="F736">
        <v>55</v>
      </c>
      <c r="G736" s="4">
        <f>STANDARDIZE(Table2[[#This Row],[sp_attack]],$M$11,$M$12)</f>
        <v>-0.50398575736863049</v>
      </c>
      <c r="H736">
        <v>60</v>
      </c>
      <c r="I736" s="4">
        <f>STANDARDIZE(Table2[[#This Row],[sp_defense]],$M$15,$M$16)</f>
        <v>-0.39049334386049583</v>
      </c>
    </row>
    <row r="737" spans="1:9">
      <c r="A737" t="s">
        <v>2505</v>
      </c>
      <c r="B737">
        <v>1000000</v>
      </c>
      <c r="C737" s="4">
        <f>STANDARDIZE(Table2[[#This Row],[experience_growth]],$M$2,$M$3)</f>
        <v>-0.34317567959862233</v>
      </c>
      <c r="D737">
        <v>46</v>
      </c>
      <c r="E737" s="4">
        <f>STANDARDIZE(Table2[[#This Row],[speed]],$M$7,$M$8)</f>
        <v>-0.70343225475609605</v>
      </c>
      <c r="F737">
        <v>55</v>
      </c>
      <c r="G737" s="4">
        <f>STANDARDIZE(Table2[[#This Row],[sp_attack]],$M$11,$M$12)</f>
        <v>-0.50398575736863049</v>
      </c>
      <c r="H737">
        <v>45</v>
      </c>
      <c r="I737" s="4">
        <f>STANDARDIZE(Table2[[#This Row],[sp_defense]],$M$15,$M$16)</f>
        <v>-0.9273099944879396</v>
      </c>
    </row>
    <row r="738" spans="1:9">
      <c r="A738" t="s">
        <v>2509</v>
      </c>
      <c r="B738">
        <v>1000000</v>
      </c>
      <c r="C738" s="4">
        <f>STANDARDIZE(Table2[[#This Row],[experience_growth]],$M$2,$M$3)</f>
        <v>-0.34317567959862233</v>
      </c>
      <c r="D738">
        <v>36</v>
      </c>
      <c r="E738" s="4">
        <f>STANDARDIZE(Table2[[#This Row],[speed]],$M$7,$M$8)</f>
        <v>-1.0493613043997805</v>
      </c>
      <c r="F738">
        <v>55</v>
      </c>
      <c r="G738" s="4">
        <f>STANDARDIZE(Table2[[#This Row],[sp_attack]],$M$11,$M$12)</f>
        <v>-0.50398575736863049</v>
      </c>
      <c r="H738">
        <v>75</v>
      </c>
      <c r="I738" s="4">
        <f>STANDARDIZE(Table2[[#This Row],[sp_defense]],$M$15,$M$16)</f>
        <v>0.14632330676694802</v>
      </c>
    </row>
    <row r="739" spans="1:9">
      <c r="A739" t="s">
        <v>2512</v>
      </c>
      <c r="B739">
        <v>1000000</v>
      </c>
      <c r="C739" s="4">
        <f>STANDARDIZE(Table2[[#This Row],[experience_growth]],$M$2,$M$3)</f>
        <v>-0.34317567959862233</v>
      </c>
      <c r="D739">
        <v>43</v>
      </c>
      <c r="E739" s="4">
        <f>STANDARDIZE(Table2[[#This Row],[speed]],$M$7,$M$8)</f>
        <v>-0.80721096964920136</v>
      </c>
      <c r="F739">
        <v>145</v>
      </c>
      <c r="G739" s="4">
        <f>STANDARDIZE(Table2[[#This Row],[sp_attack]],$M$11,$M$12)</f>
        <v>2.2777563181772358</v>
      </c>
      <c r="H739">
        <v>75</v>
      </c>
      <c r="I739" s="4">
        <f>STANDARDIZE(Table2[[#This Row],[sp_defense]],$M$15,$M$16)</f>
        <v>0.14632330676694802</v>
      </c>
    </row>
    <row r="740" spans="1:9">
      <c r="A740" t="s">
        <v>2516</v>
      </c>
      <c r="B740">
        <v>1000000</v>
      </c>
      <c r="C740" s="4">
        <f>STANDARDIZE(Table2[[#This Row],[experience_growth]],$M$2,$M$3)</f>
        <v>-0.34317567959862233</v>
      </c>
      <c r="D740">
        <v>63</v>
      </c>
      <c r="E740" s="4">
        <f>STANDARDIZE(Table2[[#This Row],[speed]],$M$7,$M$8)</f>
        <v>-0.1153528703618328</v>
      </c>
      <c r="F740">
        <v>42</v>
      </c>
      <c r="G740" s="4">
        <f>STANDARDIZE(Table2[[#This Row],[sp_attack]],$M$11,$M$12)</f>
        <v>-0.90579294605858895</v>
      </c>
      <c r="H740">
        <v>47</v>
      </c>
      <c r="I740" s="4">
        <f>STANDARDIZE(Table2[[#This Row],[sp_defense]],$M$15,$M$16)</f>
        <v>-0.85573444107094709</v>
      </c>
    </row>
    <row r="741" spans="1:9">
      <c r="A741" t="s">
        <v>2519</v>
      </c>
      <c r="B741">
        <v>1000000</v>
      </c>
      <c r="C741" s="4">
        <f>STANDARDIZE(Table2[[#This Row],[experience_growth]],$M$2,$M$3)</f>
        <v>-0.34317567959862233</v>
      </c>
      <c r="D741">
        <v>43</v>
      </c>
      <c r="E741" s="4">
        <f>STANDARDIZE(Table2[[#This Row],[speed]],$M$7,$M$8)</f>
        <v>-0.80721096964920136</v>
      </c>
      <c r="F741">
        <v>62</v>
      </c>
      <c r="G741" s="4">
        <f>STANDARDIZE(Table2[[#This Row],[sp_attack]],$M$11,$M$12)</f>
        <v>-0.28762804038172979</v>
      </c>
      <c r="H741">
        <v>67</v>
      </c>
      <c r="I741" s="4">
        <f>STANDARDIZE(Table2[[#This Row],[sp_defense]],$M$15,$M$16)</f>
        <v>-0.13997890690102202</v>
      </c>
    </row>
    <row r="742" spans="1:9">
      <c r="A742" t="s">
        <v>2523</v>
      </c>
      <c r="B742">
        <v>1000000</v>
      </c>
      <c r="C742" s="4">
        <f>STANDARDIZE(Table2[[#This Row],[experience_growth]],$M$2,$M$3)</f>
        <v>-0.34317567959862233</v>
      </c>
      <c r="D742">
        <v>93</v>
      </c>
      <c r="E742" s="4">
        <f>STANDARDIZE(Table2[[#This Row],[speed]],$M$7,$M$8)</f>
        <v>0.92243427856922011</v>
      </c>
      <c r="F742">
        <v>98</v>
      </c>
      <c r="G742" s="4">
        <f>STANDARDIZE(Table2[[#This Row],[sp_attack]],$M$11,$M$12)</f>
        <v>0.82506878983661669</v>
      </c>
      <c r="H742">
        <v>70</v>
      </c>
      <c r="I742" s="4">
        <f>STANDARDIZE(Table2[[#This Row],[sp_defense]],$M$15,$M$16)</f>
        <v>-3.2615576775533256E-2</v>
      </c>
    </row>
    <row r="743" spans="1:9">
      <c r="A743" t="s">
        <v>2527</v>
      </c>
      <c r="B743">
        <v>1000000</v>
      </c>
      <c r="C743" s="4">
        <f>STANDARDIZE(Table2[[#This Row],[experience_growth]],$M$2,$M$3)</f>
        <v>-0.34317567959862233</v>
      </c>
      <c r="D743">
        <v>84</v>
      </c>
      <c r="E743" s="4">
        <f>STANDARDIZE(Table2[[#This Row],[speed]],$M$7,$M$8)</f>
        <v>0.61109813388990419</v>
      </c>
      <c r="F743">
        <v>55</v>
      </c>
      <c r="G743" s="4">
        <f>STANDARDIZE(Table2[[#This Row],[sp_attack]],$M$11,$M$12)</f>
        <v>-0.50398575736863049</v>
      </c>
      <c r="H743">
        <v>40</v>
      </c>
      <c r="I743" s="4">
        <f>STANDARDIZE(Table2[[#This Row],[sp_defense]],$M$15,$M$16)</f>
        <v>-1.1062488780304209</v>
      </c>
    </row>
    <row r="744" spans="1:9">
      <c r="A744" t="s">
        <v>2529</v>
      </c>
      <c r="B744">
        <v>1000000</v>
      </c>
      <c r="C744" s="4">
        <f>STANDARDIZE(Table2[[#This Row],[experience_growth]],$M$2,$M$3)</f>
        <v>-0.34317567959862233</v>
      </c>
      <c r="D744">
        <v>124</v>
      </c>
      <c r="E744" s="4">
        <f>STANDARDIZE(Table2[[#This Row],[speed]],$M$7,$M$8)</f>
        <v>1.9948143324646415</v>
      </c>
      <c r="F744">
        <v>95</v>
      </c>
      <c r="G744" s="4">
        <f>STANDARDIZE(Table2[[#This Row],[sp_attack]],$M$11,$M$12)</f>
        <v>0.73234405398508784</v>
      </c>
      <c r="H744">
        <v>70</v>
      </c>
      <c r="I744" s="4">
        <f>STANDARDIZE(Table2[[#This Row],[sp_defense]],$M$15,$M$16)</f>
        <v>-3.2615576775533256E-2</v>
      </c>
    </row>
    <row r="745" spans="1:9">
      <c r="A745" t="s">
        <v>2532</v>
      </c>
      <c r="B745">
        <v>1000000</v>
      </c>
      <c r="C745" s="4">
        <f>STANDARDIZE(Table2[[#This Row],[experience_growth]],$M$2,$M$3)</f>
        <v>-0.34317567959862233</v>
      </c>
      <c r="D745">
        <v>60</v>
      </c>
      <c r="E745" s="4">
        <f>STANDARDIZE(Table2[[#This Row],[speed]],$M$7,$M$8)</f>
        <v>-0.21913158525493809</v>
      </c>
      <c r="F745">
        <v>30</v>
      </c>
      <c r="G745" s="4">
        <f>STANDARDIZE(Table2[[#This Row],[sp_attack]],$M$11,$M$12)</f>
        <v>-1.2766918894647046</v>
      </c>
      <c r="H745">
        <v>40</v>
      </c>
      <c r="I745" s="4">
        <f>STANDARDIZE(Table2[[#This Row],[sp_defense]],$M$15,$M$16)</f>
        <v>-1.1062488780304209</v>
      </c>
    </row>
    <row r="746" spans="1:9">
      <c r="A746" t="s">
        <v>2536</v>
      </c>
      <c r="B746">
        <v>1000000</v>
      </c>
      <c r="C746" s="4">
        <f>STANDARDIZE(Table2[[#This Row],[experience_growth]],$M$2,$M$3)</f>
        <v>-0.34317567959862233</v>
      </c>
      <c r="D746">
        <v>82</v>
      </c>
      <c r="E746" s="4">
        <f>STANDARDIZE(Table2[[#This Row],[speed]],$M$7,$M$8)</f>
        <v>0.5419123239611674</v>
      </c>
      <c r="F746">
        <v>55</v>
      </c>
      <c r="G746" s="4">
        <f>STANDARDIZE(Table2[[#This Row],[sp_attack]],$M$11,$M$12)</f>
        <v>-0.50398575736863049</v>
      </c>
      <c r="H746">
        <v>75</v>
      </c>
      <c r="I746" s="4">
        <f>STANDARDIZE(Table2[[#This Row],[sp_defense]],$M$15,$M$16)</f>
        <v>0.14632330676694802</v>
      </c>
    </row>
    <row r="747" spans="1:9">
      <c r="A747" t="s">
        <v>2540</v>
      </c>
      <c r="B747">
        <v>800000</v>
      </c>
      <c r="C747" s="4">
        <f>STANDARDIZE(Table2[[#This Row],[experience_growth]],$M$2,$M$3)</f>
        <v>-1.5911801586904533</v>
      </c>
      <c r="D747">
        <v>30</v>
      </c>
      <c r="E747" s="4">
        <f>STANDARDIZE(Table2[[#This Row],[speed]],$M$7,$M$8)</f>
        <v>-1.2569187341859909</v>
      </c>
      <c r="F747">
        <v>140</v>
      </c>
      <c r="G747" s="4">
        <f>STANDARDIZE(Table2[[#This Row],[sp_attack]],$M$11,$M$12)</f>
        <v>2.1232150917580213</v>
      </c>
      <c r="H747">
        <v>135</v>
      </c>
      <c r="I747" s="4">
        <f>STANDARDIZE(Table2[[#This Row],[sp_defense]],$M$15,$M$16)</f>
        <v>2.2935899092767231</v>
      </c>
    </row>
    <row r="748" spans="1:9">
      <c r="A748" t="s">
        <v>2544</v>
      </c>
      <c r="B748">
        <v>1000000</v>
      </c>
      <c r="C748" s="4">
        <f>STANDARDIZE(Table2[[#This Row],[experience_growth]],$M$2,$M$3)</f>
        <v>-0.34317567959862233</v>
      </c>
      <c r="D748">
        <v>45</v>
      </c>
      <c r="E748" s="4">
        <f>STANDARDIZE(Table2[[#This Row],[speed]],$M$7,$M$8)</f>
        <v>-0.73802515972046456</v>
      </c>
      <c r="F748">
        <v>43</v>
      </c>
      <c r="G748" s="4">
        <f>STANDARDIZE(Table2[[#This Row],[sp_attack]],$M$11,$M$12)</f>
        <v>-0.874884700774746</v>
      </c>
      <c r="H748">
        <v>52</v>
      </c>
      <c r="I748" s="4">
        <f>STANDARDIZE(Table2[[#This Row],[sp_defense]],$M$15,$M$16)</f>
        <v>-0.67679555752846587</v>
      </c>
    </row>
    <row r="749" spans="1:9">
      <c r="A749" t="s">
        <v>2546</v>
      </c>
      <c r="B749">
        <v>1000000</v>
      </c>
      <c r="C749" s="4">
        <f>STANDARDIZE(Table2[[#This Row],[experience_growth]],$M$2,$M$3)</f>
        <v>-0.34317567959862233</v>
      </c>
      <c r="D749">
        <v>35</v>
      </c>
      <c r="E749" s="4">
        <f>STANDARDIZE(Table2[[#This Row],[speed]],$M$7,$M$8)</f>
        <v>-1.0839542093641488</v>
      </c>
      <c r="F749">
        <v>53</v>
      </c>
      <c r="G749" s="4">
        <f>STANDARDIZE(Table2[[#This Row],[sp_attack]],$M$11,$M$12)</f>
        <v>-0.56580224793631639</v>
      </c>
      <c r="H749">
        <v>142</v>
      </c>
      <c r="I749" s="4">
        <f>STANDARDIZE(Table2[[#This Row],[sp_defense]],$M$15,$M$16)</f>
        <v>2.544104346236197</v>
      </c>
    </row>
    <row r="750" spans="1:9">
      <c r="A750" t="s">
        <v>2550</v>
      </c>
      <c r="B750">
        <v>1000000</v>
      </c>
      <c r="C750" s="4">
        <f>STANDARDIZE(Table2[[#This Row],[experience_growth]],$M$2,$M$3)</f>
        <v>-0.34317567959862233</v>
      </c>
      <c r="D750">
        <v>45</v>
      </c>
      <c r="E750" s="4">
        <f>STANDARDIZE(Table2[[#This Row],[speed]],$M$7,$M$8)</f>
        <v>-0.73802515972046456</v>
      </c>
      <c r="F750">
        <v>45</v>
      </c>
      <c r="G750" s="4">
        <f>STANDARDIZE(Table2[[#This Row],[sp_attack]],$M$11,$M$12)</f>
        <v>-0.8130682102070601</v>
      </c>
      <c r="H750">
        <v>55</v>
      </c>
      <c r="I750" s="4">
        <f>STANDARDIZE(Table2[[#This Row],[sp_defense]],$M$15,$M$16)</f>
        <v>-0.56943222740297705</v>
      </c>
    </row>
    <row r="751" spans="1:9">
      <c r="A751" t="s">
        <v>2553</v>
      </c>
      <c r="B751">
        <v>1000000</v>
      </c>
      <c r="C751" s="4">
        <f>STANDARDIZE(Table2[[#This Row],[experience_growth]],$M$2,$M$3)</f>
        <v>-0.34317567959862233</v>
      </c>
      <c r="D751">
        <v>35</v>
      </c>
      <c r="E751" s="4">
        <f>STANDARDIZE(Table2[[#This Row],[speed]],$M$7,$M$8)</f>
        <v>-1.0839542093641488</v>
      </c>
      <c r="F751">
        <v>55</v>
      </c>
      <c r="G751" s="4">
        <f>STANDARDIZE(Table2[[#This Row],[sp_attack]],$M$11,$M$12)</f>
        <v>-0.50398575736863049</v>
      </c>
      <c r="H751">
        <v>85</v>
      </c>
      <c r="I751" s="4">
        <f>STANDARDIZE(Table2[[#This Row],[sp_defense]],$M$15,$M$16)</f>
        <v>0.5042010738519106</v>
      </c>
    </row>
    <row r="752" spans="1:9">
      <c r="A752" t="s">
        <v>2557</v>
      </c>
      <c r="B752">
        <v>1000000</v>
      </c>
      <c r="C752" s="4">
        <f>STANDARDIZE(Table2[[#This Row],[experience_growth]],$M$2,$M$3)</f>
        <v>-0.34317567959862233</v>
      </c>
      <c r="D752">
        <v>27</v>
      </c>
      <c r="E752" s="4">
        <f>STANDARDIZE(Table2[[#This Row],[speed]],$M$7,$M$8)</f>
        <v>-1.3606974490790962</v>
      </c>
      <c r="F752">
        <v>40</v>
      </c>
      <c r="G752" s="4">
        <f>STANDARDIZE(Table2[[#This Row],[sp_attack]],$M$11,$M$12)</f>
        <v>-0.96760943662627497</v>
      </c>
      <c r="H752">
        <v>72</v>
      </c>
      <c r="I752" s="4">
        <f>STANDARDIZE(Table2[[#This Row],[sp_defense]],$M$15,$M$16)</f>
        <v>3.8959976641459254E-2</v>
      </c>
    </row>
    <row r="753" spans="1:9">
      <c r="A753" t="s">
        <v>2559</v>
      </c>
      <c r="B753">
        <v>1000000</v>
      </c>
      <c r="C753" s="4">
        <f>STANDARDIZE(Table2[[#This Row],[experience_growth]],$M$2,$M$3)</f>
        <v>-0.34317567959862233</v>
      </c>
      <c r="D753">
        <v>42</v>
      </c>
      <c r="E753" s="4">
        <f>STANDARDIZE(Table2[[#This Row],[speed]],$M$7,$M$8)</f>
        <v>-0.84180387461356976</v>
      </c>
      <c r="F753">
        <v>50</v>
      </c>
      <c r="G753" s="4">
        <f>STANDARDIZE(Table2[[#This Row],[sp_attack]],$M$11,$M$12)</f>
        <v>-0.65852698378784535</v>
      </c>
      <c r="H753">
        <v>132</v>
      </c>
      <c r="I753" s="4">
        <f>STANDARDIZE(Table2[[#This Row],[sp_defense]],$M$15,$M$16)</f>
        <v>2.1862265791512345</v>
      </c>
    </row>
    <row r="754" spans="1:9">
      <c r="A754" t="s">
        <v>2563</v>
      </c>
      <c r="B754">
        <v>1000000</v>
      </c>
      <c r="C754" s="4">
        <f>STANDARDIZE(Table2[[#This Row],[experience_growth]],$M$2,$M$3)</f>
        <v>-0.34317567959862233</v>
      </c>
      <c r="D754">
        <v>35</v>
      </c>
      <c r="E754" s="4">
        <f>STANDARDIZE(Table2[[#This Row],[speed]],$M$7,$M$8)</f>
        <v>-1.0839542093641488</v>
      </c>
      <c r="F754">
        <v>50</v>
      </c>
      <c r="G754" s="4">
        <f>STANDARDIZE(Table2[[#This Row],[sp_attack]],$M$11,$M$12)</f>
        <v>-0.65852698378784535</v>
      </c>
      <c r="H754">
        <v>35</v>
      </c>
      <c r="I754" s="4">
        <f>STANDARDIZE(Table2[[#This Row],[sp_defense]],$M$15,$M$16)</f>
        <v>-1.2851877615729022</v>
      </c>
    </row>
    <row r="755" spans="1:9">
      <c r="A755" t="s">
        <v>2566</v>
      </c>
      <c r="B755">
        <v>1000000</v>
      </c>
      <c r="C755" s="4">
        <f>STANDARDIZE(Table2[[#This Row],[experience_growth]],$M$2,$M$3)</f>
        <v>-0.34317567959862233</v>
      </c>
      <c r="D755">
        <v>45</v>
      </c>
      <c r="E755" s="4">
        <f>STANDARDIZE(Table2[[#This Row],[speed]],$M$7,$M$8)</f>
        <v>-0.73802515972046456</v>
      </c>
      <c r="F755">
        <v>80</v>
      </c>
      <c r="G755" s="4">
        <f>STANDARDIZE(Table2[[#This Row],[sp_attack]],$M$11,$M$12)</f>
        <v>0.26872037472744348</v>
      </c>
      <c r="H755">
        <v>90</v>
      </c>
      <c r="I755" s="4">
        <f>STANDARDIZE(Table2[[#This Row],[sp_defense]],$M$15,$M$16)</f>
        <v>0.68313995739439182</v>
      </c>
    </row>
    <row r="756" spans="1:9">
      <c r="A756" t="s">
        <v>2570</v>
      </c>
      <c r="B756">
        <v>1000000</v>
      </c>
      <c r="C756" s="4">
        <f>STANDARDIZE(Table2[[#This Row],[experience_growth]],$M$2,$M$3)</f>
        <v>-0.34317567959862233</v>
      </c>
      <c r="D756">
        <v>15</v>
      </c>
      <c r="E756" s="4">
        <f>STANDARDIZE(Table2[[#This Row],[speed]],$M$7,$M$8)</f>
        <v>-1.7758123086515174</v>
      </c>
      <c r="F756">
        <v>65</v>
      </c>
      <c r="G756" s="4">
        <f>STANDARDIZE(Table2[[#This Row],[sp_attack]],$M$11,$M$12)</f>
        <v>-0.19490330453020094</v>
      </c>
      <c r="H756">
        <v>75</v>
      </c>
      <c r="I756" s="4">
        <f>STANDARDIZE(Table2[[#This Row],[sp_defense]],$M$15,$M$16)</f>
        <v>0.14632330676694802</v>
      </c>
    </row>
    <row r="757" spans="1:9">
      <c r="A757" t="s">
        <v>2572</v>
      </c>
      <c r="B757">
        <v>1000000</v>
      </c>
      <c r="C757" s="4">
        <f>STANDARDIZE(Table2[[#This Row],[experience_growth]],$M$2,$M$3)</f>
        <v>-0.34317567959862233</v>
      </c>
      <c r="D757">
        <v>30</v>
      </c>
      <c r="E757" s="4">
        <f>STANDARDIZE(Table2[[#This Row],[speed]],$M$7,$M$8)</f>
        <v>-1.2569187341859909</v>
      </c>
      <c r="F757">
        <v>90</v>
      </c>
      <c r="G757" s="4">
        <f>STANDARDIZE(Table2[[#This Row],[sp_attack]],$M$11,$M$12)</f>
        <v>0.57780282756587309</v>
      </c>
      <c r="H757">
        <v>100</v>
      </c>
      <c r="I757" s="4">
        <f>STANDARDIZE(Table2[[#This Row],[sp_defense]],$M$15,$M$16)</f>
        <v>1.0410177244793544</v>
      </c>
    </row>
    <row r="758" spans="1:9">
      <c r="A758" t="s">
        <v>2576</v>
      </c>
      <c r="B758">
        <v>1000000</v>
      </c>
      <c r="C758" s="4">
        <f>STANDARDIZE(Table2[[#This Row],[experience_growth]],$M$2,$M$3)</f>
        <v>-0.34317567959862233</v>
      </c>
      <c r="D758">
        <v>77</v>
      </c>
      <c r="E758" s="4">
        <f>STANDARDIZE(Table2[[#This Row],[speed]],$M$7,$M$8)</f>
        <v>0.36894779913932518</v>
      </c>
      <c r="F758">
        <v>71</v>
      </c>
      <c r="G758" s="4">
        <f>STANDARDIZE(Table2[[#This Row],[sp_attack]],$M$11,$M$12)</f>
        <v>-9.4538328271431722E-3</v>
      </c>
      <c r="H758">
        <v>40</v>
      </c>
      <c r="I758" s="4">
        <f>STANDARDIZE(Table2[[#This Row],[sp_defense]],$M$15,$M$16)</f>
        <v>-1.1062488780304209</v>
      </c>
    </row>
    <row r="759" spans="1:9">
      <c r="A759" t="s">
        <v>2578</v>
      </c>
      <c r="B759">
        <v>1000000</v>
      </c>
      <c r="C759" s="4">
        <f>STANDARDIZE(Table2[[#This Row],[experience_growth]],$M$2,$M$3)</f>
        <v>-0.34317567959862233</v>
      </c>
      <c r="D759">
        <v>117</v>
      </c>
      <c r="E759" s="4">
        <f>STANDARDIZE(Table2[[#This Row],[speed]],$M$7,$M$8)</f>
        <v>1.7526639977140623</v>
      </c>
      <c r="F759">
        <v>111</v>
      </c>
      <c r="G759" s="4">
        <f>STANDARDIZE(Table2[[#This Row],[sp_attack]],$M$11,$M$12)</f>
        <v>1.2268759785265753</v>
      </c>
      <c r="H759">
        <v>60</v>
      </c>
      <c r="I759" s="4">
        <f>STANDARDIZE(Table2[[#This Row],[sp_defense]],$M$15,$M$16)</f>
        <v>-0.39049334386049583</v>
      </c>
    </row>
    <row r="760" spans="1:9">
      <c r="A760" t="s">
        <v>2582</v>
      </c>
      <c r="B760">
        <v>1000000</v>
      </c>
      <c r="C760" s="4">
        <f>STANDARDIZE(Table2[[#This Row],[experience_growth]],$M$2,$M$3)</f>
        <v>-0.34317567959862233</v>
      </c>
      <c r="D760">
        <v>50</v>
      </c>
      <c r="E760" s="4">
        <f>STANDARDIZE(Table2[[#This Row],[speed]],$M$7,$M$8)</f>
        <v>-0.56506063489862235</v>
      </c>
      <c r="F760">
        <v>45</v>
      </c>
      <c r="G760" s="4">
        <f>STANDARDIZE(Table2[[#This Row],[sp_attack]],$M$11,$M$12)</f>
        <v>-0.8130682102070601</v>
      </c>
      <c r="H760">
        <v>50</v>
      </c>
      <c r="I760" s="4">
        <f>STANDARDIZE(Table2[[#This Row],[sp_defense]],$M$15,$M$16)</f>
        <v>-0.74837111094545838</v>
      </c>
    </row>
    <row r="761" spans="1:9">
      <c r="A761" t="s">
        <v>2586</v>
      </c>
      <c r="B761">
        <v>1000000</v>
      </c>
      <c r="C761" s="4">
        <f>STANDARDIZE(Table2[[#This Row],[experience_growth]],$M$2,$M$3)</f>
        <v>-0.34317567959862233</v>
      </c>
      <c r="D761">
        <v>60</v>
      </c>
      <c r="E761" s="4">
        <f>STANDARDIZE(Table2[[#This Row],[speed]],$M$7,$M$8)</f>
        <v>-0.21913158525493809</v>
      </c>
      <c r="F761">
        <v>55</v>
      </c>
      <c r="G761" s="4">
        <f>STANDARDIZE(Table2[[#This Row],[sp_attack]],$M$11,$M$12)</f>
        <v>-0.50398575736863049</v>
      </c>
      <c r="H761">
        <v>60</v>
      </c>
      <c r="I761" s="4">
        <f>STANDARDIZE(Table2[[#This Row],[sp_defense]],$M$15,$M$16)</f>
        <v>-0.39049334386049583</v>
      </c>
    </row>
    <row r="762" spans="1:9">
      <c r="A762" t="s">
        <v>2589</v>
      </c>
      <c r="B762">
        <v>1059860</v>
      </c>
      <c r="C762" s="4">
        <f>STANDARDIZE(Table2[[#This Row],[experience_growth]],$M$2,$M$3)</f>
        <v>3.0352060993562618E-2</v>
      </c>
      <c r="D762">
        <v>32</v>
      </c>
      <c r="E762" s="4">
        <f>STANDARDIZE(Table2[[#This Row],[speed]],$M$7,$M$8)</f>
        <v>-1.1877329242572541</v>
      </c>
      <c r="F762">
        <v>30</v>
      </c>
      <c r="G762" s="4">
        <f>STANDARDIZE(Table2[[#This Row],[sp_attack]],$M$11,$M$12)</f>
        <v>-1.2766918894647046</v>
      </c>
      <c r="H762">
        <v>38</v>
      </c>
      <c r="I762" s="4">
        <f>STANDARDIZE(Table2[[#This Row],[sp_defense]],$M$15,$M$16)</f>
        <v>-1.1778244314474133</v>
      </c>
    </row>
    <row r="763" spans="1:9">
      <c r="A763" t="s">
        <v>2591</v>
      </c>
      <c r="B763">
        <v>1059860</v>
      </c>
      <c r="C763" s="4">
        <f>STANDARDIZE(Table2[[#This Row],[experience_growth]],$M$2,$M$3)</f>
        <v>3.0352060993562618E-2</v>
      </c>
      <c r="D763">
        <v>62</v>
      </c>
      <c r="E763" s="4">
        <f>STANDARDIZE(Table2[[#This Row],[speed]],$M$7,$M$8)</f>
        <v>-0.14994577532620124</v>
      </c>
      <c r="F763">
        <v>40</v>
      </c>
      <c r="G763" s="4">
        <f>STANDARDIZE(Table2[[#This Row],[sp_attack]],$M$11,$M$12)</f>
        <v>-0.96760943662627497</v>
      </c>
      <c r="H763">
        <v>48</v>
      </c>
      <c r="I763" s="4">
        <f>STANDARDIZE(Table2[[#This Row],[sp_defense]],$M$15,$M$16)</f>
        <v>-0.81994666436245089</v>
      </c>
    </row>
    <row r="764" spans="1:9">
      <c r="A764" t="s">
        <v>2594</v>
      </c>
      <c r="B764">
        <v>1059860</v>
      </c>
      <c r="C764" s="4">
        <f>STANDARDIZE(Table2[[#This Row],[experience_growth]],$M$2,$M$3)</f>
        <v>3.0352060993562618E-2</v>
      </c>
      <c r="D764">
        <v>72</v>
      </c>
      <c r="E764" s="4">
        <f>STANDARDIZE(Table2[[#This Row],[speed]],$M$7,$M$8)</f>
        <v>0.19598327431748305</v>
      </c>
      <c r="F764">
        <v>50</v>
      </c>
      <c r="G764" s="4">
        <f>STANDARDIZE(Table2[[#This Row],[sp_attack]],$M$11,$M$12)</f>
        <v>-0.65852698378784535</v>
      </c>
      <c r="H764">
        <v>98</v>
      </c>
      <c r="I764" s="4">
        <f>STANDARDIZE(Table2[[#This Row],[sp_defense]],$M$15,$M$16)</f>
        <v>0.96944217106236186</v>
      </c>
    </row>
    <row r="765" spans="1:9">
      <c r="A765" t="s">
        <v>2598</v>
      </c>
      <c r="B765">
        <v>800000</v>
      </c>
      <c r="C765" s="4">
        <f>STANDARDIZE(Table2[[#This Row],[experience_growth]],$M$2,$M$3)</f>
        <v>-1.5911801586904533</v>
      </c>
      <c r="D765">
        <v>100</v>
      </c>
      <c r="E765" s="4">
        <f>STANDARDIZE(Table2[[#This Row],[speed]],$M$7,$M$8)</f>
        <v>1.164584613319799</v>
      </c>
      <c r="F765">
        <v>82</v>
      </c>
      <c r="G765" s="4">
        <f>STANDARDIZE(Table2[[#This Row],[sp_attack]],$M$11,$M$12)</f>
        <v>0.33053686529512938</v>
      </c>
      <c r="H765">
        <v>110</v>
      </c>
      <c r="I765" s="4">
        <f>STANDARDIZE(Table2[[#This Row],[sp_defense]],$M$15,$M$16)</f>
        <v>1.398895491564317</v>
      </c>
    </row>
    <row r="766" spans="1:9">
      <c r="A766" t="s">
        <v>2602</v>
      </c>
      <c r="B766">
        <v>1250000</v>
      </c>
      <c r="C766" s="4">
        <f>STANDARDIZE(Table2[[#This Row],[experience_growth]],$M$2,$M$3)</f>
        <v>1.2168299192661662</v>
      </c>
      <c r="D766">
        <v>60</v>
      </c>
      <c r="E766" s="4">
        <f>STANDARDIZE(Table2[[#This Row],[speed]],$M$7,$M$8)</f>
        <v>-0.21913158525493809</v>
      </c>
      <c r="F766">
        <v>90</v>
      </c>
      <c r="G766" s="4">
        <f>STANDARDIZE(Table2[[#This Row],[sp_attack]],$M$11,$M$12)</f>
        <v>0.57780282756587309</v>
      </c>
      <c r="H766">
        <v>110</v>
      </c>
      <c r="I766" s="4">
        <f>STANDARDIZE(Table2[[#This Row],[sp_defense]],$M$15,$M$16)</f>
        <v>1.398895491564317</v>
      </c>
    </row>
    <row r="767" spans="1:9">
      <c r="A767" t="s">
        <v>2606</v>
      </c>
      <c r="B767">
        <v>1250000</v>
      </c>
      <c r="C767" s="4">
        <f>STANDARDIZE(Table2[[#This Row],[experience_growth]],$M$2,$M$3)</f>
        <v>1.2168299192661662</v>
      </c>
      <c r="D767">
        <v>80</v>
      </c>
      <c r="E767" s="4">
        <f>STANDARDIZE(Table2[[#This Row],[speed]],$M$7,$M$8)</f>
        <v>0.47272651403243049</v>
      </c>
      <c r="F767">
        <v>40</v>
      </c>
      <c r="G767" s="4">
        <f>STANDARDIZE(Table2[[#This Row],[sp_attack]],$M$11,$M$12)</f>
        <v>-0.96760943662627497</v>
      </c>
      <c r="H767">
        <v>60</v>
      </c>
      <c r="I767" s="4">
        <f>STANDARDIZE(Table2[[#This Row],[sp_defense]],$M$15,$M$16)</f>
        <v>-0.39049334386049583</v>
      </c>
    </row>
    <row r="768" spans="1:9">
      <c r="A768" t="s">
        <v>2610</v>
      </c>
      <c r="B768">
        <v>1000000</v>
      </c>
      <c r="C768" s="4">
        <f>STANDARDIZE(Table2[[#This Row],[experience_growth]],$M$2,$M$3)</f>
        <v>-0.34317567959862233</v>
      </c>
      <c r="D768">
        <v>80</v>
      </c>
      <c r="E768" s="4">
        <f>STANDARDIZE(Table2[[#This Row],[speed]],$M$7,$M$8)</f>
        <v>0.47272651403243049</v>
      </c>
      <c r="F768">
        <v>20</v>
      </c>
      <c r="G768" s="4">
        <f>STANDARDIZE(Table2[[#This Row],[sp_attack]],$M$11,$M$12)</f>
        <v>-1.5857743423031341</v>
      </c>
      <c r="H768">
        <v>30</v>
      </c>
      <c r="I768" s="4">
        <f>STANDARDIZE(Table2[[#This Row],[sp_defense]],$M$15,$M$16)</f>
        <v>-1.4641266451153834</v>
      </c>
    </row>
    <row r="769" spans="1:9">
      <c r="A769" t="s">
        <v>2614</v>
      </c>
      <c r="B769">
        <v>1000000</v>
      </c>
      <c r="C769" s="4">
        <f>STANDARDIZE(Table2[[#This Row],[experience_growth]],$M$2,$M$3)</f>
        <v>-0.34317567959862233</v>
      </c>
      <c r="D769">
        <v>40</v>
      </c>
      <c r="E769" s="4">
        <f>STANDARDIZE(Table2[[#This Row],[speed]],$M$7,$M$8)</f>
        <v>-0.91098968454230667</v>
      </c>
      <c r="F769">
        <v>60</v>
      </c>
      <c r="G769" s="4">
        <f>STANDARDIZE(Table2[[#This Row],[sp_attack]],$M$11,$M$12)</f>
        <v>-0.34944453094941574</v>
      </c>
      <c r="H769">
        <v>90</v>
      </c>
      <c r="I769" s="4">
        <f>STANDARDIZE(Table2[[#This Row],[sp_defense]],$M$15,$M$16)</f>
        <v>0.68313995739439182</v>
      </c>
    </row>
    <row r="770" spans="1:9">
      <c r="A770" t="s">
        <v>2618</v>
      </c>
      <c r="B770">
        <v>1000000</v>
      </c>
      <c r="C770" s="4">
        <f>STANDARDIZE(Table2[[#This Row],[experience_growth]],$M$2,$M$3)</f>
        <v>-0.34317567959862233</v>
      </c>
      <c r="D770">
        <v>15</v>
      </c>
      <c r="E770" s="4">
        <f>STANDARDIZE(Table2[[#This Row],[speed]],$M$7,$M$8)</f>
        <v>-1.7758123086515174</v>
      </c>
      <c r="F770">
        <v>70</v>
      </c>
      <c r="G770" s="4">
        <f>STANDARDIZE(Table2[[#This Row],[sp_attack]],$M$11,$M$12)</f>
        <v>-4.0362078110986133E-2</v>
      </c>
      <c r="H770">
        <v>45</v>
      </c>
      <c r="I770" s="4">
        <f>STANDARDIZE(Table2[[#This Row],[sp_defense]],$M$15,$M$16)</f>
        <v>-0.9273099944879396</v>
      </c>
    </row>
    <row r="771" spans="1:9">
      <c r="A771" t="s">
        <v>2621</v>
      </c>
      <c r="B771">
        <v>1000000</v>
      </c>
      <c r="C771" s="4">
        <f>STANDARDIZE(Table2[[#This Row],[experience_growth]],$M$2,$M$3)</f>
        <v>-0.34317567959862233</v>
      </c>
      <c r="D771">
        <v>35</v>
      </c>
      <c r="E771" s="4">
        <f>STANDARDIZE(Table2[[#This Row],[speed]],$M$7,$M$8)</f>
        <v>-1.0839542093641488</v>
      </c>
      <c r="F771">
        <v>100</v>
      </c>
      <c r="G771" s="4">
        <f>STANDARDIZE(Table2[[#This Row],[sp_attack]],$M$11,$M$12)</f>
        <v>0.8868852804043027</v>
      </c>
      <c r="H771">
        <v>75</v>
      </c>
      <c r="I771" s="4">
        <f>STANDARDIZE(Table2[[#This Row],[sp_defense]],$M$15,$M$16)</f>
        <v>0.14632330676694802</v>
      </c>
    </row>
    <row r="772" spans="1:9">
      <c r="A772" t="s">
        <v>2625</v>
      </c>
      <c r="B772">
        <v>800000</v>
      </c>
      <c r="C772" s="4">
        <f>STANDARDIZE(Table2[[#This Row],[experience_growth]],$M$2,$M$3)</f>
        <v>-1.5911801586904533</v>
      </c>
      <c r="D772">
        <v>5</v>
      </c>
      <c r="E772" s="4">
        <f>STANDARDIZE(Table2[[#This Row],[speed]],$M$7,$M$8)</f>
        <v>-2.1217413582952016</v>
      </c>
      <c r="F772">
        <v>30</v>
      </c>
      <c r="G772" s="4">
        <f>STANDARDIZE(Table2[[#This Row],[sp_attack]],$M$11,$M$12)</f>
        <v>-1.2766918894647046</v>
      </c>
      <c r="H772">
        <v>130</v>
      </c>
      <c r="I772" s="4">
        <f>STANDARDIZE(Table2[[#This Row],[sp_defense]],$M$15,$M$16)</f>
        <v>2.1146510257342421</v>
      </c>
    </row>
    <row r="773" spans="1:9">
      <c r="A773" t="s">
        <v>2629</v>
      </c>
      <c r="B773">
        <v>1250000</v>
      </c>
      <c r="C773" s="4">
        <f>STANDARDIZE(Table2[[#This Row],[experience_growth]],$M$2,$M$3)</f>
        <v>1.2168299192661662</v>
      </c>
      <c r="D773">
        <v>59</v>
      </c>
      <c r="E773" s="4">
        <f>STANDARDIZE(Table2[[#This Row],[speed]],$M$7,$M$8)</f>
        <v>-0.25372449021930654</v>
      </c>
      <c r="F773">
        <v>95</v>
      </c>
      <c r="G773" s="4">
        <f>STANDARDIZE(Table2[[#This Row],[sp_attack]],$M$11,$M$12)</f>
        <v>0.73234405398508784</v>
      </c>
      <c r="H773">
        <v>95</v>
      </c>
      <c r="I773" s="4">
        <f>STANDARDIZE(Table2[[#This Row],[sp_defense]],$M$15,$M$16)</f>
        <v>0.86207884093687315</v>
      </c>
    </row>
    <row r="774" spans="1:9">
      <c r="A774" t="s">
        <v>2632</v>
      </c>
      <c r="B774">
        <v>1250000</v>
      </c>
      <c r="C774" s="4">
        <f>STANDARDIZE(Table2[[#This Row],[experience_growth]],$M$2,$M$3)</f>
        <v>1.2168299192661662</v>
      </c>
      <c r="D774">
        <v>95</v>
      </c>
      <c r="E774" s="4">
        <f>STANDARDIZE(Table2[[#This Row],[speed]],$M$7,$M$8)</f>
        <v>0.99162008849795691</v>
      </c>
      <c r="F774">
        <v>95</v>
      </c>
      <c r="G774" s="4">
        <f>STANDARDIZE(Table2[[#This Row],[sp_attack]],$M$11,$M$12)</f>
        <v>0.73234405398508784</v>
      </c>
      <c r="H774">
        <v>95</v>
      </c>
      <c r="I774" s="4">
        <f>STANDARDIZE(Table2[[#This Row],[sp_defense]],$M$15,$M$16)</f>
        <v>0.86207884093687315</v>
      </c>
    </row>
    <row r="775" spans="1:9">
      <c r="A775" t="s">
        <v>2637</v>
      </c>
      <c r="B775">
        <v>1059860</v>
      </c>
      <c r="C775" s="4">
        <f>STANDARDIZE(Table2[[#This Row],[experience_growth]],$M$2,$M$3)</f>
        <v>3.0352060993562618E-2</v>
      </c>
      <c r="D775">
        <v>120</v>
      </c>
      <c r="E775" s="4">
        <f>STANDARDIZE(Table2[[#This Row],[speed]],$M$7,$M$8)</f>
        <v>1.8564427126071676</v>
      </c>
      <c r="F775">
        <v>100</v>
      </c>
      <c r="G775" s="4">
        <f>STANDARDIZE(Table2[[#This Row],[sp_attack]],$M$11,$M$12)</f>
        <v>0.8868852804043027</v>
      </c>
      <c r="H775">
        <v>60</v>
      </c>
      <c r="I775" s="4">
        <f>STANDARDIZE(Table2[[#This Row],[sp_defense]],$M$15,$M$16)</f>
        <v>-0.39049334386049583</v>
      </c>
    </row>
    <row r="776" spans="1:9">
      <c r="A776" t="s">
        <v>2640</v>
      </c>
      <c r="B776">
        <v>1250000</v>
      </c>
      <c r="C776" s="4">
        <f>STANDARDIZE(Table2[[#This Row],[experience_growth]],$M$2,$M$3)</f>
        <v>1.2168299192661662</v>
      </c>
      <c r="D776">
        <v>65</v>
      </c>
      <c r="E776" s="4">
        <f>STANDARDIZE(Table2[[#This Row],[speed]],$M$7,$M$8)</f>
        <v>-4.6167060433095944E-2</v>
      </c>
      <c r="F776">
        <v>75</v>
      </c>
      <c r="G776" s="4">
        <f>STANDARDIZE(Table2[[#This Row],[sp_attack]],$M$11,$M$12)</f>
        <v>0.11417914830822867</v>
      </c>
      <c r="H776">
        <v>95</v>
      </c>
      <c r="I776" s="4">
        <f>STANDARDIZE(Table2[[#This Row],[sp_defense]],$M$15,$M$16)</f>
        <v>0.86207884093687315</v>
      </c>
    </row>
    <row r="777" spans="1:9">
      <c r="A777" t="s">
        <v>2644</v>
      </c>
      <c r="B777">
        <v>1000000</v>
      </c>
      <c r="C777" s="4">
        <f>STANDARDIZE(Table2[[#This Row],[experience_growth]],$M$2,$M$3)</f>
        <v>-0.34317567959862233</v>
      </c>
      <c r="D777">
        <v>36</v>
      </c>
      <c r="E777" s="4">
        <f>STANDARDIZE(Table2[[#This Row],[speed]],$M$7,$M$8)</f>
        <v>-1.0493613043997805</v>
      </c>
      <c r="F777">
        <v>91</v>
      </c>
      <c r="G777" s="4">
        <f>STANDARDIZE(Table2[[#This Row],[sp_attack]],$M$11,$M$12)</f>
        <v>0.60871107284971604</v>
      </c>
      <c r="H777">
        <v>85</v>
      </c>
      <c r="I777" s="4">
        <f>STANDARDIZE(Table2[[#This Row],[sp_defense]],$M$15,$M$16)</f>
        <v>0.5042010738519106</v>
      </c>
    </row>
    <row r="778" spans="1:9">
      <c r="A778" t="s">
        <v>2648</v>
      </c>
      <c r="B778">
        <v>1000000</v>
      </c>
      <c r="C778" s="4">
        <f>STANDARDIZE(Table2[[#This Row],[experience_growth]],$M$2,$M$3)</f>
        <v>-0.34317567959862233</v>
      </c>
      <c r="D778">
        <v>96</v>
      </c>
      <c r="E778" s="4">
        <f>STANDARDIZE(Table2[[#This Row],[speed]],$M$7,$M$8)</f>
        <v>1.0262129934623254</v>
      </c>
      <c r="F778">
        <v>40</v>
      </c>
      <c r="G778" s="4">
        <f>STANDARDIZE(Table2[[#This Row],[sp_attack]],$M$11,$M$12)</f>
        <v>-0.96760943662627497</v>
      </c>
      <c r="H778">
        <v>73</v>
      </c>
      <c r="I778" s="4">
        <f>STANDARDIZE(Table2[[#This Row],[sp_defense]],$M$15,$M$16)</f>
        <v>7.4747753349955509E-2</v>
      </c>
    </row>
    <row r="779" spans="1:9">
      <c r="A779" t="s">
        <v>2652</v>
      </c>
      <c r="B779">
        <v>1000000</v>
      </c>
      <c r="C779" s="4">
        <f>STANDARDIZE(Table2[[#This Row],[experience_growth]],$M$2,$M$3)</f>
        <v>-0.34317567959862233</v>
      </c>
      <c r="D779">
        <v>96</v>
      </c>
      <c r="E779" s="4">
        <f>STANDARDIZE(Table2[[#This Row],[speed]],$M$7,$M$8)</f>
        <v>1.0262129934623254</v>
      </c>
      <c r="F779">
        <v>50</v>
      </c>
      <c r="G779" s="4">
        <f>STANDARDIZE(Table2[[#This Row],[sp_attack]],$M$11,$M$12)</f>
        <v>-0.65852698378784535</v>
      </c>
      <c r="H779">
        <v>105</v>
      </c>
      <c r="I779" s="4">
        <f>STANDARDIZE(Table2[[#This Row],[sp_defense]],$M$15,$M$16)</f>
        <v>1.2199566080218356</v>
      </c>
    </row>
    <row r="780" spans="1:9">
      <c r="A780" t="s">
        <v>2656</v>
      </c>
      <c r="B780">
        <v>1000000</v>
      </c>
      <c r="C780" s="4">
        <f>STANDARDIZE(Table2[[#This Row],[experience_growth]],$M$2,$M$3)</f>
        <v>-0.34317567959862233</v>
      </c>
      <c r="D780">
        <v>92</v>
      </c>
      <c r="E780" s="4">
        <f>STANDARDIZE(Table2[[#This Row],[speed]],$M$7,$M$8)</f>
        <v>0.8878413736048516</v>
      </c>
      <c r="F780">
        <v>70</v>
      </c>
      <c r="G780" s="4">
        <f>STANDARDIZE(Table2[[#This Row],[sp_attack]],$M$11,$M$12)</f>
        <v>-4.0362078110986133E-2</v>
      </c>
      <c r="H780">
        <v>70</v>
      </c>
      <c r="I780" s="4">
        <f>STANDARDIZE(Table2[[#This Row],[sp_defense]],$M$15,$M$16)</f>
        <v>-3.2615576775533256E-2</v>
      </c>
    </row>
    <row r="781" spans="1:9">
      <c r="A781" t="s">
        <v>2660</v>
      </c>
      <c r="B781">
        <v>1000000</v>
      </c>
      <c r="C781" s="4">
        <f>STANDARDIZE(Table2[[#This Row],[experience_growth]],$M$2,$M$3)</f>
        <v>-0.34317567959862233</v>
      </c>
      <c r="D781">
        <v>36</v>
      </c>
      <c r="E781" s="4">
        <f>STANDARDIZE(Table2[[#This Row],[speed]],$M$7,$M$8)</f>
        <v>-1.0493613043997805</v>
      </c>
      <c r="F781">
        <v>135</v>
      </c>
      <c r="G781" s="4">
        <f>STANDARDIZE(Table2[[#This Row],[sp_attack]],$M$11,$M$12)</f>
        <v>1.9686738653388063</v>
      </c>
      <c r="H781">
        <v>91</v>
      </c>
      <c r="I781" s="4">
        <f>STANDARDIZE(Table2[[#This Row],[sp_defense]],$M$15,$M$16)</f>
        <v>0.71892773410288813</v>
      </c>
    </row>
    <row r="782" spans="1:9">
      <c r="A782" t="s">
        <v>2664</v>
      </c>
      <c r="B782">
        <v>1000000</v>
      </c>
      <c r="C782" s="4">
        <f>STANDARDIZE(Table2[[#This Row],[experience_growth]],$M$2,$M$3)</f>
        <v>-0.34317567959862233</v>
      </c>
      <c r="D782">
        <v>40</v>
      </c>
      <c r="E782" s="4">
        <f>STANDARDIZE(Table2[[#This Row],[speed]],$M$7,$M$8)</f>
        <v>-0.91098968454230667</v>
      </c>
      <c r="F782">
        <v>86</v>
      </c>
      <c r="G782" s="4">
        <f>STANDARDIZE(Table2[[#This Row],[sp_attack]],$M$11,$M$12)</f>
        <v>0.45416984643050123</v>
      </c>
      <c r="H782">
        <v>90</v>
      </c>
      <c r="I782" s="4">
        <f>STANDARDIZE(Table2[[#This Row],[sp_defense]],$M$15,$M$16)</f>
        <v>0.68313995739439182</v>
      </c>
    </row>
    <row r="783" spans="1:9">
      <c r="A783" t="s">
        <v>2668</v>
      </c>
      <c r="B783">
        <v>1250000</v>
      </c>
      <c r="C783" s="4">
        <f>STANDARDIZE(Table2[[#This Row],[experience_growth]],$M$2,$M$3)</f>
        <v>1.2168299192661662</v>
      </c>
      <c r="D783">
        <v>45</v>
      </c>
      <c r="E783" s="4">
        <f>STANDARDIZE(Table2[[#This Row],[speed]],$M$7,$M$8)</f>
        <v>-0.73802515972046456</v>
      </c>
      <c r="F783">
        <v>45</v>
      </c>
      <c r="G783" s="4">
        <f>STANDARDIZE(Table2[[#This Row],[sp_attack]],$M$11,$M$12)</f>
        <v>-0.8130682102070601</v>
      </c>
      <c r="H783">
        <v>45</v>
      </c>
      <c r="I783" s="4">
        <f>STANDARDIZE(Table2[[#This Row],[sp_defense]],$M$15,$M$16)</f>
        <v>-0.9273099944879396</v>
      </c>
    </row>
    <row r="784" spans="1:9">
      <c r="A784" t="s">
        <v>2670</v>
      </c>
      <c r="B784">
        <v>1250000</v>
      </c>
      <c r="C784" s="4">
        <f>STANDARDIZE(Table2[[#This Row],[experience_growth]],$M$2,$M$3)</f>
        <v>1.2168299192661662</v>
      </c>
      <c r="D784">
        <v>65</v>
      </c>
      <c r="E784" s="4">
        <f>STANDARDIZE(Table2[[#This Row],[speed]],$M$7,$M$8)</f>
        <v>-4.6167060433095944E-2</v>
      </c>
      <c r="F784">
        <v>65</v>
      </c>
      <c r="G784" s="4">
        <f>STANDARDIZE(Table2[[#This Row],[sp_attack]],$M$11,$M$12)</f>
        <v>-0.19490330453020094</v>
      </c>
      <c r="H784">
        <v>70</v>
      </c>
      <c r="I784" s="4">
        <f>STANDARDIZE(Table2[[#This Row],[sp_defense]],$M$15,$M$16)</f>
        <v>-3.2615576775533256E-2</v>
      </c>
    </row>
    <row r="785" spans="1:9">
      <c r="A785" t="s">
        <v>2672</v>
      </c>
      <c r="B785">
        <v>1250000</v>
      </c>
      <c r="C785" s="4">
        <f>STANDARDIZE(Table2[[#This Row],[experience_growth]],$M$2,$M$3)</f>
        <v>1.2168299192661662</v>
      </c>
      <c r="D785">
        <v>85</v>
      </c>
      <c r="E785" s="4">
        <f>STANDARDIZE(Table2[[#This Row],[speed]],$M$7,$M$8)</f>
        <v>0.64569103885427259</v>
      </c>
      <c r="F785">
        <v>100</v>
      </c>
      <c r="G785" s="4">
        <f>STANDARDIZE(Table2[[#This Row],[sp_attack]],$M$11,$M$12)</f>
        <v>0.8868852804043027</v>
      </c>
      <c r="H785">
        <v>105</v>
      </c>
      <c r="I785" s="4">
        <f>STANDARDIZE(Table2[[#This Row],[sp_defense]],$M$15,$M$16)</f>
        <v>1.2199566080218356</v>
      </c>
    </row>
    <row r="786" spans="1:9">
      <c r="A786" t="s">
        <v>2676</v>
      </c>
      <c r="B786">
        <v>1250000</v>
      </c>
      <c r="C786" s="4">
        <f>STANDARDIZE(Table2[[#This Row],[experience_growth]],$M$2,$M$3)</f>
        <v>1.2168299192661662</v>
      </c>
      <c r="D786">
        <v>130</v>
      </c>
      <c r="E786" s="4">
        <f>STANDARDIZE(Table2[[#This Row],[speed]],$M$7,$M$8)</f>
        <v>2.2023717622508521</v>
      </c>
      <c r="F786">
        <v>95</v>
      </c>
      <c r="G786" s="4">
        <f>STANDARDIZE(Table2[[#This Row],[sp_attack]],$M$11,$M$12)</f>
        <v>0.73234405398508784</v>
      </c>
      <c r="H786">
        <v>75</v>
      </c>
      <c r="I786" s="4">
        <f>STANDARDIZE(Table2[[#This Row],[sp_defense]],$M$15,$M$16)</f>
        <v>0.14632330676694802</v>
      </c>
    </row>
    <row r="787" spans="1:9">
      <c r="A787" t="s">
        <v>2679</v>
      </c>
      <c r="B787">
        <v>1250000</v>
      </c>
      <c r="C787" s="4">
        <f>STANDARDIZE(Table2[[#This Row],[experience_growth]],$M$2,$M$3)</f>
        <v>1.2168299192661662</v>
      </c>
      <c r="D787">
        <v>95</v>
      </c>
      <c r="E787" s="4">
        <f>STANDARDIZE(Table2[[#This Row],[speed]],$M$7,$M$8)</f>
        <v>0.99162008849795691</v>
      </c>
      <c r="F787">
        <v>130</v>
      </c>
      <c r="G787" s="4">
        <f>STANDARDIZE(Table2[[#This Row],[sp_attack]],$M$11,$M$12)</f>
        <v>1.8141326389195915</v>
      </c>
      <c r="H787">
        <v>115</v>
      </c>
      <c r="I787" s="4">
        <f>STANDARDIZE(Table2[[#This Row],[sp_defense]],$M$15,$M$16)</f>
        <v>1.5778343751067982</v>
      </c>
    </row>
    <row r="788" spans="1:9">
      <c r="A788" t="s">
        <v>2682</v>
      </c>
      <c r="B788">
        <v>1250000</v>
      </c>
      <c r="C788" s="4">
        <f>STANDARDIZE(Table2[[#This Row],[experience_growth]],$M$2,$M$3)</f>
        <v>1.2168299192661662</v>
      </c>
      <c r="D788">
        <v>75</v>
      </c>
      <c r="E788" s="4">
        <f>STANDARDIZE(Table2[[#This Row],[speed]],$M$7,$M$8)</f>
        <v>0.29976198921058833</v>
      </c>
      <c r="F788">
        <v>85</v>
      </c>
      <c r="G788" s="4">
        <f>STANDARDIZE(Table2[[#This Row],[sp_attack]],$M$11,$M$12)</f>
        <v>0.42326160114665828</v>
      </c>
      <c r="H788">
        <v>95</v>
      </c>
      <c r="I788" s="4">
        <f>STANDARDIZE(Table2[[#This Row],[sp_defense]],$M$15,$M$16)</f>
        <v>0.86207884093687315</v>
      </c>
    </row>
    <row r="789" spans="1:9">
      <c r="A789" t="s">
        <v>2685</v>
      </c>
      <c r="B789">
        <v>1250000</v>
      </c>
      <c r="C789" s="4">
        <f>STANDARDIZE(Table2[[#This Row],[experience_growth]],$M$2,$M$3)</f>
        <v>1.2168299192661662</v>
      </c>
      <c r="D789">
        <v>85</v>
      </c>
      <c r="E789" s="4">
        <f>STANDARDIZE(Table2[[#This Row],[speed]],$M$7,$M$8)</f>
        <v>0.64569103885427259</v>
      </c>
      <c r="F789">
        <v>95</v>
      </c>
      <c r="G789" s="4">
        <f>STANDARDIZE(Table2[[#This Row],[sp_attack]],$M$11,$M$12)</f>
        <v>0.73234405398508784</v>
      </c>
      <c r="H789">
        <v>130</v>
      </c>
      <c r="I789" s="4">
        <f>STANDARDIZE(Table2[[#This Row],[sp_defense]],$M$15,$M$16)</f>
        <v>2.1146510257342421</v>
      </c>
    </row>
    <row r="790" spans="1:9">
      <c r="A790" t="s">
        <v>2689</v>
      </c>
      <c r="B790">
        <v>1250000</v>
      </c>
      <c r="C790" s="4">
        <f>STANDARDIZE(Table2[[#This Row],[experience_growth]],$M$2,$M$3)</f>
        <v>1.2168299192661662</v>
      </c>
      <c r="D790">
        <v>37</v>
      </c>
      <c r="E790" s="4">
        <f>STANDARDIZE(Table2[[#This Row],[speed]],$M$7,$M$8)</f>
        <v>-1.014768399435412</v>
      </c>
      <c r="F790">
        <v>29</v>
      </c>
      <c r="G790" s="4">
        <f>STANDARDIZE(Table2[[#This Row],[sp_attack]],$M$11,$M$12)</f>
        <v>-1.3076001347485475</v>
      </c>
      <c r="H790">
        <v>31</v>
      </c>
      <c r="I790" s="4">
        <f>STANDARDIZE(Table2[[#This Row],[sp_defense]],$M$15,$M$16)</f>
        <v>-1.4283388684068872</v>
      </c>
    </row>
    <row r="791" spans="1:9">
      <c r="A791" t="s">
        <v>2693</v>
      </c>
      <c r="B791">
        <v>1250000</v>
      </c>
      <c r="C791" s="4">
        <f>STANDARDIZE(Table2[[#This Row],[experience_growth]],$M$2,$M$3)</f>
        <v>1.2168299192661662</v>
      </c>
      <c r="D791">
        <v>37</v>
      </c>
      <c r="E791" s="4">
        <f>STANDARDIZE(Table2[[#This Row],[speed]],$M$7,$M$8)</f>
        <v>-1.014768399435412</v>
      </c>
      <c r="F791">
        <v>29</v>
      </c>
      <c r="G791" s="4">
        <f>STANDARDIZE(Table2[[#This Row],[sp_attack]],$M$11,$M$12)</f>
        <v>-1.3076001347485475</v>
      </c>
      <c r="H791">
        <v>131</v>
      </c>
      <c r="I791" s="4">
        <f>STANDARDIZE(Table2[[#This Row],[sp_defense]],$M$15,$M$16)</f>
        <v>2.1504388024427383</v>
      </c>
    </row>
    <row r="792" spans="1:9">
      <c r="A792" t="s">
        <v>2697</v>
      </c>
      <c r="B792">
        <v>1250000</v>
      </c>
      <c r="C792" s="4">
        <f>STANDARDIZE(Table2[[#This Row],[experience_growth]],$M$2,$M$3)</f>
        <v>1.2168299192661662</v>
      </c>
      <c r="D792">
        <v>97</v>
      </c>
      <c r="E792" s="4">
        <f>STANDARDIZE(Table2[[#This Row],[speed]],$M$7,$M$8)</f>
        <v>1.0608058984266937</v>
      </c>
      <c r="F792">
        <v>113</v>
      </c>
      <c r="G792" s="4">
        <f>STANDARDIZE(Table2[[#This Row],[sp_attack]],$M$11,$M$12)</f>
        <v>1.2886924690942612</v>
      </c>
      <c r="H792">
        <v>89</v>
      </c>
      <c r="I792" s="4">
        <f>STANDARDIZE(Table2[[#This Row],[sp_defense]],$M$15,$M$16)</f>
        <v>0.64735218068589562</v>
      </c>
    </row>
    <row r="793" spans="1:9">
      <c r="A793" t="s">
        <v>2701</v>
      </c>
      <c r="B793">
        <v>1250000</v>
      </c>
      <c r="C793" s="4">
        <f>STANDARDIZE(Table2[[#This Row],[experience_growth]],$M$2,$M$3)</f>
        <v>1.2168299192661662</v>
      </c>
      <c r="D793">
        <v>97</v>
      </c>
      <c r="E793" s="4">
        <f>STANDARDIZE(Table2[[#This Row],[speed]],$M$7,$M$8)</f>
        <v>1.0608058984266937</v>
      </c>
      <c r="F793">
        <v>137</v>
      </c>
      <c r="G793" s="4">
        <f>STANDARDIZE(Table2[[#This Row],[sp_attack]],$M$11,$M$12)</f>
        <v>2.0304903559064922</v>
      </c>
      <c r="H793">
        <v>107</v>
      </c>
      <c r="I793" s="4">
        <f>STANDARDIZE(Table2[[#This Row],[sp_defense]],$M$15,$M$16)</f>
        <v>1.2915321614388282</v>
      </c>
    </row>
    <row r="794" spans="1:9">
      <c r="A794" t="s">
        <v>2705</v>
      </c>
      <c r="B794">
        <v>1250000</v>
      </c>
      <c r="C794" s="4">
        <f>STANDARDIZE(Table2[[#This Row],[experience_growth]],$M$2,$M$3)</f>
        <v>1.2168299192661662</v>
      </c>
      <c r="D794">
        <v>103</v>
      </c>
      <c r="E794" s="4">
        <f>STANDARDIZE(Table2[[#This Row],[speed]],$M$7,$M$8)</f>
        <v>1.2683633282129043</v>
      </c>
      <c r="F794">
        <v>127</v>
      </c>
      <c r="G794" s="4">
        <f>STANDARDIZE(Table2[[#This Row],[sp_attack]],$M$11,$M$12)</f>
        <v>1.7214079030680625</v>
      </c>
      <c r="H794">
        <v>131</v>
      </c>
      <c r="I794" s="4">
        <f>STANDARDIZE(Table2[[#This Row],[sp_defense]],$M$15,$M$16)</f>
        <v>2.1504388024427383</v>
      </c>
    </row>
    <row r="795" spans="1:9">
      <c r="A795" t="s">
        <v>2708</v>
      </c>
      <c r="B795">
        <v>1250000</v>
      </c>
      <c r="C795" s="4">
        <f>STANDARDIZE(Table2[[#This Row],[experience_growth]],$M$2,$M$3)</f>
        <v>1.2168299192661662</v>
      </c>
      <c r="D795">
        <v>79</v>
      </c>
      <c r="E795" s="4">
        <f>STANDARDIZE(Table2[[#This Row],[speed]],$M$7,$M$8)</f>
        <v>0.43813360906806209</v>
      </c>
      <c r="F795">
        <v>53</v>
      </c>
      <c r="G795" s="4">
        <f>STANDARDIZE(Table2[[#This Row],[sp_attack]],$M$11,$M$12)</f>
        <v>-0.56580224793631639</v>
      </c>
      <c r="H795">
        <v>53</v>
      </c>
      <c r="I795" s="4">
        <f>STANDARDIZE(Table2[[#This Row],[sp_defense]],$M$15,$M$16)</f>
        <v>-0.64100778081996956</v>
      </c>
    </row>
    <row r="796" spans="1:9">
      <c r="A796" t="s">
        <v>2711</v>
      </c>
      <c r="B796">
        <v>1250000</v>
      </c>
      <c r="C796" s="4">
        <f>STANDARDIZE(Table2[[#This Row],[experience_growth]],$M$2,$M$3)</f>
        <v>1.2168299192661662</v>
      </c>
      <c r="D796">
        <v>151</v>
      </c>
      <c r="E796" s="4">
        <f>STANDARDIZE(Table2[[#This Row],[speed]],$M$7,$M$8)</f>
        <v>2.9288227665025888</v>
      </c>
      <c r="F796">
        <v>137</v>
      </c>
      <c r="G796" s="4">
        <f>STANDARDIZE(Table2[[#This Row],[sp_attack]],$M$11,$M$12)</f>
        <v>2.0304903559064922</v>
      </c>
      <c r="H796">
        <v>37</v>
      </c>
      <c r="I796" s="4">
        <f>STANDARDIZE(Table2[[#This Row],[sp_defense]],$M$15,$M$16)</f>
        <v>-1.2136122081559098</v>
      </c>
    </row>
    <row r="797" spans="1:9">
      <c r="A797" t="s">
        <v>2714</v>
      </c>
      <c r="B797">
        <v>1250000</v>
      </c>
      <c r="C797" s="4">
        <f>STANDARDIZE(Table2[[#This Row],[experience_growth]],$M$2,$M$3)</f>
        <v>1.2168299192661662</v>
      </c>
      <c r="D797">
        <v>83</v>
      </c>
      <c r="E797" s="4">
        <f>STANDARDIZE(Table2[[#This Row],[speed]],$M$7,$M$8)</f>
        <v>0.5765052289255358</v>
      </c>
      <c r="F797">
        <v>173</v>
      </c>
      <c r="G797" s="4">
        <f>STANDARDIZE(Table2[[#This Row],[sp_attack]],$M$11,$M$12)</f>
        <v>3.1431871861248388</v>
      </c>
      <c r="H797">
        <v>71</v>
      </c>
      <c r="I797" s="4">
        <f>STANDARDIZE(Table2[[#This Row],[sp_defense]],$M$15,$M$16)</f>
        <v>3.1721999329629978E-3</v>
      </c>
    </row>
    <row r="798" spans="1:9">
      <c r="A798" t="s">
        <v>2717</v>
      </c>
      <c r="B798">
        <v>1250000</v>
      </c>
      <c r="C798" s="4">
        <f>STANDARDIZE(Table2[[#This Row],[experience_growth]],$M$2,$M$3)</f>
        <v>1.2168299192661662</v>
      </c>
      <c r="D798">
        <v>61</v>
      </c>
      <c r="E798" s="4">
        <f>STANDARDIZE(Table2[[#This Row],[speed]],$M$7,$M$8)</f>
        <v>-0.18453868029056966</v>
      </c>
      <c r="F798">
        <v>107</v>
      </c>
      <c r="G798" s="4">
        <f>STANDARDIZE(Table2[[#This Row],[sp_attack]],$M$11,$M$12)</f>
        <v>1.1032429973912035</v>
      </c>
      <c r="H798">
        <v>101</v>
      </c>
      <c r="I798" s="4">
        <f>STANDARDIZE(Table2[[#This Row],[sp_defense]],$M$15,$M$16)</f>
        <v>1.0768055011878506</v>
      </c>
    </row>
    <row r="799" spans="1:9">
      <c r="A799" t="s">
        <v>2720</v>
      </c>
      <c r="B799">
        <v>1250000</v>
      </c>
      <c r="C799" s="4">
        <f>STANDARDIZE(Table2[[#This Row],[experience_growth]],$M$2,$M$3)</f>
        <v>1.2168299192661662</v>
      </c>
      <c r="D799">
        <v>109</v>
      </c>
      <c r="E799" s="4">
        <f>STANDARDIZE(Table2[[#This Row],[speed]],$M$7,$M$8)</f>
        <v>1.4759207579991149</v>
      </c>
      <c r="F799">
        <v>59</v>
      </c>
      <c r="G799" s="4">
        <f>STANDARDIZE(Table2[[#This Row],[sp_attack]],$M$11,$M$12)</f>
        <v>-0.38035277623325869</v>
      </c>
      <c r="H799">
        <v>31</v>
      </c>
      <c r="I799" s="4">
        <f>STANDARDIZE(Table2[[#This Row],[sp_defense]],$M$15,$M$16)</f>
        <v>-1.4283388684068872</v>
      </c>
    </row>
    <row r="800" spans="1:9">
      <c r="A800" t="s">
        <v>2723</v>
      </c>
      <c r="B800">
        <v>1250000</v>
      </c>
      <c r="C800" s="4">
        <f>STANDARDIZE(Table2[[#This Row],[experience_growth]],$M$2,$M$3)</f>
        <v>1.2168299192661662</v>
      </c>
      <c r="D800">
        <v>43</v>
      </c>
      <c r="E800" s="4">
        <f>STANDARDIZE(Table2[[#This Row],[speed]],$M$7,$M$8)</f>
        <v>-0.80721096964920136</v>
      </c>
      <c r="F800">
        <v>97</v>
      </c>
      <c r="G800" s="4">
        <f>STANDARDIZE(Table2[[#This Row],[sp_attack]],$M$11,$M$12)</f>
        <v>0.79416054455277374</v>
      </c>
      <c r="H800">
        <v>53</v>
      </c>
      <c r="I800" s="4">
        <f>STANDARDIZE(Table2[[#This Row],[sp_defense]],$M$15,$M$16)</f>
        <v>-0.64100778081996956</v>
      </c>
    </row>
    <row r="801" spans="1:9">
      <c r="A801" t="s">
        <v>2727</v>
      </c>
      <c r="B801">
        <v>1250000</v>
      </c>
      <c r="C801" s="4">
        <f>STANDARDIZE(Table2[[#This Row],[experience_growth]],$M$2,$M$3)</f>
        <v>1.2168299192661662</v>
      </c>
      <c r="D801">
        <v>79</v>
      </c>
      <c r="E801" s="4">
        <f>STANDARDIZE(Table2[[#This Row],[speed]],$M$7,$M$8)</f>
        <v>0.43813360906806209</v>
      </c>
      <c r="F801">
        <v>127</v>
      </c>
      <c r="G801" s="4">
        <f>STANDARDIZE(Table2[[#This Row],[sp_attack]],$M$11,$M$12)</f>
        <v>1.7214079030680625</v>
      </c>
      <c r="H801">
        <v>89</v>
      </c>
      <c r="I801" s="4">
        <f>STANDARDIZE(Table2[[#This Row],[sp_defense]],$M$15,$M$16)</f>
        <v>0.64735218068589562</v>
      </c>
    </row>
    <row r="802" spans="1:9">
      <c r="A802" t="s">
        <v>2731</v>
      </c>
      <c r="B802">
        <v>1250000</v>
      </c>
      <c r="C802" s="4">
        <f>STANDARDIZE(Table2[[#This Row],[experience_growth]],$M$2,$M$3)</f>
        <v>1.2168299192661662</v>
      </c>
      <c r="D802">
        <v>65</v>
      </c>
      <c r="E802" s="4">
        <f>STANDARDIZE(Table2[[#This Row],[speed]],$M$7,$M$8)</f>
        <v>-4.6167060433095944E-2</v>
      </c>
      <c r="F802">
        <v>130</v>
      </c>
      <c r="G802" s="4">
        <f>STANDARDIZE(Table2[[#This Row],[sp_attack]],$M$11,$M$12)</f>
        <v>1.8141326389195915</v>
      </c>
      <c r="H802">
        <v>115</v>
      </c>
      <c r="I802" s="4">
        <f>STANDARDIZE(Table2[[#This Row],[sp_defense]],$M$15,$M$16)</f>
        <v>1.5778343751067982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2024-02-15T17:11:05Z</dcterms:created>
  <dcterms:modified xsi:type="dcterms:W3CDTF">2024-02-16T11:01:29Z</dcterms:modified>
  <cp:category/>
  <cp:contentStatus/>
</cp:coreProperties>
</file>