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DA\Projects\Project 4\"/>
    </mc:Choice>
  </mc:AlternateContent>
  <xr:revisionPtr revIDLastSave="0" documentId="13_ncr:1_{D59E87EB-3EEA-46F4-B8A2-010572CBF1A6}" xr6:coauthVersionLast="47" xr6:coauthVersionMax="47" xr10:uidLastSave="{00000000-0000-0000-0000-000000000000}"/>
  <bookViews>
    <workbookView xWindow="10" yWindow="50" windowWidth="19190" windowHeight="10030" xr2:uid="{53E6C7B3-3BC4-4671-8DE4-D96EF4E2338F}"/>
  </bookViews>
  <sheets>
    <sheet name="Graphs" sheetId="8" r:id="rId1"/>
    <sheet name="Pivots" sheetId="6" r:id="rId2"/>
    <sheet name="Data" sheetId="5" r:id="rId3"/>
    <sheet name="Check" sheetId="9" state="hidden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5" l="1"/>
  <c r="I15" i="5"/>
  <c r="I16" i="5"/>
  <c r="I17" i="5"/>
  <c r="I18" i="5"/>
  <c r="I19" i="5"/>
  <c r="I20" i="5"/>
  <c r="I21" i="5"/>
  <c r="I22" i="5"/>
  <c r="I23" i="5"/>
  <c r="I24" i="5"/>
  <c r="I25" i="5"/>
  <c r="H25" i="5"/>
  <c r="H24" i="5"/>
  <c r="H22" i="5"/>
  <c r="H21" i="5"/>
  <c r="H19" i="5"/>
  <c r="H18" i="5"/>
  <c r="H16" i="5"/>
  <c r="H15" i="5"/>
  <c r="H23" i="5"/>
  <c r="H20" i="5"/>
  <c r="H17" i="5"/>
  <c r="H14" i="5"/>
  <c r="J15" i="9"/>
  <c r="G13" i="9"/>
  <c r="J10" i="9"/>
  <c r="P8" i="9"/>
  <c r="L9" i="9"/>
  <c r="M9" i="9"/>
  <c r="O8" i="9"/>
  <c r="F13" i="9"/>
  <c r="I10" i="9"/>
  <c r="D4" i="9"/>
  <c r="D3" i="9"/>
  <c r="B3" i="9"/>
  <c r="D2" i="9"/>
  <c r="B2" i="9"/>
  <c r="I11" i="9" l="1"/>
  <c r="F14" i="9"/>
  <c r="O9" i="9"/>
  <c r="L10" i="9"/>
  <c r="L15" i="9" l="1"/>
  <c r="I15" i="9" s="1"/>
</calcChain>
</file>

<file path=xl/sharedStrings.xml><?xml version="1.0" encoding="utf-8"?>
<sst xmlns="http://schemas.openxmlformats.org/spreadsheetml/2006/main" count="321" uniqueCount="179">
  <si>
    <t>Ireland</t>
  </si>
  <si>
    <t>USA</t>
  </si>
  <si>
    <t>UK</t>
  </si>
  <si>
    <t>country</t>
  </si>
  <si>
    <t>filter_room_types_corrected</t>
  </si>
  <si>
    <t>avg_nights</t>
  </si>
  <si>
    <t>Argentina</t>
  </si>
  <si>
    <t>Armenia</t>
  </si>
  <si>
    <t>Australia</t>
  </si>
  <si>
    <t>Austria</t>
  </si>
  <si>
    <t>Azerbaijan</t>
  </si>
  <si>
    <t>Bangladesh</t>
  </si>
  <si>
    <t>Barbados</t>
  </si>
  <si>
    <t>Belarus</t>
  </si>
  <si>
    <t>Belgium</t>
  </si>
  <si>
    <t>Bermuda</t>
  </si>
  <si>
    <t>Bosnia and Herzegovina</t>
  </si>
  <si>
    <t>Brazil</t>
  </si>
  <si>
    <t>Bulgaria</t>
  </si>
  <si>
    <t>Burkina Faso</t>
  </si>
  <si>
    <t>Cameroon</t>
  </si>
  <si>
    <t>Canada</t>
  </si>
  <si>
    <t>Cape Verde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</si>
  <si>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</si>
  <si>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</si>
  <si>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</si>
  <si>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</si>
  <si>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</si>
  <si>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</si>
  <si>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</si>
  <si>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</si>
  <si>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</si>
  <si>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</si>
  <si>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Estonia</t>
  </si>
  <si>
    <t>Ethiopia</t>
  </si>
  <si>
    <t>Finland</t>
  </si>
  <si>
    <t>France</t>
  </si>
  <si>
    <t>Georgia</t>
  </si>
  <si>
    <t>Germany</t>
  </si>
  <si>
    <t>Greece</t>
  </si>
  <si>
    <t>Hong Kong</t>
  </si>
  <si>
    <t>Hungary</t>
  </si>
  <si>
    <t>India</t>
  </si>
  <si>
    <t>Indonesia</t>
  </si>
  <si>
    <t>Israel</t>
  </si>
  <si>
    <t>Italy</t>
  </si>
  <si>
    <t>Japan</t>
  </si>
  <si>
    <t>Jersey</t>
  </si>
  <si>
    <t>Jordan</t>
  </si>
  <si>
    <t>Korea, Republic of</t>
  </si>
  <si>
    <t>Lebanon</t>
  </si>
  <si>
    <t>Libya</t>
  </si>
  <si>
    <t>Lithuania</t>
  </si>
  <si>
    <t>Luxembourg</t>
  </si>
  <si>
    <t>Macao</t>
  </si>
  <si>
    <t>Malawi</t>
  </si>
  <si>
    <t>Malaysia</t>
  </si>
  <si>
    <t>Martinique</t>
  </si>
  <si>
    <t>Mexico</t>
  </si>
  <si>
    <t>Moldova, Republic of</t>
  </si>
  <si>
    <t>Morocco</t>
  </si>
  <si>
    <t>Nepal</t>
  </si>
  <si>
    <t>Netherlands</t>
  </si>
  <si>
    <t>New Zealand</t>
  </si>
  <si>
    <t>Nicaragua</t>
  </si>
  <si>
    <t>Norway</t>
  </si>
  <si>
    <t>Panama</t>
  </si>
  <si>
    <t>Philippines</t>
  </si>
  <si>
    <t>Poland</t>
  </si>
  <si>
    <t>Portugal</t>
  </si>
  <si>
    <t>Puerto Rico</t>
  </si>
  <si>
    <t>Qatar</t>
  </si>
  <si>
    <t>R?union</t>
  </si>
  <si>
    <t>Romania</t>
  </si>
  <si>
    <t>Russian Federation</t>
  </si>
  <si>
    <t>San Marino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</si>
  <si>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</si>
  <si>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</si>
  <si>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</si>
  <si>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</si>
  <si>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</si>
  <si>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</si>
  <si>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</si>
  <si>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</si>
  <si>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</si>
  <si>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</si>
  <si>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Taiwan, Province of China</t>
  </si>
  <si>
    <t>Thailand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</si>
  <si>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</si>
  <si>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</si>
  <si>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</si>
  <si>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</si>
  <si>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</si>
  <si>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</si>
  <si>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</si>
  <si>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</si>
  <si>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Zimbabwe</t>
  </si>
  <si>
    <t>Albania</t>
  </si>
  <si>
    <t>Cayman Islands</t>
  </si>
  <si>
    <t>Egypt</t>
  </si>
  <si>
    <t>French Polynesia</t>
  </si>
  <si>
    <t>Gibraltar</t>
  </si>
  <si>
    <t>Grenada</t>
  </si>
  <si>
    <t>Isle of Man</t>
  </si>
  <si>
    <t>Latvia</t>
  </si>
  <si>
    <t>Lesotho</t>
  </si>
  <si>
    <t>Macedonia, the Former Yugoslav Republic of</t>
  </si>
  <si>
    <t>Malta</t>
  </si>
  <si>
    <t>Monaco</t>
  </si>
  <si>
    <t>Nigeria</t>
  </si>
  <si>
    <t>Venezuela, Bolivarian Republic of</t>
  </si>
  <si>
    <t>Andorra</t>
  </si>
  <si>
    <t>Bahrain</t>
  </si>
  <si>
    <t>Dominica</t>
  </si>
  <si>
    <t>Kenya</t>
  </si>
  <si>
    <t>Madagascar</t>
  </si>
  <si>
    <t>Mali</t>
  </si>
  <si>
    <t>Kazakhstan</t>
  </si>
  <si>
    <t>New Caledonia</t>
  </si>
  <si>
    <t>Senegal</t>
  </si>
  <si>
    <t>Guadeloupe</t>
  </si>
  <si>
    <t>French Guiana</t>
  </si>
  <si>
    <t>Brunei Darussalam</t>
  </si>
  <si>
    <t>Iceland</t>
  </si>
  <si>
    <t>total_searches</t>
  </si>
  <si>
    <t>num_searches</t>
  </si>
  <si>
    <t>pct</t>
  </si>
  <si>
    <t>num_orders</t>
  </si>
  <si>
    <t>diff</t>
  </si>
  <si>
    <t>Somalia</t>
  </si>
  <si>
    <t>1. Which countries have the highest number of searches?</t>
  </si>
  <si>
    <t>total_estimated_time</t>
  </si>
  <si>
    <t>avg_time_before</t>
  </si>
  <si>
    <t>2. How soon do the guests want room availability?</t>
  </si>
  <si>
    <t>NULL</t>
  </si>
  <si>
    <t>['Entire home/apt']</t>
  </si>
  <si>
    <t>Others</t>
  </si>
  <si>
    <t>4. How many nights are guests looking to stay?</t>
  </si>
  <si>
    <t>min_nights</t>
  </si>
  <si>
    <t>max_nights</t>
  </si>
  <si>
    <t>total_avg</t>
  </si>
  <si>
    <t>orders_pct</t>
  </si>
  <si>
    <t>5. Which countries did an order?</t>
  </si>
  <si>
    <t>/- the top countries with the most orders but few searches</t>
  </si>
  <si>
    <t>avg_total_order</t>
  </si>
  <si>
    <t>avg_total_order_pct</t>
  </si>
  <si>
    <t>סכום כולל</t>
  </si>
  <si>
    <t>Country</t>
  </si>
  <si>
    <t>Q1</t>
  </si>
  <si>
    <t>AVG_days_before</t>
  </si>
  <si>
    <t>Q2</t>
  </si>
  <si>
    <t>PCT%</t>
  </si>
  <si>
    <t>AVG</t>
  </si>
  <si>
    <t>Q3</t>
  </si>
  <si>
    <t>Q4</t>
  </si>
  <si>
    <t>Q5</t>
  </si>
  <si>
    <t>AVG_night</t>
  </si>
  <si>
    <t>PCT_orders%</t>
  </si>
  <si>
    <t>PCT_Orders%</t>
  </si>
  <si>
    <t>Q5+</t>
  </si>
  <si>
    <t>סכום של pct</t>
  </si>
  <si>
    <t>num_search</t>
  </si>
  <si>
    <t>num_orders.</t>
  </si>
  <si>
    <t>תוויות עמודה</t>
  </si>
  <si>
    <t>Entire home/apt</t>
  </si>
  <si>
    <t>until 1 month</t>
  </si>
  <si>
    <t>between 1 month to 2</t>
  </si>
  <si>
    <t>for 3 months+</t>
  </si>
  <si>
    <t>month</t>
  </si>
  <si>
    <t>Month to rent</t>
  </si>
  <si>
    <t>total searches</t>
  </si>
  <si>
    <t>total searches - 4 countries</t>
  </si>
  <si>
    <t>total searches - else</t>
  </si>
  <si>
    <t>else</t>
  </si>
  <si>
    <t>3. Which type of room would people prefer to look for?</t>
  </si>
  <si>
    <t>Q4 - until 1 month</t>
  </si>
  <si>
    <t>Q4 - between 1 month and 2 months</t>
  </si>
  <si>
    <t>Q4 - between 3 months+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</si>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</sst>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 style="medium">
        <color theme="7" tint="0.39997558519241921"/>
      </bottom>
      <diagonal/>
    </border>
    <border>
      <left style="medium">
        <color theme="7" tint="0.39997558519241921"/>
      </left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theme="5" tint="0.39997558519241921"/>
      </left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7558519241921"/>
      </right>
      <top/>
      <bottom style="medium">
        <color theme="5" tint="0.39997558519241921"/>
      </bottom>
      <diagonal/>
    </border>
    <border>
      <left style="medium">
        <color rgb="FFCC99FF"/>
      </left>
      <right style="medium">
        <color rgb="FFCC99FF"/>
      </right>
      <top style="medium">
        <color rgb="FFCC99FF"/>
      </top>
      <bottom style="medium">
        <color rgb="FFCC99FF"/>
      </bottom>
      <diagonal/>
    </border>
    <border>
      <left style="medium">
        <color rgb="FFCC99FF"/>
      </left>
      <right style="medium">
        <color rgb="FFCC99FF"/>
      </right>
      <top/>
      <bottom style="medium">
        <color rgb="FFCC99FF"/>
      </bottom>
      <diagonal/>
    </border>
    <border>
      <left/>
      <right/>
      <top style="thin">
        <color theme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0" fillId="0" borderId="0" xfId="0" applyNumberFormat="1"/>
    <xf numFmtId="0" fontId="0" fillId="0" borderId="0" xfId="0" pivotButton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4" xfId="0" applyNumberFormat="1" applyBorder="1"/>
    <xf numFmtId="0" fontId="1" fillId="0" borderId="3" xfId="0" applyFont="1" applyBorder="1" applyAlignment="1">
      <alignment horizontal="center"/>
    </xf>
    <xf numFmtId="1" fontId="0" fillId="0" borderId="6" xfId="0" applyNumberFormat="1" applyBorder="1"/>
    <xf numFmtId="0" fontId="1" fillId="0" borderId="5" xfId="0" applyFont="1" applyBorder="1" applyAlignment="1">
      <alignment horizontal="center"/>
    </xf>
    <xf numFmtId="1" fontId="0" fillId="0" borderId="8" xfId="0" applyNumberFormat="1" applyBorder="1"/>
    <xf numFmtId="0" fontId="1" fillId="0" borderId="7" xfId="0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1" fontId="0" fillId="0" borderId="10" xfId="0" applyNumberFormat="1" applyBorder="1"/>
    <xf numFmtId="0" fontId="4" fillId="3" borderId="11" xfId="0" applyFont="1" applyFill="1" applyBorder="1"/>
    <xf numFmtId="0" fontId="4" fillId="0" borderId="12" xfId="0" applyFont="1" applyBorder="1"/>
    <xf numFmtId="0" fontId="4" fillId="3" borderId="12" xfId="0" applyFont="1" applyFill="1" applyBorder="1"/>
    <xf numFmtId="0" fontId="2" fillId="4" borderId="0" xfId="0" applyFont="1" applyFill="1" applyAlignment="1">
      <alignment horizontal="center"/>
    </xf>
    <xf numFmtId="0" fontId="4" fillId="0" borderId="2" xfId="0" applyFont="1" applyBorder="1"/>
    <xf numFmtId="0" fontId="4" fillId="3" borderId="2" xfId="0" applyFont="1" applyFill="1" applyBorder="1"/>
    <xf numFmtId="0" fontId="6" fillId="9" borderId="0" xfId="0" applyFont="1" applyFill="1" applyAlignment="1">
      <alignment horizontal="center"/>
    </xf>
    <xf numFmtId="9" fontId="0" fillId="0" borderId="0" xfId="1" applyFont="1"/>
    <xf numFmtId="0" fontId="7" fillId="0" borderId="0" xfId="0" applyFont="1"/>
    <xf numFmtId="0" fontId="0" fillId="0" borderId="13" xfId="0" applyBorder="1"/>
    <xf numFmtId="0" fontId="0" fillId="11" borderId="13" xfId="0" applyFill="1" applyBorder="1"/>
    <xf numFmtId="0" fontId="0" fillId="12" borderId="13" xfId="0" applyFill="1" applyBorder="1"/>
    <xf numFmtId="9" fontId="0" fillId="12" borderId="13" xfId="1" applyFont="1" applyFill="1" applyBorder="1"/>
    <xf numFmtId="0" fontId="7" fillId="10" borderId="0" xfId="0" applyFont="1" applyFill="1"/>
    <xf numFmtId="0" fontId="7" fillId="10" borderId="16" xfId="0" applyFont="1" applyFill="1" applyBorder="1"/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9" fontId="4" fillId="3" borderId="11" xfId="1" applyFont="1" applyFill="1" applyBorder="1"/>
    <xf numFmtId="9" fontId="4" fillId="0" borderId="2" xfId="1" applyFont="1" applyBorder="1"/>
    <xf numFmtId="9" fontId="4" fillId="3" borderId="2" xfId="1" applyFont="1" applyFill="1" applyBorder="1"/>
    <xf numFmtId="9" fontId="4" fillId="0" borderId="12" xfId="1" applyFont="1" applyBorder="1"/>
    <xf numFmtId="9" fontId="4" fillId="3" borderId="12" xfId="1" applyFont="1" applyFill="1" applyBorder="1"/>
    <xf numFmtId="9" fontId="0" fillId="0" borderId="0" xfId="0" applyNumberFormat="1"/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9" fontId="0" fillId="11" borderId="13" xfId="1" applyFont="1" applyFill="1" applyBorder="1" applyAlignment="1">
      <alignment horizontal="center"/>
    </xf>
    <xf numFmtId="0" fontId="0" fillId="0" borderId="14" xfId="2" applyNumberFormat="1" applyFont="1" applyBorder="1" applyAlignment="1">
      <alignment horizontal="center"/>
    </xf>
    <xf numFmtId="0" fontId="0" fillId="0" borderId="17" xfId="2" applyNumberFormat="1" applyFont="1" applyBorder="1" applyAlignment="1">
      <alignment horizontal="center"/>
    </xf>
    <xf numFmtId="0" fontId="0" fillId="0" borderId="15" xfId="2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6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5"/>
        </top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8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numFmt numFmtId="0" formatCode="General"/>
    </dxf>
    <dxf>
      <numFmt numFmtId="1" formatCode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_-* #,##0_-;\-* #,##0_-;_-* &quot;-&quot;??_-;_-@_-"/>
    </dxf>
    <dxf>
      <fill>
        <patternFill patternType="none">
          <bgColor auto="1"/>
        </patternFill>
      </fill>
    </dxf>
    <dxf>
      <fill>
        <patternFill>
          <bgColor rgb="FFFFC9C9"/>
        </patternFill>
      </fill>
    </dxf>
    <dxf>
      <fill>
        <patternFill>
          <bgColor rgb="FFFFC9C9"/>
        </patternFill>
      </fill>
    </dxf>
    <dxf>
      <fill>
        <patternFill>
          <bgColor rgb="FFFFC9C9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66FF"/>
        </patternFill>
      </fill>
    </dxf>
    <dxf>
      <fill>
        <patternFill>
          <bgColor rgb="FFE87738"/>
        </patternFill>
      </fill>
    </dxf>
    <dxf>
      <fill>
        <patternFill>
          <bgColor rgb="FFEB8247"/>
        </patternFill>
      </fill>
    </dxf>
    <dxf>
      <fill>
        <patternFill>
          <bgColor rgb="FFE86D28"/>
        </patternFill>
      </fill>
    </dxf>
    <dxf>
      <fill>
        <patternFill>
          <bgColor rgb="FFB84F14"/>
        </patternFill>
      </fill>
    </dxf>
    <dxf>
      <fill>
        <patternFill>
          <bgColor rgb="FFFFCDFF"/>
        </patternFill>
      </fill>
    </dxf>
    <dxf>
      <fill>
        <patternFill>
          <bgColor rgb="FFFFAFE4"/>
        </patternFill>
      </fill>
    </dxf>
    <dxf>
      <fill>
        <patternFill>
          <bgColor rgb="FFF56BEB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7" defaultTableStyle="TableStyleMedium2" defaultPivotStyle="PivotStyleLight16">
    <tableStyle name="סגנון PivotTable 1" table="0" count="1" xr9:uid="{17A16E42-F78B-400A-9DD9-AE2E0DB1D77D}">
      <tableStyleElement type="headerRow" dxfId="63"/>
    </tableStyle>
    <tableStyle name="סגנון PivotTable 2" table="0" count="4" xr9:uid="{4514EAA6-BEB9-4A91-9E23-E1B83CCEAA04}">
      <tableStyleElement type="headerRow" dxfId="62"/>
      <tableStyleElement type="totalRow" dxfId="61"/>
      <tableStyleElement type="pageFieldLabels" dxfId="60"/>
      <tableStyleElement type="pageFieldValues" dxfId="59"/>
    </tableStyle>
    <tableStyle name="סגנון טבלה 1" pivot="0" count="3" xr9:uid="{C6E23185-8017-4976-9148-66376472243B}">
      <tableStyleElement type="headerRow" dxfId="58"/>
      <tableStyleElement type="firstRowStripe" dxfId="57"/>
      <tableStyleElement type="secondRowStripe" dxfId="56"/>
    </tableStyle>
    <tableStyle name="סגנון טבלה 2" pivot="0" count="4" xr9:uid="{C1630E7D-6D8B-4EC2-A809-5374560EB3F4}">
      <tableStyleElement type="headerRow" dxfId="55"/>
      <tableStyleElement type="firstRowStripe" dxfId="54"/>
      <tableStyleElement type="secondRowStripe" dxfId="53"/>
      <tableStyleElement type="secondColumnStripe" dxfId="52"/>
    </tableStyle>
    <tableStyle name="סגנון טבלה 3" pivot="0" count="2" xr9:uid="{C8083AAF-9C0F-4959-AABD-66482A191D6E}">
      <tableStyleElement type="firstRowStripe" dxfId="51"/>
      <tableStyleElement type="secondRowStripe" dxfId="50"/>
    </tableStyle>
    <tableStyle name="סגנון טבלה 4" pivot="0" count="0" xr9:uid="{31F0AC86-2A7D-45A4-9CBF-EB30ADDE0A03}"/>
    <tableStyle name="סגנון טבלה 5" pivot="0" count="2" xr9:uid="{FB6D5A60-25A5-411F-B64E-7081AA14AB3F}">
      <tableStyleElement type="firstRowStripe" dxfId="49"/>
      <tableStyleElement type="secondRowStripe" dxfId="48"/>
    </tableStyle>
  </tableStyles>
  <colors>
    <mruColors>
      <color rgb="FFE0C1FF"/>
      <color rgb="FFC6ECFA"/>
      <color rgb="FFF0F0F0"/>
      <color rgb="FFE7F7FD"/>
      <color rgb="FFFFC9C9"/>
      <color rgb="FFCC99FF"/>
      <color rgb="FF57BB33"/>
      <color rgb="FFF5F5F5"/>
      <color rgb="FFE8E8E8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[Airbnb.xlsx]Pivots!PivotTable4</c:name>
    <c:fmtId val="6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3809829059829071E-2"/>
          <c:y val="0.10142361111111112"/>
          <c:w val="0.90633974358974356"/>
          <c:h val="0.81867986111111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Pivots!$H$2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B9-4B27-9721-36CCBC45D78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0-4A5A-A0B8-1E21045401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80-4A5A-A0B8-1E21045401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48-42F9-8D2C-8456A9A42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Pivots!$G$3:$G$7</c:f>
              <c:strCache>
                <c:ptCount val="4"/>
                <c:pt idx="0">
                  <c:v>Ireland</c:v>
                </c:pt>
                <c:pt idx="1">
                  <c:v>USA</c:v>
                </c:pt>
                <c:pt idx="2">
                  <c:v>France</c:v>
                </c:pt>
                <c:pt idx="3">
                  <c:v>UK</c:v>
                </c:pt>
              </c:strCache>
            </c:strRef>
          </c:cat>
          <c:val>
            <c:numRef>
              <c:f>Pivots!$H$3:$H$7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0-4A5A-A0B8-1E2104540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26880"/>
        <c:axId val="625129760"/>
      </c:barChart>
      <c:catAx>
        <c:axId val="6251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129760"/>
        <c:crosses val="autoZero"/>
        <c:auto val="1"/>
        <c:lblAlgn val="ctr"/>
        <c:lblOffset val="100"/>
        <c:noMultiLvlLbl val="0"/>
      </c:catAx>
      <c:valAx>
        <c:axId val="6251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 Days</a:t>
                </a:r>
                <a:endParaRPr lang="he-I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1.0028472222222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1268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[Airbnb.xlsx]Pivots!PivotTable2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9589743589743583E-2"/>
          <c:y val="0.1190625"/>
          <c:w val="0.89513247863247869"/>
          <c:h val="0.80104097222222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Pivots!$B$10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B-4453-81A7-E41613C53C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7B-4453-81A7-E41613C53C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B-4453-81A7-E41613C53C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6F-40B6-9F86-8B9F80083F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Pivots!$A$11:$A$15</c:f>
              <c:strCache>
                <c:ptCount val="4"/>
                <c:pt idx="0">
                  <c:v>USA</c:v>
                </c:pt>
                <c:pt idx="1">
                  <c:v>France</c:v>
                </c:pt>
                <c:pt idx="2">
                  <c:v>UK</c:v>
                </c:pt>
                <c:pt idx="3">
                  <c:v>Ireland</c:v>
                </c:pt>
              </c:strCache>
            </c:strRef>
          </c:cat>
          <c:val>
            <c:numRef>
              <c:f>Pivots!$B$11:$B$15</c:f>
              <c:numCache>
                <c:formatCode>General</c:formatCode>
                <c:ptCount val="4"/>
                <c:pt idx="0">
                  <c:v>63</c:v>
                </c:pt>
                <c:pt idx="1">
                  <c:v>53</c:v>
                </c:pt>
                <c:pt idx="2">
                  <c:v>52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B-4453-81A7-E41613C53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943752"/>
        <c:axId val="812943032"/>
      </c:barChart>
      <c:catAx>
        <c:axId val="81294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943032"/>
        <c:crosses val="autoZero"/>
        <c:auto val="1"/>
        <c:lblAlgn val="ctr"/>
        <c:lblOffset val="100"/>
        <c:noMultiLvlLbl val="0"/>
      </c:catAx>
      <c:valAx>
        <c:axId val="8129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5F5F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  <a:endParaRPr lang="he-I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193402777777786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94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1834369817578786E-2"/>
          <c:y val="0.12630315500685871"/>
          <c:w val="0.84181820066334989"/>
          <c:h val="0.77301028806584382"/>
        </c:manualLayout>
      </c:layout>
      <c:barChart>
        <c:barDir val="col"/>
        <c:grouping val="clustered"/>
        <c:varyColors val="0"/>
        <c:ser>
          <c:idx val="0"/>
          <c:order val="0"/>
          <c:tx>
            <c:v>סידרה1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C-41EC-908A-60A0031A339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2C-41EC-908A-60A0031A339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C-41EC-908A-60A0031A33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2C-41EC-908A-60A0031A33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Ireland</c:v>
              </c:pt>
              <c:pt idx="1">
                <c:v>France</c:v>
              </c:pt>
              <c:pt idx="2">
                <c:v>United States</c:v>
              </c:pt>
              <c:pt idx="3">
                <c:v>United Kingdom</c:v>
              </c:pt>
            </c:strLit>
          </c:cat>
          <c:val>
            <c:numLit>
              <c:formatCode>General</c:formatCode>
              <c:ptCount val="4"/>
              <c:pt idx="0">
                <c:v>5</c:v>
              </c:pt>
              <c:pt idx="1">
                <c:v>4</c:v>
              </c:pt>
              <c:pt idx="2">
                <c:v>4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F12C-41EC-908A-60A0031A3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26920"/>
        <c:axId val="552024760"/>
      </c:barChart>
      <c:catAx>
        <c:axId val="55202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2024760"/>
        <c:crosses val="autoZero"/>
        <c:auto val="1"/>
        <c:lblAlgn val="ctr"/>
        <c:lblOffset val="100"/>
        <c:noMultiLvlLbl val="0"/>
      </c:catAx>
      <c:valAx>
        <c:axId val="5520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Nights</a:t>
                </a:r>
                <a:endParaRPr lang="he-I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061359867330015E-2"/>
              <c:y val="2.67479423868312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202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[Airbnb.xlsx]Pivots!PivotTable6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75811965811967E-2"/>
          <c:y val="0.12347222222222222"/>
          <c:w val="0.86254102564102553"/>
          <c:h val="0.80545069444444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Pivots!$H$20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F-4D29-B03B-493CAB3AA3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F-4D29-B03B-493CAB3AA3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F-4D29-B03B-493CAB3AA3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F-4D29-B03B-493CAB3AA36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F-4D29-B03B-493CAB3AA36D}"/>
              </c:ext>
            </c:extLst>
          </c:dPt>
          <c:cat>
            <c:strRef>
              <c:f>Pivots!$G$21:$G$26</c:f>
              <c:strCache>
                <c:ptCount val="5"/>
                <c:pt idx="0">
                  <c:v>Cayman Islands</c:v>
                </c:pt>
                <c:pt idx="1">
                  <c:v>India</c:v>
                </c:pt>
                <c:pt idx="2">
                  <c:v>Costa Rica</c:v>
                </c:pt>
                <c:pt idx="3">
                  <c:v>Uzbekistan</c:v>
                </c:pt>
                <c:pt idx="4">
                  <c:v>Iceland</c:v>
                </c:pt>
              </c:strCache>
            </c:strRef>
          </c:cat>
          <c:val>
            <c:numRef>
              <c:f>Pivots!$H$21:$H$26</c:f>
              <c:numCache>
                <c:formatCode>General</c:formatCode>
                <c:ptCount val="5"/>
                <c:pt idx="0">
                  <c:v>900</c:v>
                </c:pt>
                <c:pt idx="1">
                  <c:v>753</c:v>
                </c:pt>
                <c:pt idx="2">
                  <c:v>300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BF-4D29-B03B-493CAB3A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73064"/>
        <c:axId val="823377904"/>
      </c:barChart>
      <c:catAx>
        <c:axId val="8066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7904"/>
        <c:crosses val="autoZero"/>
        <c:auto val="1"/>
        <c:lblAlgn val="ctr"/>
        <c:lblOffset val="100"/>
        <c:noMultiLvlLbl val="0"/>
      </c:catAx>
      <c:valAx>
        <c:axId val="823377904"/>
        <c:scaling>
          <c:orientation val="minMax"/>
          <c:max val="950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7306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[Airbnb.xlsx]Pivots!PivotTable5</c:name>
    <c:fmtId val="4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rgbClr val="57BB33"/>
          </a:solidFill>
          <a:ln>
            <a:noFill/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57BB33"/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57BB33"/>
          </a:solidFill>
          <a:ln>
            <a:noFill/>
          </a:ln>
          <a:effectLst/>
        </c:spPr>
      </c:pivotFmt>
      <c:pivotFmt>
        <c:idx val="3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2876068376068373E-2"/>
          <c:y val="0.1190625"/>
          <c:w val="0.90812820512820513"/>
          <c:h val="0.80165069444444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Pivots!$H$10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9-4BE7-9137-0332B49E81D5}"/>
              </c:ext>
            </c:extLst>
          </c:dPt>
          <c:dPt>
            <c:idx val="1"/>
            <c:invertIfNegative val="0"/>
            <c:bubble3D val="0"/>
            <c:spPr>
              <a:solidFill>
                <a:srgbClr val="57BB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9-4BE7-9137-0332B49E81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9-4BE7-9137-0332B49E81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9-4BE7-9137-0332B49E81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9-4BE7-9137-0332B49E81D5}"/>
              </c:ext>
            </c:extLst>
          </c:dPt>
          <c:cat>
            <c:strRef>
              <c:f>Pivots!$G$11:$G$16</c:f>
              <c:strCache>
                <c:ptCount val="5"/>
                <c:pt idx="0">
                  <c:v>Italy</c:v>
                </c:pt>
                <c:pt idx="1">
                  <c:v>France</c:v>
                </c:pt>
                <c:pt idx="2">
                  <c:v>USA</c:v>
                </c:pt>
                <c:pt idx="3">
                  <c:v>UK</c:v>
                </c:pt>
                <c:pt idx="4">
                  <c:v>Ireland</c:v>
                </c:pt>
              </c:strCache>
            </c:strRef>
          </c:cat>
          <c:val>
            <c:numRef>
              <c:f>Pivots!$H$11:$H$16</c:f>
              <c:numCache>
                <c:formatCode>General</c:formatCode>
                <c:ptCount val="5"/>
                <c:pt idx="0">
                  <c:v>120</c:v>
                </c:pt>
                <c:pt idx="1">
                  <c:v>74</c:v>
                </c:pt>
                <c:pt idx="2">
                  <c:v>68</c:v>
                </c:pt>
                <c:pt idx="3">
                  <c:v>65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69-4BE7-9137-0332B49E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60616"/>
        <c:axId val="814960976"/>
      </c:barChart>
      <c:catAx>
        <c:axId val="81496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960976"/>
        <c:crosses val="autoZero"/>
        <c:auto val="1"/>
        <c:lblAlgn val="ctr"/>
        <c:lblOffset val="100"/>
        <c:noMultiLvlLbl val="0"/>
      </c:catAx>
      <c:valAx>
        <c:axId val="81496097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9606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357587064676609E-2"/>
          <c:y val="0.10017146776406036"/>
          <c:w val="0.89215236318407964"/>
          <c:h val="0.8258758573388203"/>
        </c:manualLayout>
      </c:layout>
      <c:barChart>
        <c:barDir val="col"/>
        <c:grouping val="clustered"/>
        <c:varyColors val="0"/>
        <c:ser>
          <c:idx val="0"/>
          <c:order val="0"/>
          <c:tx>
            <c:v>סידרה1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0F-4040-AA95-5046A5897AC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0F-4040-AA95-5046A5897A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0F-4040-AA95-5046A5897A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0F-4040-AA95-5046A5897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France</c:v>
              </c:pt>
              <c:pt idx="1">
                <c:v>Ireland</c:v>
              </c:pt>
              <c:pt idx="2">
                <c:v>United Kingdom</c:v>
              </c:pt>
              <c:pt idx="3">
                <c:v>United States</c:v>
              </c:pt>
            </c:strLit>
          </c:cat>
          <c:val>
            <c:numLit>
              <c:formatCode>General</c:formatCode>
              <c:ptCount val="4"/>
              <c:pt idx="0">
                <c:v>43</c:v>
              </c:pt>
              <c:pt idx="1">
                <c:v>41</c:v>
              </c:pt>
              <c:pt idx="2">
                <c:v>40</c:v>
              </c:pt>
              <c:pt idx="3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8-470F-4040-AA95-5046A5897A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113784"/>
        <c:axId val="558114144"/>
      </c:barChart>
      <c:catAx>
        <c:axId val="55811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8114144"/>
        <c:crosses val="autoZero"/>
        <c:auto val="1"/>
        <c:lblAlgn val="ctr"/>
        <c:lblOffset val="100"/>
        <c:noMultiLvlLbl val="0"/>
      </c:catAx>
      <c:valAx>
        <c:axId val="5581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Nights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5.4933665008291919E-3"/>
              <c:y val="1.0202674897119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811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1003316749585391E-2"/>
          <c:y val="0.12630315500685871"/>
          <c:w val="0.90003731343283577"/>
          <c:h val="0.78667832647462277"/>
        </c:manualLayout>
      </c:layout>
      <c:barChart>
        <c:barDir val="col"/>
        <c:grouping val="clustered"/>
        <c:varyColors val="0"/>
        <c:ser>
          <c:idx val="0"/>
          <c:order val="0"/>
          <c:tx>
            <c:v>סידרה1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D-4988-AFD6-5ABAEC72738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D-4988-AFD6-5ABAEC7273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D-4988-AFD6-5ABAEC7273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D-4988-AFD6-5ABAEC7273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Ireland</c:v>
              </c:pt>
              <c:pt idx="1">
                <c:v>United States</c:v>
              </c:pt>
              <c:pt idx="2">
                <c:v>France</c:v>
              </c:pt>
              <c:pt idx="3">
                <c:v>United Kingdom</c:v>
              </c:pt>
            </c:strLit>
          </c:cat>
          <c:val>
            <c:numLit>
              <c:formatCode>General</c:formatCode>
              <c:ptCount val="4"/>
              <c:pt idx="0">
                <c:v>125</c:v>
              </c:pt>
              <c:pt idx="1">
                <c:v>115</c:v>
              </c:pt>
              <c:pt idx="2">
                <c:v>109</c:v>
              </c:pt>
              <c:pt idx="3">
                <c:v>109</c:v>
              </c:pt>
            </c:numLit>
          </c:val>
          <c:extLst>
            <c:ext xmlns:c16="http://schemas.microsoft.com/office/drawing/2014/chart" uri="{C3380CC4-5D6E-409C-BE32-E72D297353CC}">
              <c16:uniqueId val="{00000008-358D-4988-AFD6-5ABAEC7273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967672"/>
        <c:axId val="372963712"/>
      </c:barChart>
      <c:catAx>
        <c:axId val="3729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2963712"/>
        <c:crosses val="autoZero"/>
        <c:auto val="1"/>
        <c:lblAlgn val="ctr"/>
        <c:lblOffset val="100"/>
        <c:noMultiLvlLbl val="0"/>
      </c:catAx>
      <c:valAx>
        <c:axId val="372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Nights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2.6326699834162519E-3"/>
              <c:y val="1.18055555555555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29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[Airbnb.xlsx]Pivots!PivotTable1</c:name>
    <c:fmtId val="1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864017094017095E-2"/>
          <c:y val="9.7013888888888886E-2"/>
          <c:w val="0.87522735042735045"/>
          <c:h val="0.80104097222222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Pivots!$B$2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1B-49FC-B02C-00BBA2167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D5-47B5-BD54-650659769C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D5-47B5-BD54-650659769C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1B-49FC-B02C-00BBA2167196}"/>
              </c:ext>
            </c:extLst>
          </c:dPt>
          <c:cat>
            <c:strRef>
              <c:f>Pivots!$A$3:$A$7</c:f>
              <c:strCache>
                <c:ptCount val="4"/>
                <c:pt idx="0">
                  <c:v>USA</c:v>
                </c:pt>
                <c:pt idx="1">
                  <c:v>Ireland</c:v>
                </c:pt>
                <c:pt idx="2">
                  <c:v>UK</c:v>
                </c:pt>
                <c:pt idx="3">
                  <c:v>France</c:v>
                </c:pt>
              </c:strCache>
            </c:strRef>
          </c:cat>
          <c:val>
            <c:numRef>
              <c:f>Pivots!$B$3:$B$7</c:f>
              <c:numCache>
                <c:formatCode>_-* #,##0_-;\-* #,##0_-;_-* "-"??_-;_-@_-</c:formatCode>
                <c:ptCount val="4"/>
                <c:pt idx="0">
                  <c:v>16.79</c:v>
                </c:pt>
                <c:pt idx="1">
                  <c:v>15.67</c:v>
                </c:pt>
                <c:pt idx="2">
                  <c:v>13.85</c:v>
                </c:pt>
                <c:pt idx="3">
                  <c:v>10.62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5-47B5-BD54-65065976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00840"/>
        <c:axId val="412999760"/>
      </c:barChart>
      <c:catAx>
        <c:axId val="41300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2999760"/>
        <c:crosses val="autoZero"/>
        <c:auto val="1"/>
        <c:lblAlgn val="ctr"/>
        <c:lblOffset val="100"/>
        <c:noMultiLvlLbl val="0"/>
      </c:catAx>
      <c:valAx>
        <c:axId val="412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5F5F5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3000840"/>
        <c:crosses val="autoZero"/>
        <c:crossBetween val="between"/>
        <c:majorUnit val="4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[Airbnb.xlsx]Pivots!PivotTable10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0C1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6EC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0F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0F0F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0F0F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64214559386973"/>
          <c:y val="6.9525694444444452E-2"/>
          <c:w val="0.72766570881226056"/>
          <c:h val="0.850577777777777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Pivots!$B$18:$B$19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rgbClr val="E0C1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Pivots!$A$20:$A$24</c:f>
              <c:strCache>
                <c:ptCount val="4"/>
                <c:pt idx="0">
                  <c:v>USA</c:v>
                </c:pt>
                <c:pt idx="1">
                  <c:v>Ireland</c:v>
                </c:pt>
                <c:pt idx="2">
                  <c:v>France</c:v>
                </c:pt>
                <c:pt idx="3">
                  <c:v>UK</c:v>
                </c:pt>
              </c:strCache>
            </c:strRef>
          </c:cat>
          <c:val>
            <c:numRef>
              <c:f>Pivots!$B$20:$B$24</c:f>
              <c:numCache>
                <c:formatCode>0%</c:formatCode>
                <c:ptCount val="4"/>
                <c:pt idx="0">
                  <c:v>0.44896431245320689</c:v>
                </c:pt>
                <c:pt idx="1">
                  <c:v>0.41871657754010694</c:v>
                </c:pt>
                <c:pt idx="2">
                  <c:v>0.40883977900552487</c:v>
                </c:pt>
                <c:pt idx="3">
                  <c:v>0.3838475499092559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2-4F07-B2E9-3167B6EB8827}"/>
            </c:ext>
          </c:extLst>
        </c:ser>
        <c:ser>
          <c:idx val="1"/>
          <c:order val="1"/>
          <c:tx>
            <c:strRef>
              <c:f>Pivots!$C$18:$C$19</c:f>
              <c:strCache>
                <c:ptCount val="1"/>
                <c:pt idx="0">
                  <c:v>Entire home/apt</c:v>
                </c:pt>
              </c:strCache>
            </c:strRef>
          </c:tx>
          <c:spPr>
            <a:solidFill>
              <a:srgbClr val="C6E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Pivots!$A$20:$A$24</c:f>
              <c:strCache>
                <c:ptCount val="4"/>
                <c:pt idx="0">
                  <c:v>USA</c:v>
                </c:pt>
                <c:pt idx="1">
                  <c:v>Ireland</c:v>
                </c:pt>
                <c:pt idx="2">
                  <c:v>France</c:v>
                </c:pt>
                <c:pt idx="3">
                  <c:v>UK</c:v>
                </c:pt>
              </c:strCache>
            </c:strRef>
          </c:cat>
          <c:val>
            <c:numRef>
              <c:f>Pivots!$C$20:$C$24</c:f>
              <c:numCache>
                <c:formatCode>0%</c:formatCode>
                <c:ptCount val="4"/>
                <c:pt idx="0">
                  <c:v>0.3696031944097829</c:v>
                </c:pt>
                <c:pt idx="1">
                  <c:v>0.31016042780748665</c:v>
                </c:pt>
                <c:pt idx="2">
                  <c:v>0.38437253354380424</c:v>
                </c:pt>
                <c:pt idx="3">
                  <c:v>0.46158499697519662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2-4F07-B2E9-3167B6EB8827}"/>
            </c:ext>
          </c:extLst>
        </c:ser>
        <c:ser>
          <c:idx val="2"/>
          <c:order val="2"/>
          <c:tx>
            <c:strRef>
              <c:f>Pivots!$D$18:$D$19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F0F0F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0F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0F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Pivots!$A$20:$A$24</c:f>
              <c:strCache>
                <c:ptCount val="4"/>
                <c:pt idx="0">
                  <c:v>USA</c:v>
                </c:pt>
                <c:pt idx="1">
                  <c:v>Ireland</c:v>
                </c:pt>
                <c:pt idx="2">
                  <c:v>France</c:v>
                </c:pt>
                <c:pt idx="3">
                  <c:v>UK</c:v>
                </c:pt>
              </c:strCache>
            </c:strRef>
          </c:cat>
          <c:val>
            <c:numRef>
              <c:f>Pivots!$D$20:$D$24</c:f>
              <c:numCache>
                <c:formatCode>0%</c:formatCode>
                <c:ptCount val="4"/>
                <c:pt idx="0">
                  <c:v>0.18143249313701024</c:v>
                </c:pt>
                <c:pt idx="1">
                  <c:v>0.27112299465240641</c:v>
                </c:pt>
                <c:pt idx="2">
                  <c:v>0.20678768745067089</c:v>
                </c:pt>
                <c:pt idx="3">
                  <c:v>0.15456745311554748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2-4F07-B2E9-3167B6EB88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7450440"/>
        <c:axId val="787456200"/>
      </c:barChart>
      <c:catAx>
        <c:axId val="7874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7456200"/>
        <c:crosses val="autoZero"/>
        <c:auto val="1"/>
        <c:lblAlgn val="ctr"/>
        <c:lblOffset val="100"/>
        <c:noMultiLvlLbl val="0"/>
      </c:catAx>
      <c:valAx>
        <c:axId val="787456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F0F0F0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7450440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0393259709558973"/>
          <c:y val="0.38968626207555407"/>
          <c:w val="0.1939240669213958"/>
          <c:h val="0.22062747584889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429525</xdr:colOff>
      <xdr:row>19</xdr:row>
      <xdr:rowOff>172356</xdr:rowOff>
    </xdr:from>
    <xdr:to>
      <xdr:col>17</xdr:col>
      <xdr:colOff>390230</xdr:colOff>
      <xdr:row>36</xdr:row>
      <xdr:rowOff>2223</xdr:rowOff>
    </xdr:to>
    <xdr:grpSp>
      <xdr:nvGrpSpPr>
        <xdr:cNvPr id="11" name="קבוצה 10">
          <a:extLst>
            <a:ext uri="{FF2B5EF4-FFF2-40B4-BE49-F238E27FC236}">
              <a16:creationId xmlns:a16="http://schemas.microsoft.com/office/drawing/2014/main" id="{CD9BAE72-901F-D73B-06FF-BB1EA0107622}"/>
            </a:ext>
          </a:extLst>
        </xdr:cNvPr>
        <xdr:cNvGrpSpPr/>
      </xdr:nvGrpSpPr>
      <xdr:grpSpPr>
        <a:xfrm>
          <a:off x="9947238556" y="3619499"/>
          <a:ext cx="4822991" cy="2914153"/>
          <a:chOff x="9977888697" y="3752850"/>
          <a:chExt cx="4222800" cy="2880000"/>
        </a:xfrm>
      </xdr:grpSpPr>
      <xdr:graphicFrame macro="">
        <xdr:nvGraphicFramePr>
          <xdr:cNvPr id="6" name="תרשים 5">
            <a:extLst>
              <a:ext uri="{FF2B5EF4-FFF2-40B4-BE49-F238E27FC236}">
                <a16:creationId xmlns:a16="http://schemas.microsoft.com/office/drawing/2014/main" id="{DBA423BE-BFE0-4D07-8513-88676E3B041E}"/>
              </a:ext>
            </a:extLst>
          </xdr:cNvPr>
          <xdr:cNvGraphicFramePr>
            <a:graphicFrameLocks/>
          </xdr:cNvGraphicFramePr>
        </xdr:nvGraphicFramePr>
        <xdr:xfrm>
          <a:off x="9977888697" y="3752850"/>
          <a:ext cx="42228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מחבר ישר 7">
            <a:extLst>
              <a:ext uri="{FF2B5EF4-FFF2-40B4-BE49-F238E27FC236}">
                <a16:creationId xmlns:a16="http://schemas.microsoft.com/office/drawing/2014/main" id="{8018E88C-446F-A9CE-3C5B-166F7AE21EE4}"/>
              </a:ext>
            </a:extLst>
          </xdr:cNvPr>
          <xdr:cNvCxnSpPr/>
        </xdr:nvCxnSpPr>
        <xdr:spPr>
          <a:xfrm flipV="1">
            <a:off x="9978440800" y="4991100"/>
            <a:ext cx="3251200" cy="0"/>
          </a:xfrm>
          <a:prstGeom prst="line">
            <a:avLst/>
          </a:prstGeom>
          <a:ln>
            <a:solidFill>
              <a:schemeClr val="tx1">
                <a:lumMod val="65000"/>
                <a:lumOff val="35000"/>
              </a:schemeClr>
            </a:solidFill>
            <a:prstDash val="dash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מלבן 9">
            <a:extLst>
              <a:ext uri="{FF2B5EF4-FFF2-40B4-BE49-F238E27FC236}">
                <a16:creationId xmlns:a16="http://schemas.microsoft.com/office/drawing/2014/main" id="{E2E03052-C80D-471A-9600-F1C19FFB86FA}"/>
              </a:ext>
            </a:extLst>
          </xdr:cNvPr>
          <xdr:cNvSpPr/>
        </xdr:nvSpPr>
        <xdr:spPr>
          <a:xfrm>
            <a:off x="9981050650" y="4660900"/>
            <a:ext cx="774700" cy="4191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1"/>
            <a:r>
              <a:rPr lang="en-US" sz="11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AVG: 6</a:t>
            </a:r>
          </a:p>
        </xdr:txBody>
      </xdr:sp>
    </xdr:grpSp>
    <xdr:clientData/>
  </xdr:twoCellAnchor>
  <xdr:twoCellAnchor>
    <xdr:from>
      <xdr:col>9</xdr:col>
      <xdr:colOff>353482</xdr:colOff>
      <xdr:row>1</xdr:row>
      <xdr:rowOff>14193</xdr:rowOff>
    </xdr:from>
    <xdr:to>
      <xdr:col>17</xdr:col>
      <xdr:colOff>314188</xdr:colOff>
      <xdr:row>17</xdr:row>
      <xdr:rowOff>25487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A1EEDFF-1955-4A39-94CB-6CA9B775F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246928</xdr:colOff>
      <xdr:row>19</xdr:row>
      <xdr:rowOff>136071</xdr:rowOff>
    </xdr:from>
    <xdr:to>
      <xdr:col>26</xdr:col>
      <xdr:colOff>208642</xdr:colOff>
      <xdr:row>35</xdr:row>
      <xdr:rowOff>149214</xdr:rowOff>
    </xdr:to>
    <xdr:grpSp>
      <xdr:nvGrpSpPr>
        <xdr:cNvPr id="50" name="קבוצה 49">
          <a:extLst>
            <a:ext uri="{FF2B5EF4-FFF2-40B4-BE49-F238E27FC236}">
              <a16:creationId xmlns:a16="http://schemas.microsoft.com/office/drawing/2014/main" id="{D08C4290-E043-A1C7-537B-B43EC4FB9DE9}"/>
            </a:ext>
          </a:extLst>
        </xdr:cNvPr>
        <xdr:cNvGrpSpPr/>
      </xdr:nvGrpSpPr>
      <xdr:grpSpPr>
        <a:xfrm>
          <a:off x="9941950072" y="3583214"/>
          <a:ext cx="4824000" cy="2916000"/>
          <a:chOff x="9941768643" y="3973286"/>
          <a:chExt cx="4824000" cy="2916000"/>
        </a:xfrm>
      </xdr:grpSpPr>
      <xdr:graphicFrame macro="">
        <xdr:nvGraphicFramePr>
          <xdr:cNvPr id="7" name="תרשים 6">
            <a:extLst>
              <a:ext uri="{FF2B5EF4-FFF2-40B4-BE49-F238E27FC236}">
                <a16:creationId xmlns:a16="http://schemas.microsoft.com/office/drawing/2014/main" id="{528E79C2-C4C4-4356-B2FA-BC34A398FC2D}"/>
              </a:ext>
            </a:extLst>
          </xdr:cNvPr>
          <xdr:cNvGraphicFramePr>
            <a:graphicFrameLocks/>
          </xdr:cNvGraphicFramePr>
        </xdr:nvGraphicFramePr>
        <xdr:xfrm>
          <a:off x="9941768643" y="3973286"/>
          <a:ext cx="4824000" cy="291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4" name="מחבר ישר 13">
            <a:extLst>
              <a:ext uri="{FF2B5EF4-FFF2-40B4-BE49-F238E27FC236}">
                <a16:creationId xmlns:a16="http://schemas.microsoft.com/office/drawing/2014/main" id="{E124B658-2D44-454B-87E4-20B41F03DB57}"/>
              </a:ext>
            </a:extLst>
          </xdr:cNvPr>
          <xdr:cNvCxnSpPr/>
        </xdr:nvCxnSpPr>
        <xdr:spPr>
          <a:xfrm flipV="1">
            <a:off x="9942350247" y="4343685"/>
            <a:ext cx="3713297" cy="0"/>
          </a:xfrm>
          <a:prstGeom prst="line">
            <a:avLst/>
          </a:prstGeom>
          <a:ln>
            <a:solidFill>
              <a:schemeClr val="tx1">
                <a:lumMod val="65000"/>
                <a:lumOff val="35000"/>
              </a:schemeClr>
            </a:solidFill>
            <a:prstDash val="dash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מלבן 30">
            <a:extLst>
              <a:ext uri="{FF2B5EF4-FFF2-40B4-BE49-F238E27FC236}">
                <a16:creationId xmlns:a16="http://schemas.microsoft.com/office/drawing/2014/main" id="{ADCC9C60-C6C9-4430-A137-1D23994F030E}"/>
              </a:ext>
            </a:extLst>
          </xdr:cNvPr>
          <xdr:cNvSpPr/>
        </xdr:nvSpPr>
        <xdr:spPr>
          <a:xfrm>
            <a:off x="9945331038" y="4009569"/>
            <a:ext cx="884809" cy="4240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1"/>
            <a:r>
              <a:rPr lang="en-US" sz="11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AVG: 6</a:t>
            </a:r>
          </a:p>
        </xdr:txBody>
      </xdr:sp>
    </xdr:grpSp>
    <xdr:clientData/>
  </xdr:twoCellAnchor>
  <xdr:twoCellAnchor>
    <xdr:from>
      <xdr:col>9</xdr:col>
      <xdr:colOff>361381</xdr:colOff>
      <xdr:row>58</xdr:row>
      <xdr:rowOff>55868</xdr:rowOff>
    </xdr:from>
    <xdr:to>
      <xdr:col>17</xdr:col>
      <xdr:colOff>322087</xdr:colOff>
      <xdr:row>74</xdr:row>
      <xdr:rowOff>67162</xdr:rowOff>
    </xdr:to>
    <xdr:grpSp>
      <xdr:nvGrpSpPr>
        <xdr:cNvPr id="52" name="קבוצה 51">
          <a:extLst>
            <a:ext uri="{FF2B5EF4-FFF2-40B4-BE49-F238E27FC236}">
              <a16:creationId xmlns:a16="http://schemas.microsoft.com/office/drawing/2014/main" id="{9F6DE58A-9C49-4776-8B87-739382D083D0}"/>
            </a:ext>
          </a:extLst>
        </xdr:cNvPr>
        <xdr:cNvGrpSpPr/>
      </xdr:nvGrpSpPr>
      <xdr:grpSpPr>
        <a:xfrm>
          <a:off x="9947306699" y="10578725"/>
          <a:ext cx="4822992" cy="2914151"/>
          <a:chOff x="9976910400" y="6997700"/>
          <a:chExt cx="4680000" cy="2880000"/>
        </a:xfrm>
      </xdr:grpSpPr>
      <xdr:grpSp>
        <xdr:nvGrpSpPr>
          <xdr:cNvPr id="59" name="קבוצה 58">
            <a:extLst>
              <a:ext uri="{FF2B5EF4-FFF2-40B4-BE49-F238E27FC236}">
                <a16:creationId xmlns:a16="http://schemas.microsoft.com/office/drawing/2014/main" id="{A8E0D01F-5923-1C9A-49B1-88F692D57665}"/>
              </a:ext>
            </a:extLst>
          </xdr:cNvPr>
          <xdr:cNvGrpSpPr/>
        </xdr:nvGrpSpPr>
        <xdr:grpSpPr>
          <a:xfrm>
            <a:off x="9976910400" y="6997700"/>
            <a:ext cx="4680000" cy="2880000"/>
            <a:chOff x="9976910400" y="6997700"/>
            <a:chExt cx="4680000" cy="2880000"/>
          </a:xfrm>
        </xdr:grpSpPr>
        <xdr:graphicFrame macro="">
          <xdr:nvGraphicFramePr>
            <xdr:cNvPr id="66" name="תרשים 65">
              <a:extLst>
                <a:ext uri="{FF2B5EF4-FFF2-40B4-BE49-F238E27FC236}">
                  <a16:creationId xmlns:a16="http://schemas.microsoft.com/office/drawing/2014/main" id="{DFE43FAC-4766-9102-8A66-E9D7655F0FA1}"/>
                </a:ext>
              </a:extLst>
            </xdr:cNvPr>
            <xdr:cNvGraphicFramePr>
              <a:graphicFrameLocks/>
            </xdr:cNvGraphicFramePr>
          </xdr:nvGraphicFramePr>
          <xdr:xfrm>
            <a:off x="9976910400" y="6997700"/>
            <a:ext cx="4680000" cy="28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67" name="מלבן 66">
              <a:extLst>
                <a:ext uri="{FF2B5EF4-FFF2-40B4-BE49-F238E27FC236}">
                  <a16:creationId xmlns:a16="http://schemas.microsoft.com/office/drawing/2014/main" id="{3116894B-770A-F615-8623-798B96450EF0}"/>
                </a:ext>
              </a:extLst>
            </xdr:cNvPr>
            <xdr:cNvSpPr/>
          </xdr:nvSpPr>
          <xdr:spPr>
            <a:xfrm>
              <a:off x="9980592124" y="9080500"/>
              <a:ext cx="858576" cy="4191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en-US" sz="1100" b="1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AVG: 98%</a:t>
              </a:r>
            </a:p>
          </xdr:txBody>
        </xdr:sp>
        <xdr:cxnSp macro="">
          <xdr:nvCxnSpPr>
            <xdr:cNvPr id="68" name="מחבר ישר 67">
              <a:extLst>
                <a:ext uri="{FF2B5EF4-FFF2-40B4-BE49-F238E27FC236}">
                  <a16:creationId xmlns:a16="http://schemas.microsoft.com/office/drawing/2014/main" id="{A8D1517A-F5F7-485F-98A2-183B1A4757EE}"/>
                </a:ext>
              </a:extLst>
            </xdr:cNvPr>
            <xdr:cNvCxnSpPr/>
          </xdr:nvCxnSpPr>
          <xdr:spPr>
            <a:xfrm flipV="1">
              <a:off x="9977651035" y="9404350"/>
              <a:ext cx="3603205" cy="0"/>
            </a:xfrm>
            <a:prstGeom prst="line">
              <a:avLst/>
            </a:prstGeom>
            <a:ln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60" name="תיבת טקסט 59">
            <a:extLst>
              <a:ext uri="{FF2B5EF4-FFF2-40B4-BE49-F238E27FC236}">
                <a16:creationId xmlns:a16="http://schemas.microsoft.com/office/drawing/2014/main" id="{F324ED7F-EF1D-B6CA-E804-12398006D76E}"/>
              </a:ext>
            </a:extLst>
          </xdr:cNvPr>
          <xdr:cNvSpPr txBox="1"/>
        </xdr:nvSpPr>
        <xdr:spPr>
          <a:xfrm>
            <a:off x="9977450200" y="7226300"/>
            <a:ext cx="4762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900%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61" name="תיבת טקסט 60">
            <a:extLst>
              <a:ext uri="{FF2B5EF4-FFF2-40B4-BE49-F238E27FC236}">
                <a16:creationId xmlns:a16="http://schemas.microsoft.com/office/drawing/2014/main" id="{A2665818-117E-EB0C-4E58-72CCC8E09FFD}"/>
              </a:ext>
            </a:extLst>
          </xdr:cNvPr>
          <xdr:cNvSpPr txBox="1"/>
        </xdr:nvSpPr>
        <xdr:spPr>
          <a:xfrm>
            <a:off x="9978263000" y="7588250"/>
            <a:ext cx="4762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753%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62" name="תיבת טקסט 61">
            <a:extLst>
              <a:ext uri="{FF2B5EF4-FFF2-40B4-BE49-F238E27FC236}">
                <a16:creationId xmlns:a16="http://schemas.microsoft.com/office/drawing/2014/main" id="{E8E190E5-3FB1-34BA-F4E3-56D050C58673}"/>
              </a:ext>
            </a:extLst>
          </xdr:cNvPr>
          <xdr:cNvSpPr txBox="1"/>
        </xdr:nvSpPr>
        <xdr:spPr>
          <a:xfrm>
            <a:off x="9979069450" y="8629650"/>
            <a:ext cx="4762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300%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64" name="תיבת טקסט 63">
            <a:extLst>
              <a:ext uri="{FF2B5EF4-FFF2-40B4-BE49-F238E27FC236}">
                <a16:creationId xmlns:a16="http://schemas.microsoft.com/office/drawing/2014/main" id="{00D82104-3C41-20A6-F607-648C9C77C901}"/>
              </a:ext>
            </a:extLst>
          </xdr:cNvPr>
          <xdr:cNvSpPr txBox="1"/>
        </xdr:nvSpPr>
        <xdr:spPr>
          <a:xfrm>
            <a:off x="9979875850" y="8864600"/>
            <a:ext cx="4762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200%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65" name="תיבת טקסט 64">
            <a:extLst>
              <a:ext uri="{FF2B5EF4-FFF2-40B4-BE49-F238E27FC236}">
                <a16:creationId xmlns:a16="http://schemas.microsoft.com/office/drawing/2014/main" id="{EA4BEF4A-E827-C800-A096-4B20AC8AAF29}"/>
              </a:ext>
            </a:extLst>
          </xdr:cNvPr>
          <xdr:cNvSpPr txBox="1"/>
        </xdr:nvSpPr>
        <xdr:spPr>
          <a:xfrm>
            <a:off x="9980695000" y="8870950"/>
            <a:ext cx="4762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200%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226786</xdr:colOff>
      <xdr:row>58</xdr:row>
      <xdr:rowOff>118192</xdr:rowOff>
    </xdr:from>
    <xdr:to>
      <xdr:col>8</xdr:col>
      <xdr:colOff>230768</xdr:colOff>
      <xdr:row>74</xdr:row>
      <xdr:rowOff>129486</xdr:rowOff>
    </xdr:to>
    <xdr:grpSp>
      <xdr:nvGrpSpPr>
        <xdr:cNvPr id="77" name="קבוצה 76">
          <a:extLst>
            <a:ext uri="{FF2B5EF4-FFF2-40B4-BE49-F238E27FC236}">
              <a16:creationId xmlns:a16="http://schemas.microsoft.com/office/drawing/2014/main" id="{1DD5A8FC-EA32-474B-961B-A99B52D8380A}"/>
            </a:ext>
          </a:extLst>
        </xdr:cNvPr>
        <xdr:cNvGrpSpPr/>
      </xdr:nvGrpSpPr>
      <xdr:grpSpPr>
        <a:xfrm>
          <a:off x="9952868089" y="10641049"/>
          <a:ext cx="4866268" cy="2914151"/>
          <a:chOff x="9982917499" y="10083800"/>
          <a:chExt cx="4502822" cy="2880000"/>
        </a:xfrm>
      </xdr:grpSpPr>
      <xdr:grpSp>
        <xdr:nvGrpSpPr>
          <xdr:cNvPr id="78" name="קבוצה 77">
            <a:extLst>
              <a:ext uri="{FF2B5EF4-FFF2-40B4-BE49-F238E27FC236}">
                <a16:creationId xmlns:a16="http://schemas.microsoft.com/office/drawing/2014/main" id="{1AD871C5-DC80-6A75-79C6-9A133EFD464B}"/>
              </a:ext>
            </a:extLst>
          </xdr:cNvPr>
          <xdr:cNvGrpSpPr/>
        </xdr:nvGrpSpPr>
        <xdr:grpSpPr>
          <a:xfrm>
            <a:off x="9982917499" y="10083800"/>
            <a:ext cx="4502822" cy="2880000"/>
            <a:chOff x="9982822250" y="7023100"/>
            <a:chExt cx="4680000" cy="2880000"/>
          </a:xfrm>
        </xdr:grpSpPr>
        <xdr:graphicFrame macro="">
          <xdr:nvGraphicFramePr>
            <xdr:cNvPr id="82" name="תרשים 81">
              <a:extLst>
                <a:ext uri="{FF2B5EF4-FFF2-40B4-BE49-F238E27FC236}">
                  <a16:creationId xmlns:a16="http://schemas.microsoft.com/office/drawing/2014/main" id="{B54D8249-E84A-6B39-0DCB-7CF77958476B}"/>
                </a:ext>
              </a:extLst>
            </xdr:cNvPr>
            <xdr:cNvGraphicFramePr>
              <a:graphicFrameLocks/>
            </xdr:cNvGraphicFramePr>
          </xdr:nvGraphicFramePr>
          <xdr:xfrm>
            <a:off x="9982822250" y="7023100"/>
            <a:ext cx="4680000" cy="28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83" name="תיבת טקסט 82">
              <a:extLst>
                <a:ext uri="{FF2B5EF4-FFF2-40B4-BE49-F238E27FC236}">
                  <a16:creationId xmlns:a16="http://schemas.microsoft.com/office/drawing/2014/main" id="{58C28CA6-A735-D65D-FD56-625E6DD26DFF}"/>
                </a:ext>
              </a:extLst>
            </xdr:cNvPr>
            <xdr:cNvSpPr txBox="1"/>
          </xdr:nvSpPr>
          <xdr:spPr>
            <a:xfrm>
              <a:off x="9985061119" y="8159750"/>
              <a:ext cx="476250" cy="222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1"/>
              <a:r>
                <a:rPr lang="en-GB" sz="900" b="1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68%</a:t>
              </a:r>
              <a:endParaRPr lang="en-US" sz="900" b="1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xdr:grpSp>
      <xdr:sp macro="" textlink="">
        <xdr:nvSpPr>
          <xdr:cNvPr id="79" name="תיבת טקסט 78">
            <a:extLst>
              <a:ext uri="{FF2B5EF4-FFF2-40B4-BE49-F238E27FC236}">
                <a16:creationId xmlns:a16="http://schemas.microsoft.com/office/drawing/2014/main" id="{E3C15310-EB1D-EBB3-7AC2-927E03ADB9D8}"/>
              </a:ext>
            </a:extLst>
          </xdr:cNvPr>
          <xdr:cNvSpPr txBox="1"/>
        </xdr:nvSpPr>
        <xdr:spPr>
          <a:xfrm>
            <a:off x="9985887228" y="11271250"/>
            <a:ext cx="45822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65%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80" name="תיבת טקסט 79">
            <a:extLst>
              <a:ext uri="{FF2B5EF4-FFF2-40B4-BE49-F238E27FC236}">
                <a16:creationId xmlns:a16="http://schemas.microsoft.com/office/drawing/2014/main" id="{F75E0A45-98A6-007B-FCB1-4F4274959996}"/>
              </a:ext>
            </a:extLst>
          </xdr:cNvPr>
          <xdr:cNvSpPr txBox="1"/>
        </xdr:nvSpPr>
        <xdr:spPr>
          <a:xfrm>
            <a:off x="9983430880" y="10223500"/>
            <a:ext cx="45822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120%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81" name="תיבת טקסט 80">
            <a:extLst>
              <a:ext uri="{FF2B5EF4-FFF2-40B4-BE49-F238E27FC236}">
                <a16:creationId xmlns:a16="http://schemas.microsoft.com/office/drawing/2014/main" id="{8B5750C3-AFB9-B97B-8FDD-FAEBDD7498FC}"/>
              </a:ext>
            </a:extLst>
          </xdr:cNvPr>
          <xdr:cNvSpPr txBox="1"/>
        </xdr:nvSpPr>
        <xdr:spPr>
          <a:xfrm>
            <a:off x="9984255360" y="11099800"/>
            <a:ext cx="45822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GB" sz="900" b="1">
                <a:solidFill>
                  <a:schemeClr val="tx1">
                    <a:lumMod val="65000"/>
                    <a:lumOff val="35000"/>
                  </a:schemeClr>
                </a:solidFill>
              </a:rPr>
              <a:t>74%</a:t>
            </a:r>
            <a:endParaRPr lang="en-US" sz="9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54428</xdr:colOff>
      <xdr:row>39</xdr:row>
      <xdr:rowOff>54428</xdr:rowOff>
    </xdr:from>
    <xdr:to>
      <xdr:col>8</xdr:col>
      <xdr:colOff>16142</xdr:colOff>
      <xdr:row>55</xdr:row>
      <xdr:rowOff>67571</xdr:rowOff>
    </xdr:to>
    <xdr:graphicFrame macro="">
      <xdr:nvGraphicFramePr>
        <xdr:cNvPr id="88" name="תרשים 87">
          <a:extLst>
            <a:ext uri="{FF2B5EF4-FFF2-40B4-BE49-F238E27FC236}">
              <a16:creationId xmlns:a16="http://schemas.microsoft.com/office/drawing/2014/main" id="{6100A9AD-26BE-4CA0-A2A4-1B1CFF76E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18</xdr:col>
      <xdr:colOff>569500</xdr:colOff>
      <xdr:row>55</xdr:row>
      <xdr:rowOff>13143</xdr:rowOff>
    </xdr:to>
    <xdr:graphicFrame macro="">
      <xdr:nvGraphicFramePr>
        <xdr:cNvPr id="89" name="תרשים 88">
          <a:extLst>
            <a:ext uri="{FF2B5EF4-FFF2-40B4-BE49-F238E27FC236}">
              <a16:creationId xmlns:a16="http://schemas.microsoft.com/office/drawing/2014/main" id="{0F18AB3F-BBB7-4466-9E2F-F4C0EAB0E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</xdr:row>
      <xdr:rowOff>73584</xdr:rowOff>
    </xdr:from>
    <xdr:to>
      <xdr:col>8</xdr:col>
      <xdr:colOff>69049</xdr:colOff>
      <xdr:row>18</xdr:row>
      <xdr:rowOff>59078</xdr:rowOff>
    </xdr:to>
    <xdr:grpSp>
      <xdr:nvGrpSpPr>
        <xdr:cNvPr id="9" name="קבוצה 8">
          <a:extLst>
            <a:ext uri="{FF2B5EF4-FFF2-40B4-BE49-F238E27FC236}">
              <a16:creationId xmlns:a16="http://schemas.microsoft.com/office/drawing/2014/main" id="{97FD2C3C-7B00-A084-0350-853BCF966F82}"/>
            </a:ext>
          </a:extLst>
        </xdr:cNvPr>
        <xdr:cNvGrpSpPr/>
      </xdr:nvGrpSpPr>
      <xdr:grpSpPr>
        <a:xfrm>
          <a:off x="9953029808" y="255013"/>
          <a:ext cx="4931335" cy="3069779"/>
          <a:chOff x="9953029808" y="255013"/>
          <a:chExt cx="4931335" cy="3069779"/>
        </a:xfrm>
      </xdr:grpSpPr>
      <xdr:grpSp>
        <xdr:nvGrpSpPr>
          <xdr:cNvPr id="36" name="קבוצה 35">
            <a:extLst>
              <a:ext uri="{FF2B5EF4-FFF2-40B4-BE49-F238E27FC236}">
                <a16:creationId xmlns:a16="http://schemas.microsoft.com/office/drawing/2014/main" id="{7836D1CB-37F3-99E4-2269-EB4E1653F242}"/>
              </a:ext>
            </a:extLst>
          </xdr:cNvPr>
          <xdr:cNvGrpSpPr/>
        </xdr:nvGrpSpPr>
        <xdr:grpSpPr>
          <a:xfrm>
            <a:off x="9953094875" y="255013"/>
            <a:ext cx="4866268" cy="2914151"/>
            <a:chOff x="10765907513" y="252879"/>
            <a:chExt cx="5028209" cy="2785553"/>
          </a:xfrm>
        </xdr:grpSpPr>
        <xdr:grpSp>
          <xdr:nvGrpSpPr>
            <xdr:cNvPr id="20" name="קבוצה 19">
              <a:extLst>
                <a:ext uri="{FF2B5EF4-FFF2-40B4-BE49-F238E27FC236}">
                  <a16:creationId xmlns:a16="http://schemas.microsoft.com/office/drawing/2014/main" id="{F85126D2-140A-7A11-CC81-0CA59CFCF5F3}"/>
                </a:ext>
              </a:extLst>
            </xdr:cNvPr>
            <xdr:cNvGrpSpPr/>
          </xdr:nvGrpSpPr>
          <xdr:grpSpPr>
            <a:xfrm>
              <a:off x="10765907513" y="252879"/>
              <a:ext cx="5028209" cy="2785553"/>
              <a:chOff x="9982948208" y="258227"/>
              <a:chExt cx="4680000" cy="2880000"/>
            </a:xfrm>
          </xdr:grpSpPr>
          <xdr:graphicFrame macro="">
            <xdr:nvGraphicFramePr>
              <xdr:cNvPr id="2" name="תרשים 1">
                <a:extLst>
                  <a:ext uri="{FF2B5EF4-FFF2-40B4-BE49-F238E27FC236}">
                    <a16:creationId xmlns:a16="http://schemas.microsoft.com/office/drawing/2014/main" id="{701301FB-7835-456F-9F81-D27ED75A386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982948208" y="258227"/>
              <a:ext cx="4680000" cy="288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sp macro="" textlink="">
            <xdr:nvSpPr>
              <xdr:cNvPr id="4" name="תיבת טקסט 3">
                <a:extLst>
                  <a:ext uri="{FF2B5EF4-FFF2-40B4-BE49-F238E27FC236}">
                    <a16:creationId xmlns:a16="http://schemas.microsoft.com/office/drawing/2014/main" id="{8B8C06F0-A03A-F4E9-920F-B8CE8C9B54B6}"/>
                  </a:ext>
                </a:extLst>
              </xdr:cNvPr>
              <xdr:cNvSpPr txBox="1"/>
            </xdr:nvSpPr>
            <xdr:spPr>
              <a:xfrm>
                <a:off x="9983596662" y="683453"/>
                <a:ext cx="476250" cy="2222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 rtl="1"/>
                <a:r>
                  <a:rPr lang="en-GB"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17%</a:t>
                </a:r>
                <a:endParaRPr lang="en-US" sz="900" b="1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  <xdr:sp macro="" textlink="">
            <xdr:nvSpPr>
              <xdr:cNvPr id="18" name="תיבת טקסט 17">
                <a:extLst>
                  <a:ext uri="{FF2B5EF4-FFF2-40B4-BE49-F238E27FC236}">
                    <a16:creationId xmlns:a16="http://schemas.microsoft.com/office/drawing/2014/main" id="{97FDC059-9A2B-40EC-B938-F16A2E9796D6}"/>
                  </a:ext>
                </a:extLst>
              </xdr:cNvPr>
              <xdr:cNvSpPr txBox="1"/>
            </xdr:nvSpPr>
            <xdr:spPr>
              <a:xfrm>
                <a:off x="9984623937" y="806169"/>
                <a:ext cx="476250" cy="2222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 rtl="1"/>
                <a:r>
                  <a:rPr lang="en-GB"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16%</a:t>
                </a:r>
                <a:endParaRPr lang="en-US" sz="900" b="1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  <xdr:sp macro="" textlink="">
            <xdr:nvSpPr>
              <xdr:cNvPr id="19" name="תיבת טקסט 18">
                <a:extLst>
                  <a:ext uri="{FF2B5EF4-FFF2-40B4-BE49-F238E27FC236}">
                    <a16:creationId xmlns:a16="http://schemas.microsoft.com/office/drawing/2014/main" id="{2FFEA92C-17B0-465F-84FF-D1762A634CE1}"/>
                  </a:ext>
                </a:extLst>
              </xdr:cNvPr>
              <xdr:cNvSpPr txBox="1"/>
            </xdr:nvSpPr>
            <xdr:spPr>
              <a:xfrm>
                <a:off x="9985649915" y="1007702"/>
                <a:ext cx="476250" cy="2222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 rtl="1"/>
                <a:r>
                  <a:rPr lang="en-GB"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14%</a:t>
                </a:r>
                <a:endParaRPr lang="en-US" sz="900" b="1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xdr:grpSp>
        <xdr:sp macro="" textlink="">
          <xdr:nvSpPr>
            <xdr:cNvPr id="29" name="תיבת טקסט 28">
              <a:extLst>
                <a:ext uri="{FF2B5EF4-FFF2-40B4-BE49-F238E27FC236}">
                  <a16:creationId xmlns:a16="http://schemas.microsoft.com/office/drawing/2014/main" id="{471A6157-25E6-46E1-87F1-40E9766E715A}"/>
                </a:ext>
              </a:extLst>
            </xdr:cNvPr>
            <xdr:cNvSpPr txBox="1"/>
          </xdr:nvSpPr>
          <xdr:spPr>
            <a:xfrm>
              <a:off x="10769916593" y="1349406"/>
              <a:ext cx="511685" cy="2149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1"/>
              <a:r>
                <a:rPr lang="en-GB" sz="900" b="1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11%</a:t>
              </a:r>
              <a:endParaRPr lang="en-US" sz="900" b="1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xdr:grpSp>
      <xdr:sp macro="" textlink="">
        <xdr:nvSpPr>
          <xdr:cNvPr id="5" name="מלבן 4">
            <a:extLst>
              <a:ext uri="{FF2B5EF4-FFF2-40B4-BE49-F238E27FC236}">
                <a16:creationId xmlns:a16="http://schemas.microsoft.com/office/drawing/2014/main" id="{83F2066F-52C4-316E-BFC3-BD88A674F2CD}"/>
              </a:ext>
            </a:extLst>
          </xdr:cNvPr>
          <xdr:cNvSpPr/>
        </xdr:nvSpPr>
        <xdr:spPr>
          <a:xfrm>
            <a:off x="9953029808" y="2915141"/>
            <a:ext cx="941054" cy="4096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en-US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AVG: </a:t>
            </a:r>
            <a:r>
              <a:rPr lang="he-IL" sz="10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0.8%</a:t>
            </a:r>
            <a:endParaRPr lang="en-US" sz="10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108857</xdr:colOff>
      <xdr:row>20</xdr:row>
      <xdr:rowOff>44291</xdr:rowOff>
    </xdr:from>
    <xdr:to>
      <xdr:col>8</xdr:col>
      <xdr:colOff>64761</xdr:colOff>
      <xdr:row>36</xdr:row>
      <xdr:rowOff>55585</xdr:rowOff>
    </xdr:to>
    <xdr:grpSp>
      <xdr:nvGrpSpPr>
        <xdr:cNvPr id="30" name="קבוצה 29">
          <a:extLst>
            <a:ext uri="{FF2B5EF4-FFF2-40B4-BE49-F238E27FC236}">
              <a16:creationId xmlns:a16="http://schemas.microsoft.com/office/drawing/2014/main" id="{1F3370E4-2147-DC82-6DF7-2552780B661D}"/>
            </a:ext>
          </a:extLst>
        </xdr:cNvPr>
        <xdr:cNvGrpSpPr/>
      </xdr:nvGrpSpPr>
      <xdr:grpSpPr>
        <a:xfrm>
          <a:off x="9953034096" y="3672862"/>
          <a:ext cx="4818190" cy="2914152"/>
          <a:chOff x="9946575239" y="3688639"/>
          <a:chExt cx="4815034" cy="2926772"/>
        </a:xfrm>
      </xdr:grpSpPr>
      <xdr:grpSp>
        <xdr:nvGrpSpPr>
          <xdr:cNvPr id="13" name="קבוצה 12">
            <a:extLst>
              <a:ext uri="{FF2B5EF4-FFF2-40B4-BE49-F238E27FC236}">
                <a16:creationId xmlns:a16="http://schemas.microsoft.com/office/drawing/2014/main" id="{4889F5A2-7A44-F623-EBDA-B5DEC68B682D}"/>
              </a:ext>
            </a:extLst>
          </xdr:cNvPr>
          <xdr:cNvGrpSpPr/>
        </xdr:nvGrpSpPr>
        <xdr:grpSpPr>
          <a:xfrm>
            <a:off x="9946575239" y="3688639"/>
            <a:ext cx="4815034" cy="2926772"/>
            <a:chOff x="9953034096" y="3672862"/>
            <a:chExt cx="4818190" cy="2914152"/>
          </a:xfrm>
        </xdr:grpSpPr>
        <xdr:graphicFrame macro="">
          <xdr:nvGraphicFramePr>
            <xdr:cNvPr id="43" name="תרשים 42">
              <a:extLst>
                <a:ext uri="{FF2B5EF4-FFF2-40B4-BE49-F238E27FC236}">
                  <a16:creationId xmlns:a16="http://schemas.microsoft.com/office/drawing/2014/main" id="{C998D36D-5D3B-47AA-B3D8-2DE2F7974501}"/>
                </a:ext>
              </a:extLst>
            </xdr:cNvPr>
            <xdr:cNvGraphicFramePr>
              <a:graphicFrameLocks/>
            </xdr:cNvGraphicFramePr>
          </xdr:nvGraphicFramePr>
          <xdr:xfrm>
            <a:off x="9953034096" y="3672862"/>
            <a:ext cx="4818190" cy="29141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pic>
          <xdr:nvPicPr>
            <xdr:cNvPr id="12" name="תמונה 11">
              <a:extLst>
                <a:ext uri="{FF2B5EF4-FFF2-40B4-BE49-F238E27FC236}">
                  <a16:creationId xmlns:a16="http://schemas.microsoft.com/office/drawing/2014/main" id="{F2D8483D-6519-E623-D886-0E51F5E674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953292942" y="3719286"/>
              <a:ext cx="287541" cy="2713665"/>
            </a:xfrm>
            <a:prstGeom prst="rect">
              <a:avLst/>
            </a:prstGeom>
          </xdr:spPr>
        </xdr:pic>
      </xdr:grpSp>
      <xdr:sp macro="" textlink="">
        <xdr:nvSpPr>
          <xdr:cNvPr id="17" name="תיבת טקסט 16">
            <a:extLst>
              <a:ext uri="{FF2B5EF4-FFF2-40B4-BE49-F238E27FC236}">
                <a16:creationId xmlns:a16="http://schemas.microsoft.com/office/drawing/2014/main" id="{AEF31419-D38D-A15E-DE5C-65C657A310C9}"/>
              </a:ext>
            </a:extLst>
          </xdr:cNvPr>
          <xdr:cNvSpPr txBox="1"/>
        </xdr:nvSpPr>
        <xdr:spPr>
          <a:xfrm>
            <a:off x="9947401209" y="4709649"/>
            <a:ext cx="349200" cy="328150"/>
          </a:xfrm>
          <a:prstGeom prst="rect">
            <a:avLst/>
          </a:prstGeom>
          <a:solidFill>
            <a:srgbClr val="C6ECF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37</a:t>
            </a:r>
          </a:p>
        </xdr:txBody>
      </xdr:sp>
      <xdr:sp macro="" textlink="">
        <xdr:nvSpPr>
          <xdr:cNvPr id="21" name="תיבת טקסט 20">
            <a:extLst>
              <a:ext uri="{FF2B5EF4-FFF2-40B4-BE49-F238E27FC236}">
                <a16:creationId xmlns:a16="http://schemas.microsoft.com/office/drawing/2014/main" id="{15204659-FB70-4CE4-B181-CDD9E3330E75}"/>
              </a:ext>
            </a:extLst>
          </xdr:cNvPr>
          <xdr:cNvSpPr txBox="1"/>
        </xdr:nvSpPr>
        <xdr:spPr>
          <a:xfrm>
            <a:off x="9948278079" y="4828366"/>
            <a:ext cx="349200" cy="328150"/>
          </a:xfrm>
          <a:prstGeom prst="rect">
            <a:avLst/>
          </a:prstGeom>
          <a:solidFill>
            <a:srgbClr val="C6ECF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31</a:t>
            </a:r>
          </a:p>
        </xdr:txBody>
      </xdr:sp>
      <xdr:sp macro="" textlink="">
        <xdr:nvSpPr>
          <xdr:cNvPr id="22" name="תיבת טקסט 21">
            <a:extLst>
              <a:ext uri="{FF2B5EF4-FFF2-40B4-BE49-F238E27FC236}">
                <a16:creationId xmlns:a16="http://schemas.microsoft.com/office/drawing/2014/main" id="{22F6D102-F4E5-4EDE-8BD4-B51EC1066C1F}"/>
              </a:ext>
            </a:extLst>
          </xdr:cNvPr>
          <xdr:cNvSpPr txBox="1"/>
        </xdr:nvSpPr>
        <xdr:spPr>
          <a:xfrm>
            <a:off x="9949152561" y="4765378"/>
            <a:ext cx="349200" cy="328150"/>
          </a:xfrm>
          <a:prstGeom prst="rect">
            <a:avLst/>
          </a:prstGeom>
          <a:solidFill>
            <a:srgbClr val="C6ECF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38</a:t>
            </a:r>
          </a:p>
        </xdr:txBody>
      </xdr:sp>
      <xdr:sp macro="" textlink="">
        <xdr:nvSpPr>
          <xdr:cNvPr id="23" name="תיבת טקסט 22">
            <a:extLst>
              <a:ext uri="{FF2B5EF4-FFF2-40B4-BE49-F238E27FC236}">
                <a16:creationId xmlns:a16="http://schemas.microsoft.com/office/drawing/2014/main" id="{88F96380-12F0-40CD-AE9C-C4C0CF3735ED}"/>
              </a:ext>
            </a:extLst>
          </xdr:cNvPr>
          <xdr:cNvSpPr txBox="1"/>
        </xdr:nvSpPr>
        <xdr:spPr>
          <a:xfrm>
            <a:off x="9950029187" y="4770900"/>
            <a:ext cx="349200" cy="328150"/>
          </a:xfrm>
          <a:prstGeom prst="rect">
            <a:avLst/>
          </a:prstGeom>
          <a:solidFill>
            <a:srgbClr val="C6ECF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46</a:t>
            </a:r>
          </a:p>
        </xdr:txBody>
      </xdr:sp>
      <xdr:sp macro="" textlink="">
        <xdr:nvSpPr>
          <xdr:cNvPr id="24" name="תיבת טקסט 23">
            <a:extLst>
              <a:ext uri="{FF2B5EF4-FFF2-40B4-BE49-F238E27FC236}">
                <a16:creationId xmlns:a16="http://schemas.microsoft.com/office/drawing/2014/main" id="{1DB05383-DF9F-416F-9F00-6A0E62F060A5}"/>
              </a:ext>
            </a:extLst>
          </xdr:cNvPr>
          <xdr:cNvSpPr txBox="1"/>
        </xdr:nvSpPr>
        <xdr:spPr>
          <a:xfrm>
            <a:off x="9947407691" y="5654378"/>
            <a:ext cx="349200" cy="328150"/>
          </a:xfrm>
          <a:prstGeom prst="rect">
            <a:avLst/>
          </a:prstGeom>
          <a:solidFill>
            <a:srgbClr val="E0C1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45</a:t>
            </a:r>
          </a:p>
        </xdr:txBody>
      </xdr:sp>
      <xdr:sp macro="" textlink="">
        <xdr:nvSpPr>
          <xdr:cNvPr id="25" name="תיבת טקסט 24">
            <a:extLst>
              <a:ext uri="{FF2B5EF4-FFF2-40B4-BE49-F238E27FC236}">
                <a16:creationId xmlns:a16="http://schemas.microsoft.com/office/drawing/2014/main" id="{70AB0474-CA1B-4445-B4FE-78A14241A120}"/>
              </a:ext>
            </a:extLst>
          </xdr:cNvPr>
          <xdr:cNvSpPr txBox="1"/>
        </xdr:nvSpPr>
        <xdr:spPr>
          <a:xfrm>
            <a:off x="9948280126" y="5693031"/>
            <a:ext cx="349200" cy="328150"/>
          </a:xfrm>
          <a:prstGeom prst="rect">
            <a:avLst/>
          </a:prstGeom>
          <a:solidFill>
            <a:srgbClr val="E0C1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42</a:t>
            </a:r>
          </a:p>
        </xdr:txBody>
      </xdr:sp>
      <xdr:sp macro="" textlink="">
        <xdr:nvSpPr>
          <xdr:cNvPr id="26" name="תיבת טקסט 25">
            <a:extLst>
              <a:ext uri="{FF2B5EF4-FFF2-40B4-BE49-F238E27FC236}">
                <a16:creationId xmlns:a16="http://schemas.microsoft.com/office/drawing/2014/main" id="{5FE9586A-6DD3-4AD8-B5CB-ACC6E35BFE5D}"/>
              </a:ext>
            </a:extLst>
          </xdr:cNvPr>
          <xdr:cNvSpPr txBox="1"/>
        </xdr:nvSpPr>
        <xdr:spPr>
          <a:xfrm>
            <a:off x="9949156752" y="5742727"/>
            <a:ext cx="349200" cy="328150"/>
          </a:xfrm>
          <a:prstGeom prst="rect">
            <a:avLst/>
          </a:prstGeom>
          <a:solidFill>
            <a:srgbClr val="E0C1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41</a:t>
            </a:r>
          </a:p>
        </xdr:txBody>
      </xdr:sp>
      <xdr:sp macro="" textlink="">
        <xdr:nvSpPr>
          <xdr:cNvPr id="27" name="תיבת טקסט 26">
            <a:extLst>
              <a:ext uri="{FF2B5EF4-FFF2-40B4-BE49-F238E27FC236}">
                <a16:creationId xmlns:a16="http://schemas.microsoft.com/office/drawing/2014/main" id="{8007F35E-75BE-4DD7-8C0E-E71D180B9310}"/>
              </a:ext>
            </a:extLst>
          </xdr:cNvPr>
          <xdr:cNvSpPr txBox="1"/>
        </xdr:nvSpPr>
        <xdr:spPr>
          <a:xfrm>
            <a:off x="9950041561" y="5775856"/>
            <a:ext cx="349200" cy="328150"/>
          </a:xfrm>
          <a:prstGeom prst="rect">
            <a:avLst/>
          </a:prstGeom>
          <a:solidFill>
            <a:srgbClr val="E0C1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1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38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0.13026</cdr:x>
      <cdr:y>0.24253</cdr:y>
    </cdr:from>
    <cdr:to>
      <cdr:x>0.91208</cdr:x>
      <cdr:y>0.38806</cdr:y>
    </cdr:to>
    <cdr:grpSp>
      <cdr:nvGrpSpPr>
        <cdr:cNvPr id="4" name="קבוצה 3">
          <a:extLst xmlns:a="http://schemas.openxmlformats.org/drawingml/2006/main">
            <a:ext uri="{FF2B5EF4-FFF2-40B4-BE49-F238E27FC236}">
              <a16:creationId xmlns:a16="http://schemas.microsoft.com/office/drawing/2014/main" id="{B198AF05-300C-8B2A-69C9-B2982517AB90}"/>
            </a:ext>
          </a:extLst>
        </cdr:cNvPr>
        <cdr:cNvGrpSpPr/>
      </cdr:nvGrpSpPr>
      <cdr:grpSpPr>
        <a:xfrm xmlns:a="http://schemas.openxmlformats.org/drawingml/2006/main">
          <a:off x="628243" y="706769"/>
          <a:ext cx="3770712" cy="424096"/>
          <a:chOff x="609600" y="698500"/>
          <a:chExt cx="3658926" cy="419100"/>
        </a:xfrm>
      </cdr:grpSpPr>
      <cdr:sp macro="" textlink="">
        <cdr:nvSpPr>
          <cdr:cNvPr id="2" name="מלבן 1">
            <a:extLst xmlns:a="http://schemas.openxmlformats.org/drawingml/2006/main">
              <a:ext uri="{FF2B5EF4-FFF2-40B4-BE49-F238E27FC236}">
                <a16:creationId xmlns:a16="http://schemas.microsoft.com/office/drawing/2014/main" id="{FD296640-9E23-46BD-BF7A-CF15EBC25917}"/>
              </a:ext>
            </a:extLst>
          </cdr:cNvPr>
          <cdr:cNvSpPr/>
        </cdr:nvSpPr>
        <cdr:spPr>
          <a:xfrm xmlns:a="http://schemas.openxmlformats.org/drawingml/2006/main">
            <a:off x="3409950" y="698500"/>
            <a:ext cx="858576" cy="41910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1"/>
            <a:r>
              <a:rPr lang="en-US" sz="11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AVG: 51</a:t>
            </a:r>
          </a:p>
        </cdr:txBody>
      </cdr:sp>
      <cdr:cxnSp macro="">
        <cdr:nvCxnSpPr>
          <cdr:cNvPr id="3" name="מחבר ישר 2">
            <a:extLst xmlns:a="http://schemas.openxmlformats.org/drawingml/2006/main">
              <a:ext uri="{FF2B5EF4-FFF2-40B4-BE49-F238E27FC236}">
                <a16:creationId xmlns:a16="http://schemas.microsoft.com/office/drawing/2014/main" id="{BD297D8C-7114-4CF2-9D34-8820E2923270}"/>
              </a:ext>
            </a:extLst>
          </cdr:cNvPr>
          <cdr:cNvCxnSpPr/>
        </cdr:nvCxnSpPr>
        <cdr:spPr>
          <a:xfrm xmlns:a="http://schemas.openxmlformats.org/drawingml/2006/main" flipV="1">
            <a:off x="609600" y="1022350"/>
            <a:ext cx="3603205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1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0.83842</cdr:x>
      <cdr:y>0.5402</cdr:y>
    </cdr:from>
    <cdr:to>
      <cdr:x>0.94018</cdr:x>
      <cdr:y>0.61737</cdr:y>
    </cdr:to>
    <cdr:sp macro="" textlink="">
      <cdr:nvSpPr>
        <cdr:cNvPr id="3" name="תיבת טקסט 27">
          <a:extLst xmlns:a="http://schemas.openxmlformats.org/drawingml/2006/main">
            <a:ext uri="{FF2B5EF4-FFF2-40B4-BE49-F238E27FC236}">
              <a16:creationId xmlns:a16="http://schemas.microsoft.com/office/drawing/2014/main" id="{BC42A9A9-9606-47D5-8B0A-10917D72F3C0}"/>
            </a:ext>
          </a:extLst>
        </cdr:cNvPr>
        <cdr:cNvSpPr txBox="1"/>
      </cdr:nvSpPr>
      <cdr:spPr>
        <a:xfrm xmlns:a="http://schemas.openxmlformats.org/drawingml/2006/main">
          <a:off x="3775258" y="1555763"/>
          <a:ext cx="458207" cy="2222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en-GB" sz="900" b="1">
              <a:solidFill>
                <a:schemeClr val="tx1">
                  <a:lumMod val="65000"/>
                  <a:lumOff val="35000"/>
                </a:schemeClr>
              </a:solidFill>
            </a:rPr>
            <a:t>45%</a:t>
          </a:r>
          <a:endParaRPr lang="en-US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0.48794</cdr:x>
      <cdr:y>0.93927</cdr:y>
    </cdr:from>
    <cdr:to>
      <cdr:x>0.56409</cdr:x>
      <cdr:y>0.99881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A5301FD-405C-A40D-557E-1DB34ACE49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197100" y="2705100"/>
          <a:ext cx="342918" cy="1714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0.84332</cdr:x>
      <cdr:y>0.92604</cdr:y>
    </cdr:from>
    <cdr:to>
      <cdr:x>0.94627</cdr:x>
      <cdr:y>0.98778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B570799-C8B9-534F-637B-8A5139965D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797300" y="2667000"/>
          <a:ext cx="463574" cy="17780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0.68678</cdr:x>
      <cdr:y>0.94148</cdr:y>
    </cdr:from>
    <cdr:to>
      <cdr:x>0.74037</cdr:x>
      <cdr:y>0.98999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C56CA669-F9C2-D0C8-45B7-F98813A57C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092450" y="2711450"/>
          <a:ext cx="241312" cy="13970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0.15044</cdr:x>
      <cdr:y>0.69508</cdr:y>
    </cdr:from>
    <cdr:to>
      <cdr:x>1</cdr:x>
      <cdr:y>0.87214</cdr:y>
    </cdr:to>
    <cdr:grpSp>
      <cdr:nvGrpSpPr>
        <cdr:cNvPr id="4" name="קבוצה 3">
          <a:extLst xmlns:a="http://schemas.openxmlformats.org/drawingml/2006/main">
            <a:ext uri="{FF2B5EF4-FFF2-40B4-BE49-F238E27FC236}">
              <a16:creationId xmlns:a16="http://schemas.microsoft.com/office/drawing/2014/main" id="{33850492-DAC1-3564-44CE-4A44E36DFE1B}"/>
            </a:ext>
          </a:extLst>
        </cdr:cNvPr>
        <cdr:cNvGrpSpPr/>
      </cdr:nvGrpSpPr>
      <cdr:grpSpPr>
        <a:xfrm xmlns:a="http://schemas.openxmlformats.org/drawingml/2006/main">
          <a:off x="725723" y="2026853"/>
          <a:ext cx="4098277" cy="516307"/>
          <a:chOff x="725719" y="2026845"/>
          <a:chExt cx="4098281" cy="516311"/>
        </a:xfrm>
      </cdr:grpSpPr>
      <cdr:cxnSp macro="">
        <cdr:nvCxnSpPr>
          <cdr:cNvPr id="2" name="מחבר ישר 1">
            <a:extLst xmlns:a="http://schemas.openxmlformats.org/drawingml/2006/main">
              <a:ext uri="{FF2B5EF4-FFF2-40B4-BE49-F238E27FC236}">
                <a16:creationId xmlns:a16="http://schemas.microsoft.com/office/drawing/2014/main" id="{E124B658-2D44-454B-87E4-20B41F03DB57}"/>
              </a:ext>
            </a:extLst>
          </cdr:cNvPr>
          <cdr:cNvCxnSpPr/>
        </cdr:nvCxnSpPr>
        <cdr:spPr>
          <a:xfrm xmlns:a="http://schemas.openxmlformats.org/drawingml/2006/main" flipV="1">
            <a:off x="725719" y="2026845"/>
            <a:ext cx="3960000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1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3" name="מלבן 2">
            <a:extLst xmlns:a="http://schemas.openxmlformats.org/drawingml/2006/main">
              <a:ext uri="{FF2B5EF4-FFF2-40B4-BE49-F238E27FC236}">
                <a16:creationId xmlns:a16="http://schemas.microsoft.com/office/drawing/2014/main" id="{ADCC9C60-C6C9-4430-A137-1D23994F030E}"/>
              </a:ext>
            </a:extLst>
          </cdr:cNvPr>
          <cdr:cNvSpPr/>
        </cdr:nvSpPr>
        <cdr:spPr>
          <a:xfrm xmlns:a="http://schemas.openxmlformats.org/drawingml/2006/main">
            <a:off x="3939191" y="2119086"/>
            <a:ext cx="884809" cy="42407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1"/>
            <a:r>
              <a:rPr lang="en-US" sz="11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AVG: 39</a:t>
            </a:r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0.11772</cdr:x>
      <cdr:y>0.59739</cdr:y>
    </cdr:from>
    <cdr:to>
      <cdr:x>0.93861</cdr:x>
      <cdr:y>0.59739</cdr:y>
    </cdr:to>
    <cdr:cxnSp macro="">
      <cdr:nvCxnSpPr>
        <cdr:cNvPr id="2" name="מחבר ישר 1">
          <a:extLst xmlns:a="http://schemas.openxmlformats.org/drawingml/2006/main">
            <a:ext uri="{FF2B5EF4-FFF2-40B4-BE49-F238E27FC236}">
              <a16:creationId xmlns:a16="http://schemas.microsoft.com/office/drawing/2014/main" id="{ACD5498C-590C-04D8-830E-8F11843BF670}"/>
            </a:ext>
          </a:extLst>
        </cdr:cNvPr>
        <cdr:cNvCxnSpPr/>
      </cdr:nvCxnSpPr>
      <cdr:spPr>
        <a:xfrm xmlns:a="http://schemas.openxmlformats.org/drawingml/2006/main" flipV="1">
          <a:off x="567876" y="1742002"/>
          <a:ext cx="3960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0.78837</cdr:x>
      <cdr:y>0.47161</cdr:y>
    </cdr:from>
    <cdr:to>
      <cdr:x>0.97179</cdr:x>
      <cdr:y>0.61704</cdr:y>
    </cdr:to>
    <cdr:sp macro="" textlink="">
      <cdr:nvSpPr>
        <cdr:cNvPr id="3" name="מלבן 2">
          <a:extLst xmlns:a="http://schemas.openxmlformats.org/drawingml/2006/main">
            <a:ext uri="{FF2B5EF4-FFF2-40B4-BE49-F238E27FC236}">
              <a16:creationId xmlns:a16="http://schemas.microsoft.com/office/drawing/2014/main" id="{1AE28A0A-C5CD-67FB-5EC7-1485B5B48593}"/>
            </a:ext>
          </a:extLst>
        </cdr:cNvPr>
        <cdr:cNvSpPr/>
      </cdr:nvSpPr>
      <cdr:spPr>
        <a:xfrm xmlns:a="http://schemas.openxmlformats.org/drawingml/2006/main">
          <a:off x="3803120" y="1375229"/>
          <a:ext cx="884809" cy="424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AVG: 112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3</xdr:col>
      <xdr:colOff>76200</xdr:colOff>
      <xdr:row>7</xdr:row>
      <xdr:rowOff>76200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D2CB476E-316F-E235-F7D1-8184528A69DF}"/>
            </a:ext>
          </a:extLst>
        </xdr:cNvPr>
        <xdr:cNvSpPr/>
      </xdr:nvSpPr>
      <xdr:spPr>
        <a:xfrm>
          <a:off x="9988156300" y="1143000"/>
          <a:ext cx="1898650" cy="241300"/>
        </a:xfrm>
        <a:prstGeom prst="rect">
          <a:avLst/>
        </a:prstGeom>
        <a:solidFill>
          <a:schemeClr val="bg1"/>
        </a:solidFill>
        <a:ln w="28575"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44450</xdr:rowOff>
    </xdr:from>
    <xdr:to>
      <xdr:col>2</xdr:col>
      <xdr:colOff>279400</xdr:colOff>
      <xdr:row>15</xdr:row>
      <xdr:rowOff>120650</xdr:rowOff>
    </xdr:to>
    <xdr:sp macro="" textlink="">
      <xdr:nvSpPr>
        <xdr:cNvPr id="3" name="מלבן 2">
          <a:extLst>
            <a:ext uri="{FF2B5EF4-FFF2-40B4-BE49-F238E27FC236}">
              <a16:creationId xmlns:a16="http://schemas.microsoft.com/office/drawing/2014/main" id="{D90BBF2B-D2E7-4336-930B-743FAB576728}"/>
            </a:ext>
          </a:extLst>
        </xdr:cNvPr>
        <xdr:cNvSpPr/>
      </xdr:nvSpPr>
      <xdr:spPr>
        <a:xfrm>
          <a:off x="9989013550" y="2660650"/>
          <a:ext cx="1746250" cy="260350"/>
        </a:xfrm>
        <a:prstGeom prst="rect">
          <a:avLst/>
        </a:prstGeom>
        <a:solidFill>
          <a:schemeClr val="bg1"/>
        </a:solidFill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</xdr:colOff>
      <xdr:row>23</xdr:row>
      <xdr:rowOff>0</xdr:rowOff>
    </xdr:from>
    <xdr:to>
      <xdr:col>4</xdr:col>
      <xdr:colOff>63500</xdr:colOff>
      <xdr:row>24</xdr:row>
      <xdr:rowOff>25400</xdr:rowOff>
    </xdr:to>
    <xdr:sp macro="" textlink="">
      <xdr:nvSpPr>
        <xdr:cNvPr id="5" name="מלבן 4">
          <a:extLst>
            <a:ext uri="{FF2B5EF4-FFF2-40B4-BE49-F238E27FC236}">
              <a16:creationId xmlns:a16="http://schemas.microsoft.com/office/drawing/2014/main" id="{2B4A1E41-784A-4C8D-B837-3DA52084A425}"/>
            </a:ext>
          </a:extLst>
        </xdr:cNvPr>
        <xdr:cNvSpPr/>
      </xdr:nvSpPr>
      <xdr:spPr>
        <a:xfrm>
          <a:off x="9987324450" y="4298950"/>
          <a:ext cx="3486150" cy="209550"/>
        </a:xfrm>
        <a:prstGeom prst="rect">
          <a:avLst/>
        </a:prstGeom>
        <a:solidFill>
          <a:schemeClr val="bg1"/>
        </a:solidFill>
        <a:ln w="28575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101600</xdr:colOff>
      <xdr:row>6</xdr:row>
      <xdr:rowOff>12700</xdr:rowOff>
    </xdr:from>
    <xdr:to>
      <xdr:col>8</xdr:col>
      <xdr:colOff>400050</xdr:colOff>
      <xdr:row>7</xdr:row>
      <xdr:rowOff>88900</xdr:rowOff>
    </xdr:to>
    <xdr:sp macro="" textlink="">
      <xdr:nvSpPr>
        <xdr:cNvPr id="8" name="מלבן 7">
          <a:extLst>
            <a:ext uri="{FF2B5EF4-FFF2-40B4-BE49-F238E27FC236}">
              <a16:creationId xmlns:a16="http://schemas.microsoft.com/office/drawing/2014/main" id="{55FD2D82-F735-4412-997A-11CEB26B2F2A}"/>
            </a:ext>
          </a:extLst>
        </xdr:cNvPr>
        <xdr:cNvSpPr/>
      </xdr:nvSpPr>
      <xdr:spPr>
        <a:xfrm>
          <a:off x="9984581250" y="1136650"/>
          <a:ext cx="2076450" cy="260350"/>
        </a:xfrm>
        <a:prstGeom prst="rect">
          <a:avLst/>
        </a:prstGeom>
        <a:solidFill>
          <a:schemeClr val="bg1"/>
        </a:solidFill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184150</xdr:colOff>
      <xdr:row>25</xdr:row>
      <xdr:rowOff>12700</xdr:rowOff>
    </xdr:from>
    <xdr:to>
      <xdr:col>8</xdr:col>
      <xdr:colOff>774700</xdr:colOff>
      <xdr:row>26</xdr:row>
      <xdr:rowOff>171450</xdr:rowOff>
    </xdr:to>
    <xdr:sp macro="" textlink="">
      <xdr:nvSpPr>
        <xdr:cNvPr id="9" name="מלבן 8">
          <a:extLst>
            <a:ext uri="{FF2B5EF4-FFF2-40B4-BE49-F238E27FC236}">
              <a16:creationId xmlns:a16="http://schemas.microsoft.com/office/drawing/2014/main" id="{7A103C9B-7AD4-442C-9578-2DDA061C3DBF}"/>
            </a:ext>
          </a:extLst>
        </xdr:cNvPr>
        <xdr:cNvSpPr/>
      </xdr:nvSpPr>
      <xdr:spPr>
        <a:xfrm>
          <a:off x="10816348700" y="4514850"/>
          <a:ext cx="2527300" cy="336550"/>
        </a:xfrm>
        <a:prstGeom prst="rect">
          <a:avLst/>
        </a:prstGeom>
        <a:solidFill>
          <a:schemeClr val="bg1"/>
        </a:solidFill>
        <a:ln w="28575">
          <a:solidFill>
            <a:srgbClr val="CC99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400050</xdr:colOff>
      <xdr:row>15</xdr:row>
      <xdr:rowOff>19050</xdr:rowOff>
    </xdr:from>
    <xdr:to>
      <xdr:col>8</xdr:col>
      <xdr:colOff>241300</xdr:colOff>
      <xdr:row>16</xdr:row>
      <xdr:rowOff>127000</xdr:rowOff>
    </xdr:to>
    <xdr:sp macro="" textlink="">
      <xdr:nvSpPr>
        <xdr:cNvPr id="6" name="מלבן 5">
          <a:extLst>
            <a:ext uri="{FF2B5EF4-FFF2-40B4-BE49-F238E27FC236}">
              <a16:creationId xmlns:a16="http://schemas.microsoft.com/office/drawing/2014/main" id="{12092CF1-8790-40AE-AB44-929D2574F412}"/>
            </a:ext>
          </a:extLst>
        </xdr:cNvPr>
        <xdr:cNvSpPr/>
      </xdr:nvSpPr>
      <xdr:spPr>
        <a:xfrm>
          <a:off x="9985114650" y="2819400"/>
          <a:ext cx="2076450" cy="2921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11</xdr:col>
      <xdr:colOff>50800</xdr:colOff>
      <xdr:row>16</xdr:row>
      <xdr:rowOff>107950</xdr:rowOff>
    </xdr:to>
    <xdr:sp macro="" textlink="">
      <xdr:nvSpPr>
        <xdr:cNvPr id="7" name="מלבן 6">
          <a:extLst>
            <a:ext uri="{FF2B5EF4-FFF2-40B4-BE49-F238E27FC236}">
              <a16:creationId xmlns:a16="http://schemas.microsoft.com/office/drawing/2014/main" id="{40EA6A9B-8E43-4FF9-A00F-3A30DE1DA27E}"/>
            </a:ext>
          </a:extLst>
        </xdr:cNvPr>
        <xdr:cNvSpPr/>
      </xdr:nvSpPr>
      <xdr:spPr>
        <a:xfrm>
          <a:off x="9982447650" y="2800350"/>
          <a:ext cx="1619250" cy="2921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666750</xdr:colOff>
      <xdr:row>6</xdr:row>
      <xdr:rowOff>19050</xdr:rowOff>
    </xdr:from>
    <xdr:to>
      <xdr:col>15</xdr:col>
      <xdr:colOff>12700</xdr:colOff>
      <xdr:row>7</xdr:row>
      <xdr:rowOff>95250</xdr:rowOff>
    </xdr:to>
    <xdr:sp macro="" textlink="">
      <xdr:nvSpPr>
        <xdr:cNvPr id="4" name="מלבן 3">
          <a:extLst>
            <a:ext uri="{FF2B5EF4-FFF2-40B4-BE49-F238E27FC236}">
              <a16:creationId xmlns:a16="http://schemas.microsoft.com/office/drawing/2014/main" id="{554BAC16-79AA-46DA-9A7B-C9E23F7F3C91}"/>
            </a:ext>
          </a:extLst>
        </xdr:cNvPr>
        <xdr:cNvSpPr/>
      </xdr:nvSpPr>
      <xdr:spPr>
        <a:xfrm>
          <a:off x="9979177400" y="1143000"/>
          <a:ext cx="3314700" cy="260350"/>
        </a:xfrm>
        <a:prstGeom prst="rect">
          <a:avLst/>
        </a:prstGeom>
        <a:solidFill>
          <a:schemeClr val="bg1"/>
        </a:solidFill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1</xdr:row>
      <xdr:rowOff>95250</xdr:rowOff>
    </xdr:from>
    <xdr:to>
      <xdr:col>3</xdr:col>
      <xdr:colOff>546100</xdr:colOff>
      <xdr:row>1</xdr:row>
      <xdr:rowOff>95250</xdr:rowOff>
    </xdr:to>
    <xdr:cxnSp macro="">
      <xdr:nvCxnSpPr>
        <xdr:cNvPr id="3" name="מחבר חץ ישר 2">
          <a:extLst>
            <a:ext uri="{FF2B5EF4-FFF2-40B4-BE49-F238E27FC236}">
              <a16:creationId xmlns:a16="http://schemas.microsoft.com/office/drawing/2014/main" id="{209012EE-6788-F621-FDA5-5C33F56DC254}"/>
            </a:ext>
          </a:extLst>
        </xdr:cNvPr>
        <xdr:cNvCxnSpPr/>
      </xdr:nvCxnSpPr>
      <xdr:spPr>
        <a:xfrm flipV="1">
          <a:off x="9986111600" y="2857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8</xdr:row>
      <xdr:rowOff>63500</xdr:rowOff>
    </xdr:from>
    <xdr:to>
      <xdr:col>5</xdr:col>
      <xdr:colOff>76200</xdr:colOff>
      <xdr:row>10</xdr:row>
      <xdr:rowOff>19200</xdr:rowOff>
    </xdr:to>
    <xdr:cxnSp macro="">
      <xdr:nvCxnSpPr>
        <xdr:cNvPr id="4" name="מחבר חץ ישר 3">
          <a:extLst>
            <a:ext uri="{FF2B5EF4-FFF2-40B4-BE49-F238E27FC236}">
              <a16:creationId xmlns:a16="http://schemas.microsoft.com/office/drawing/2014/main" id="{77005A4F-C304-42AE-9CC9-A252C2BEA1B1}"/>
            </a:ext>
          </a:extLst>
        </xdr:cNvPr>
        <xdr:cNvCxnSpPr/>
      </xdr:nvCxnSpPr>
      <xdr:spPr>
        <a:xfrm flipH="1">
          <a:off x="9986079850" y="1377950"/>
          <a:ext cx="0" cy="324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5</xdr:row>
      <xdr:rowOff>69850</xdr:rowOff>
    </xdr:from>
    <xdr:to>
      <xdr:col>12</xdr:col>
      <xdr:colOff>247650</xdr:colOff>
      <xdr:row>7</xdr:row>
      <xdr:rowOff>25550</xdr:rowOff>
    </xdr:to>
    <xdr:cxnSp macro="">
      <xdr:nvCxnSpPr>
        <xdr:cNvPr id="7" name="מחבר חץ ישר 6">
          <a:extLst>
            <a:ext uri="{FF2B5EF4-FFF2-40B4-BE49-F238E27FC236}">
              <a16:creationId xmlns:a16="http://schemas.microsoft.com/office/drawing/2014/main" id="{93D0B732-EFA4-4803-B5F6-FB7E5388C000}"/>
            </a:ext>
          </a:extLst>
        </xdr:cNvPr>
        <xdr:cNvCxnSpPr/>
      </xdr:nvCxnSpPr>
      <xdr:spPr>
        <a:xfrm flipH="1">
          <a:off x="9980187050" y="831850"/>
          <a:ext cx="0" cy="324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6</xdr:row>
      <xdr:rowOff>38100</xdr:rowOff>
    </xdr:from>
    <xdr:to>
      <xdr:col>19</xdr:col>
      <xdr:colOff>571500</xdr:colOff>
      <xdr:row>7</xdr:row>
      <xdr:rowOff>171600</xdr:rowOff>
    </xdr:to>
    <xdr:cxnSp macro="">
      <xdr:nvCxnSpPr>
        <xdr:cNvPr id="8" name="מחבר חץ ישר 7">
          <a:extLst>
            <a:ext uri="{FF2B5EF4-FFF2-40B4-BE49-F238E27FC236}">
              <a16:creationId xmlns:a16="http://schemas.microsoft.com/office/drawing/2014/main" id="{3A323696-6967-44D7-B638-BC89FCF5380D}"/>
            </a:ext>
          </a:extLst>
        </xdr:cNvPr>
        <xdr:cNvCxnSpPr/>
      </xdr:nvCxnSpPr>
      <xdr:spPr>
        <a:xfrm flipH="1">
          <a:off x="9980758550" y="2863850"/>
          <a:ext cx="0" cy="324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787400</xdr:colOff>
      <xdr:row>16</xdr:row>
      <xdr:rowOff>57150</xdr:rowOff>
    </xdr:from>
    <xdr:to>
      <xdr:col>20</xdr:col>
      <xdr:colOff>787400</xdr:colOff>
      <xdr:row>18</xdr:row>
      <xdr:rowOff>12850</xdr:rowOff>
    </xdr:to>
    <xdr:cxnSp macro="">
      <xdr:nvCxnSpPr>
        <xdr:cNvPr id="11" name="מחבר חץ ישר 10">
          <a:extLst>
            <a:ext uri="{FF2B5EF4-FFF2-40B4-BE49-F238E27FC236}">
              <a16:creationId xmlns:a16="http://schemas.microsoft.com/office/drawing/2014/main" id="{C45942C5-B67C-4DE9-A76D-5A2A51547C06}"/>
            </a:ext>
          </a:extLst>
        </xdr:cNvPr>
        <xdr:cNvCxnSpPr/>
      </xdr:nvCxnSpPr>
      <xdr:spPr>
        <a:xfrm flipH="1">
          <a:off x="9976135750" y="1200150"/>
          <a:ext cx="0" cy="324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596900</xdr:colOff>
      <xdr:row>25</xdr:row>
      <xdr:rowOff>25400</xdr:rowOff>
    </xdr:from>
    <xdr:to>
      <xdr:col>5</xdr:col>
      <xdr:colOff>596900</xdr:colOff>
      <xdr:row>26</xdr:row>
      <xdr:rowOff>165250</xdr:rowOff>
    </xdr:to>
    <xdr:cxnSp macro="">
      <xdr:nvCxnSpPr>
        <xdr:cNvPr id="2" name="מחבר חץ ישר 1">
          <a:extLst>
            <a:ext uri="{FF2B5EF4-FFF2-40B4-BE49-F238E27FC236}">
              <a16:creationId xmlns:a16="http://schemas.microsoft.com/office/drawing/2014/main" id="{FF5F3A5A-A1D8-4E0F-BE63-8815975BAAB4}"/>
            </a:ext>
          </a:extLst>
        </xdr:cNvPr>
        <xdr:cNvCxnSpPr/>
      </xdr:nvCxnSpPr>
      <xdr:spPr>
        <a:xfrm flipH="1" flipV="1">
          <a:off x="9989356450" y="4718050"/>
          <a:ext cx="0" cy="324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557060183" createdVersion="8" refreshedVersion="8" minRefreshableVersion="3" recordCount="120" xr:uid="{02E288F8-A19F-4139-AE24-EB8AC9AC3C8F}">
  <cacheSource type="worksheet">
    <worksheetSource name="q_1"/>
  </cacheSource>
  <cacheFields count="3">
    <cacheField name="country" numFmtId="0">
      <sharedItems count="120">
        <s v="United States"/>
        <s v="Ireland"/>
        <s v="United Kingdom"/>
        <s v="France"/>
        <s v="Italy"/>
        <s v="Germany"/>
        <s v="Spain"/>
        <s v="Canada"/>
        <s v="Australia"/>
        <s v="Netherlands"/>
        <s v="Brazil"/>
        <s v="Switzerland"/>
        <s v="Belgium"/>
        <s v="Austria"/>
        <s v="Croatia"/>
        <s v="Russian Federation"/>
        <s v="Denmark"/>
        <s v="Portugal"/>
        <s v="Czech Republic"/>
        <s v="Sweden"/>
        <s v="Singapore"/>
        <s v="Korea, Republic of"/>
        <s v="Norway"/>
        <s v="Argentina"/>
        <s v="Hungary"/>
        <s v="Poland"/>
        <s v="India"/>
        <s v="Romania"/>
        <s v="New Zealand"/>
        <s v="Turkey"/>
        <s v="Israel"/>
        <s v="Taiwan, Province of China"/>
        <s v="South Africa"/>
        <s v="Greece"/>
        <s v="Mexico"/>
        <s v="Ukraine"/>
        <s v="Finland"/>
        <s v="Malaysia"/>
        <s v="United Arab Emirates"/>
        <s v="Hong Kong"/>
        <s v="Japan"/>
        <s v="Luxembourg"/>
        <s v="China"/>
        <s v="Costa Rica"/>
        <s v="Slovakia"/>
        <s v="Slovenia"/>
        <s v="Serbia"/>
        <s v="Thailand"/>
        <s v="Belarus"/>
        <s v="Malta"/>
        <s v="Saudi Arabia"/>
        <s v="Philippines"/>
        <s v="Bulgaria"/>
        <s v="Lebanon"/>
        <s v="Chile"/>
        <s v="Egypt"/>
        <s v="Estonia"/>
        <s v="Bosnia and Herzegovina"/>
        <s v="Jordan"/>
        <s v="Macedonia, the Former Yugoslav Republic of"/>
        <s v="Uruguay"/>
        <s v="Armenia"/>
        <s v="Lithuania"/>
        <s v="Colombia"/>
        <s v="Iceland"/>
        <s v="Latvia"/>
        <s v="Cyprus"/>
        <s v="Georgia"/>
        <s v="Grenada"/>
        <s v="Morocco"/>
        <s v="Puerto Rico"/>
        <s v="Malawi"/>
        <s v="Panama"/>
        <s v="Indonesia"/>
        <s v="Macao"/>
        <s v="San Marino"/>
        <s v="Bahrain"/>
        <s v="Barbados"/>
        <s v="Burkina Faso"/>
        <s v="Dominican Republic"/>
        <s v="Nicaragua"/>
        <s v="Nigeria"/>
        <s v="Qatar"/>
        <s v="Bermuda"/>
        <s v="Cape Verde"/>
        <s v="Ecuador"/>
        <s v="Kazakhstan"/>
        <s v="Libya"/>
        <s v="Martinique"/>
        <s v="Moldova, Republic of"/>
        <s v="Nepal"/>
        <s v="R?union"/>
        <s v="Somalia"/>
        <s v="Uzbekistan"/>
        <s v="Venezuela, Bolivarian Republic of"/>
        <s v="Albania"/>
        <s v="Andorra"/>
        <s v="Azerbaijan"/>
        <s v="Bangladesh"/>
        <s v="Brunei Darussalam"/>
        <s v="Cameroon"/>
        <s v="Cayman Islands"/>
        <s v="Dominica"/>
        <s v="Ethiopia"/>
        <s v="French Guiana"/>
        <s v="French Polynesia"/>
        <s v="Gibraltar"/>
        <s v="Guadeloupe"/>
        <s v="Isle of Man"/>
        <s v="Jersey"/>
        <s v="Kenya"/>
        <s v="Lesotho"/>
        <s v="Madagascar"/>
        <s v="Mali"/>
        <s v="Monaco"/>
        <s v="New Caledonia"/>
        <s v="Senegal"/>
        <s v="Sri Lanka"/>
        <s v="Uganda"/>
        <s v="Zimbabwe"/>
      </sharedItems>
    </cacheField>
    <cacheField name="num_searches" numFmtId="0">
      <sharedItems containsSemiMixedTypes="0" containsString="0" containsNumber="1" containsInteger="1" minValue="1" maxValue="4007"/>
    </cacheField>
    <cacheField name="pct" numFmtId="0">
      <sharedItems containsSemiMixedTypes="0" containsString="0" containsNumber="1" minValue="0" maxValue="16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578587966" createdVersion="8" refreshedVersion="8" minRefreshableVersion="3" recordCount="4" xr:uid="{DB2AF145-90D1-400A-A6F4-904310EAAA03}">
  <cacheSource type="worksheet">
    <worksheetSource name="q_2"/>
  </cacheSource>
  <cacheFields count="3">
    <cacheField name="country" numFmtId="0">
      <sharedItems count="4">
        <s v="United States"/>
        <s v="France"/>
        <s v="United Kingdom"/>
        <s v="Ireland"/>
      </sharedItems>
    </cacheField>
    <cacheField name="avg_time_before" numFmtId="0">
      <sharedItems containsSemiMixedTypes="0" containsString="0" containsNumber="1" containsInteger="1" minValue="25" maxValue="63"/>
    </cacheField>
    <cacheField name="total_estimated_time" numFmtId="0">
      <sharedItems containsSemiMixedTypes="0" containsString="0" containsNumber="1" containsInteger="1" minValue="51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595023146" createdVersion="8" refreshedVersion="8" minRefreshableVersion="3" recordCount="4" xr:uid="{69D1FB27-B84D-48EF-96F0-50B80235B993}">
  <cacheSource type="worksheet">
    <worksheetSource name="q_4"/>
  </cacheSource>
  <cacheFields count="5">
    <cacheField name="country" numFmtId="0">
      <sharedItems count="4">
        <s v="Ireland"/>
        <s v="United States"/>
        <s v="France"/>
        <s v="United Kingdom"/>
      </sharedItems>
    </cacheField>
    <cacheField name="min_nights" numFmtId="0">
      <sharedItems containsSemiMixedTypes="0" containsString="0" containsNumber="1" containsInteger="1" minValue="0" maxValue="1"/>
    </cacheField>
    <cacheField name="max_nights" numFmtId="0">
      <sharedItems containsSemiMixedTypes="0" containsString="0" containsNumber="1" containsInteger="1" minValue="265" maxValue="392"/>
    </cacheField>
    <cacheField name="avg_nights" numFmtId="0">
      <sharedItems containsSemiMixedTypes="0" containsString="0" containsNumber="1" containsInteger="1" minValue="4" maxValue="9"/>
    </cacheField>
    <cacheField name="total_avg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663888892" createdVersion="8" refreshedVersion="8" minRefreshableVersion="3" recordCount="5" xr:uid="{850B0C45-008D-430D-BCD7-A3C36EC4186C}">
  <cacheSource type="worksheet">
    <worksheetSource name="q_5_desc"/>
  </cacheSource>
  <cacheFields count="7">
    <cacheField name="country" numFmtId="0">
      <sharedItems count="5">
        <s v="Cayman Islands"/>
        <s v="India"/>
        <s v="Costa Rica"/>
        <s v="Iceland"/>
        <s v="Uzbekistan"/>
      </sharedItems>
    </cacheField>
    <cacheField name="num_searches" numFmtId="0">
      <sharedItems containsSemiMixedTypes="0" containsString="0" containsNumber="1" containsInteger="1" minValue="1" maxValue="70"/>
    </cacheField>
    <cacheField name="num_orders" numFmtId="0">
      <sharedItems containsSemiMixedTypes="0" containsString="0" containsNumber="1" containsInteger="1" minValue="4" maxValue="527"/>
    </cacheField>
    <cacheField name="avg_total_order" numFmtId="0">
      <sharedItems containsSemiMixedTypes="0" containsString="0" containsNumber="1" containsInteger="1" minValue="249" maxValue="249"/>
    </cacheField>
    <cacheField name="orders_pct" numFmtId="0">
      <sharedItems containsSemiMixedTypes="0" containsString="0" containsNumber="1" containsInteger="1" minValue="200" maxValue="900"/>
    </cacheField>
    <cacheField name="avg_total_order_pct" numFmtId="0">
      <sharedItems containsSemiMixedTypes="0" containsString="0" containsNumber="1" containsInteger="1" minValue="98" maxValue="98"/>
    </cacheField>
    <cacheField name="diff" numFmtId="0">
      <sharedItems containsSemiMixedTypes="0" containsString="0" containsNumber="1" containsInteger="1" minValue="2" maxValue="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695370367" createdVersion="8" refreshedVersion="8" minRefreshableVersion="3" recordCount="12" xr:uid="{815AC02E-65E6-47E8-B61D-C99AD2426A9B}">
  <cacheSource type="worksheet">
    <worksheetSource name="q_3"/>
  </cacheSource>
  <cacheFields count="5">
    <cacheField name="Country" numFmtId="0">
      <sharedItems count="4">
        <s v="United States"/>
        <s v="United Kingdom"/>
        <s v="Ireland"/>
        <s v="France"/>
      </sharedItems>
    </cacheField>
    <cacheField name="filter_room_types_corrected" numFmtId="0">
      <sharedItems count="3">
        <s v="NULL"/>
        <s v="['Entire home/apt']"/>
        <s v="Others"/>
      </sharedItems>
    </cacheField>
    <cacheField name="num_searches" numFmtId="0">
      <sharedItems containsSemiMixedTypes="0" containsString="0" containsNumber="1" containsInteger="1" minValue="511" maxValue="1799"/>
    </cacheField>
    <cacheField name="total_searches" numFmtId="0">
      <sharedItems containsSemiMixedTypes="0" containsString="0" containsNumber="1" containsInteger="1" minValue="2534" maxValue="4007"/>
    </cacheField>
    <cacheField name="pct" numFmtId="9">
      <sharedItems containsSemiMixedTypes="0" containsString="0" containsNumber="1" minValue="0.15456745311554748" maxValue="0.46158499697519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758449071" createdVersion="8" refreshedVersion="8" minRefreshableVersion="3" recordCount="12" xr:uid="{508DBCE6-B86C-41D3-9B40-CC73984C0DF9}">
  <cacheSource type="worksheet">
    <worksheetSource name="q_4_months"/>
  </cacheSource>
  <cacheFields count="4">
    <cacheField name="country" numFmtId="0">
      <sharedItems count="6">
        <s v="Ireland"/>
        <s v="France"/>
        <s v="USA"/>
        <s v="UK"/>
        <s v="United States" u="1"/>
        <s v="United Kingdom" u="1"/>
      </sharedItems>
    </cacheField>
    <cacheField name="avg_nights" numFmtId="0">
      <sharedItems containsSemiMixedTypes="0" containsString="0" containsNumber="1" containsInteger="1" minValue="3" maxValue="125"/>
    </cacheField>
    <cacheField name="total_avg" numFmtId="0">
      <sharedItems containsSemiMixedTypes="0" containsString="0" containsNumber="1" containsInteger="1" minValue="6" maxValue="112"/>
    </cacheField>
    <cacheField name="month" numFmtId="0">
      <sharedItems count="3">
        <s v="until 1 month"/>
        <s v="between 1 month to 2"/>
        <s v="for 3 months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7.054796643519" createdVersion="8" refreshedVersion="8" minRefreshableVersion="3" recordCount="5" xr:uid="{165A4CEA-06E7-4AA0-9A1F-4D9B1BAC947C}">
  <cacheSource type="worksheet">
    <worksheetSource name="q_5"/>
  </cacheSource>
  <cacheFields count="5">
    <cacheField name="country" numFmtId="0">
      <sharedItems count="5">
        <s v="United States"/>
        <s v="United Kingdom"/>
        <s v="Italy"/>
        <s v="France"/>
        <s v="Ireland"/>
      </sharedItems>
    </cacheField>
    <cacheField name="num_searches" numFmtId="0">
      <sharedItems containsSemiMixedTypes="0" containsString="0" containsNumber="1" containsInteger="1" minValue="1622" maxValue="4007"/>
    </cacheField>
    <cacheField name="num_orders" numFmtId="0">
      <sharedItems containsSemiMixedTypes="0" containsString="0" containsNumber="1" containsInteger="1" minValue="1692" maxValue="2706"/>
    </cacheField>
    <cacheField name="orders_pct" numFmtId="0">
      <sharedItems containsSemiMixedTypes="0" containsString="0" containsNumber="1" containsInteger="1" minValue="45" maxValue="120"/>
    </cacheField>
    <cacheField name="diff" numFmtId="0">
      <sharedItems containsSemiMixedTypes="0" containsString="0" containsNumber="1" containsInteger="1" minValue="-2048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4007"/>
    <n v="16.79"/>
  </r>
  <r>
    <x v="1"/>
    <n v="3740"/>
    <n v="15.67"/>
  </r>
  <r>
    <x v="2"/>
    <n v="3306"/>
    <n v="13.85"/>
  </r>
  <r>
    <x v="3"/>
    <n v="2534"/>
    <n v="10.62"/>
  </r>
  <r>
    <x v="4"/>
    <n v="1622"/>
    <n v="6.8"/>
  </r>
  <r>
    <x v="5"/>
    <n v="1481"/>
    <n v="6.21"/>
  </r>
  <r>
    <x v="6"/>
    <n v="1234"/>
    <n v="5.17"/>
  </r>
  <r>
    <x v="7"/>
    <n v="697"/>
    <n v="2.92"/>
  </r>
  <r>
    <x v="8"/>
    <n v="619"/>
    <n v="2.59"/>
  </r>
  <r>
    <x v="9"/>
    <n v="593"/>
    <n v="2.48"/>
  </r>
  <r>
    <x v="10"/>
    <n v="440"/>
    <n v="1.84"/>
  </r>
  <r>
    <x v="11"/>
    <n v="354"/>
    <n v="1.48"/>
  </r>
  <r>
    <x v="12"/>
    <n v="310"/>
    <n v="1.3"/>
  </r>
  <r>
    <x v="13"/>
    <n v="215"/>
    <n v="0.9"/>
  </r>
  <r>
    <x v="14"/>
    <n v="190"/>
    <n v="0.8"/>
  </r>
  <r>
    <x v="15"/>
    <n v="188"/>
    <n v="0.79"/>
  </r>
  <r>
    <x v="16"/>
    <n v="143"/>
    <n v="0.6"/>
  </r>
  <r>
    <x v="17"/>
    <n v="134"/>
    <n v="0.56000000000000005"/>
  </r>
  <r>
    <x v="18"/>
    <n v="130"/>
    <n v="0.54"/>
  </r>
  <r>
    <x v="19"/>
    <n v="115"/>
    <n v="0.48"/>
  </r>
  <r>
    <x v="20"/>
    <n v="109"/>
    <n v="0.46"/>
  </r>
  <r>
    <x v="21"/>
    <n v="96"/>
    <n v="0.4"/>
  </r>
  <r>
    <x v="22"/>
    <n v="86"/>
    <n v="0.36"/>
  </r>
  <r>
    <x v="23"/>
    <n v="85"/>
    <n v="0.36"/>
  </r>
  <r>
    <x v="24"/>
    <n v="78"/>
    <n v="0.33"/>
  </r>
  <r>
    <x v="25"/>
    <n v="73"/>
    <n v="0.31"/>
  </r>
  <r>
    <x v="26"/>
    <n v="70"/>
    <n v="0.28999999999999998"/>
  </r>
  <r>
    <x v="27"/>
    <n v="67"/>
    <n v="0.28000000000000003"/>
  </r>
  <r>
    <x v="28"/>
    <n v="64"/>
    <n v="0.27"/>
  </r>
  <r>
    <x v="29"/>
    <n v="59"/>
    <n v="0.25"/>
  </r>
  <r>
    <x v="30"/>
    <n v="57"/>
    <n v="0.24"/>
  </r>
  <r>
    <x v="31"/>
    <n v="55"/>
    <n v="0.23"/>
  </r>
  <r>
    <x v="32"/>
    <n v="54"/>
    <n v="0.23"/>
  </r>
  <r>
    <x v="33"/>
    <n v="53"/>
    <n v="0.22"/>
  </r>
  <r>
    <x v="34"/>
    <n v="52"/>
    <n v="0.22"/>
  </r>
  <r>
    <x v="35"/>
    <n v="52"/>
    <n v="0.22"/>
  </r>
  <r>
    <x v="36"/>
    <n v="43"/>
    <n v="0.18"/>
  </r>
  <r>
    <x v="37"/>
    <n v="40"/>
    <n v="0.17"/>
  </r>
  <r>
    <x v="38"/>
    <n v="38"/>
    <n v="0.16"/>
  </r>
  <r>
    <x v="39"/>
    <n v="33"/>
    <n v="0.14000000000000001"/>
  </r>
  <r>
    <x v="40"/>
    <n v="33"/>
    <n v="0.14000000000000001"/>
  </r>
  <r>
    <x v="41"/>
    <n v="31"/>
    <n v="0.13"/>
  </r>
  <r>
    <x v="42"/>
    <n v="29"/>
    <n v="0.12"/>
  </r>
  <r>
    <x v="43"/>
    <n v="27"/>
    <n v="0.11"/>
  </r>
  <r>
    <x v="44"/>
    <n v="26"/>
    <n v="0.11"/>
  </r>
  <r>
    <x v="45"/>
    <n v="26"/>
    <n v="0.11"/>
  </r>
  <r>
    <x v="46"/>
    <n v="22"/>
    <n v="0.09"/>
  </r>
  <r>
    <x v="47"/>
    <n v="18"/>
    <n v="0.08"/>
  </r>
  <r>
    <x v="48"/>
    <n v="17"/>
    <n v="7.0000000000000007E-2"/>
  </r>
  <r>
    <x v="49"/>
    <n v="17"/>
    <n v="7.0000000000000007E-2"/>
  </r>
  <r>
    <x v="50"/>
    <n v="17"/>
    <n v="7.0000000000000007E-2"/>
  </r>
  <r>
    <x v="51"/>
    <n v="16"/>
    <n v="7.0000000000000007E-2"/>
  </r>
  <r>
    <x v="52"/>
    <n v="15"/>
    <n v="0.06"/>
  </r>
  <r>
    <x v="53"/>
    <n v="14"/>
    <n v="0.06"/>
  </r>
  <r>
    <x v="54"/>
    <n v="12"/>
    <n v="0.05"/>
  </r>
  <r>
    <x v="55"/>
    <n v="12"/>
    <n v="0.05"/>
  </r>
  <r>
    <x v="56"/>
    <n v="12"/>
    <n v="0.05"/>
  </r>
  <r>
    <x v="57"/>
    <n v="10"/>
    <n v="0.04"/>
  </r>
  <r>
    <x v="58"/>
    <n v="10"/>
    <n v="0.04"/>
  </r>
  <r>
    <x v="59"/>
    <n v="10"/>
    <n v="0.04"/>
  </r>
  <r>
    <x v="60"/>
    <n v="10"/>
    <n v="0.04"/>
  </r>
  <r>
    <x v="61"/>
    <n v="9"/>
    <n v="0.04"/>
  </r>
  <r>
    <x v="62"/>
    <n v="9"/>
    <n v="0.04"/>
  </r>
  <r>
    <x v="63"/>
    <n v="8"/>
    <n v="0.03"/>
  </r>
  <r>
    <x v="64"/>
    <n v="8"/>
    <n v="0.03"/>
  </r>
  <r>
    <x v="65"/>
    <n v="8"/>
    <n v="0.03"/>
  </r>
  <r>
    <x v="66"/>
    <n v="7"/>
    <n v="0.03"/>
  </r>
  <r>
    <x v="67"/>
    <n v="6"/>
    <n v="0.03"/>
  </r>
  <r>
    <x v="68"/>
    <n v="6"/>
    <n v="0.03"/>
  </r>
  <r>
    <x v="69"/>
    <n v="6"/>
    <n v="0.03"/>
  </r>
  <r>
    <x v="70"/>
    <n v="6"/>
    <n v="0.03"/>
  </r>
  <r>
    <x v="71"/>
    <n v="5"/>
    <n v="0.02"/>
  </r>
  <r>
    <x v="72"/>
    <n v="5"/>
    <n v="0.02"/>
  </r>
  <r>
    <x v="73"/>
    <n v="4"/>
    <n v="0.02"/>
  </r>
  <r>
    <x v="74"/>
    <n v="4"/>
    <n v="0.02"/>
  </r>
  <r>
    <x v="75"/>
    <n v="4"/>
    <n v="0.02"/>
  </r>
  <r>
    <x v="76"/>
    <n v="3"/>
    <n v="0.01"/>
  </r>
  <r>
    <x v="77"/>
    <n v="3"/>
    <n v="0.01"/>
  </r>
  <r>
    <x v="78"/>
    <n v="3"/>
    <n v="0.01"/>
  </r>
  <r>
    <x v="79"/>
    <n v="3"/>
    <n v="0.01"/>
  </r>
  <r>
    <x v="80"/>
    <n v="3"/>
    <n v="0.01"/>
  </r>
  <r>
    <x v="81"/>
    <n v="3"/>
    <n v="0.01"/>
  </r>
  <r>
    <x v="82"/>
    <n v="3"/>
    <n v="0.01"/>
  </r>
  <r>
    <x v="83"/>
    <n v="2"/>
    <n v="0.01"/>
  </r>
  <r>
    <x v="84"/>
    <n v="2"/>
    <n v="0.01"/>
  </r>
  <r>
    <x v="85"/>
    <n v="2"/>
    <n v="0.01"/>
  </r>
  <r>
    <x v="86"/>
    <n v="2"/>
    <n v="0.01"/>
  </r>
  <r>
    <x v="87"/>
    <n v="2"/>
    <n v="0.01"/>
  </r>
  <r>
    <x v="88"/>
    <n v="2"/>
    <n v="0.01"/>
  </r>
  <r>
    <x v="89"/>
    <n v="2"/>
    <n v="0.01"/>
  </r>
  <r>
    <x v="90"/>
    <n v="2"/>
    <n v="0.01"/>
  </r>
  <r>
    <x v="91"/>
    <n v="2"/>
    <n v="0.01"/>
  </r>
  <r>
    <x v="92"/>
    <n v="2"/>
    <n v="0.01"/>
  </r>
  <r>
    <x v="93"/>
    <n v="2"/>
    <n v="0.01"/>
  </r>
  <r>
    <x v="94"/>
    <n v="2"/>
    <n v="0.01"/>
  </r>
  <r>
    <x v="95"/>
    <n v="1"/>
    <n v="0"/>
  </r>
  <r>
    <x v="96"/>
    <n v="1"/>
    <n v="0"/>
  </r>
  <r>
    <x v="97"/>
    <n v="1"/>
    <n v="0"/>
  </r>
  <r>
    <x v="98"/>
    <n v="1"/>
    <n v="0"/>
  </r>
  <r>
    <x v="99"/>
    <n v="1"/>
    <n v="0"/>
  </r>
  <r>
    <x v="100"/>
    <n v="1"/>
    <n v="0"/>
  </r>
  <r>
    <x v="101"/>
    <n v="1"/>
    <n v="0"/>
  </r>
  <r>
    <x v="102"/>
    <n v="1"/>
    <n v="0"/>
  </r>
  <r>
    <x v="103"/>
    <n v="1"/>
    <n v="0"/>
  </r>
  <r>
    <x v="104"/>
    <n v="1"/>
    <n v="0"/>
  </r>
  <r>
    <x v="105"/>
    <n v="1"/>
    <n v="0"/>
  </r>
  <r>
    <x v="106"/>
    <n v="1"/>
    <n v="0"/>
  </r>
  <r>
    <x v="107"/>
    <n v="1"/>
    <n v="0"/>
  </r>
  <r>
    <x v="108"/>
    <n v="1"/>
    <n v="0"/>
  </r>
  <r>
    <x v="109"/>
    <n v="1"/>
    <n v="0"/>
  </r>
  <r>
    <x v="110"/>
    <n v="1"/>
    <n v="0"/>
  </r>
  <r>
    <x v="111"/>
    <n v="1"/>
    <n v="0"/>
  </r>
  <r>
    <x v="112"/>
    <n v="1"/>
    <n v="0"/>
  </r>
  <r>
    <x v="113"/>
    <n v="1"/>
    <n v="0"/>
  </r>
  <r>
    <x v="114"/>
    <n v="1"/>
    <n v="0"/>
  </r>
  <r>
    <x v="115"/>
    <n v="1"/>
    <n v="0"/>
  </r>
  <r>
    <x v="116"/>
    <n v="1"/>
    <n v="0"/>
  </r>
  <r>
    <x v="117"/>
    <n v="1"/>
    <n v="0"/>
  </r>
  <r>
    <x v="118"/>
    <n v="1"/>
    <n v="0"/>
  </r>
  <r>
    <x v="11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3"/>
    <n v="51"/>
  </r>
  <r>
    <x v="1"/>
    <n v="53"/>
    <n v="51"/>
  </r>
  <r>
    <x v="2"/>
    <n v="52"/>
    <n v="51"/>
  </r>
  <r>
    <x v="3"/>
    <n v="25"/>
    <n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"/>
    <n v="392"/>
    <n v="9"/>
    <n v="6"/>
  </r>
  <r>
    <x v="1"/>
    <n v="0"/>
    <n v="366"/>
    <n v="6"/>
    <n v="6"/>
  </r>
  <r>
    <x v="2"/>
    <n v="0"/>
    <n v="265"/>
    <n v="6"/>
    <n v="6"/>
  </r>
  <r>
    <x v="3"/>
    <n v="1"/>
    <n v="357"/>
    <n v="4"/>
    <n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9"/>
    <n v="249"/>
    <n v="900"/>
    <n v="98"/>
    <n v="8"/>
  </r>
  <r>
    <x v="1"/>
    <n v="70"/>
    <n v="527"/>
    <n v="249"/>
    <n v="753"/>
    <n v="98"/>
    <n v="457"/>
  </r>
  <r>
    <x v="2"/>
    <n v="27"/>
    <n v="81"/>
    <n v="249"/>
    <n v="300"/>
    <n v="98"/>
    <n v="54"/>
  </r>
  <r>
    <x v="3"/>
    <n v="8"/>
    <n v="16"/>
    <n v="249"/>
    <n v="200"/>
    <n v="98"/>
    <n v="8"/>
  </r>
  <r>
    <x v="4"/>
    <n v="2"/>
    <n v="4"/>
    <n v="249"/>
    <n v="200"/>
    <n v="98"/>
    <n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799"/>
    <n v="4007"/>
    <n v="0.44896431245320689"/>
  </r>
  <r>
    <x v="0"/>
    <x v="1"/>
    <n v="1481"/>
    <n v="4007"/>
    <n v="0.3696031944097829"/>
  </r>
  <r>
    <x v="0"/>
    <x v="2"/>
    <n v="727"/>
    <n v="4007"/>
    <n v="0.18143249313701024"/>
  </r>
  <r>
    <x v="1"/>
    <x v="1"/>
    <n v="1526"/>
    <n v="3306"/>
    <n v="0.46158499697519662"/>
  </r>
  <r>
    <x v="1"/>
    <x v="0"/>
    <n v="1269"/>
    <n v="3306"/>
    <n v="0.3838475499092559"/>
  </r>
  <r>
    <x v="1"/>
    <x v="2"/>
    <n v="511"/>
    <n v="3306"/>
    <n v="0.15456745311554748"/>
  </r>
  <r>
    <x v="2"/>
    <x v="0"/>
    <n v="1566"/>
    <n v="3740"/>
    <n v="0.41871657754010694"/>
  </r>
  <r>
    <x v="2"/>
    <x v="1"/>
    <n v="1160"/>
    <n v="3740"/>
    <n v="0.31016042780748665"/>
  </r>
  <r>
    <x v="2"/>
    <x v="2"/>
    <n v="1014"/>
    <n v="3740"/>
    <n v="0.27112299465240641"/>
  </r>
  <r>
    <x v="3"/>
    <x v="0"/>
    <n v="1036"/>
    <n v="2534"/>
    <n v="0.40883977900552487"/>
  </r>
  <r>
    <x v="3"/>
    <x v="1"/>
    <n v="974"/>
    <n v="2534"/>
    <n v="0.38437253354380424"/>
  </r>
  <r>
    <x v="3"/>
    <x v="2"/>
    <n v="524"/>
    <n v="2534"/>
    <n v="0.2067876874506708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"/>
    <n v="6"/>
    <x v="0"/>
  </r>
  <r>
    <x v="1"/>
    <n v="4"/>
    <n v="6"/>
    <x v="0"/>
  </r>
  <r>
    <x v="2"/>
    <n v="4"/>
    <n v="6"/>
    <x v="0"/>
  </r>
  <r>
    <x v="3"/>
    <n v="3"/>
    <n v="6"/>
    <x v="0"/>
  </r>
  <r>
    <x v="1"/>
    <n v="43"/>
    <n v="39"/>
    <x v="1"/>
  </r>
  <r>
    <x v="0"/>
    <n v="41"/>
    <n v="39"/>
    <x v="1"/>
  </r>
  <r>
    <x v="3"/>
    <n v="40"/>
    <n v="39"/>
    <x v="1"/>
  </r>
  <r>
    <x v="2"/>
    <n v="39"/>
    <n v="39"/>
    <x v="1"/>
  </r>
  <r>
    <x v="1"/>
    <n v="109"/>
    <n v="112"/>
    <x v="2"/>
  </r>
  <r>
    <x v="0"/>
    <n v="125"/>
    <n v="112"/>
    <x v="2"/>
  </r>
  <r>
    <x v="3"/>
    <n v="109"/>
    <n v="112"/>
    <x v="2"/>
  </r>
  <r>
    <x v="2"/>
    <n v="115"/>
    <n v="112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007"/>
    <n v="2706"/>
    <n v="68"/>
    <n v="-1301"/>
  </r>
  <r>
    <x v="1"/>
    <n v="3306"/>
    <n v="2155"/>
    <n v="65"/>
    <n v="-1151"/>
  </r>
  <r>
    <x v="2"/>
    <n v="1622"/>
    <n v="1947"/>
    <n v="120"/>
    <n v="325"/>
  </r>
  <r>
    <x v="3"/>
    <n v="2534"/>
    <n v="1881"/>
    <n v="74"/>
    <n v="-653"/>
  </r>
  <r>
    <x v="4"/>
    <n v="3740"/>
    <n v="1692"/>
    <n v="45"/>
    <n v="-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36CAA-6F5D-4DDD-BB74-ECFC27DB9FDB}" name="PivotTable10" cacheId="4" applyNumberFormats="0" applyBorderFormats="0" applyFontFormats="0" applyPatternFormats="0" applyAlignmentFormats="0" applyWidthHeightFormats="1" dataCaption="ערכים" updatedVersion="8" minRefreshableVersion="3" useAutoFormatting="1" colGrandTotals="0" itemPrintTitles="1" createdVersion="8" indent="0" outline="1" outlineData="1" multipleFieldFilters="0" chartFormat="52" rowHeaderCaption="Country">
  <location ref="A18:D24" firstHeaderRow="1" firstDataRow="2" firstDataCol="1"/>
  <pivotFields count="5">
    <pivotField axis="axisRow" showAll="0" sortType="descending">
      <items count="5">
        <item n="UK" x="1"/>
        <item n="USA" x="0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 sortType="descending">
      <items count="4">
        <item n="Entire home/apt"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5">
    <i>
      <x v="1"/>
    </i>
    <i>
      <x v="2"/>
    </i>
    <i>
      <x v="3"/>
    </i>
    <i>
      <x/>
    </i>
    <i t="grand">
      <x/>
    </i>
  </rowItems>
  <colFields count="1">
    <field x="1"/>
  </colFields>
  <colItems count="3">
    <i>
      <x v="1"/>
    </i>
    <i>
      <x/>
    </i>
    <i>
      <x v="2"/>
    </i>
  </colItems>
  <dataFields count="1">
    <dataField name="PCT%" fld="4" baseField="0" baseItem="0" numFmtId="9"/>
  </dataFields>
  <formats count="3">
    <format dxfId="22">
      <pivotArea collapsedLevelsAreSubtotals="1" fieldPosition="0">
        <references count="2">
          <reference field="0" count="0"/>
          <reference field="1" count="0" selected="0"/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3FFB6-EC7D-4C4D-9017-C067B17DB401}" name="PivotTable6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3" rowHeaderCaption="Country">
  <location ref="G20:H26" firstHeaderRow="1" firstDataRow="1" firstDataCol="1"/>
  <pivotFields count="7">
    <pivotField axis="axisRow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PCT_Orders%" fld="4" baseField="0" baseItem="0"/>
  </dataFields>
  <chartFormats count="6">
    <chartFormat chart="2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סגנון PivotTable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65A9F-D955-4095-B032-E092A21E3F3D}" name="PivotTable5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46" rowHeaderCaption="Country">
  <location ref="G10:H16" firstHeaderRow="1" firstDataRow="1" firstDataCol="1"/>
  <pivotFields count="5">
    <pivotField axis="axisRow" showAll="0" sortType="descending">
      <items count="6">
        <item x="3"/>
        <item x="4"/>
        <item x="2"/>
        <item n="UK" x="1"/>
        <item n="USA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6">
    <i>
      <x v="2"/>
    </i>
    <i>
      <x/>
    </i>
    <i>
      <x v="4"/>
    </i>
    <i>
      <x v="3"/>
    </i>
    <i>
      <x v="1"/>
    </i>
    <i t="grand">
      <x/>
    </i>
  </rowItems>
  <colItems count="1">
    <i/>
  </colItems>
  <dataFields count="1">
    <dataField name="PCT_orders%" fld="3" baseField="0" baseItem="0"/>
  </dataFields>
  <chartFormats count="24">
    <chartFormat chart="2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563A9-8BBF-42CB-80AA-4494A9682FC3}" name="PivotTable1" cacheId="0" applyNumberFormats="0" applyBorderFormats="0" applyFontFormats="0" applyPatternFormats="0" applyAlignmentFormats="0" applyWidthHeightFormats="1" dataCaption="ערכים" grandTotalCaption="סכום כולל" updatedVersion="8" minRefreshableVersion="3" useAutoFormatting="1" itemPrintTitles="1" createdVersion="8" indent="0" outline="1" outlineData="1" multipleFieldFilters="0" chartFormat="41" rowHeaderCaption="Country">
  <location ref="A2:B7" firstHeaderRow="1" firstDataRow="1" firstDataCol="1"/>
  <pivotFields count="3">
    <pivotField axis="axisRow" showAll="0" sortType="descending">
      <items count="121">
        <item h="1" x="95"/>
        <item h="1" x="96"/>
        <item h="1" x="23"/>
        <item h="1" x="61"/>
        <item h="1" x="8"/>
        <item h="1" x="13"/>
        <item h="1" x="97"/>
        <item h="1" x="76"/>
        <item h="1" x="98"/>
        <item h="1" x="77"/>
        <item h="1" x="48"/>
        <item h="1" x="12"/>
        <item h="1" x="83"/>
        <item h="1" x="57"/>
        <item h="1" x="10"/>
        <item h="1" x="99"/>
        <item h="1" x="52"/>
        <item h="1" x="78"/>
        <item h="1" x="100"/>
        <item h="1" x="7"/>
        <item h="1" x="84"/>
        <item h="1" x="101"/>
        <item h="1" x="54"/>
        <item h="1" x="42"/>
        <item h="1" x="63"/>
        <item h="1" x="43"/>
        <item h="1" x="14"/>
        <item h="1" x="66"/>
        <item h="1" x="18"/>
        <item h="1" x="16"/>
        <item h="1" x="102"/>
        <item h="1" x="79"/>
        <item h="1" x="85"/>
        <item h="1" x="55"/>
        <item h="1" x="56"/>
        <item h="1" x="103"/>
        <item h="1" x="36"/>
        <item x="3"/>
        <item h="1" x="104"/>
        <item h="1" x="105"/>
        <item h="1" x="67"/>
        <item h="1" x="5"/>
        <item h="1" x="106"/>
        <item h="1" x="33"/>
        <item h="1" x="68"/>
        <item h="1" x="107"/>
        <item h="1" x="39"/>
        <item h="1" x="24"/>
        <item h="1" x="64"/>
        <item h="1" x="26"/>
        <item h="1" x="73"/>
        <item x="1"/>
        <item h="1" x="108"/>
        <item h="1" x="30"/>
        <item h="1" x="4"/>
        <item h="1" x="40"/>
        <item h="1" x="109"/>
        <item h="1" x="58"/>
        <item h="1" x="86"/>
        <item h="1" x="110"/>
        <item h="1" x="21"/>
        <item h="1" x="65"/>
        <item h="1" x="53"/>
        <item h="1" x="111"/>
        <item h="1" x="87"/>
        <item h="1" x="62"/>
        <item h="1" x="41"/>
        <item h="1" x="74"/>
        <item h="1" x="59"/>
        <item h="1" x="112"/>
        <item h="1" x="71"/>
        <item h="1" x="37"/>
        <item h="1" x="113"/>
        <item h="1" x="49"/>
        <item h="1" x="88"/>
        <item h="1" x="34"/>
        <item h="1" x="89"/>
        <item h="1" x="114"/>
        <item h="1" x="69"/>
        <item h="1" x="90"/>
        <item h="1" x="9"/>
        <item h="1" x="115"/>
        <item h="1" x="28"/>
        <item h="1" x="80"/>
        <item h="1" x="81"/>
        <item h="1" x="22"/>
        <item h="1" x="72"/>
        <item h="1" x="51"/>
        <item h="1" x="25"/>
        <item h="1" x="17"/>
        <item h="1" x="70"/>
        <item h="1" x="82"/>
        <item h="1" x="91"/>
        <item h="1" x="27"/>
        <item h="1" x="15"/>
        <item h="1" x="75"/>
        <item h="1" x="50"/>
        <item h="1" x="116"/>
        <item h="1" x="46"/>
        <item h="1" x="20"/>
        <item h="1" x="44"/>
        <item h="1" x="45"/>
        <item h="1" x="92"/>
        <item h="1" x="32"/>
        <item h="1" x="6"/>
        <item h="1" x="117"/>
        <item h="1" x="19"/>
        <item h="1" x="11"/>
        <item h="1" x="31"/>
        <item h="1" x="47"/>
        <item h="1" x="29"/>
        <item h="1" x="118"/>
        <item h="1" x="35"/>
        <item h="1" x="38"/>
        <item n="UK" x="2"/>
        <item n="USA" x="0"/>
        <item h="1" x="60"/>
        <item h="1" x="93"/>
        <item h="1" x="94"/>
        <item h="1"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5">
    <i>
      <x v="115"/>
    </i>
    <i>
      <x v="51"/>
    </i>
    <i>
      <x v="114"/>
    </i>
    <i>
      <x v="37"/>
    </i>
    <i t="grand">
      <x/>
    </i>
  </rowItems>
  <colItems count="1">
    <i/>
  </colItems>
  <dataFields count="1">
    <dataField name="סכום של pct" fld="2" baseField="0" baseItem="0"/>
  </dataFields>
  <formats count="7">
    <format dxfId="29">
      <pivotArea outline="0" collapsedLevelsAreSubtotals="1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chartFormats count="5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15F24-429A-4E29-B912-7A1C8D75C11D}" name="PivotTable4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5" rowHeaderCaption="Country">
  <location ref="G2:H7" firstHeaderRow="1" firstDataRow="1" firstDataCol="1"/>
  <pivotFields count="5">
    <pivotField axis="axisRow" showAll="0" sortType="descending">
      <items count="5">
        <item x="0"/>
        <item n="UK" x="3"/>
        <item n="USA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AVG_night" fld="3" baseField="0" baseItem="0"/>
  </dataFields>
  <chartFormats count="1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DBD2F-76AB-419C-BC43-6CABC220F96C}" name="PivotTable3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6" rowHeaderCaption="Country">
  <location ref="J10:K16" firstHeaderRow="1" firstDataRow="1" firstDataCol="1"/>
  <pivotFields count="5">
    <pivotField axis="axisRow" showAll="0" sortType="descending">
      <items count="6">
        <item x="3"/>
        <item x="4"/>
        <item x="2"/>
        <item n="UK" x="1"/>
        <item n="USA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0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num_orders." fld="2" baseField="0" baseItem="0"/>
  </dataFields>
  <chartFormats count="7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A3397-1C94-4F27-A549-1CD6395F831C}" name="PivotTable7" cacheId="5" applyNumberFormats="0" applyBorderFormats="0" applyFontFormats="0" applyPatternFormats="0" applyAlignmentFormats="0" applyWidthHeightFormats="1" dataCaption="ערכים" updatedVersion="8" minRefreshableVersion="3" useAutoFormatting="1" colGrandTotals="0" itemPrintTitles="1" createdVersion="8" indent="0" outline="1" outlineData="1" multipleFieldFilters="0" chartFormat="19" rowHeaderCaption="Country" colHeaderCaption="Month to rent">
  <location ref="K2:O7" firstHeaderRow="1" firstDataRow="2" firstDataCol="1"/>
  <pivotFields count="4">
    <pivotField axis="axisCol" showAll="0">
      <items count="7">
        <item x="1"/>
        <item x="0"/>
        <item m="1" x="5"/>
        <item m="1" x="4"/>
        <item x="2"/>
        <item x="3"/>
        <item t="default"/>
      </items>
    </pivotField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4"/>
    </i>
    <i>
      <x v="5"/>
    </i>
  </colItems>
  <dataFields count="1">
    <dataField name="AVG_night" fld="1" baseField="0" baseItem="0"/>
  </dataFields>
  <formats count="12">
    <format dxfId="41">
      <pivotArea collapsedLevelsAreSubtotals="1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40">
      <pivotArea collapsedLevelsAreSubtotals="1" fieldPosition="0">
        <references count="2">
          <reference field="0" count="1">
            <x v="0"/>
          </reference>
          <reference field="3" count="1" selected="0">
            <x v="1"/>
          </reference>
        </references>
      </pivotArea>
    </format>
    <format dxfId="39">
      <pivotArea collapsedLevelsAreSubtotals="1" fieldPosition="0">
        <references count="2">
          <reference field="0" count="1">
            <x v="5"/>
          </reference>
          <reference field="3" count="1" selected="0">
            <x v="1"/>
          </reference>
        </references>
      </pivotArea>
    </format>
    <format dxfId="38">
      <pivotArea collapsedLevelsAreSubtotals="1" fieldPosition="0">
        <references count="2">
          <reference field="0" count="1">
            <x v="1"/>
          </reference>
          <reference field="3" count="1" selected="0">
            <x v="2"/>
          </reference>
        </references>
      </pivotArea>
    </format>
    <format dxfId="37">
      <pivotArea collapsedLevelsAreSubtotals="1" fieldPosition="0">
        <references count="2">
          <reference field="0" count="1">
            <x v="4"/>
          </reference>
          <reference field="3" count="1" selected="0">
            <x v="2"/>
          </reference>
        </references>
      </pivotArea>
    </format>
    <format dxfId="36">
      <pivotArea collapsedLevelsAreSubtotals="1" fieldPosition="0">
        <references count="2">
          <reference field="0" count="0"/>
          <reference field="3" count="1" selected="0">
            <x v="0"/>
          </reference>
        </references>
      </pivotArea>
    </format>
    <format dxfId="35">
      <pivotArea collapsedLevelsAreSubtotals="1" fieldPosition="0">
        <references count="2">
          <reference field="0" count="1">
            <x v="0"/>
          </reference>
          <reference field="3" count="1" selected="0">
            <x v="2"/>
          </reference>
        </references>
      </pivotArea>
    </format>
    <format dxfId="34">
      <pivotArea collapsedLevelsAreSubtotals="1" fieldPosition="0">
        <references count="2">
          <reference field="0" count="1">
            <x v="5"/>
          </reference>
          <reference field="3" count="1" selected="0">
            <x v="2"/>
          </reference>
        </references>
      </pivotArea>
    </format>
    <format dxfId="33">
      <pivotArea collapsedLevelsAreSubtotals="1" fieldPosition="0">
        <references count="2">
          <reference field="0" count="0"/>
          <reference field="3" count="1" selected="0">
            <x v="0"/>
          </reference>
        </references>
      </pivotArea>
    </format>
    <format dxfId="32">
      <pivotArea collapsedLevelsAreSubtotals="1" fieldPosition="0">
        <references count="2">
          <reference field="0" count="1">
            <x v="0"/>
          </reference>
          <reference field="3" count="1" selected="0">
            <x v="2"/>
          </reference>
        </references>
      </pivotArea>
    </format>
    <format dxfId="31">
      <pivotArea collapsedLevelsAreSubtotals="1" fieldPosition="0">
        <references count="2">
          <reference field="0" count="1">
            <x v="5"/>
          </reference>
          <reference field="3" count="1" selected="0">
            <x v="2"/>
          </reference>
        </references>
      </pivotArea>
    </format>
    <format dxfId="30">
      <pivotArea outline="0" collapsedLevelsAreSubtotals="1" fieldPosition="0"/>
    </format>
  </formats>
  <chartFormats count="3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1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1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1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1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A5FD1-2AC7-4587-902E-44D912EF1033}" name="PivotTable2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2" rowHeaderCaption="Country">
  <location ref="A10:B15" firstHeaderRow="1" firstDataRow="1" firstDataCol="1"/>
  <pivotFields count="3">
    <pivotField axis="axisRow" showAll="0" sortType="descending">
      <items count="5">
        <item x="3"/>
        <item n="UK" x="2"/>
        <item n="USA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AVG_days_before" fld="1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40F4D-E678-41D8-9BE0-F6844AA12F8F}" name="q_1" displayName="q_1" ref="A1:C121" totalsRowShown="0" headerRowDxfId="19">
  <autoFilter ref="A1:C121" xr:uid="{15340F4D-E678-41D8-9BE0-F6844AA12F8F}"/>
  <tableColumns count="3">
    <tableColumn id="1" xr3:uid="{F57A0A17-688D-41CF-91BE-810EB99BE3DA}" name="country"/>
    <tableColumn id="2" xr3:uid="{5D28DF1A-F85D-4BC8-9DB2-B6BEEEAEFCC2}" name="num_searches"/>
    <tableColumn id="3" xr3:uid="{606E80B7-AABE-4F12-9D79-C9E8B84E38EC}" name="pct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19FC03-E5D4-4BF4-9D6B-AA3ECBDEBE89}" name="q_2" displayName="q_2" ref="E4:G8" totalsRowShown="0" headerRowDxfId="18">
  <autoFilter ref="E4:G8" xr:uid="{F819FC03-E5D4-4BF4-9D6B-AA3ECBDEBE89}"/>
  <sortState xmlns:xlrd2="http://schemas.microsoft.com/office/spreadsheetml/2017/richdata2" ref="E5:G8">
    <sortCondition descending="1" ref="F4:F8"/>
  </sortState>
  <tableColumns count="3">
    <tableColumn id="1" xr3:uid="{EE02D91A-DD80-4100-AEB2-A7E33799E7B4}" name="country"/>
    <tableColumn id="2" xr3:uid="{74ED8CC4-8CBE-443B-ADE1-824E2C6D8F03}" name="avg_time_before"/>
    <tableColumn id="3" xr3:uid="{5E0ADFED-ED72-445C-A55A-07367367D3D4}" name="total_estimated_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53660A-1B4B-42B9-8699-2FF02E81F665}" name="q_4" displayName="q_4" ref="K1:O5" totalsRowShown="0" headerRowDxfId="17">
  <autoFilter ref="K1:O5" xr:uid="{CB53660A-1B4B-42B9-8699-2FF02E81F665}"/>
  <sortState xmlns:xlrd2="http://schemas.microsoft.com/office/spreadsheetml/2017/richdata2" ref="K2:O5">
    <sortCondition descending="1" ref="N1:N5"/>
  </sortState>
  <tableColumns count="5">
    <tableColumn id="1" xr3:uid="{212EF6C4-799C-4643-86D6-1A9086102821}" name="country"/>
    <tableColumn id="2" xr3:uid="{AA1072D1-B769-4792-A5FB-FF9869555224}" name="min_nights"/>
    <tableColumn id="3" xr3:uid="{5522E380-23C9-4AE8-8B60-CFB1410EA689}" name="max_nights"/>
    <tableColumn id="4" xr3:uid="{52CD771B-6C40-4316-898B-673392D6488B}" name="avg_nights"/>
    <tableColumn id="5" xr3:uid="{9A7119FD-5E2B-4031-BB48-39BD498D1945}" name="total_avg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2E5B741-E07F-45D0-BCBE-FE014091C453}" name="q_5" displayName="q_5" ref="R1:V6" totalsRowShown="0" headerRowDxfId="16">
  <autoFilter ref="R1:V6" xr:uid="{22E5B741-E07F-45D0-BCBE-FE014091C453}"/>
  <tableColumns count="5">
    <tableColumn id="1" xr3:uid="{67601301-3489-4EC1-BCA3-E7FD5E3C7C50}" name="country"/>
    <tableColumn id="2" xr3:uid="{AFBC9372-3139-47DC-8B96-0F4FFDAAB219}" name="num_searches"/>
    <tableColumn id="3" xr3:uid="{5BF87F98-82D3-4A0A-BBB0-BBFB803903A8}" name="num_orders"/>
    <tableColumn id="4" xr3:uid="{BD9E4F5C-5523-42B8-9968-4615584B50B5}" name="orders_pct"/>
    <tableColumn id="5" xr3:uid="{A46A6A87-E309-4925-A545-C9171ABD6189}" name="diff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371EB0-9393-4A08-BF37-0A600DDE1B4F}" name="q_3" displayName="q_3" ref="E13:I25" totalsRowShown="0" headerRowDxfId="15" tableBorderDxfId="14">
  <autoFilter ref="E13:I25" xr:uid="{9F371EB0-9393-4A08-BF37-0A600DDE1B4F}"/>
  <tableColumns count="5">
    <tableColumn id="1" xr3:uid="{E694B967-81B5-4FAA-8CF5-B752F7CC4527}" name="Country"/>
    <tableColumn id="2" xr3:uid="{14B28DAF-EA42-4CD6-8A9D-1FAA066B0217}" name="filter_room_types_corrected"/>
    <tableColumn id="3" xr3:uid="{19E0ECD9-C388-4ACF-ADAC-D7AD20E4E575}" name="num_searches"/>
    <tableColumn id="4" xr3:uid="{2370DDE6-5FE9-435F-AD92-0F3062F9EF05}" name="total_searches"/>
    <tableColumn id="5" xr3:uid="{503756AA-A6B3-464A-BB9F-B11DCB3DD34F}" name="pct" dataCellStyle="Percent">
      <calculatedColumnFormula>q_3[[#This Row],[num_searches]]/q_3[[#This Row],[total_searches]]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B21146-3F25-467C-BA91-1D358BC2B30A}" name="q_4_months" displayName="q_4_months" ref="K10:N22" totalsRowShown="0" headerRowDxfId="13" tableBorderDxfId="12">
  <autoFilter ref="K10:N22" xr:uid="{FAB21146-3F25-467C-BA91-1D358BC2B30A}"/>
  <tableColumns count="4">
    <tableColumn id="1" xr3:uid="{5F07CD46-0A40-4144-9BAF-AFA6CE757913}" name="country"/>
    <tableColumn id="2" xr3:uid="{47969BC4-C7EE-45F9-87EE-BD9DAC4D95BB}" name="avg_nights"/>
    <tableColumn id="3" xr3:uid="{6BE16F14-F87C-41DB-A257-2DCAE0915207}" name="total_avg"/>
    <tableColumn id="4" xr3:uid="{D31F3342-91FF-4C1D-9473-5228192C4056}" name="mont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F85852-E233-4FDA-A785-812CE855648E}" name="q_5_desc" displayName="q_5_desc" ref="R11:X16" totalsRowShown="0" headerRowDxfId="11">
  <autoFilter ref="R11:X16" xr:uid="{9CF85852-E233-4FDA-A785-812CE855648E}"/>
  <tableColumns count="7">
    <tableColumn id="1" xr3:uid="{D231DDA5-486E-4091-8020-4B7028E4EB35}" name="country" dataDxfId="10"/>
    <tableColumn id="2" xr3:uid="{DC5043FA-A3CE-4993-A2FA-ED7B89F4EEE0}" name="num_searches" dataDxfId="9"/>
    <tableColumn id="3" xr3:uid="{F067B01F-51FC-4822-A464-D2D55346B41C}" name="num_orders" dataDxfId="8"/>
    <tableColumn id="4" xr3:uid="{8C646D04-70E0-4A49-8C7C-DA1CE7A47402}" name="avg_total_order" dataDxfId="7"/>
    <tableColumn id="5" xr3:uid="{55BF20A7-2C93-430E-9D85-898B66E1A3B5}" name="orders_pct" dataDxfId="6"/>
    <tableColumn id="6" xr3:uid="{7C36D602-7229-4D90-9AFE-FFEA5EB50651}" name="avg_total_order_pct" dataDxfId="5"/>
    <tableColumn id="7" xr3:uid="{D60BA4B9-6689-437A-82B1-E34094D57975}" name="diff" dataDxfId="4"/>
  </tableColumns>
  <tableStyleInfo name="סגנון טבלה 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65750-A579-41FC-BBAC-887F4035F39E}" name="Orders" displayName="Orders" ref="A1:A69" totalsRowShown="0" headerRowDxfId="3">
  <autoFilter ref="A1:A69" xr:uid="{C9C65750-A579-41FC-BBAC-887F4035F39E}"/>
  <sortState xmlns:xlrd2="http://schemas.microsoft.com/office/spreadsheetml/2017/richdata2" ref="A2:A69">
    <sortCondition descending="1" ref="A1:A69"/>
  </sortState>
  <tableColumns count="1">
    <tableColumn id="1" xr3:uid="{963432BE-424E-4DAE-8BD6-BB531DEFA4E0}" name="num_orders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E654E-B292-404A-B79B-AD4C13899D0D}" name="Searches" displayName="Searches" ref="C1:C69" totalsRowShown="0" headerRowDxfId="2" dataDxfId="1">
  <autoFilter ref="C1:C69" xr:uid="{532E654E-B292-404A-B79B-AD4C13899D0D}"/>
  <sortState xmlns:xlrd2="http://schemas.microsoft.com/office/spreadsheetml/2017/richdata2" ref="C2:C69">
    <sortCondition descending="1" ref="C1:C69"/>
  </sortState>
  <tableColumns count="1">
    <tableColumn id="1" xr3:uid="{7E8A88E5-6DB9-458A-B85D-20874B79532B}" name="num_search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A791-0F19-4E00-A195-505E052763FF}">
  <sheetPr>
    <tabColor theme="5" tint="0.79998168889431442"/>
  </sheetPr>
  <dimension ref="A1:U58"/>
  <sheetViews>
    <sheetView rightToLeft="1" tabSelected="1" zoomScale="70" zoomScaleNormal="70" workbookViewId="0">
      <selection activeCell="U76" sqref="U76"/>
    </sheetView>
  </sheetViews>
  <sheetFormatPr defaultRowHeight="14.5" x14ac:dyDescent="0.35"/>
  <sheetData>
    <row r="1" spans="1:11" x14ac:dyDescent="0.35">
      <c r="A1" t="s">
        <v>148</v>
      </c>
      <c r="K1" t="s">
        <v>150</v>
      </c>
    </row>
    <row r="19" spans="1:21" x14ac:dyDescent="0.35">
      <c r="U19" t="s">
        <v>175</v>
      </c>
    </row>
    <row r="20" spans="1:21" x14ac:dyDescent="0.35">
      <c r="A20" t="s">
        <v>153</v>
      </c>
      <c r="K20" t="s">
        <v>154</v>
      </c>
      <c r="M20" t="s">
        <v>178</v>
      </c>
    </row>
    <row r="39" spans="3:13" x14ac:dyDescent="0.35">
      <c r="C39" t="s">
        <v>176</v>
      </c>
      <c r="M39" t="s">
        <v>177</v>
      </c>
    </row>
    <row r="58" spans="1:11" x14ac:dyDescent="0.35">
      <c r="A58" t="s">
        <v>155</v>
      </c>
      <c r="K58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05B-228D-4EA9-ADDA-9B5D35B79436}">
  <sheetPr>
    <tabColor theme="7" tint="0.79998168889431442"/>
  </sheetPr>
  <dimension ref="A1:P26"/>
  <sheetViews>
    <sheetView rightToLeft="1" workbookViewId="0">
      <selection activeCell="E23" sqref="E22:E23"/>
    </sheetView>
  </sheetViews>
  <sheetFormatPr defaultRowHeight="14.5" x14ac:dyDescent="0.35"/>
  <cols>
    <col min="1" max="1" width="9.7265625" bestFit="1" customWidth="1"/>
    <col min="2" max="2" width="13.36328125" bestFit="1" customWidth="1"/>
    <col min="3" max="3" width="14.36328125" bestFit="1" customWidth="1"/>
    <col min="4" max="4" width="6.36328125" bestFit="1" customWidth="1"/>
    <col min="5" max="5" width="8" bestFit="1" customWidth="1"/>
    <col min="6" max="6" width="6.36328125" bestFit="1" customWidth="1"/>
    <col min="7" max="7" width="9.7265625" bestFit="1" customWidth="1"/>
    <col min="8" max="8" width="11.7265625" bestFit="1" customWidth="1"/>
    <col min="9" max="9" width="12" bestFit="1" customWidth="1"/>
    <col min="10" max="10" width="9.7265625" bestFit="1" customWidth="1"/>
    <col min="11" max="11" width="11.26953125" bestFit="1" customWidth="1"/>
    <col min="12" max="12" width="14.08984375" bestFit="1" customWidth="1"/>
    <col min="13" max="13" width="6.7265625" bestFit="1" customWidth="1"/>
    <col min="14" max="14" width="4.26953125" bestFit="1" customWidth="1"/>
    <col min="15" max="15" width="3.81640625" bestFit="1" customWidth="1"/>
    <col min="16" max="16" width="7.6328125" customWidth="1"/>
    <col min="17" max="17" width="13.54296875" bestFit="1" customWidth="1"/>
    <col min="18" max="18" width="10.54296875" bestFit="1" customWidth="1"/>
    <col min="19" max="19" width="7.54296875" customWidth="1"/>
    <col min="20" max="20" width="5.90625" customWidth="1"/>
    <col min="21" max="21" width="13.54296875" bestFit="1" customWidth="1"/>
    <col min="22" max="22" width="10.36328125" bestFit="1" customWidth="1"/>
    <col min="23" max="23" width="7.54296875" customWidth="1"/>
    <col min="24" max="24" width="17" bestFit="1" customWidth="1"/>
    <col min="25" max="25" width="3.81640625" bestFit="1" customWidth="1"/>
    <col min="26" max="26" width="17" bestFit="1" customWidth="1"/>
  </cols>
  <sheetData>
    <row r="1" spans="1:15" ht="15" thickBot="1" x14ac:dyDescent="0.4">
      <c r="A1" s="2" t="s">
        <v>148</v>
      </c>
      <c r="G1" s="2" t="s">
        <v>154</v>
      </c>
      <c r="K1" s="2" t="s">
        <v>154</v>
      </c>
    </row>
    <row r="2" spans="1:15" ht="15" thickBot="1" x14ac:dyDescent="0.4">
      <c r="A2" s="10" t="s">
        <v>147</v>
      </c>
      <c r="B2" s="2" t="s">
        <v>160</v>
      </c>
      <c r="C2" s="13" t="s">
        <v>152</v>
      </c>
      <c r="G2" s="1" t="s">
        <v>147</v>
      </c>
      <c r="H2" t="s">
        <v>156</v>
      </c>
      <c r="I2" s="17" t="s">
        <v>152</v>
      </c>
      <c r="K2" s="1" t="s">
        <v>156</v>
      </c>
      <c r="L2" s="1" t="s">
        <v>169</v>
      </c>
    </row>
    <row r="3" spans="1:15" ht="15" thickBot="1" x14ac:dyDescent="0.4">
      <c r="A3" s="2" t="s">
        <v>1</v>
      </c>
      <c r="B3" s="11">
        <v>16.79</v>
      </c>
      <c r="C3" s="12">
        <v>0.83333333327199999</v>
      </c>
      <c r="G3" s="2" t="s">
        <v>0</v>
      </c>
      <c r="H3">
        <v>9</v>
      </c>
      <c r="I3" s="16">
        <v>6</v>
      </c>
      <c r="K3" s="1" t="s">
        <v>147</v>
      </c>
      <c r="L3" t="s">
        <v>36</v>
      </c>
      <c r="M3" t="s">
        <v>0</v>
      </c>
      <c r="N3" t="s">
        <v>1</v>
      </c>
      <c r="O3" t="s">
        <v>2</v>
      </c>
    </row>
    <row r="4" spans="1:15" x14ac:dyDescent="0.35">
      <c r="A4" s="2" t="s">
        <v>0</v>
      </c>
      <c r="B4" s="11">
        <v>15.67</v>
      </c>
      <c r="G4" s="2" t="s">
        <v>1</v>
      </c>
      <c r="H4">
        <v>6</v>
      </c>
      <c r="K4" s="2" t="s">
        <v>165</v>
      </c>
      <c r="L4">
        <v>4</v>
      </c>
      <c r="M4">
        <v>5</v>
      </c>
      <c r="N4">
        <v>4</v>
      </c>
      <c r="O4">
        <v>3</v>
      </c>
    </row>
    <row r="5" spans="1:15" x14ac:dyDescent="0.35">
      <c r="A5" s="2" t="s">
        <v>2</v>
      </c>
      <c r="B5" s="11">
        <v>13.85</v>
      </c>
      <c r="G5" s="2" t="s">
        <v>36</v>
      </c>
      <c r="H5">
        <v>6</v>
      </c>
      <c r="K5" s="2" t="s">
        <v>166</v>
      </c>
      <c r="L5">
        <v>43</v>
      </c>
      <c r="M5">
        <v>41</v>
      </c>
      <c r="N5">
        <v>39</v>
      </c>
      <c r="O5">
        <v>40</v>
      </c>
    </row>
    <row r="6" spans="1:15" x14ac:dyDescent="0.35">
      <c r="A6" s="2" t="s">
        <v>36</v>
      </c>
      <c r="B6" s="11">
        <v>10.62</v>
      </c>
      <c r="G6" s="2" t="s">
        <v>2</v>
      </c>
      <c r="H6">
        <v>4</v>
      </c>
      <c r="K6" s="2" t="s">
        <v>167</v>
      </c>
      <c r="L6">
        <v>109</v>
      </c>
      <c r="M6">
        <v>125</v>
      </c>
      <c r="N6">
        <v>115</v>
      </c>
      <c r="O6">
        <v>109</v>
      </c>
    </row>
    <row r="7" spans="1:15" x14ac:dyDescent="0.35">
      <c r="A7" s="2" t="s">
        <v>146</v>
      </c>
      <c r="B7" s="11">
        <v>56.93</v>
      </c>
      <c r="G7" s="2" t="s">
        <v>146</v>
      </c>
      <c r="H7">
        <v>25</v>
      </c>
      <c r="K7" s="2" t="s">
        <v>146</v>
      </c>
      <c r="L7">
        <v>156</v>
      </c>
      <c r="M7">
        <v>171</v>
      </c>
      <c r="N7">
        <v>158</v>
      </c>
      <c r="O7">
        <v>152</v>
      </c>
    </row>
    <row r="8" spans="1:15" x14ac:dyDescent="0.35">
      <c r="A8" s="2"/>
      <c r="B8" s="2"/>
    </row>
    <row r="9" spans="1:15" ht="15" thickBot="1" x14ac:dyDescent="0.4">
      <c r="A9" s="2" t="s">
        <v>150</v>
      </c>
      <c r="B9" s="2"/>
      <c r="G9" s="2" t="s">
        <v>155</v>
      </c>
    </row>
    <row r="10" spans="1:15" ht="15" thickBot="1" x14ac:dyDescent="0.4">
      <c r="A10" s="10" t="s">
        <v>147</v>
      </c>
      <c r="B10" s="2" t="s">
        <v>149</v>
      </c>
      <c r="C10" s="15" t="s">
        <v>152</v>
      </c>
      <c r="G10" s="1" t="s">
        <v>147</v>
      </c>
      <c r="H10" t="s">
        <v>157</v>
      </c>
      <c r="J10" s="1" t="s">
        <v>147</v>
      </c>
      <c r="K10" t="s">
        <v>162</v>
      </c>
    </row>
    <row r="11" spans="1:15" ht="15" thickBot="1" x14ac:dyDescent="0.4">
      <c r="A11" s="2" t="s">
        <v>1</v>
      </c>
      <c r="B11" s="2">
        <v>63</v>
      </c>
      <c r="C11" s="14">
        <v>51</v>
      </c>
      <c r="G11" s="2" t="s">
        <v>45</v>
      </c>
      <c r="H11">
        <v>120</v>
      </c>
      <c r="J11" s="2" t="s">
        <v>1</v>
      </c>
      <c r="K11">
        <v>2706</v>
      </c>
    </row>
    <row r="12" spans="1:15" x14ac:dyDescent="0.35">
      <c r="A12" s="2" t="s">
        <v>36</v>
      </c>
      <c r="B12" s="2">
        <v>53</v>
      </c>
      <c r="G12" s="2" t="s">
        <v>36</v>
      </c>
      <c r="H12">
        <v>74</v>
      </c>
      <c r="J12" s="2" t="s">
        <v>2</v>
      </c>
      <c r="K12">
        <v>2155</v>
      </c>
    </row>
    <row r="13" spans="1:15" x14ac:dyDescent="0.35">
      <c r="A13" s="2" t="s">
        <v>2</v>
      </c>
      <c r="B13" s="2">
        <v>52</v>
      </c>
      <c r="G13" s="2" t="s">
        <v>1</v>
      </c>
      <c r="H13">
        <v>68</v>
      </c>
      <c r="J13" s="2" t="s">
        <v>45</v>
      </c>
      <c r="K13">
        <v>1947</v>
      </c>
    </row>
    <row r="14" spans="1:15" x14ac:dyDescent="0.35">
      <c r="A14" s="2" t="s">
        <v>0</v>
      </c>
      <c r="B14" s="2">
        <v>25</v>
      </c>
      <c r="G14" s="2" t="s">
        <v>2</v>
      </c>
      <c r="H14">
        <v>65</v>
      </c>
      <c r="J14" s="2" t="s">
        <v>36</v>
      </c>
      <c r="K14">
        <v>1881</v>
      </c>
    </row>
    <row r="15" spans="1:15" x14ac:dyDescent="0.35">
      <c r="A15" s="2" t="s">
        <v>146</v>
      </c>
      <c r="B15" s="2">
        <v>193</v>
      </c>
      <c r="G15" s="2" t="s">
        <v>0</v>
      </c>
      <c r="H15">
        <v>45</v>
      </c>
      <c r="J15" s="2" t="s">
        <v>0</v>
      </c>
      <c r="K15">
        <v>1692</v>
      </c>
    </row>
    <row r="16" spans="1:15" x14ac:dyDescent="0.35">
      <c r="B16" s="2"/>
      <c r="G16" s="2" t="s">
        <v>146</v>
      </c>
      <c r="H16">
        <v>372</v>
      </c>
      <c r="J16" s="2" t="s">
        <v>146</v>
      </c>
      <c r="K16">
        <v>10381</v>
      </c>
    </row>
    <row r="17" spans="1:16" x14ac:dyDescent="0.35">
      <c r="A17" s="2" t="s">
        <v>153</v>
      </c>
      <c r="B17" s="2"/>
      <c r="G17" s="2"/>
      <c r="P17" s="9"/>
    </row>
    <row r="18" spans="1:16" x14ac:dyDescent="0.35">
      <c r="A18" s="1" t="s">
        <v>151</v>
      </c>
      <c r="B18" s="1" t="s">
        <v>163</v>
      </c>
    </row>
    <row r="19" spans="1:16" ht="15" thickBot="1" x14ac:dyDescent="0.4">
      <c r="A19" s="1" t="s">
        <v>147</v>
      </c>
      <c r="B19" t="s">
        <v>134</v>
      </c>
      <c r="C19" t="s">
        <v>164</v>
      </c>
      <c r="D19" t="s">
        <v>136</v>
      </c>
    </row>
    <row r="20" spans="1:16" ht="15" thickBot="1" x14ac:dyDescent="0.4">
      <c r="A20" s="2" t="s">
        <v>1</v>
      </c>
      <c r="B20" s="45">
        <v>0.44896431245320689</v>
      </c>
      <c r="C20" s="45">
        <v>0.3696031944097829</v>
      </c>
      <c r="D20" s="45">
        <v>0.18143249313701024</v>
      </c>
      <c r="G20" s="1" t="s">
        <v>147</v>
      </c>
      <c r="H20" t="s">
        <v>158</v>
      </c>
      <c r="I20" s="19" t="s">
        <v>152</v>
      </c>
    </row>
    <row r="21" spans="1:16" ht="15" thickBot="1" x14ac:dyDescent="0.4">
      <c r="A21" s="2" t="s">
        <v>0</v>
      </c>
      <c r="B21" s="45">
        <v>0.41871657754010694</v>
      </c>
      <c r="C21" s="45">
        <v>0.31016042780748665</v>
      </c>
      <c r="D21" s="45">
        <v>0.27112299465240641</v>
      </c>
      <c r="G21" s="2" t="s">
        <v>98</v>
      </c>
      <c r="H21">
        <v>900</v>
      </c>
      <c r="I21" s="20">
        <v>98</v>
      </c>
    </row>
    <row r="22" spans="1:16" x14ac:dyDescent="0.35">
      <c r="A22" s="2" t="s">
        <v>36</v>
      </c>
      <c r="B22" s="45">
        <v>0.40883977900552487</v>
      </c>
      <c r="C22" s="45">
        <v>0.38437253354380424</v>
      </c>
      <c r="D22" s="45">
        <v>0.20678768745067089</v>
      </c>
      <c r="G22" s="2" t="s">
        <v>42</v>
      </c>
      <c r="H22">
        <v>753</v>
      </c>
    </row>
    <row r="23" spans="1:16" x14ac:dyDescent="0.35">
      <c r="A23" s="2" t="s">
        <v>2</v>
      </c>
      <c r="B23" s="45">
        <v>0.3838475499092559</v>
      </c>
      <c r="C23" s="45">
        <v>0.46158499697519662</v>
      </c>
      <c r="D23" s="45">
        <v>0.15456745311554748</v>
      </c>
      <c r="G23" s="2" t="s">
        <v>26</v>
      </c>
      <c r="H23">
        <v>300</v>
      </c>
    </row>
    <row r="24" spans="1:16" x14ac:dyDescent="0.35">
      <c r="A24" s="2" t="s">
        <v>146</v>
      </c>
      <c r="B24" s="45">
        <v>1.6603682189080946</v>
      </c>
      <c r="C24" s="45">
        <v>1.5257211527362702</v>
      </c>
      <c r="D24" s="45">
        <v>0.81391062835563499</v>
      </c>
      <c r="G24" s="2" t="s">
        <v>95</v>
      </c>
      <c r="H24">
        <v>200</v>
      </c>
    </row>
    <row r="25" spans="1:16" x14ac:dyDescent="0.35">
      <c r="G25" s="2" t="s">
        <v>123</v>
      </c>
      <c r="H25">
        <v>200</v>
      </c>
    </row>
    <row r="26" spans="1:16" x14ac:dyDescent="0.35">
      <c r="G26" s="2" t="s">
        <v>146</v>
      </c>
      <c r="H26">
        <v>2353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F640-1F1A-44AA-8945-3FF3FED2E33F}">
  <sheetPr>
    <tabColor rgb="FFFFFF9F"/>
  </sheetPr>
  <dimension ref="A1:X121"/>
  <sheetViews>
    <sheetView rightToLeft="1" topLeftCell="G1" workbookViewId="0">
      <selection activeCell="K47" sqref="K47"/>
    </sheetView>
  </sheetViews>
  <sheetFormatPr defaultRowHeight="14.5" x14ac:dyDescent="0.35"/>
  <cols>
    <col min="1" max="1" width="16" customWidth="1"/>
    <col min="2" max="2" width="15" customWidth="1"/>
    <col min="5" max="5" width="13.08984375" customWidth="1"/>
    <col min="6" max="6" width="15.08984375" customWidth="1"/>
    <col min="7" max="8" width="15" customWidth="1"/>
    <col min="11" max="11" width="13.6328125" customWidth="1"/>
    <col min="12" max="13" width="15" customWidth="1"/>
    <col min="14" max="14" width="14.453125" customWidth="1"/>
    <col min="15" max="15" width="12.81640625" bestFit="1" customWidth="1"/>
    <col min="16" max="16" width="6.1796875" customWidth="1"/>
    <col min="18" max="18" width="10.453125" customWidth="1"/>
    <col min="19" max="19" width="15" customWidth="1"/>
    <col min="20" max="20" width="12.7265625" customWidth="1"/>
    <col min="21" max="21" width="15.453125" customWidth="1"/>
    <col min="22" max="22" width="11.6328125" customWidth="1"/>
    <col min="23" max="23" width="19" customWidth="1"/>
    <col min="25" max="25" width="9.26953125" customWidth="1"/>
  </cols>
  <sheetData>
    <row r="1" spans="1:24" ht="15" thickBot="1" x14ac:dyDescent="0.4">
      <c r="A1" s="5" t="s">
        <v>3</v>
      </c>
      <c r="B1" s="5" t="s">
        <v>125</v>
      </c>
      <c r="C1" s="5" t="s">
        <v>126</v>
      </c>
      <c r="K1" s="7" t="s">
        <v>3</v>
      </c>
      <c r="L1" s="7" t="s">
        <v>138</v>
      </c>
      <c r="M1" s="7" t="s">
        <v>139</v>
      </c>
      <c r="N1" s="7" t="s">
        <v>5</v>
      </c>
      <c r="O1" s="7" t="s">
        <v>140</v>
      </c>
      <c r="R1" s="8" t="s">
        <v>3</v>
      </c>
      <c r="S1" s="8" t="s">
        <v>125</v>
      </c>
      <c r="T1" s="8" t="s">
        <v>127</v>
      </c>
      <c r="U1" s="8" t="s">
        <v>141</v>
      </c>
      <c r="V1" s="8" t="s">
        <v>128</v>
      </c>
    </row>
    <row r="2" spans="1:24" ht="15" thickBot="1" x14ac:dyDescent="0.4">
      <c r="A2" s="4" t="s">
        <v>93</v>
      </c>
      <c r="B2" s="4">
        <v>4007</v>
      </c>
      <c r="C2" s="4">
        <v>16.79</v>
      </c>
      <c r="E2" s="2" t="s">
        <v>130</v>
      </c>
      <c r="K2" t="s">
        <v>0</v>
      </c>
      <c r="L2">
        <v>1</v>
      </c>
      <c r="M2">
        <v>392</v>
      </c>
      <c r="N2">
        <v>9</v>
      </c>
      <c r="O2">
        <v>6</v>
      </c>
      <c r="R2" s="4" t="s">
        <v>93</v>
      </c>
      <c r="S2" s="4">
        <v>4007</v>
      </c>
      <c r="T2" s="4">
        <v>2706</v>
      </c>
      <c r="U2" s="4">
        <v>68</v>
      </c>
      <c r="V2" s="4">
        <v>-1301</v>
      </c>
    </row>
    <row r="3" spans="1:24" ht="15" thickBot="1" x14ac:dyDescent="0.4">
      <c r="A3" s="4" t="s">
        <v>0</v>
      </c>
      <c r="B3" s="4">
        <v>3740</v>
      </c>
      <c r="C3" s="4">
        <v>15.67</v>
      </c>
      <c r="K3" t="s">
        <v>93</v>
      </c>
      <c r="L3">
        <v>0</v>
      </c>
      <c r="M3">
        <v>366</v>
      </c>
      <c r="N3">
        <v>6</v>
      </c>
      <c r="O3">
        <v>6</v>
      </c>
      <c r="R3" s="4" t="s">
        <v>92</v>
      </c>
      <c r="S3" s="4">
        <v>3306</v>
      </c>
      <c r="T3" s="4">
        <v>2155</v>
      </c>
      <c r="U3" s="4">
        <v>65</v>
      </c>
      <c r="V3" s="4">
        <v>-1151</v>
      </c>
    </row>
    <row r="4" spans="1:24" ht="15" thickBot="1" x14ac:dyDescent="0.4">
      <c r="A4" s="4" t="s">
        <v>92</v>
      </c>
      <c r="B4" s="4">
        <v>3306</v>
      </c>
      <c r="C4" s="4">
        <v>13.85</v>
      </c>
      <c r="E4" s="6" t="s">
        <v>3</v>
      </c>
      <c r="F4" s="6" t="s">
        <v>132</v>
      </c>
      <c r="G4" s="6" t="s">
        <v>131</v>
      </c>
      <c r="K4" t="s">
        <v>36</v>
      </c>
      <c r="L4">
        <v>0</v>
      </c>
      <c r="M4">
        <v>265</v>
      </c>
      <c r="N4">
        <v>6</v>
      </c>
      <c r="O4">
        <v>6</v>
      </c>
      <c r="R4" s="4" t="s">
        <v>45</v>
      </c>
      <c r="S4" s="4">
        <v>1622</v>
      </c>
      <c r="T4" s="4">
        <v>1947</v>
      </c>
      <c r="U4" s="4">
        <v>120</v>
      </c>
      <c r="V4" s="4">
        <v>325</v>
      </c>
    </row>
    <row r="5" spans="1:24" ht="15" thickBot="1" x14ac:dyDescent="0.4">
      <c r="A5" s="4" t="s">
        <v>36</v>
      </c>
      <c r="B5" s="4">
        <v>2534</v>
      </c>
      <c r="C5" s="4">
        <v>10.62</v>
      </c>
      <c r="E5" t="s">
        <v>93</v>
      </c>
      <c r="F5">
        <v>63</v>
      </c>
      <c r="G5">
        <v>51</v>
      </c>
      <c r="K5" t="s">
        <v>92</v>
      </c>
      <c r="L5">
        <v>1</v>
      </c>
      <c r="M5">
        <v>357</v>
      </c>
      <c r="N5">
        <v>4</v>
      </c>
      <c r="O5">
        <v>6</v>
      </c>
      <c r="R5" t="s">
        <v>36</v>
      </c>
      <c r="S5">
        <v>2534</v>
      </c>
      <c r="T5">
        <v>1881</v>
      </c>
      <c r="U5">
        <v>74</v>
      </c>
      <c r="V5">
        <v>-653</v>
      </c>
    </row>
    <row r="6" spans="1:24" ht="15" thickBot="1" x14ac:dyDescent="0.4">
      <c r="A6" t="s">
        <v>45</v>
      </c>
      <c r="B6">
        <v>1622</v>
      </c>
      <c r="C6">
        <v>6.8</v>
      </c>
      <c r="E6" t="s">
        <v>36</v>
      </c>
      <c r="F6">
        <v>53</v>
      </c>
      <c r="G6">
        <v>51</v>
      </c>
      <c r="R6" s="4" t="s">
        <v>0</v>
      </c>
      <c r="S6" s="4">
        <v>3740</v>
      </c>
      <c r="T6" s="4">
        <v>1692</v>
      </c>
      <c r="U6" s="4">
        <v>45</v>
      </c>
      <c r="V6" s="4">
        <v>-2048</v>
      </c>
    </row>
    <row r="7" spans="1:24" x14ac:dyDescent="0.35">
      <c r="A7" t="s">
        <v>38</v>
      </c>
      <c r="B7">
        <v>1481</v>
      </c>
      <c r="C7">
        <v>6.21</v>
      </c>
      <c r="E7" t="s">
        <v>92</v>
      </c>
      <c r="F7">
        <v>52</v>
      </c>
      <c r="G7">
        <v>51</v>
      </c>
    </row>
    <row r="8" spans="1:24" x14ac:dyDescent="0.35">
      <c r="A8" t="s">
        <v>82</v>
      </c>
      <c r="B8">
        <v>1234</v>
      </c>
      <c r="C8">
        <v>5.17</v>
      </c>
      <c r="E8" t="s">
        <v>0</v>
      </c>
      <c r="F8">
        <v>25</v>
      </c>
      <c r="G8">
        <v>51</v>
      </c>
      <c r="N8" s="3" t="s">
        <v>137</v>
      </c>
    </row>
    <row r="9" spans="1:24" x14ac:dyDescent="0.35">
      <c r="A9" t="s">
        <v>21</v>
      </c>
      <c r="B9">
        <v>697</v>
      </c>
      <c r="C9">
        <v>2.92</v>
      </c>
      <c r="U9" t="s">
        <v>142</v>
      </c>
    </row>
    <row r="10" spans="1:24" x14ac:dyDescent="0.35">
      <c r="A10" t="s">
        <v>8</v>
      </c>
      <c r="B10">
        <v>619</v>
      </c>
      <c r="C10">
        <v>2.59</v>
      </c>
      <c r="K10" s="36" t="s">
        <v>3</v>
      </c>
      <c r="L10" s="36" t="s">
        <v>5</v>
      </c>
      <c r="M10" s="36" t="s">
        <v>140</v>
      </c>
      <c r="N10" s="36" t="s">
        <v>168</v>
      </c>
    </row>
    <row r="11" spans="1:24" ht="15" thickBot="1" x14ac:dyDescent="0.4">
      <c r="A11" t="s">
        <v>62</v>
      </c>
      <c r="B11">
        <v>593</v>
      </c>
      <c r="C11">
        <v>2.48</v>
      </c>
      <c r="E11" s="2" t="s">
        <v>133</v>
      </c>
      <c r="K11" s="35" t="s">
        <v>0</v>
      </c>
      <c r="L11" s="35">
        <v>5</v>
      </c>
      <c r="M11" s="35">
        <v>6</v>
      </c>
      <c r="N11" s="35" t="s">
        <v>165</v>
      </c>
      <c r="R11" s="18" t="s">
        <v>3</v>
      </c>
      <c r="S11" s="18" t="s">
        <v>125</v>
      </c>
      <c r="T11" s="18" t="s">
        <v>127</v>
      </c>
      <c r="U11" s="18" t="s">
        <v>144</v>
      </c>
      <c r="V11" s="18" t="s">
        <v>141</v>
      </c>
      <c r="W11" s="18" t="s">
        <v>145</v>
      </c>
      <c r="X11" s="18" t="s">
        <v>128</v>
      </c>
    </row>
    <row r="12" spans="1:24" ht="15" thickBot="1" x14ac:dyDescent="0.4">
      <c r="A12" t="s">
        <v>17</v>
      </c>
      <c r="B12">
        <v>440</v>
      </c>
      <c r="C12">
        <v>1.84</v>
      </c>
      <c r="K12" s="29" t="s">
        <v>36</v>
      </c>
      <c r="L12" s="29">
        <v>4</v>
      </c>
      <c r="M12" s="29">
        <v>6</v>
      </c>
      <c r="N12" s="29" t="s">
        <v>165</v>
      </c>
      <c r="R12" s="4" t="s">
        <v>98</v>
      </c>
      <c r="S12" s="4">
        <v>1</v>
      </c>
      <c r="T12" s="4">
        <v>9</v>
      </c>
      <c r="U12" s="4">
        <v>249</v>
      </c>
      <c r="V12" s="4">
        <v>900</v>
      </c>
      <c r="W12" s="4">
        <v>98</v>
      </c>
      <c r="X12" s="4">
        <v>8</v>
      </c>
    </row>
    <row r="13" spans="1:24" ht="15" thickBot="1" x14ac:dyDescent="0.4">
      <c r="A13" t="s">
        <v>85</v>
      </c>
      <c r="B13">
        <v>354</v>
      </c>
      <c r="C13">
        <v>1.48</v>
      </c>
      <c r="E13" s="24" t="s">
        <v>147</v>
      </c>
      <c r="F13" s="24" t="s">
        <v>4</v>
      </c>
      <c r="G13" s="24" t="s">
        <v>125</v>
      </c>
      <c r="H13" s="24" t="s">
        <v>124</v>
      </c>
      <c r="I13" s="24" t="s">
        <v>126</v>
      </c>
      <c r="K13" s="34" t="s">
        <v>1</v>
      </c>
      <c r="L13" s="34">
        <v>4</v>
      </c>
      <c r="M13" s="34">
        <v>6</v>
      </c>
      <c r="N13" s="34" t="s">
        <v>165</v>
      </c>
      <c r="R13" s="4" t="s">
        <v>42</v>
      </c>
      <c r="S13" s="4">
        <v>70</v>
      </c>
      <c r="T13" s="4">
        <v>527</v>
      </c>
      <c r="U13" s="4">
        <v>249</v>
      </c>
      <c r="V13" s="4">
        <v>753</v>
      </c>
      <c r="W13" s="4">
        <v>98</v>
      </c>
      <c r="X13" s="4">
        <v>457</v>
      </c>
    </row>
    <row r="14" spans="1:24" ht="15" thickBot="1" x14ac:dyDescent="0.4">
      <c r="A14" t="s">
        <v>14</v>
      </c>
      <c r="B14">
        <v>310</v>
      </c>
      <c r="C14">
        <v>1.3</v>
      </c>
      <c r="E14" s="21" t="s">
        <v>93</v>
      </c>
      <c r="F14" s="21" t="s">
        <v>134</v>
      </c>
      <c r="G14" s="21">
        <v>1799</v>
      </c>
      <c r="H14" s="21">
        <f>SUM(G14:G16)</f>
        <v>4007</v>
      </c>
      <c r="I14" s="40">
        <f>q_3[[#This Row],[num_searches]]/q_3[[#This Row],[total_searches]]</f>
        <v>0.44896431245320689</v>
      </c>
      <c r="K14" s="29" t="s">
        <v>2</v>
      </c>
      <c r="L14" s="29">
        <v>3</v>
      </c>
      <c r="M14" s="29">
        <v>6</v>
      </c>
      <c r="N14" s="29" t="s">
        <v>165</v>
      </c>
      <c r="R14" s="4" t="s">
        <v>26</v>
      </c>
      <c r="S14" s="4">
        <v>27</v>
      </c>
      <c r="T14" s="4">
        <v>81</v>
      </c>
      <c r="U14" s="4">
        <v>249</v>
      </c>
      <c r="V14" s="4">
        <v>300</v>
      </c>
      <c r="W14" s="4">
        <v>98</v>
      </c>
      <c r="X14" s="4">
        <v>54</v>
      </c>
    </row>
    <row r="15" spans="1:24" ht="15" thickBot="1" x14ac:dyDescent="0.4">
      <c r="A15" t="s">
        <v>9</v>
      </c>
      <c r="B15">
        <v>215</v>
      </c>
      <c r="C15">
        <v>0.9</v>
      </c>
      <c r="E15" s="25" t="s">
        <v>93</v>
      </c>
      <c r="F15" s="25" t="s">
        <v>135</v>
      </c>
      <c r="G15" s="25">
        <v>1481</v>
      </c>
      <c r="H15" s="25">
        <f>SUM(G14:G16)</f>
        <v>4007</v>
      </c>
      <c r="I15" s="41">
        <f>q_3[[#This Row],[num_searches]]/q_3[[#This Row],[total_searches]]</f>
        <v>0.3696031944097829</v>
      </c>
      <c r="K15" s="35" t="s">
        <v>36</v>
      </c>
      <c r="L15" s="35">
        <v>43</v>
      </c>
      <c r="M15" s="35">
        <v>39</v>
      </c>
      <c r="N15" s="35" t="s">
        <v>166</v>
      </c>
      <c r="R15" s="4" t="s">
        <v>123</v>
      </c>
      <c r="S15" s="4">
        <v>8</v>
      </c>
      <c r="T15" s="4">
        <v>16</v>
      </c>
      <c r="U15" s="4">
        <v>249</v>
      </c>
      <c r="V15" s="4">
        <v>200</v>
      </c>
      <c r="W15" s="4">
        <v>98</v>
      </c>
      <c r="X15" s="4">
        <v>8</v>
      </c>
    </row>
    <row r="16" spans="1:24" ht="15" thickBot="1" x14ac:dyDescent="0.4">
      <c r="A16" t="s">
        <v>27</v>
      </c>
      <c r="B16">
        <v>190</v>
      </c>
      <c r="C16">
        <v>0.8</v>
      </c>
      <c r="E16" s="26" t="s">
        <v>93</v>
      </c>
      <c r="F16" s="26" t="s">
        <v>136</v>
      </c>
      <c r="G16" s="26">
        <v>727</v>
      </c>
      <c r="H16" s="26">
        <f>SUM(G14:G16)</f>
        <v>4007</v>
      </c>
      <c r="I16" s="42">
        <f>q_3[[#This Row],[num_searches]]/q_3[[#This Row],[total_searches]]</f>
        <v>0.18143249313701024</v>
      </c>
      <c r="K16" s="29" t="s">
        <v>0</v>
      </c>
      <c r="L16" s="29">
        <v>41</v>
      </c>
      <c r="M16" s="29">
        <v>39</v>
      </c>
      <c r="N16" s="29" t="s">
        <v>166</v>
      </c>
      <c r="R16" s="4" t="s">
        <v>95</v>
      </c>
      <c r="S16" s="4">
        <v>2</v>
      </c>
      <c r="T16" s="4">
        <v>4</v>
      </c>
      <c r="U16" s="4">
        <v>249</v>
      </c>
      <c r="V16" s="4">
        <v>200</v>
      </c>
      <c r="W16" s="4">
        <v>98</v>
      </c>
      <c r="X16" s="4">
        <v>2</v>
      </c>
    </row>
    <row r="17" spans="1:20" x14ac:dyDescent="0.35">
      <c r="A17" t="s">
        <v>74</v>
      </c>
      <c r="B17">
        <v>188</v>
      </c>
      <c r="C17">
        <v>0.79</v>
      </c>
      <c r="E17" s="22" t="s">
        <v>92</v>
      </c>
      <c r="F17" s="22" t="s">
        <v>135</v>
      </c>
      <c r="G17" s="22">
        <v>1526</v>
      </c>
      <c r="H17" s="22">
        <f>SUM(G17:G19)</f>
        <v>3306</v>
      </c>
      <c r="I17" s="43">
        <f>q_3[[#This Row],[num_searches]]/q_3[[#This Row],[total_searches]]</f>
        <v>0.46158499697519662</v>
      </c>
      <c r="K17" s="34" t="s">
        <v>2</v>
      </c>
      <c r="L17" s="34">
        <v>40</v>
      </c>
      <c r="M17" s="34">
        <v>39</v>
      </c>
      <c r="N17" s="34" t="s">
        <v>166</v>
      </c>
    </row>
    <row r="18" spans="1:20" x14ac:dyDescent="0.35">
      <c r="A18" t="s">
        <v>30</v>
      </c>
      <c r="B18">
        <v>143</v>
      </c>
      <c r="C18">
        <v>0.6</v>
      </c>
      <c r="E18" s="26" t="s">
        <v>92</v>
      </c>
      <c r="F18" s="26" t="s">
        <v>134</v>
      </c>
      <c r="G18" s="26">
        <v>1269</v>
      </c>
      <c r="H18" s="26">
        <f>SUM(G17:G19)</f>
        <v>3306</v>
      </c>
      <c r="I18" s="42">
        <f>q_3[[#This Row],[num_searches]]/q_3[[#This Row],[total_searches]]</f>
        <v>0.3838475499092559</v>
      </c>
      <c r="K18" s="29" t="s">
        <v>1</v>
      </c>
      <c r="L18" s="29">
        <v>39</v>
      </c>
      <c r="M18" s="29">
        <v>39</v>
      </c>
      <c r="N18" s="29" t="s">
        <v>166</v>
      </c>
    </row>
    <row r="19" spans="1:20" ht="15" thickBot="1" x14ac:dyDescent="0.4">
      <c r="A19" t="s">
        <v>69</v>
      </c>
      <c r="B19">
        <v>134</v>
      </c>
      <c r="C19">
        <v>0.56000000000000005</v>
      </c>
      <c r="E19" s="25" t="s">
        <v>92</v>
      </c>
      <c r="F19" s="25" t="s">
        <v>136</v>
      </c>
      <c r="G19" s="25">
        <v>511</v>
      </c>
      <c r="H19" s="25">
        <f>SUM(G17:G19)</f>
        <v>3306</v>
      </c>
      <c r="I19" s="41">
        <f>q_3[[#This Row],[num_searches]]/q_3[[#This Row],[total_searches]]</f>
        <v>0.15456745311554748</v>
      </c>
      <c r="K19" s="35" t="s">
        <v>36</v>
      </c>
      <c r="L19" s="35">
        <v>109</v>
      </c>
      <c r="M19" s="35">
        <v>112</v>
      </c>
      <c r="N19" s="35" t="s">
        <v>167</v>
      </c>
      <c r="T19" s="2" t="s">
        <v>143</v>
      </c>
    </row>
    <row r="20" spans="1:20" x14ac:dyDescent="0.35">
      <c r="A20" t="s">
        <v>29</v>
      </c>
      <c r="B20">
        <v>130</v>
      </c>
      <c r="C20">
        <v>0.54</v>
      </c>
      <c r="E20" s="23" t="s">
        <v>0</v>
      </c>
      <c r="F20" s="23" t="s">
        <v>134</v>
      </c>
      <c r="G20" s="23">
        <v>1566</v>
      </c>
      <c r="H20" s="23">
        <f>SUM(G20:G22)</f>
        <v>3740</v>
      </c>
      <c r="I20" s="44">
        <f>q_3[[#This Row],[num_searches]]/q_3[[#This Row],[total_searches]]</f>
        <v>0.41871657754010694</v>
      </c>
      <c r="K20" s="29" t="s">
        <v>0</v>
      </c>
      <c r="L20" s="29">
        <v>125</v>
      </c>
      <c r="M20" s="29">
        <v>112</v>
      </c>
      <c r="N20" s="29" t="s">
        <v>167</v>
      </c>
    </row>
    <row r="21" spans="1:20" x14ac:dyDescent="0.35">
      <c r="A21" t="s">
        <v>84</v>
      </c>
      <c r="B21">
        <v>115</v>
      </c>
      <c r="C21">
        <v>0.48</v>
      </c>
      <c r="E21" s="25" t="s">
        <v>0</v>
      </c>
      <c r="F21" s="25" t="s">
        <v>135</v>
      </c>
      <c r="G21" s="25">
        <v>1160</v>
      </c>
      <c r="H21" s="25">
        <f>SUM(G20:G22)</f>
        <v>3740</v>
      </c>
      <c r="I21" s="41">
        <f>q_3[[#This Row],[num_searches]]/q_3[[#This Row],[total_searches]]</f>
        <v>0.31016042780748665</v>
      </c>
      <c r="K21" s="34" t="s">
        <v>2</v>
      </c>
      <c r="L21" s="34">
        <v>109</v>
      </c>
      <c r="M21" s="34">
        <v>112</v>
      </c>
      <c r="N21" s="34" t="s">
        <v>167</v>
      </c>
    </row>
    <row r="22" spans="1:20" ht="15" thickBot="1" x14ac:dyDescent="0.4">
      <c r="A22" t="s">
        <v>78</v>
      </c>
      <c r="B22">
        <v>109</v>
      </c>
      <c r="C22">
        <v>0.46</v>
      </c>
      <c r="E22" s="26" t="s">
        <v>0</v>
      </c>
      <c r="F22" s="26" t="s">
        <v>136</v>
      </c>
      <c r="G22" s="26">
        <v>1014</v>
      </c>
      <c r="H22" s="26">
        <f>SUM(G20:G22)</f>
        <v>3740</v>
      </c>
      <c r="I22" s="42">
        <f>q_3[[#This Row],[num_searches]]/q_3[[#This Row],[total_searches]]</f>
        <v>0.27112299465240641</v>
      </c>
      <c r="K22" s="29" t="s">
        <v>1</v>
      </c>
      <c r="L22" s="29">
        <v>115</v>
      </c>
      <c r="M22" s="29">
        <v>112</v>
      </c>
      <c r="N22" s="29" t="s">
        <v>167</v>
      </c>
    </row>
    <row r="23" spans="1:20" x14ac:dyDescent="0.35">
      <c r="A23" t="s">
        <v>49</v>
      </c>
      <c r="B23">
        <v>96</v>
      </c>
      <c r="C23">
        <v>0.4</v>
      </c>
      <c r="E23" s="22" t="s">
        <v>36</v>
      </c>
      <c r="F23" s="22" t="s">
        <v>134</v>
      </c>
      <c r="G23" s="22">
        <v>1036</v>
      </c>
      <c r="H23" s="22">
        <f>SUM(G23:G25)</f>
        <v>2534</v>
      </c>
      <c r="I23" s="43">
        <f>q_3[[#This Row],[num_searches]]/q_3[[#This Row],[total_searches]]</f>
        <v>0.40883977900552487</v>
      </c>
    </row>
    <row r="24" spans="1:20" x14ac:dyDescent="0.35">
      <c r="A24" t="s">
        <v>65</v>
      </c>
      <c r="B24">
        <v>86</v>
      </c>
      <c r="C24">
        <v>0.36</v>
      </c>
      <c r="E24" s="26" t="s">
        <v>36</v>
      </c>
      <c r="F24" s="26" t="s">
        <v>135</v>
      </c>
      <c r="G24" s="26">
        <v>974</v>
      </c>
      <c r="H24" s="26">
        <f>SUM(G23:G25)</f>
        <v>2534</v>
      </c>
      <c r="I24" s="42">
        <f>q_3[[#This Row],[num_searches]]/q_3[[#This Row],[total_searches]]</f>
        <v>0.38437253354380424</v>
      </c>
      <c r="N24" s="3"/>
      <c r="Q24" s="37"/>
      <c r="R24" s="37"/>
      <c r="S24" s="37"/>
    </row>
    <row r="25" spans="1:20" x14ac:dyDescent="0.35">
      <c r="A25" t="s">
        <v>6</v>
      </c>
      <c r="B25">
        <v>85</v>
      </c>
      <c r="C25">
        <v>0.36</v>
      </c>
      <c r="E25" s="25" t="s">
        <v>36</v>
      </c>
      <c r="F25" s="25" t="s">
        <v>136</v>
      </c>
      <c r="G25" s="25">
        <v>524</v>
      </c>
      <c r="H25" s="25">
        <f>SUM(G23:G25)</f>
        <v>2534</v>
      </c>
      <c r="I25" s="41">
        <f>q_3[[#This Row],[num_searches]]/q_3[[#This Row],[total_searches]]</f>
        <v>0.20678768745067089</v>
      </c>
    </row>
    <row r="26" spans="1:20" x14ac:dyDescent="0.35">
      <c r="A26" t="s">
        <v>41</v>
      </c>
      <c r="B26">
        <v>78</v>
      </c>
      <c r="C26">
        <v>0.33</v>
      </c>
    </row>
    <row r="27" spans="1:20" x14ac:dyDescent="0.35">
      <c r="A27" t="s">
        <v>68</v>
      </c>
      <c r="B27">
        <v>73</v>
      </c>
      <c r="C27">
        <v>0.31</v>
      </c>
    </row>
    <row r="28" spans="1:20" x14ac:dyDescent="0.35">
      <c r="A28" t="s">
        <v>42</v>
      </c>
      <c r="B28">
        <v>70</v>
      </c>
      <c r="C28">
        <v>0.28999999999999998</v>
      </c>
      <c r="G28" t="s">
        <v>174</v>
      </c>
    </row>
    <row r="29" spans="1:20" x14ac:dyDescent="0.35">
      <c r="A29" t="s">
        <v>73</v>
      </c>
      <c r="B29">
        <v>67</v>
      </c>
      <c r="C29">
        <v>0.28000000000000003</v>
      </c>
    </row>
    <row r="30" spans="1:20" x14ac:dyDescent="0.35">
      <c r="A30" t="s">
        <v>63</v>
      </c>
      <c r="B30">
        <v>64</v>
      </c>
      <c r="C30">
        <v>0.27</v>
      </c>
    </row>
    <row r="31" spans="1:20" x14ac:dyDescent="0.35">
      <c r="A31" t="s">
        <v>88</v>
      </c>
      <c r="B31">
        <v>59</v>
      </c>
      <c r="C31">
        <v>0.25</v>
      </c>
    </row>
    <row r="32" spans="1:20" x14ac:dyDescent="0.35">
      <c r="A32" t="s">
        <v>44</v>
      </c>
      <c r="B32">
        <v>57</v>
      </c>
      <c r="C32">
        <v>0.24</v>
      </c>
    </row>
    <row r="33" spans="1:3" x14ac:dyDescent="0.35">
      <c r="A33" t="s">
        <v>86</v>
      </c>
      <c r="B33">
        <v>55</v>
      </c>
      <c r="C33">
        <v>0.23</v>
      </c>
    </row>
    <row r="34" spans="1:3" x14ac:dyDescent="0.35">
      <c r="A34" t="s">
        <v>81</v>
      </c>
      <c r="B34">
        <v>54</v>
      </c>
      <c r="C34">
        <v>0.23</v>
      </c>
    </row>
    <row r="35" spans="1:3" x14ac:dyDescent="0.35">
      <c r="A35" t="s">
        <v>39</v>
      </c>
      <c r="B35">
        <v>53</v>
      </c>
      <c r="C35">
        <v>0.22</v>
      </c>
    </row>
    <row r="36" spans="1:3" x14ac:dyDescent="0.35">
      <c r="A36" t="s">
        <v>58</v>
      </c>
      <c r="B36">
        <v>52</v>
      </c>
      <c r="C36">
        <v>0.22</v>
      </c>
    </row>
    <row r="37" spans="1:3" x14ac:dyDescent="0.35">
      <c r="A37" t="s">
        <v>90</v>
      </c>
      <c r="B37">
        <v>52</v>
      </c>
      <c r="C37">
        <v>0.22</v>
      </c>
    </row>
    <row r="38" spans="1:3" x14ac:dyDescent="0.35">
      <c r="A38" t="s">
        <v>35</v>
      </c>
      <c r="B38">
        <v>43</v>
      </c>
      <c r="C38">
        <v>0.18</v>
      </c>
    </row>
    <row r="39" spans="1:3" x14ac:dyDescent="0.35">
      <c r="A39" t="s">
        <v>56</v>
      </c>
      <c r="B39">
        <v>40</v>
      </c>
      <c r="C39">
        <v>0.17</v>
      </c>
    </row>
    <row r="40" spans="1:3" x14ac:dyDescent="0.35">
      <c r="A40" t="s">
        <v>91</v>
      </c>
      <c r="B40">
        <v>38</v>
      </c>
      <c r="C40">
        <v>0.16</v>
      </c>
    </row>
    <row r="41" spans="1:3" x14ac:dyDescent="0.35">
      <c r="A41" t="s">
        <v>40</v>
      </c>
      <c r="B41">
        <v>33</v>
      </c>
      <c r="C41">
        <v>0.14000000000000001</v>
      </c>
    </row>
    <row r="42" spans="1:3" x14ac:dyDescent="0.35">
      <c r="A42" t="s">
        <v>46</v>
      </c>
      <c r="B42">
        <v>33</v>
      </c>
      <c r="C42">
        <v>0.14000000000000001</v>
      </c>
    </row>
    <row r="43" spans="1:3" x14ac:dyDescent="0.35">
      <c r="A43" t="s">
        <v>53</v>
      </c>
      <c r="B43">
        <v>31</v>
      </c>
      <c r="C43">
        <v>0.13</v>
      </c>
    </row>
    <row r="44" spans="1:3" x14ac:dyDescent="0.35">
      <c r="A44" t="s">
        <v>24</v>
      </c>
      <c r="B44">
        <v>29</v>
      </c>
      <c r="C44">
        <v>0.12</v>
      </c>
    </row>
    <row r="45" spans="1:3" x14ac:dyDescent="0.35">
      <c r="A45" t="s">
        <v>26</v>
      </c>
      <c r="B45">
        <v>27</v>
      </c>
      <c r="C45">
        <v>0.11</v>
      </c>
    </row>
    <row r="46" spans="1:3" x14ac:dyDescent="0.35">
      <c r="A46" t="s">
        <v>79</v>
      </c>
      <c r="B46">
        <v>26</v>
      </c>
      <c r="C46">
        <v>0.11</v>
      </c>
    </row>
    <row r="47" spans="1:3" x14ac:dyDescent="0.35">
      <c r="A47" t="s">
        <v>80</v>
      </c>
      <c r="B47">
        <v>26</v>
      </c>
      <c r="C47">
        <v>0.11</v>
      </c>
    </row>
    <row r="48" spans="1:3" x14ac:dyDescent="0.35">
      <c r="A48" t="s">
        <v>77</v>
      </c>
      <c r="B48">
        <v>22</v>
      </c>
      <c r="C48">
        <v>0.09</v>
      </c>
    </row>
    <row r="49" spans="1:3" x14ac:dyDescent="0.35">
      <c r="A49" t="s">
        <v>87</v>
      </c>
      <c r="B49">
        <v>18</v>
      </c>
      <c r="C49">
        <v>0.08</v>
      </c>
    </row>
    <row r="50" spans="1:3" x14ac:dyDescent="0.35">
      <c r="A50" t="s">
        <v>13</v>
      </c>
      <c r="B50">
        <v>17</v>
      </c>
      <c r="C50">
        <v>7.0000000000000007E-2</v>
      </c>
    </row>
    <row r="51" spans="1:3" x14ac:dyDescent="0.35">
      <c r="A51" t="s">
        <v>107</v>
      </c>
      <c r="B51">
        <v>17</v>
      </c>
      <c r="C51">
        <v>7.0000000000000007E-2</v>
      </c>
    </row>
    <row r="52" spans="1:3" x14ac:dyDescent="0.35">
      <c r="A52" t="s">
        <v>76</v>
      </c>
      <c r="B52">
        <v>17</v>
      </c>
      <c r="C52">
        <v>7.0000000000000007E-2</v>
      </c>
    </row>
    <row r="53" spans="1:3" x14ac:dyDescent="0.35">
      <c r="A53" t="s">
        <v>67</v>
      </c>
      <c r="B53">
        <v>16</v>
      </c>
      <c r="C53">
        <v>7.0000000000000007E-2</v>
      </c>
    </row>
    <row r="54" spans="1:3" x14ac:dyDescent="0.35">
      <c r="A54" t="s">
        <v>18</v>
      </c>
      <c r="B54">
        <v>15</v>
      </c>
      <c r="C54">
        <v>0.06</v>
      </c>
    </row>
    <row r="55" spans="1:3" x14ac:dyDescent="0.35">
      <c r="A55" t="s">
        <v>50</v>
      </c>
      <c r="B55">
        <v>14</v>
      </c>
      <c r="C55">
        <v>0.06</v>
      </c>
    </row>
    <row r="56" spans="1:3" x14ac:dyDescent="0.35">
      <c r="A56" t="s">
        <v>23</v>
      </c>
      <c r="B56">
        <v>12</v>
      </c>
      <c r="C56">
        <v>0.05</v>
      </c>
    </row>
    <row r="57" spans="1:3" x14ac:dyDescent="0.35">
      <c r="A57" t="s">
        <v>99</v>
      </c>
      <c r="B57">
        <v>12</v>
      </c>
      <c r="C57">
        <v>0.05</v>
      </c>
    </row>
    <row r="58" spans="1:3" x14ac:dyDescent="0.35">
      <c r="A58" t="s">
        <v>33</v>
      </c>
      <c r="B58">
        <v>12</v>
      </c>
      <c r="C58">
        <v>0.05</v>
      </c>
    </row>
    <row r="59" spans="1:3" x14ac:dyDescent="0.35">
      <c r="A59" t="s">
        <v>16</v>
      </c>
      <c r="B59">
        <v>10</v>
      </c>
      <c r="C59">
        <v>0.04</v>
      </c>
    </row>
    <row r="60" spans="1:3" x14ac:dyDescent="0.35">
      <c r="A60" t="s">
        <v>48</v>
      </c>
      <c r="B60">
        <v>10</v>
      </c>
      <c r="C60">
        <v>0.04</v>
      </c>
    </row>
    <row r="61" spans="1:3" x14ac:dyDescent="0.35">
      <c r="A61" t="s">
        <v>106</v>
      </c>
      <c r="B61">
        <v>10</v>
      </c>
      <c r="C61">
        <v>0.04</v>
      </c>
    </row>
    <row r="62" spans="1:3" x14ac:dyDescent="0.35">
      <c r="A62" t="s">
        <v>94</v>
      </c>
      <c r="B62">
        <v>10</v>
      </c>
      <c r="C62">
        <v>0.04</v>
      </c>
    </row>
    <row r="63" spans="1:3" x14ac:dyDescent="0.35">
      <c r="A63" t="s">
        <v>7</v>
      </c>
      <c r="B63">
        <v>9</v>
      </c>
      <c r="C63">
        <v>0.04</v>
      </c>
    </row>
    <row r="64" spans="1:3" x14ac:dyDescent="0.35">
      <c r="A64" t="s">
        <v>52</v>
      </c>
      <c r="B64">
        <v>9</v>
      </c>
      <c r="C64">
        <v>0.04</v>
      </c>
    </row>
    <row r="65" spans="1:3" x14ac:dyDescent="0.35">
      <c r="A65" t="s">
        <v>25</v>
      </c>
      <c r="B65">
        <v>8</v>
      </c>
      <c r="C65">
        <v>0.03</v>
      </c>
    </row>
    <row r="66" spans="1:3" x14ac:dyDescent="0.35">
      <c r="A66" t="s">
        <v>123</v>
      </c>
      <c r="B66">
        <v>8</v>
      </c>
      <c r="C66">
        <v>0.03</v>
      </c>
    </row>
    <row r="67" spans="1:3" x14ac:dyDescent="0.35">
      <c r="A67" t="s">
        <v>104</v>
      </c>
      <c r="B67">
        <v>8</v>
      </c>
      <c r="C67">
        <v>0.03</v>
      </c>
    </row>
    <row r="68" spans="1:3" x14ac:dyDescent="0.35">
      <c r="A68" t="s">
        <v>28</v>
      </c>
      <c r="B68">
        <v>7</v>
      </c>
      <c r="C68">
        <v>0.03</v>
      </c>
    </row>
    <row r="69" spans="1:3" x14ac:dyDescent="0.35">
      <c r="A69" t="s">
        <v>37</v>
      </c>
      <c r="B69">
        <v>6</v>
      </c>
      <c r="C69">
        <v>0.03</v>
      </c>
    </row>
    <row r="70" spans="1:3" x14ac:dyDescent="0.35">
      <c r="A70" t="s">
        <v>102</v>
      </c>
      <c r="B70">
        <v>6</v>
      </c>
      <c r="C70">
        <v>0.03</v>
      </c>
    </row>
    <row r="71" spans="1:3" x14ac:dyDescent="0.35">
      <c r="A71" t="s">
        <v>60</v>
      </c>
      <c r="B71">
        <v>6</v>
      </c>
      <c r="C71">
        <v>0.03</v>
      </c>
    </row>
    <row r="72" spans="1:3" x14ac:dyDescent="0.35">
      <c r="A72" t="s">
        <v>70</v>
      </c>
      <c r="B72">
        <v>6</v>
      </c>
      <c r="C72">
        <v>0.03</v>
      </c>
    </row>
    <row r="73" spans="1:3" x14ac:dyDescent="0.35">
      <c r="A73" t="s">
        <v>55</v>
      </c>
      <c r="B73">
        <v>5</v>
      </c>
      <c r="C73">
        <v>0.02</v>
      </c>
    </row>
    <row r="74" spans="1:3" x14ac:dyDescent="0.35">
      <c r="A74" t="s">
        <v>66</v>
      </c>
      <c r="B74">
        <v>5</v>
      </c>
      <c r="C74">
        <v>0.02</v>
      </c>
    </row>
    <row r="75" spans="1:3" x14ac:dyDescent="0.35">
      <c r="A75" t="s">
        <v>43</v>
      </c>
      <c r="B75">
        <v>4</v>
      </c>
      <c r="C75">
        <v>0.02</v>
      </c>
    </row>
    <row r="76" spans="1:3" x14ac:dyDescent="0.35">
      <c r="A76" t="s">
        <v>54</v>
      </c>
      <c r="B76">
        <v>4</v>
      </c>
      <c r="C76">
        <v>0.02</v>
      </c>
    </row>
    <row r="77" spans="1:3" x14ac:dyDescent="0.35">
      <c r="A77" t="s">
        <v>75</v>
      </c>
      <c r="B77">
        <v>4</v>
      </c>
      <c r="C77">
        <v>0.02</v>
      </c>
    </row>
    <row r="78" spans="1:3" x14ac:dyDescent="0.35">
      <c r="A78" t="s">
        <v>112</v>
      </c>
      <c r="B78">
        <v>3</v>
      </c>
      <c r="C78">
        <v>0.01</v>
      </c>
    </row>
    <row r="79" spans="1:3" x14ac:dyDescent="0.35">
      <c r="A79" t="s">
        <v>12</v>
      </c>
      <c r="B79">
        <v>3</v>
      </c>
      <c r="C79">
        <v>0.01</v>
      </c>
    </row>
    <row r="80" spans="1:3" x14ac:dyDescent="0.35">
      <c r="A80" t="s">
        <v>19</v>
      </c>
      <c r="B80">
        <v>3</v>
      </c>
      <c r="C80">
        <v>0.01</v>
      </c>
    </row>
    <row r="81" spans="1:3" x14ac:dyDescent="0.35">
      <c r="A81" t="s">
        <v>31</v>
      </c>
      <c r="B81">
        <v>3</v>
      </c>
      <c r="C81">
        <v>0.01</v>
      </c>
    </row>
    <row r="82" spans="1:3" x14ac:dyDescent="0.35">
      <c r="A82" t="s">
        <v>64</v>
      </c>
      <c r="B82">
        <v>3</v>
      </c>
      <c r="C82">
        <v>0.01</v>
      </c>
    </row>
    <row r="83" spans="1:3" x14ac:dyDescent="0.35">
      <c r="A83" t="s">
        <v>109</v>
      </c>
      <c r="B83">
        <v>3</v>
      </c>
      <c r="C83">
        <v>0.01</v>
      </c>
    </row>
    <row r="84" spans="1:3" x14ac:dyDescent="0.35">
      <c r="A84" t="s">
        <v>71</v>
      </c>
      <c r="B84">
        <v>3</v>
      </c>
      <c r="C84">
        <v>0.01</v>
      </c>
    </row>
    <row r="85" spans="1:3" x14ac:dyDescent="0.35">
      <c r="A85" t="s">
        <v>15</v>
      </c>
      <c r="B85">
        <v>2</v>
      </c>
      <c r="C85">
        <v>0.01</v>
      </c>
    </row>
    <row r="86" spans="1:3" x14ac:dyDescent="0.35">
      <c r="A86" t="s">
        <v>22</v>
      </c>
      <c r="B86">
        <v>2</v>
      </c>
      <c r="C86">
        <v>0.01</v>
      </c>
    </row>
    <row r="87" spans="1:3" x14ac:dyDescent="0.35">
      <c r="A87" t="s">
        <v>32</v>
      </c>
      <c r="B87">
        <v>2</v>
      </c>
      <c r="C87">
        <v>0.01</v>
      </c>
    </row>
    <row r="88" spans="1:3" x14ac:dyDescent="0.35">
      <c r="A88" t="s">
        <v>117</v>
      </c>
      <c r="B88">
        <v>2</v>
      </c>
      <c r="C88">
        <v>0.01</v>
      </c>
    </row>
    <row r="89" spans="1:3" x14ac:dyDescent="0.35">
      <c r="A89" t="s">
        <v>51</v>
      </c>
      <c r="B89">
        <v>2</v>
      </c>
      <c r="C89">
        <v>0.01</v>
      </c>
    </row>
    <row r="90" spans="1:3" x14ac:dyDescent="0.35">
      <c r="A90" t="s">
        <v>57</v>
      </c>
      <c r="B90">
        <v>2</v>
      </c>
      <c r="C90">
        <v>0.01</v>
      </c>
    </row>
    <row r="91" spans="1:3" x14ac:dyDescent="0.35">
      <c r="A91" t="s">
        <v>59</v>
      </c>
      <c r="B91">
        <v>2</v>
      </c>
      <c r="C91">
        <v>0.01</v>
      </c>
    </row>
    <row r="92" spans="1:3" x14ac:dyDescent="0.35">
      <c r="A92" t="s">
        <v>61</v>
      </c>
      <c r="B92">
        <v>2</v>
      </c>
      <c r="C92">
        <v>0.01</v>
      </c>
    </row>
    <row r="93" spans="1:3" x14ac:dyDescent="0.35">
      <c r="A93" t="s">
        <v>72</v>
      </c>
      <c r="B93">
        <v>2</v>
      </c>
      <c r="C93">
        <v>0.01</v>
      </c>
    </row>
    <row r="94" spans="1:3" x14ac:dyDescent="0.35">
      <c r="A94" t="s">
        <v>129</v>
      </c>
      <c r="B94">
        <v>2</v>
      </c>
      <c r="C94">
        <v>0.01</v>
      </c>
    </row>
    <row r="95" spans="1:3" x14ac:dyDescent="0.35">
      <c r="A95" t="s">
        <v>95</v>
      </c>
      <c r="B95">
        <v>2</v>
      </c>
      <c r="C95">
        <v>0.01</v>
      </c>
    </row>
    <row r="96" spans="1:3" x14ac:dyDescent="0.35">
      <c r="A96" t="s">
        <v>110</v>
      </c>
      <c r="B96">
        <v>2</v>
      </c>
      <c r="C96">
        <v>0.01</v>
      </c>
    </row>
    <row r="97" spans="1:3" x14ac:dyDescent="0.35">
      <c r="A97" t="s">
        <v>97</v>
      </c>
      <c r="B97">
        <v>1</v>
      </c>
      <c r="C97">
        <v>0</v>
      </c>
    </row>
    <row r="98" spans="1:3" x14ac:dyDescent="0.35">
      <c r="A98" t="s">
        <v>111</v>
      </c>
      <c r="B98">
        <v>1</v>
      </c>
      <c r="C98">
        <v>0</v>
      </c>
    </row>
    <row r="99" spans="1:3" x14ac:dyDescent="0.35">
      <c r="A99" t="s">
        <v>10</v>
      </c>
      <c r="B99">
        <v>1</v>
      </c>
      <c r="C99">
        <v>0</v>
      </c>
    </row>
    <row r="100" spans="1:3" x14ac:dyDescent="0.35">
      <c r="A100" t="s">
        <v>11</v>
      </c>
      <c r="B100">
        <v>1</v>
      </c>
      <c r="C100">
        <v>0</v>
      </c>
    </row>
    <row r="101" spans="1:3" x14ac:dyDescent="0.35">
      <c r="A101" t="s">
        <v>122</v>
      </c>
      <c r="B101">
        <v>1</v>
      </c>
      <c r="C101">
        <v>0</v>
      </c>
    </row>
    <row r="102" spans="1:3" x14ac:dyDescent="0.35">
      <c r="A102" t="s">
        <v>20</v>
      </c>
      <c r="B102">
        <v>1</v>
      </c>
      <c r="C102">
        <v>0</v>
      </c>
    </row>
    <row r="103" spans="1:3" x14ac:dyDescent="0.35">
      <c r="A103" t="s">
        <v>98</v>
      </c>
      <c r="B103">
        <v>1</v>
      </c>
      <c r="C103">
        <v>0</v>
      </c>
    </row>
    <row r="104" spans="1:3" x14ac:dyDescent="0.35">
      <c r="A104" t="s">
        <v>113</v>
      </c>
      <c r="B104">
        <v>1</v>
      </c>
      <c r="C104">
        <v>0</v>
      </c>
    </row>
    <row r="105" spans="1:3" x14ac:dyDescent="0.35">
      <c r="A105" t="s">
        <v>34</v>
      </c>
      <c r="B105">
        <v>1</v>
      </c>
      <c r="C105">
        <v>0</v>
      </c>
    </row>
    <row r="106" spans="1:3" x14ac:dyDescent="0.35">
      <c r="A106" t="s">
        <v>121</v>
      </c>
      <c r="B106">
        <v>1</v>
      </c>
      <c r="C106">
        <v>0</v>
      </c>
    </row>
    <row r="107" spans="1:3" x14ac:dyDescent="0.35">
      <c r="A107" t="s">
        <v>100</v>
      </c>
      <c r="B107">
        <v>1</v>
      </c>
      <c r="C107">
        <v>0</v>
      </c>
    </row>
    <row r="108" spans="1:3" x14ac:dyDescent="0.35">
      <c r="A108" t="s">
        <v>101</v>
      </c>
      <c r="B108">
        <v>1</v>
      </c>
      <c r="C108">
        <v>0</v>
      </c>
    </row>
    <row r="109" spans="1:3" x14ac:dyDescent="0.35">
      <c r="A109" t="s">
        <v>120</v>
      </c>
      <c r="B109">
        <v>1</v>
      </c>
      <c r="C109">
        <v>0</v>
      </c>
    </row>
    <row r="110" spans="1:3" x14ac:dyDescent="0.35">
      <c r="A110" t="s">
        <v>103</v>
      </c>
      <c r="B110">
        <v>1</v>
      </c>
      <c r="C110">
        <v>0</v>
      </c>
    </row>
    <row r="111" spans="1:3" x14ac:dyDescent="0.35">
      <c r="A111" t="s">
        <v>47</v>
      </c>
      <c r="B111">
        <v>1</v>
      </c>
      <c r="C111">
        <v>0</v>
      </c>
    </row>
    <row r="112" spans="1:3" x14ac:dyDescent="0.35">
      <c r="A112" t="s">
        <v>114</v>
      </c>
      <c r="B112">
        <v>1</v>
      </c>
      <c r="C112">
        <v>0</v>
      </c>
    </row>
    <row r="113" spans="1:3" x14ac:dyDescent="0.35">
      <c r="A113" t="s">
        <v>105</v>
      </c>
      <c r="B113">
        <v>1</v>
      </c>
      <c r="C113">
        <v>0</v>
      </c>
    </row>
    <row r="114" spans="1:3" x14ac:dyDescent="0.35">
      <c r="A114" t="s">
        <v>115</v>
      </c>
      <c r="B114">
        <v>1</v>
      </c>
      <c r="C114">
        <v>0</v>
      </c>
    </row>
    <row r="115" spans="1:3" x14ac:dyDescent="0.35">
      <c r="A115" t="s">
        <v>116</v>
      </c>
      <c r="B115">
        <v>1</v>
      </c>
      <c r="C115">
        <v>0</v>
      </c>
    </row>
    <row r="116" spans="1:3" x14ac:dyDescent="0.35">
      <c r="A116" t="s">
        <v>108</v>
      </c>
      <c r="B116">
        <v>1</v>
      </c>
      <c r="C116">
        <v>0</v>
      </c>
    </row>
    <row r="117" spans="1:3" x14ac:dyDescent="0.35">
      <c r="A117" t="s">
        <v>118</v>
      </c>
      <c r="B117">
        <v>1</v>
      </c>
      <c r="C117">
        <v>0</v>
      </c>
    </row>
    <row r="118" spans="1:3" x14ac:dyDescent="0.35">
      <c r="A118" t="s">
        <v>119</v>
      </c>
      <c r="B118">
        <v>1</v>
      </c>
      <c r="C118">
        <v>0</v>
      </c>
    </row>
    <row r="119" spans="1:3" x14ac:dyDescent="0.35">
      <c r="A119" t="s">
        <v>83</v>
      </c>
      <c r="B119">
        <v>1</v>
      </c>
      <c r="C119">
        <v>0</v>
      </c>
    </row>
    <row r="120" spans="1:3" x14ac:dyDescent="0.35">
      <c r="A120" t="s">
        <v>89</v>
      </c>
      <c r="B120">
        <v>1</v>
      </c>
      <c r="C120">
        <v>0</v>
      </c>
    </row>
    <row r="121" spans="1:3" x14ac:dyDescent="0.35">
      <c r="A121" t="s">
        <v>96</v>
      </c>
      <c r="B121">
        <v>1</v>
      </c>
      <c r="C121">
        <v>0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22C1-83AC-40EF-BCDF-5B08F85EC840}">
  <sheetPr>
    <tabColor theme="2" tint="-9.9978637043366805E-2"/>
  </sheetPr>
  <dimension ref="A1:P268"/>
  <sheetViews>
    <sheetView rightToLeft="1" topLeftCell="C1" workbookViewId="0">
      <selection activeCell="I18" sqref="I18"/>
    </sheetView>
  </sheetViews>
  <sheetFormatPr defaultRowHeight="14.5" x14ac:dyDescent="0.35"/>
  <cols>
    <col min="1" max="1" width="12.7265625" customWidth="1"/>
    <col min="3" max="3" width="13.08984375" customWidth="1"/>
    <col min="6" max="6" width="9.1796875" style="28" customWidth="1"/>
    <col min="8" max="8" width="9.7265625" customWidth="1"/>
    <col min="9" max="9" width="12" customWidth="1"/>
    <col min="13" max="13" width="10.1796875" bestFit="1" customWidth="1"/>
  </cols>
  <sheetData>
    <row r="1" spans="1:16" x14ac:dyDescent="0.35">
      <c r="A1" s="27" t="s">
        <v>127</v>
      </c>
      <c r="C1" s="27" t="s">
        <v>161</v>
      </c>
      <c r="F1" s="47" t="s">
        <v>0</v>
      </c>
      <c r="G1" s="48"/>
      <c r="I1" s="47" t="s">
        <v>36</v>
      </c>
      <c r="J1" s="48"/>
      <c r="L1" s="46" t="s">
        <v>1</v>
      </c>
      <c r="M1" s="46"/>
      <c r="O1" s="49" t="s">
        <v>2</v>
      </c>
      <c r="P1" s="49"/>
    </row>
    <row r="2" spans="1:16" x14ac:dyDescent="0.35">
      <c r="A2">
        <v>2706</v>
      </c>
      <c r="B2">
        <f>AVERAGE(A2:A69)</f>
        <v>249.76470588235293</v>
      </c>
      <c r="C2" s="2">
        <v>4007</v>
      </c>
      <c r="D2">
        <f>AVERAGE(C2:C69)</f>
        <v>347.58823529411762</v>
      </c>
      <c r="F2" s="30">
        <v>3537</v>
      </c>
      <c r="G2" s="30">
        <v>7</v>
      </c>
      <c r="I2" s="30">
        <v>2456</v>
      </c>
      <c r="J2" s="30">
        <v>7</v>
      </c>
      <c r="L2" s="30">
        <v>3927</v>
      </c>
      <c r="M2" s="30">
        <v>6</v>
      </c>
      <c r="O2" s="30">
        <v>3248</v>
      </c>
      <c r="P2" s="30">
        <v>2</v>
      </c>
    </row>
    <row r="3" spans="1:16" x14ac:dyDescent="0.35">
      <c r="A3">
        <v>2155</v>
      </c>
      <c r="B3">
        <f>SUM(A2:A69)</f>
        <v>16984</v>
      </c>
      <c r="C3" s="2">
        <v>3740</v>
      </c>
      <c r="D3">
        <f>SUM(C2:C69)</f>
        <v>23636</v>
      </c>
      <c r="F3" s="30">
        <v>113</v>
      </c>
      <c r="G3" s="30">
        <v>6</v>
      </c>
      <c r="I3" s="30">
        <v>30</v>
      </c>
      <c r="J3" s="30">
        <v>3</v>
      </c>
      <c r="L3" s="30">
        <v>36</v>
      </c>
      <c r="M3" s="30">
        <v>4</v>
      </c>
      <c r="O3" s="30">
        <v>37</v>
      </c>
      <c r="P3" s="30">
        <v>1</v>
      </c>
    </row>
    <row r="4" spans="1:16" x14ac:dyDescent="0.35">
      <c r="A4">
        <v>1947</v>
      </c>
      <c r="C4" s="2">
        <v>3306</v>
      </c>
      <c r="D4">
        <f>COUNT(A2:A69)</f>
        <v>68</v>
      </c>
      <c r="F4" s="32"/>
      <c r="G4" s="30">
        <v>5</v>
      </c>
      <c r="I4" s="32"/>
      <c r="J4" s="30">
        <v>1</v>
      </c>
      <c r="L4" s="33"/>
      <c r="M4" s="30">
        <v>3</v>
      </c>
      <c r="O4" s="32"/>
      <c r="P4" s="30">
        <v>1</v>
      </c>
    </row>
    <row r="5" spans="1:16" x14ac:dyDescent="0.35">
      <c r="A5">
        <v>1881</v>
      </c>
      <c r="C5" s="2">
        <v>2534</v>
      </c>
      <c r="F5" s="32"/>
      <c r="G5" s="30">
        <v>3</v>
      </c>
      <c r="I5" s="32"/>
      <c r="J5" s="30">
        <v>1</v>
      </c>
      <c r="L5" s="33"/>
      <c r="M5" s="30">
        <v>1</v>
      </c>
      <c r="O5" s="32"/>
      <c r="P5" s="30">
        <v>1</v>
      </c>
    </row>
    <row r="6" spans="1:16" x14ac:dyDescent="0.35">
      <c r="A6">
        <v>1692</v>
      </c>
      <c r="C6" s="2">
        <v>1622</v>
      </c>
      <c r="F6" s="32"/>
      <c r="G6" s="30">
        <v>2</v>
      </c>
      <c r="I6" s="32"/>
      <c r="J6" s="30">
        <v>1</v>
      </c>
      <c r="L6" s="32"/>
      <c r="M6" s="30">
        <v>1</v>
      </c>
      <c r="O6" s="32"/>
      <c r="P6" s="30">
        <v>11</v>
      </c>
    </row>
    <row r="7" spans="1:16" x14ac:dyDescent="0.35">
      <c r="A7">
        <v>1080</v>
      </c>
      <c r="C7" s="2">
        <v>1481</v>
      </c>
      <c r="F7" s="32"/>
      <c r="G7" s="30">
        <v>2</v>
      </c>
      <c r="I7" s="32"/>
      <c r="J7" s="30">
        <v>1</v>
      </c>
      <c r="L7" s="33"/>
      <c r="M7" s="30">
        <v>17</v>
      </c>
      <c r="O7" s="32"/>
      <c r="P7" s="30">
        <v>5</v>
      </c>
    </row>
    <row r="8" spans="1:16" x14ac:dyDescent="0.35">
      <c r="A8">
        <v>945</v>
      </c>
      <c r="C8" s="2">
        <v>1234</v>
      </c>
      <c r="F8" s="32"/>
      <c r="G8" s="30">
        <v>1</v>
      </c>
      <c r="I8" s="32"/>
      <c r="J8" s="30">
        <v>18</v>
      </c>
      <c r="L8" s="33"/>
      <c r="M8" s="30">
        <v>12</v>
      </c>
      <c r="O8" s="31">
        <f>SUM(O2:O5)</f>
        <v>3285</v>
      </c>
      <c r="P8" s="31">
        <f>SUM(P2:P7)</f>
        <v>21</v>
      </c>
    </row>
    <row r="9" spans="1:16" x14ac:dyDescent="0.35">
      <c r="A9">
        <v>559</v>
      </c>
      <c r="C9" s="2">
        <v>697</v>
      </c>
      <c r="F9" s="32"/>
      <c r="G9" s="30">
        <v>1</v>
      </c>
      <c r="I9" s="32"/>
      <c r="J9" s="30">
        <v>16</v>
      </c>
      <c r="L9" s="31">
        <f>SUM(L2:L6)</f>
        <v>3963</v>
      </c>
      <c r="M9" s="31">
        <f>SUM(M2:M8)</f>
        <v>44</v>
      </c>
      <c r="O9" s="46">
        <f>SUM(O8:P8)</f>
        <v>3306</v>
      </c>
      <c r="P9" s="46"/>
    </row>
    <row r="10" spans="1:16" x14ac:dyDescent="0.35">
      <c r="A10">
        <v>527</v>
      </c>
      <c r="C10" s="2">
        <v>619</v>
      </c>
      <c r="F10" s="32"/>
      <c r="G10" s="30">
        <v>1</v>
      </c>
      <c r="I10" s="31">
        <f>SUM(I2:I5)</f>
        <v>2486</v>
      </c>
      <c r="J10" s="31">
        <f>SUM(J2:J9)</f>
        <v>48</v>
      </c>
      <c r="L10" s="46">
        <f>SUM(L9:M9)</f>
        <v>4007</v>
      </c>
      <c r="M10" s="46"/>
    </row>
    <row r="11" spans="1:16" x14ac:dyDescent="0.35">
      <c r="A11">
        <v>341</v>
      </c>
      <c r="C11" s="2">
        <v>593</v>
      </c>
      <c r="F11" s="32"/>
      <c r="G11" s="30">
        <v>47</v>
      </c>
      <c r="I11" s="46">
        <f>SUM(I10:J10)</f>
        <v>2534</v>
      </c>
      <c r="J11" s="46"/>
      <c r="P11" s="38" t="s">
        <v>173</v>
      </c>
    </row>
    <row r="12" spans="1:16" x14ac:dyDescent="0.35">
      <c r="A12">
        <v>333</v>
      </c>
      <c r="C12" s="2">
        <v>440</v>
      </c>
      <c r="F12" s="32"/>
      <c r="G12" s="30">
        <v>15</v>
      </c>
      <c r="P12" s="30">
        <v>1</v>
      </c>
    </row>
    <row r="13" spans="1:16" x14ac:dyDescent="0.35">
      <c r="A13">
        <v>324</v>
      </c>
      <c r="C13" s="2">
        <v>354</v>
      </c>
      <c r="F13" s="31">
        <f>SUM(F2:F10)</f>
        <v>3650</v>
      </c>
      <c r="G13" s="31">
        <f>SUM(G2:G12)</f>
        <v>90</v>
      </c>
      <c r="P13" s="30">
        <v>1</v>
      </c>
    </row>
    <row r="14" spans="1:16" x14ac:dyDescent="0.35">
      <c r="A14">
        <v>320</v>
      </c>
      <c r="C14" s="2">
        <v>310</v>
      </c>
      <c r="F14" s="46">
        <f>SUM(F13:G13)</f>
        <v>3740</v>
      </c>
      <c r="G14" s="46"/>
      <c r="I14" s="39" t="s">
        <v>170</v>
      </c>
      <c r="J14" s="53" t="s">
        <v>172</v>
      </c>
      <c r="K14" s="54"/>
      <c r="L14" s="53" t="s">
        <v>171</v>
      </c>
      <c r="M14" s="55"/>
      <c r="N14" s="54"/>
      <c r="P14" s="30">
        <v>81</v>
      </c>
    </row>
    <row r="15" spans="1:16" x14ac:dyDescent="0.35">
      <c r="A15">
        <v>276</v>
      </c>
      <c r="C15" s="2">
        <v>215</v>
      </c>
      <c r="I15" s="39">
        <f>SUM(L15,J15)</f>
        <v>23865</v>
      </c>
      <c r="J15" s="53">
        <f>SUM(P12:P268)</f>
        <v>10278</v>
      </c>
      <c r="K15" s="54"/>
      <c r="L15" s="50">
        <f>SUM(F14,I11,L10,O9)</f>
        <v>13587</v>
      </c>
      <c r="M15" s="51"/>
      <c r="N15" s="52"/>
      <c r="P15" s="30">
        <v>2</v>
      </c>
    </row>
    <row r="16" spans="1:16" x14ac:dyDescent="0.35">
      <c r="A16">
        <v>200</v>
      </c>
      <c r="C16" s="2">
        <v>190</v>
      </c>
      <c r="P16" s="30">
        <v>1</v>
      </c>
    </row>
    <row r="17" spans="1:16" x14ac:dyDescent="0.35">
      <c r="A17">
        <v>171</v>
      </c>
      <c r="C17" s="2">
        <v>188</v>
      </c>
      <c r="P17" s="30">
        <v>1</v>
      </c>
    </row>
    <row r="18" spans="1:16" x14ac:dyDescent="0.35">
      <c r="A18">
        <v>139</v>
      </c>
      <c r="C18" s="2">
        <v>143</v>
      </c>
      <c r="P18" s="30">
        <v>8</v>
      </c>
    </row>
    <row r="19" spans="1:16" x14ac:dyDescent="0.35">
      <c r="A19">
        <v>124</v>
      </c>
      <c r="C19" s="2">
        <v>134</v>
      </c>
      <c r="P19" s="30">
        <v>1</v>
      </c>
    </row>
    <row r="20" spans="1:16" x14ac:dyDescent="0.35">
      <c r="A20">
        <v>116</v>
      </c>
      <c r="C20" s="2">
        <v>130</v>
      </c>
      <c r="P20" s="30">
        <v>583</v>
      </c>
    </row>
    <row r="21" spans="1:16" x14ac:dyDescent="0.35">
      <c r="A21">
        <v>87</v>
      </c>
      <c r="C21" s="2">
        <v>115</v>
      </c>
      <c r="P21" s="30">
        <v>22</v>
      </c>
    </row>
    <row r="22" spans="1:16" x14ac:dyDescent="0.35">
      <c r="A22">
        <v>81</v>
      </c>
      <c r="C22" s="2">
        <v>109</v>
      </c>
      <c r="P22" s="30">
        <v>6</v>
      </c>
    </row>
    <row r="23" spans="1:16" x14ac:dyDescent="0.35">
      <c r="A23">
        <v>66</v>
      </c>
      <c r="C23" s="2">
        <v>96</v>
      </c>
      <c r="P23" s="30">
        <v>4</v>
      </c>
    </row>
    <row r="24" spans="1:16" x14ac:dyDescent="0.35">
      <c r="A24">
        <v>65</v>
      </c>
      <c r="C24" s="2">
        <v>86</v>
      </c>
      <c r="P24" s="30">
        <v>2</v>
      </c>
    </row>
    <row r="25" spans="1:16" x14ac:dyDescent="0.35">
      <c r="A25">
        <v>65</v>
      </c>
      <c r="C25" s="2">
        <v>85</v>
      </c>
      <c r="P25" s="30">
        <v>1</v>
      </c>
    </row>
    <row r="26" spans="1:16" x14ac:dyDescent="0.35">
      <c r="A26">
        <v>60</v>
      </c>
      <c r="C26" s="2">
        <v>78</v>
      </c>
      <c r="P26" s="30">
        <v>1</v>
      </c>
    </row>
    <row r="27" spans="1:16" x14ac:dyDescent="0.35">
      <c r="A27">
        <v>57</v>
      </c>
      <c r="C27" s="2">
        <v>73</v>
      </c>
      <c r="P27" s="30">
        <v>196</v>
      </c>
    </row>
    <row r="28" spans="1:16" x14ac:dyDescent="0.35">
      <c r="A28">
        <v>53</v>
      </c>
      <c r="C28" s="2">
        <v>70</v>
      </c>
      <c r="P28" s="30">
        <v>8</v>
      </c>
    </row>
    <row r="29" spans="1:16" x14ac:dyDescent="0.35">
      <c r="A29">
        <v>51</v>
      </c>
      <c r="C29" s="2">
        <v>67</v>
      </c>
      <c r="P29" s="30">
        <v>4</v>
      </c>
    </row>
    <row r="30" spans="1:16" x14ac:dyDescent="0.35">
      <c r="A30">
        <v>49</v>
      </c>
      <c r="C30" s="2">
        <v>64</v>
      </c>
      <c r="P30" s="30">
        <v>2</v>
      </c>
    </row>
    <row r="31" spans="1:16" x14ac:dyDescent="0.35">
      <c r="A31">
        <v>39</v>
      </c>
      <c r="C31" s="2">
        <v>59</v>
      </c>
      <c r="P31" s="30">
        <v>1</v>
      </c>
    </row>
    <row r="32" spans="1:16" x14ac:dyDescent="0.35">
      <c r="A32">
        <v>38</v>
      </c>
      <c r="C32" s="2">
        <v>57</v>
      </c>
      <c r="P32" s="30">
        <v>1</v>
      </c>
    </row>
    <row r="33" spans="1:16" x14ac:dyDescent="0.35">
      <c r="A33">
        <v>38</v>
      </c>
      <c r="C33" s="2">
        <v>55</v>
      </c>
      <c r="P33" s="30">
        <v>1</v>
      </c>
    </row>
    <row r="34" spans="1:16" x14ac:dyDescent="0.35">
      <c r="A34">
        <v>37</v>
      </c>
      <c r="C34" s="2">
        <v>54</v>
      </c>
      <c r="P34" s="30">
        <v>1</v>
      </c>
    </row>
    <row r="35" spans="1:16" x14ac:dyDescent="0.35">
      <c r="A35">
        <v>37</v>
      </c>
      <c r="C35" s="2">
        <v>53</v>
      </c>
      <c r="P35" s="30">
        <v>1</v>
      </c>
    </row>
    <row r="36" spans="1:16" x14ac:dyDescent="0.35">
      <c r="A36">
        <v>35</v>
      </c>
      <c r="C36" s="2">
        <v>52</v>
      </c>
      <c r="P36" s="30">
        <v>1</v>
      </c>
    </row>
    <row r="37" spans="1:16" x14ac:dyDescent="0.35">
      <c r="A37">
        <v>34</v>
      </c>
      <c r="C37" s="2">
        <v>52</v>
      </c>
      <c r="P37" s="30">
        <v>2</v>
      </c>
    </row>
    <row r="38" spans="1:16" x14ac:dyDescent="0.35">
      <c r="A38">
        <v>22</v>
      </c>
      <c r="C38" s="2">
        <v>43</v>
      </c>
      <c r="P38" s="30">
        <v>1</v>
      </c>
    </row>
    <row r="39" spans="1:16" x14ac:dyDescent="0.35">
      <c r="A39">
        <v>22</v>
      </c>
      <c r="C39" s="2">
        <v>40</v>
      </c>
      <c r="P39" s="30">
        <v>1</v>
      </c>
    </row>
    <row r="40" spans="1:16" x14ac:dyDescent="0.35">
      <c r="A40">
        <v>20</v>
      </c>
      <c r="C40" s="2">
        <v>38</v>
      </c>
      <c r="P40" s="30">
        <v>2</v>
      </c>
    </row>
    <row r="41" spans="1:16" x14ac:dyDescent="0.35">
      <c r="A41">
        <v>18</v>
      </c>
      <c r="C41" s="2">
        <v>33</v>
      </c>
      <c r="P41" s="30">
        <v>1</v>
      </c>
    </row>
    <row r="42" spans="1:16" x14ac:dyDescent="0.35">
      <c r="A42">
        <v>17</v>
      </c>
      <c r="C42" s="2">
        <v>33</v>
      </c>
      <c r="P42" s="30">
        <v>17</v>
      </c>
    </row>
    <row r="43" spans="1:16" x14ac:dyDescent="0.35">
      <c r="A43">
        <v>16</v>
      </c>
      <c r="C43" s="2">
        <v>31</v>
      </c>
      <c r="P43" s="30">
        <v>296</v>
      </c>
    </row>
    <row r="44" spans="1:16" x14ac:dyDescent="0.35">
      <c r="A44">
        <v>16</v>
      </c>
      <c r="C44" s="2">
        <v>29</v>
      </c>
      <c r="P44" s="30">
        <v>8</v>
      </c>
    </row>
    <row r="45" spans="1:16" x14ac:dyDescent="0.35">
      <c r="A45">
        <v>15</v>
      </c>
      <c r="C45" s="2">
        <v>27</v>
      </c>
      <c r="P45" s="30">
        <v>3</v>
      </c>
    </row>
    <row r="46" spans="1:16" x14ac:dyDescent="0.35">
      <c r="A46">
        <v>15</v>
      </c>
      <c r="C46" s="2">
        <v>26</v>
      </c>
      <c r="P46" s="30">
        <v>1</v>
      </c>
    </row>
    <row r="47" spans="1:16" x14ac:dyDescent="0.35">
      <c r="A47">
        <v>11</v>
      </c>
      <c r="C47" s="2">
        <v>26</v>
      </c>
      <c r="P47" s="30">
        <v>1</v>
      </c>
    </row>
    <row r="48" spans="1:16" x14ac:dyDescent="0.35">
      <c r="A48">
        <v>10</v>
      </c>
      <c r="C48" s="2">
        <v>22</v>
      </c>
      <c r="P48" s="30">
        <v>1</v>
      </c>
    </row>
    <row r="49" spans="1:16" x14ac:dyDescent="0.35">
      <c r="A49">
        <v>10</v>
      </c>
      <c r="C49" s="2">
        <v>17</v>
      </c>
      <c r="P49" s="30">
        <v>2</v>
      </c>
    </row>
    <row r="50" spans="1:16" x14ac:dyDescent="0.35">
      <c r="A50">
        <v>9</v>
      </c>
      <c r="C50" s="2">
        <v>17</v>
      </c>
      <c r="P50" s="30">
        <v>6</v>
      </c>
    </row>
    <row r="51" spans="1:16" x14ac:dyDescent="0.35">
      <c r="A51">
        <v>9</v>
      </c>
      <c r="C51" s="2">
        <v>15</v>
      </c>
      <c r="P51" s="30">
        <v>3</v>
      </c>
    </row>
    <row r="52" spans="1:16" x14ac:dyDescent="0.35">
      <c r="A52">
        <v>6</v>
      </c>
      <c r="C52" s="2">
        <v>14</v>
      </c>
      <c r="P52" s="30">
        <v>1</v>
      </c>
    </row>
    <row r="53" spans="1:16" x14ac:dyDescent="0.35">
      <c r="A53">
        <v>5</v>
      </c>
      <c r="C53" s="2">
        <v>10</v>
      </c>
      <c r="P53" s="30">
        <v>357</v>
      </c>
    </row>
    <row r="54" spans="1:16" x14ac:dyDescent="0.35">
      <c r="A54">
        <v>4</v>
      </c>
      <c r="C54" s="2">
        <v>8</v>
      </c>
      <c r="P54" s="30">
        <v>31</v>
      </c>
    </row>
    <row r="55" spans="1:16" x14ac:dyDescent="0.35">
      <c r="A55">
        <v>4</v>
      </c>
      <c r="C55" s="2">
        <v>8</v>
      </c>
      <c r="P55" s="30">
        <v>10</v>
      </c>
    </row>
    <row r="56" spans="1:16" x14ac:dyDescent="0.35">
      <c r="A56">
        <v>4</v>
      </c>
      <c r="C56" s="2">
        <v>7</v>
      </c>
      <c r="P56" s="30">
        <v>10</v>
      </c>
    </row>
    <row r="57" spans="1:16" x14ac:dyDescent="0.35">
      <c r="A57">
        <v>4</v>
      </c>
      <c r="C57" s="2">
        <v>4</v>
      </c>
      <c r="P57" s="30">
        <v>9</v>
      </c>
    </row>
    <row r="58" spans="1:16" x14ac:dyDescent="0.35">
      <c r="A58">
        <v>3</v>
      </c>
      <c r="C58" s="2">
        <v>4</v>
      </c>
      <c r="P58" s="30">
        <v>7</v>
      </c>
    </row>
    <row r="59" spans="1:16" x14ac:dyDescent="0.35">
      <c r="A59">
        <v>3</v>
      </c>
      <c r="C59" s="2">
        <v>3</v>
      </c>
      <c r="P59" s="30">
        <v>5</v>
      </c>
    </row>
    <row r="60" spans="1:16" x14ac:dyDescent="0.35">
      <c r="A60">
        <v>2</v>
      </c>
      <c r="C60" s="2">
        <v>3</v>
      </c>
      <c r="P60" s="30">
        <v>4</v>
      </c>
    </row>
    <row r="61" spans="1:16" x14ac:dyDescent="0.35">
      <c r="A61">
        <v>2</v>
      </c>
      <c r="C61" s="2">
        <v>3</v>
      </c>
      <c r="P61" s="30">
        <v>3</v>
      </c>
    </row>
    <row r="62" spans="1:16" x14ac:dyDescent="0.35">
      <c r="A62">
        <v>2</v>
      </c>
      <c r="C62" s="2">
        <v>3</v>
      </c>
      <c r="P62" s="30">
        <v>1</v>
      </c>
    </row>
    <row r="63" spans="1:16" x14ac:dyDescent="0.35">
      <c r="A63">
        <v>1</v>
      </c>
      <c r="C63" s="2">
        <v>2</v>
      </c>
      <c r="P63" s="30">
        <v>1</v>
      </c>
    </row>
    <row r="64" spans="1:16" x14ac:dyDescent="0.35">
      <c r="A64">
        <v>1</v>
      </c>
      <c r="C64" s="2">
        <v>2</v>
      </c>
      <c r="P64" s="30">
        <v>1</v>
      </c>
    </row>
    <row r="65" spans="1:16" x14ac:dyDescent="0.35">
      <c r="A65">
        <v>1</v>
      </c>
      <c r="C65" s="2">
        <v>2</v>
      </c>
      <c r="P65" s="30">
        <v>1</v>
      </c>
    </row>
    <row r="66" spans="1:16" x14ac:dyDescent="0.35">
      <c r="A66">
        <v>1</v>
      </c>
      <c r="C66" s="2">
        <v>1</v>
      </c>
      <c r="P66" s="30">
        <v>1</v>
      </c>
    </row>
    <row r="67" spans="1:16" x14ac:dyDescent="0.35">
      <c r="A67">
        <v>1</v>
      </c>
      <c r="C67" s="2">
        <v>1</v>
      </c>
      <c r="P67" s="30">
        <v>14</v>
      </c>
    </row>
    <row r="68" spans="1:16" x14ac:dyDescent="0.35">
      <c r="A68">
        <v>1</v>
      </c>
      <c r="C68" s="2">
        <v>1</v>
      </c>
      <c r="P68" s="30">
        <v>1</v>
      </c>
    </row>
    <row r="69" spans="1:16" x14ac:dyDescent="0.35">
      <c r="A69">
        <v>1</v>
      </c>
      <c r="C69" s="2">
        <v>1</v>
      </c>
      <c r="P69" s="30">
        <v>3</v>
      </c>
    </row>
    <row r="70" spans="1:16" x14ac:dyDescent="0.35">
      <c r="P70" s="30">
        <v>1</v>
      </c>
    </row>
    <row r="71" spans="1:16" x14ac:dyDescent="0.35">
      <c r="P71" s="30">
        <v>676</v>
      </c>
    </row>
    <row r="72" spans="1:16" x14ac:dyDescent="0.35">
      <c r="P72" s="30">
        <v>13</v>
      </c>
    </row>
    <row r="73" spans="1:16" x14ac:dyDescent="0.35">
      <c r="P73" s="30">
        <v>4</v>
      </c>
    </row>
    <row r="74" spans="1:16" x14ac:dyDescent="0.35">
      <c r="P74" s="30">
        <v>4</v>
      </c>
    </row>
    <row r="75" spans="1:16" x14ac:dyDescent="0.35">
      <c r="P75" s="30">
        <v>2</v>
      </c>
    </row>
    <row r="76" spans="1:16" x14ac:dyDescent="0.35">
      <c r="P76" s="30">
        <v>1</v>
      </c>
    </row>
    <row r="77" spans="1:16" x14ac:dyDescent="0.35">
      <c r="P77" s="30">
        <v>9</v>
      </c>
    </row>
    <row r="78" spans="1:16" x14ac:dyDescent="0.35">
      <c r="P78" s="30">
        <v>3</v>
      </c>
    </row>
    <row r="79" spans="1:16" x14ac:dyDescent="0.35">
      <c r="P79" s="30">
        <v>26</v>
      </c>
    </row>
    <row r="80" spans="1:16" x14ac:dyDescent="0.35">
      <c r="P80" s="30">
        <v>2</v>
      </c>
    </row>
    <row r="81" spans="16:16" x14ac:dyDescent="0.35">
      <c r="P81" s="30">
        <v>1</v>
      </c>
    </row>
    <row r="82" spans="16:16" x14ac:dyDescent="0.35">
      <c r="P82" s="30">
        <v>7</v>
      </c>
    </row>
    <row r="83" spans="16:16" x14ac:dyDescent="0.35">
      <c r="P83" s="30">
        <v>1</v>
      </c>
    </row>
    <row r="84" spans="16:16" x14ac:dyDescent="0.35">
      <c r="P84" s="30">
        <v>27</v>
      </c>
    </row>
    <row r="85" spans="16:16" x14ac:dyDescent="0.35">
      <c r="P85" s="30">
        <v>175</v>
      </c>
    </row>
    <row r="86" spans="16:16" x14ac:dyDescent="0.35">
      <c r="P86" s="30">
        <v>14</v>
      </c>
    </row>
    <row r="87" spans="16:16" x14ac:dyDescent="0.35">
      <c r="P87" s="30">
        <v>1</v>
      </c>
    </row>
    <row r="88" spans="16:16" x14ac:dyDescent="0.35">
      <c r="P88" s="30">
        <v>7</v>
      </c>
    </row>
    <row r="89" spans="16:16" x14ac:dyDescent="0.35">
      <c r="P89" s="30">
        <v>124</v>
      </c>
    </row>
    <row r="90" spans="16:16" x14ac:dyDescent="0.35">
      <c r="P90" s="30">
        <v>6</v>
      </c>
    </row>
    <row r="91" spans="16:16" x14ac:dyDescent="0.35">
      <c r="P91" s="30">
        <v>137</v>
      </c>
    </row>
    <row r="92" spans="16:16" x14ac:dyDescent="0.35">
      <c r="P92" s="30">
        <v>3</v>
      </c>
    </row>
    <row r="93" spans="16:16" x14ac:dyDescent="0.35">
      <c r="P93" s="30">
        <v>1</v>
      </c>
    </row>
    <row r="94" spans="16:16" x14ac:dyDescent="0.35">
      <c r="P94" s="30">
        <v>1</v>
      </c>
    </row>
    <row r="95" spans="16:16" x14ac:dyDescent="0.35">
      <c r="P95" s="30">
        <v>1</v>
      </c>
    </row>
    <row r="96" spans="16:16" x14ac:dyDescent="0.35">
      <c r="P96" s="30">
        <v>1</v>
      </c>
    </row>
    <row r="97" spans="16:16" x14ac:dyDescent="0.35">
      <c r="P97" s="30">
        <v>3</v>
      </c>
    </row>
    <row r="98" spans="16:16" x14ac:dyDescent="0.35">
      <c r="P98" s="30">
        <v>2</v>
      </c>
    </row>
    <row r="99" spans="16:16" x14ac:dyDescent="0.35">
      <c r="P99" s="30">
        <v>12</v>
      </c>
    </row>
    <row r="100" spans="16:16" x14ac:dyDescent="0.35">
      <c r="P100" s="30">
        <v>12</v>
      </c>
    </row>
    <row r="101" spans="16:16" x14ac:dyDescent="0.35">
      <c r="P101" s="30">
        <v>1</v>
      </c>
    </row>
    <row r="102" spans="16:16" x14ac:dyDescent="0.35">
      <c r="P102" s="30">
        <v>39</v>
      </c>
    </row>
    <row r="103" spans="16:16" x14ac:dyDescent="0.35">
      <c r="P103" s="30">
        <v>3</v>
      </c>
    </row>
    <row r="104" spans="16:16" x14ac:dyDescent="0.35">
      <c r="P104" s="30">
        <v>1</v>
      </c>
    </row>
    <row r="105" spans="16:16" x14ac:dyDescent="0.35">
      <c r="P105" s="30">
        <v>1</v>
      </c>
    </row>
    <row r="106" spans="16:16" x14ac:dyDescent="0.35">
      <c r="P106" s="30">
        <v>1</v>
      </c>
    </row>
    <row r="107" spans="16:16" x14ac:dyDescent="0.35">
      <c r="P107" s="30">
        <v>6</v>
      </c>
    </row>
    <row r="108" spans="16:16" x14ac:dyDescent="0.35">
      <c r="P108" s="30">
        <v>1423</v>
      </c>
    </row>
    <row r="109" spans="16:16" x14ac:dyDescent="0.35">
      <c r="P109" s="30">
        <v>25</v>
      </c>
    </row>
    <row r="110" spans="16:16" x14ac:dyDescent="0.35">
      <c r="P110" s="30">
        <v>18</v>
      </c>
    </row>
    <row r="111" spans="16:16" x14ac:dyDescent="0.35">
      <c r="P111" s="30">
        <v>10</v>
      </c>
    </row>
    <row r="112" spans="16:16" x14ac:dyDescent="0.35">
      <c r="P112" s="30">
        <v>3</v>
      </c>
    </row>
    <row r="113" spans="16:16" x14ac:dyDescent="0.35">
      <c r="P113" s="30">
        <v>2</v>
      </c>
    </row>
    <row r="114" spans="16:16" x14ac:dyDescent="0.35">
      <c r="P114" s="30">
        <v>1</v>
      </c>
    </row>
    <row r="115" spans="16:16" x14ac:dyDescent="0.35">
      <c r="P115" s="30">
        <v>48</v>
      </c>
    </row>
    <row r="116" spans="16:16" x14ac:dyDescent="0.35">
      <c r="P116" s="30">
        <v>5</v>
      </c>
    </row>
    <row r="117" spans="16:16" x14ac:dyDescent="0.35">
      <c r="P117" s="30">
        <v>6</v>
      </c>
    </row>
    <row r="118" spans="16:16" x14ac:dyDescent="0.35">
      <c r="P118" s="30">
        <v>1</v>
      </c>
    </row>
    <row r="119" spans="16:16" x14ac:dyDescent="0.35">
      <c r="P119" s="30">
        <v>32</v>
      </c>
    </row>
    <row r="120" spans="16:16" x14ac:dyDescent="0.35">
      <c r="P120" s="30">
        <v>1</v>
      </c>
    </row>
    <row r="121" spans="16:16" x14ac:dyDescent="0.35">
      <c r="P121" s="30">
        <v>68</v>
      </c>
    </row>
    <row r="122" spans="16:16" x14ac:dyDescent="0.35">
      <c r="P122" s="30">
        <v>4</v>
      </c>
    </row>
    <row r="123" spans="16:16" x14ac:dyDescent="0.35">
      <c r="P123" s="30">
        <v>2</v>
      </c>
    </row>
    <row r="124" spans="16:16" x14ac:dyDescent="0.35">
      <c r="P124" s="30">
        <v>2</v>
      </c>
    </row>
    <row r="125" spans="16:16" x14ac:dyDescent="0.35">
      <c r="P125" s="30">
        <v>2</v>
      </c>
    </row>
    <row r="126" spans="16:16" x14ac:dyDescent="0.35">
      <c r="P126" s="30">
        <v>8</v>
      </c>
    </row>
    <row r="127" spans="16:16" x14ac:dyDescent="0.35">
      <c r="P127" s="30">
        <v>66</v>
      </c>
    </row>
    <row r="128" spans="16:16" x14ac:dyDescent="0.35">
      <c r="P128" s="30">
        <v>1</v>
      </c>
    </row>
    <row r="129" spans="16:16" x14ac:dyDescent="0.35">
      <c r="P129" s="30">
        <v>1</v>
      </c>
    </row>
    <row r="130" spans="16:16" x14ac:dyDescent="0.35">
      <c r="P130" s="30">
        <v>1</v>
      </c>
    </row>
    <row r="131" spans="16:16" x14ac:dyDescent="0.35">
      <c r="P131" s="30">
        <v>1</v>
      </c>
    </row>
    <row r="132" spans="16:16" x14ac:dyDescent="0.35">
      <c r="P132" s="30">
        <v>4</v>
      </c>
    </row>
    <row r="133" spans="16:16" x14ac:dyDescent="0.35">
      <c r="P133" s="30">
        <v>1</v>
      </c>
    </row>
    <row r="134" spans="16:16" x14ac:dyDescent="0.35">
      <c r="P134" s="30">
        <v>55</v>
      </c>
    </row>
    <row r="135" spans="16:16" x14ac:dyDescent="0.35">
      <c r="P135" s="30">
        <v>2</v>
      </c>
    </row>
    <row r="136" spans="16:16" x14ac:dyDescent="0.35">
      <c r="P136" s="30">
        <v>1526</v>
      </c>
    </row>
    <row r="137" spans="16:16" x14ac:dyDescent="0.35">
      <c r="P137" s="30">
        <v>55</v>
      </c>
    </row>
    <row r="138" spans="16:16" x14ac:dyDescent="0.35">
      <c r="P138" s="30">
        <v>33</v>
      </c>
    </row>
    <row r="139" spans="16:16" x14ac:dyDescent="0.35">
      <c r="P139" s="30">
        <v>2</v>
      </c>
    </row>
    <row r="140" spans="16:16" x14ac:dyDescent="0.35">
      <c r="P140" s="30">
        <v>2</v>
      </c>
    </row>
    <row r="141" spans="16:16" x14ac:dyDescent="0.35">
      <c r="P141" s="30">
        <v>1</v>
      </c>
    </row>
    <row r="142" spans="16:16" x14ac:dyDescent="0.35">
      <c r="P142" s="30">
        <v>1</v>
      </c>
    </row>
    <row r="143" spans="16:16" x14ac:dyDescent="0.35">
      <c r="P143" s="30">
        <v>1</v>
      </c>
    </row>
    <row r="144" spans="16:16" x14ac:dyDescent="0.35">
      <c r="P144" s="30">
        <v>1</v>
      </c>
    </row>
    <row r="145" spans="16:16" x14ac:dyDescent="0.35">
      <c r="P145" s="30">
        <v>29</v>
      </c>
    </row>
    <row r="146" spans="16:16" x14ac:dyDescent="0.35">
      <c r="P146" s="30">
        <v>2</v>
      </c>
    </row>
    <row r="147" spans="16:16" x14ac:dyDescent="0.35">
      <c r="P147" s="30">
        <v>2</v>
      </c>
    </row>
    <row r="148" spans="16:16" x14ac:dyDescent="0.35">
      <c r="P148" s="30">
        <v>1</v>
      </c>
    </row>
    <row r="149" spans="16:16" x14ac:dyDescent="0.35">
      <c r="P149" s="30">
        <v>10</v>
      </c>
    </row>
    <row r="150" spans="16:16" x14ac:dyDescent="0.35">
      <c r="P150" s="30">
        <v>2</v>
      </c>
    </row>
    <row r="151" spans="16:16" x14ac:dyDescent="0.35">
      <c r="P151" s="30">
        <v>1</v>
      </c>
    </row>
    <row r="152" spans="16:16" x14ac:dyDescent="0.35">
      <c r="P152" s="30">
        <v>88</v>
      </c>
    </row>
    <row r="153" spans="16:16" x14ac:dyDescent="0.35">
      <c r="P153" s="30">
        <v>3</v>
      </c>
    </row>
    <row r="154" spans="16:16" x14ac:dyDescent="0.35">
      <c r="P154" s="30">
        <v>2</v>
      </c>
    </row>
    <row r="155" spans="16:16" x14ac:dyDescent="0.35">
      <c r="P155" s="30">
        <v>2</v>
      </c>
    </row>
    <row r="156" spans="16:16" x14ac:dyDescent="0.35">
      <c r="P156" s="30">
        <v>1</v>
      </c>
    </row>
    <row r="157" spans="16:16" x14ac:dyDescent="0.35">
      <c r="P157" s="30">
        <v>8</v>
      </c>
    </row>
    <row r="158" spans="16:16" x14ac:dyDescent="0.35">
      <c r="P158" s="30">
        <v>13</v>
      </c>
    </row>
    <row r="159" spans="16:16" x14ac:dyDescent="0.35">
      <c r="P159" s="30">
        <v>1</v>
      </c>
    </row>
    <row r="160" spans="16:16" x14ac:dyDescent="0.35">
      <c r="P160" s="30">
        <v>1</v>
      </c>
    </row>
    <row r="161" spans="16:16" x14ac:dyDescent="0.35">
      <c r="P161" s="30">
        <v>2</v>
      </c>
    </row>
    <row r="162" spans="16:16" x14ac:dyDescent="0.35">
      <c r="P162" s="30">
        <v>9</v>
      </c>
    </row>
    <row r="163" spans="16:16" x14ac:dyDescent="0.35">
      <c r="P163" s="30">
        <v>31</v>
      </c>
    </row>
    <row r="164" spans="16:16" x14ac:dyDescent="0.35">
      <c r="P164" s="30">
        <v>3</v>
      </c>
    </row>
    <row r="165" spans="16:16" x14ac:dyDescent="0.35">
      <c r="P165" s="30">
        <v>1</v>
      </c>
    </row>
    <row r="166" spans="16:16" x14ac:dyDescent="0.35">
      <c r="P166" s="30">
        <v>10</v>
      </c>
    </row>
    <row r="167" spans="16:16" x14ac:dyDescent="0.35">
      <c r="P167" s="30">
        <v>1</v>
      </c>
    </row>
    <row r="168" spans="16:16" x14ac:dyDescent="0.35">
      <c r="P168" s="30">
        <v>5</v>
      </c>
    </row>
    <row r="169" spans="16:16" x14ac:dyDescent="0.35">
      <c r="P169" s="30">
        <v>39</v>
      </c>
    </row>
    <row r="170" spans="16:16" x14ac:dyDescent="0.35">
      <c r="P170" s="30">
        <v>1</v>
      </c>
    </row>
    <row r="171" spans="16:16" x14ac:dyDescent="0.35">
      <c r="P171" s="30">
        <v>1</v>
      </c>
    </row>
    <row r="172" spans="16:16" x14ac:dyDescent="0.35">
      <c r="P172" s="30">
        <v>17</v>
      </c>
    </row>
    <row r="173" spans="16:16" x14ac:dyDescent="0.35">
      <c r="P173" s="30">
        <v>2</v>
      </c>
    </row>
    <row r="174" spans="16:16" x14ac:dyDescent="0.35">
      <c r="P174" s="30">
        <v>44</v>
      </c>
    </row>
    <row r="175" spans="16:16" x14ac:dyDescent="0.35">
      <c r="P175" s="30">
        <v>3</v>
      </c>
    </row>
    <row r="176" spans="16:16" x14ac:dyDescent="0.35">
      <c r="P176" s="30">
        <v>2</v>
      </c>
    </row>
    <row r="177" spans="16:16" x14ac:dyDescent="0.35">
      <c r="P177" s="30">
        <v>1</v>
      </c>
    </row>
    <row r="178" spans="16:16" x14ac:dyDescent="0.35">
      <c r="P178" s="30">
        <v>1</v>
      </c>
    </row>
    <row r="179" spans="16:16" x14ac:dyDescent="0.35">
      <c r="P179" s="30">
        <v>1</v>
      </c>
    </row>
    <row r="180" spans="16:16" x14ac:dyDescent="0.35">
      <c r="P180" s="30">
        <v>2</v>
      </c>
    </row>
    <row r="181" spans="16:16" x14ac:dyDescent="0.35">
      <c r="P181" s="30">
        <v>1</v>
      </c>
    </row>
    <row r="182" spans="16:16" x14ac:dyDescent="0.35">
      <c r="P182" s="30">
        <v>6</v>
      </c>
    </row>
    <row r="183" spans="16:16" x14ac:dyDescent="0.35">
      <c r="P183" s="30">
        <v>2</v>
      </c>
    </row>
    <row r="184" spans="16:16" x14ac:dyDescent="0.35">
      <c r="P184" s="30">
        <v>575</v>
      </c>
    </row>
    <row r="185" spans="16:16" x14ac:dyDescent="0.35">
      <c r="P185" s="30">
        <v>7</v>
      </c>
    </row>
    <row r="186" spans="16:16" x14ac:dyDescent="0.35">
      <c r="P186" s="30">
        <v>6</v>
      </c>
    </row>
    <row r="187" spans="16:16" x14ac:dyDescent="0.35">
      <c r="P187" s="30">
        <v>3</v>
      </c>
    </row>
    <row r="188" spans="16:16" x14ac:dyDescent="0.35">
      <c r="P188" s="30">
        <v>2</v>
      </c>
    </row>
    <row r="189" spans="16:16" x14ac:dyDescent="0.35">
      <c r="P189" s="30">
        <v>1</v>
      </c>
    </row>
    <row r="190" spans="16:16" x14ac:dyDescent="0.35">
      <c r="P190" s="30">
        <v>63</v>
      </c>
    </row>
    <row r="191" spans="16:16" x14ac:dyDescent="0.35">
      <c r="P191" s="30">
        <v>1</v>
      </c>
    </row>
    <row r="192" spans="16:16" x14ac:dyDescent="0.35">
      <c r="P192" s="30">
        <v>3</v>
      </c>
    </row>
    <row r="193" spans="16:16" x14ac:dyDescent="0.35">
      <c r="P193" s="30">
        <v>3</v>
      </c>
    </row>
    <row r="194" spans="16:16" x14ac:dyDescent="0.35">
      <c r="P194" s="30">
        <v>80</v>
      </c>
    </row>
    <row r="195" spans="16:16" x14ac:dyDescent="0.35">
      <c r="P195" s="30">
        <v>3</v>
      </c>
    </row>
    <row r="196" spans="16:16" x14ac:dyDescent="0.35">
      <c r="P196" s="30">
        <v>2</v>
      </c>
    </row>
    <row r="197" spans="16:16" x14ac:dyDescent="0.35">
      <c r="P197" s="30">
        <v>1</v>
      </c>
    </row>
    <row r="198" spans="16:16" x14ac:dyDescent="0.35">
      <c r="P198" s="30">
        <v>5</v>
      </c>
    </row>
    <row r="199" spans="16:16" x14ac:dyDescent="0.35">
      <c r="P199" s="30">
        <v>15</v>
      </c>
    </row>
    <row r="200" spans="16:16" x14ac:dyDescent="0.35">
      <c r="P200" s="30">
        <v>1</v>
      </c>
    </row>
    <row r="201" spans="16:16" x14ac:dyDescent="0.35">
      <c r="P201" s="30">
        <v>72</v>
      </c>
    </row>
    <row r="202" spans="16:16" x14ac:dyDescent="0.35">
      <c r="P202" s="30">
        <v>1</v>
      </c>
    </row>
    <row r="203" spans="16:16" x14ac:dyDescent="0.35">
      <c r="P203" s="30">
        <v>130</v>
      </c>
    </row>
    <row r="204" spans="16:16" x14ac:dyDescent="0.35">
      <c r="P204" s="30">
        <v>3</v>
      </c>
    </row>
    <row r="205" spans="16:16" x14ac:dyDescent="0.35">
      <c r="P205" s="30">
        <v>1</v>
      </c>
    </row>
    <row r="206" spans="16:16" x14ac:dyDescent="0.35">
      <c r="P206" s="30">
        <v>6</v>
      </c>
    </row>
    <row r="207" spans="16:16" x14ac:dyDescent="0.35">
      <c r="P207" s="30">
        <v>3</v>
      </c>
    </row>
    <row r="208" spans="16:16" x14ac:dyDescent="0.35">
      <c r="P208" s="30">
        <v>2</v>
      </c>
    </row>
    <row r="209" spans="16:16" x14ac:dyDescent="0.35">
      <c r="P209" s="30">
        <v>67</v>
      </c>
    </row>
    <row r="210" spans="16:16" x14ac:dyDescent="0.35">
      <c r="P210" s="30">
        <v>176</v>
      </c>
    </row>
    <row r="211" spans="16:16" x14ac:dyDescent="0.35">
      <c r="P211" s="30">
        <v>4</v>
      </c>
    </row>
    <row r="212" spans="16:16" x14ac:dyDescent="0.35">
      <c r="P212" s="30">
        <v>3</v>
      </c>
    </row>
    <row r="213" spans="16:16" x14ac:dyDescent="0.35">
      <c r="P213" s="30">
        <v>2</v>
      </c>
    </row>
    <row r="214" spans="16:16" x14ac:dyDescent="0.35">
      <c r="P214" s="30">
        <v>1</v>
      </c>
    </row>
    <row r="215" spans="16:16" x14ac:dyDescent="0.35">
      <c r="P215" s="30">
        <v>1</v>
      </c>
    </row>
    <row r="216" spans="16:16" x14ac:dyDescent="0.35">
      <c r="P216" s="30">
        <v>1</v>
      </c>
    </row>
    <row r="217" spans="16:16" x14ac:dyDescent="0.35">
      <c r="P217" s="30">
        <v>4</v>
      </c>
    </row>
    <row r="218" spans="16:16" x14ac:dyDescent="0.35">
      <c r="P218" s="30">
        <v>17</v>
      </c>
    </row>
    <row r="219" spans="16:16" x14ac:dyDescent="0.35">
      <c r="P219" s="30">
        <v>1</v>
      </c>
    </row>
    <row r="220" spans="16:16" x14ac:dyDescent="0.35">
      <c r="P220" s="30">
        <v>21</v>
      </c>
    </row>
    <row r="221" spans="16:16" x14ac:dyDescent="0.35">
      <c r="P221" s="30">
        <v>1</v>
      </c>
    </row>
    <row r="222" spans="16:16" x14ac:dyDescent="0.35">
      <c r="P222" s="30">
        <v>106</v>
      </c>
    </row>
    <row r="223" spans="16:16" x14ac:dyDescent="0.35">
      <c r="P223" s="30">
        <v>3</v>
      </c>
    </row>
    <row r="224" spans="16:16" x14ac:dyDescent="0.35">
      <c r="P224" s="30">
        <v>25</v>
      </c>
    </row>
    <row r="225" spans="16:16" x14ac:dyDescent="0.35">
      <c r="P225" s="30">
        <v>1</v>
      </c>
    </row>
    <row r="226" spans="16:16" x14ac:dyDescent="0.35">
      <c r="P226" s="30">
        <v>25</v>
      </c>
    </row>
    <row r="227" spans="16:16" x14ac:dyDescent="0.35">
      <c r="P227" s="30">
        <v>1</v>
      </c>
    </row>
    <row r="228" spans="16:16" x14ac:dyDescent="0.35">
      <c r="P228" s="30">
        <v>2</v>
      </c>
    </row>
    <row r="229" spans="16:16" x14ac:dyDescent="0.35">
      <c r="P229" s="30">
        <v>54</v>
      </c>
    </row>
    <row r="230" spans="16:16" x14ac:dyDescent="0.35">
      <c r="P230" s="30">
        <v>1178</v>
      </c>
    </row>
    <row r="231" spans="16:16" x14ac:dyDescent="0.35">
      <c r="P231" s="30">
        <v>36</v>
      </c>
    </row>
    <row r="232" spans="16:16" x14ac:dyDescent="0.35">
      <c r="P232" s="30">
        <v>14</v>
      </c>
    </row>
    <row r="233" spans="16:16" x14ac:dyDescent="0.35">
      <c r="P233" s="30">
        <v>4</v>
      </c>
    </row>
    <row r="234" spans="16:16" x14ac:dyDescent="0.35">
      <c r="P234" s="30">
        <v>1</v>
      </c>
    </row>
    <row r="235" spans="16:16" x14ac:dyDescent="0.35">
      <c r="P235" s="30">
        <v>1</v>
      </c>
    </row>
    <row r="236" spans="16:16" x14ac:dyDescent="0.35">
      <c r="P236" s="30">
        <v>1</v>
      </c>
    </row>
    <row r="237" spans="16:16" x14ac:dyDescent="0.35">
      <c r="P237" s="30">
        <v>111</v>
      </c>
    </row>
    <row r="238" spans="16:16" x14ac:dyDescent="0.35">
      <c r="P238" s="30">
        <v>2</v>
      </c>
    </row>
    <row r="239" spans="16:16" x14ac:dyDescent="0.35">
      <c r="P239" s="30">
        <v>1</v>
      </c>
    </row>
    <row r="240" spans="16:16" x14ac:dyDescent="0.35">
      <c r="P240" s="30">
        <v>1</v>
      </c>
    </row>
    <row r="241" spans="16:16" x14ac:dyDescent="0.35">
      <c r="P241" s="30">
        <v>338</v>
      </c>
    </row>
    <row r="242" spans="16:16" x14ac:dyDescent="0.35">
      <c r="P242" s="30">
        <v>5</v>
      </c>
    </row>
    <row r="243" spans="16:16" x14ac:dyDescent="0.35">
      <c r="P243" s="30">
        <v>5</v>
      </c>
    </row>
    <row r="244" spans="16:16" x14ac:dyDescent="0.35">
      <c r="P244" s="30">
        <v>3</v>
      </c>
    </row>
    <row r="245" spans="16:16" x14ac:dyDescent="0.35">
      <c r="P245" s="30">
        <v>1</v>
      </c>
    </row>
    <row r="246" spans="16:16" x14ac:dyDescent="0.35">
      <c r="P246" s="30">
        <v>1</v>
      </c>
    </row>
    <row r="247" spans="16:16" x14ac:dyDescent="0.35">
      <c r="P247" s="30">
        <v>1</v>
      </c>
    </row>
    <row r="248" spans="16:16" x14ac:dyDescent="0.35">
      <c r="P248" s="30">
        <v>45</v>
      </c>
    </row>
    <row r="249" spans="16:16" x14ac:dyDescent="0.35">
      <c r="P249" s="30">
        <v>7</v>
      </c>
    </row>
    <row r="250" spans="16:16" x14ac:dyDescent="0.35">
      <c r="P250" s="30">
        <v>2</v>
      </c>
    </row>
    <row r="251" spans="16:16" x14ac:dyDescent="0.35">
      <c r="P251" s="30">
        <v>1</v>
      </c>
    </row>
    <row r="252" spans="16:16" x14ac:dyDescent="0.35">
      <c r="P252" s="30">
        <v>17</v>
      </c>
    </row>
    <row r="253" spans="16:16" x14ac:dyDescent="0.35">
      <c r="P253" s="30">
        <v>1</v>
      </c>
    </row>
    <row r="254" spans="16:16" x14ac:dyDescent="0.35">
      <c r="P254" s="30">
        <v>56</v>
      </c>
    </row>
    <row r="255" spans="16:16" x14ac:dyDescent="0.35">
      <c r="P255" s="30">
        <v>1</v>
      </c>
    </row>
    <row r="256" spans="16:16" x14ac:dyDescent="0.35">
      <c r="P256" s="30">
        <v>1</v>
      </c>
    </row>
    <row r="257" spans="16:16" x14ac:dyDescent="0.35">
      <c r="P257" s="30">
        <v>1</v>
      </c>
    </row>
    <row r="258" spans="16:16" x14ac:dyDescent="0.35">
      <c r="P258" s="30">
        <v>1</v>
      </c>
    </row>
    <row r="259" spans="16:16" x14ac:dyDescent="0.35">
      <c r="P259" s="30">
        <v>52</v>
      </c>
    </row>
    <row r="260" spans="16:16" x14ac:dyDescent="0.35">
      <c r="P260" s="30">
        <v>36</v>
      </c>
    </row>
    <row r="261" spans="16:16" x14ac:dyDescent="0.35">
      <c r="P261" s="30">
        <v>1</v>
      </c>
    </row>
    <row r="262" spans="16:16" x14ac:dyDescent="0.35">
      <c r="P262" s="30">
        <v>1</v>
      </c>
    </row>
    <row r="263" spans="16:16" x14ac:dyDescent="0.35">
      <c r="P263" s="30">
        <v>8</v>
      </c>
    </row>
    <row r="264" spans="16:16" x14ac:dyDescent="0.35">
      <c r="P264" s="30">
        <v>1</v>
      </c>
    </row>
    <row r="265" spans="16:16" x14ac:dyDescent="0.35">
      <c r="P265" s="30">
        <v>1</v>
      </c>
    </row>
    <row r="266" spans="16:16" x14ac:dyDescent="0.35">
      <c r="P266" s="30">
        <v>2</v>
      </c>
    </row>
    <row r="267" spans="16:16" x14ac:dyDescent="0.35">
      <c r="P267" s="30">
        <v>2</v>
      </c>
    </row>
    <row r="268" spans="16:16" x14ac:dyDescent="0.35">
      <c r="P268" s="30">
        <v>1</v>
      </c>
    </row>
  </sheetData>
  <mergeCells count="12">
    <mergeCell ref="L15:N15"/>
    <mergeCell ref="J15:K15"/>
    <mergeCell ref="J14:K14"/>
    <mergeCell ref="F14:G14"/>
    <mergeCell ref="I11:J11"/>
    <mergeCell ref="L14:N14"/>
    <mergeCell ref="O9:P9"/>
    <mergeCell ref="L10:M10"/>
    <mergeCell ref="I1:J1"/>
    <mergeCell ref="F1:G1"/>
    <mergeCell ref="L1:M1"/>
    <mergeCell ref="O1:P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Graphs</vt:lpstr>
      <vt:lpstr>Pivots</vt:lpstr>
      <vt:lpstr>Data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Maayan Bar</dc:creator>
  <cp:lastModifiedBy>Maayan Bar</cp:lastModifiedBy>
  <dcterms:created xsi:type="dcterms:W3CDTF">2024-01-21T15:02:29Z</dcterms:created>
  <dcterms:modified xsi:type="dcterms:W3CDTF">2024-05-04T14:47:25Z</dcterms:modified>
</cp:coreProperties>
</file>