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EDGER" sheetId="1" r:id="rId1"/>
    <sheet name="CEILING" sheetId="11" r:id="rId2"/>
    <sheet name="HAJI NAZEER LEDGER" sheetId="4" r:id="rId3"/>
    <sheet name="MOLDING" sheetId="10" r:id="rId4"/>
    <sheet name="ALI PLUMBER" sheetId="9" r:id="rId5"/>
    <sheet name="WAQAS WELDER" sheetId="8" r:id="rId6"/>
    <sheet name="WORKER COUNT" sheetId="5" r:id="rId7"/>
    <sheet name="MISTRI ASGHER" sheetId="3" r:id="rId8"/>
    <sheet name="BRICKS" sheetId="6" r:id="rId9"/>
    <sheet name="HAJI SHAFIQUE" sheetId="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1" l="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6" i="11"/>
  <c r="E7" i="11" s="1"/>
  <c r="E8" i="11" s="1"/>
  <c r="O21" i="1"/>
  <c r="I25" i="10" l="1"/>
  <c r="H318" i="1"/>
  <c r="H317" i="1"/>
  <c r="I317" i="1" l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H316" i="1" l="1"/>
  <c r="E8" i="10"/>
  <c r="E7" i="10"/>
  <c r="H313" i="1" l="1"/>
  <c r="H312" i="1"/>
  <c r="H311" i="1" l="1"/>
  <c r="H310" i="1"/>
  <c r="E6" i="10" l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H308" i="1"/>
  <c r="E36" i="10" l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J40" i="6"/>
  <c r="J41" i="6" s="1"/>
  <c r="J42" i="6" s="1"/>
  <c r="J43" i="6" s="1"/>
  <c r="J44" i="6" s="1"/>
  <c r="J45" i="6" s="1"/>
  <c r="J46" i="6" s="1"/>
  <c r="J47" i="6" s="1"/>
  <c r="J48" i="6" s="1"/>
  <c r="H306" i="1"/>
  <c r="H304" i="1"/>
  <c r="H305" i="1"/>
  <c r="H303" i="1" l="1"/>
  <c r="H302" i="1"/>
  <c r="H301" i="1"/>
  <c r="H300" i="1" l="1"/>
  <c r="H299" i="1"/>
  <c r="H298" i="1"/>
  <c r="H297" i="1"/>
  <c r="H296" i="1"/>
  <c r="H295" i="1"/>
  <c r="H294" i="1"/>
  <c r="H293" i="1" l="1"/>
  <c r="H285" i="1" l="1"/>
  <c r="H283" i="1"/>
  <c r="H282" i="1"/>
  <c r="F9" i="9"/>
  <c r="F10" i="9" s="1"/>
  <c r="F11" i="9" s="1"/>
  <c r="F12" i="9" s="1"/>
  <c r="F13" i="9" s="1"/>
  <c r="H279" i="1" l="1"/>
  <c r="H278" i="1" l="1"/>
  <c r="H277" i="1"/>
  <c r="H276" i="1"/>
  <c r="H274" i="1"/>
  <c r="H273" i="1"/>
  <c r="H272" i="1"/>
  <c r="H271" i="1"/>
  <c r="E7" i="8" l="1"/>
  <c r="E8" i="8"/>
  <c r="E9" i="8" s="1"/>
  <c r="E10" i="8" s="1"/>
  <c r="O19" i="1" l="1"/>
  <c r="N19" i="1"/>
  <c r="G41" i="6"/>
  <c r="G40" i="6" l="1"/>
  <c r="E6" i="8" l="1"/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H264" i="1" l="1"/>
  <c r="G6" i="4" l="1"/>
  <c r="H258" i="1" l="1"/>
  <c r="H257" i="1"/>
  <c r="H256" i="1"/>
  <c r="H255" i="1"/>
  <c r="J255" i="1" s="1"/>
  <c r="J256" i="1" s="1"/>
  <c r="J257" i="1" s="1"/>
  <c r="J258" i="1" s="1"/>
  <c r="J259" i="1" s="1"/>
  <c r="J260" i="1" s="1"/>
  <c r="J261" i="1" s="1"/>
  <c r="J262" i="1" s="1"/>
  <c r="H254" i="1" l="1"/>
  <c r="H252" i="1" l="1"/>
  <c r="H248" i="1"/>
  <c r="J6" i="6" l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H246" i="1"/>
  <c r="H245" i="1" l="1"/>
  <c r="I6" i="6"/>
  <c r="I7" i="6" l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H223" i="1"/>
  <c r="H241" i="1"/>
  <c r="H243" i="1"/>
  <c r="I31" i="6" l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H239" i="1"/>
  <c r="H233" i="1"/>
  <c r="H232" i="1"/>
  <c r="F6" i="7"/>
  <c r="F7" i="7"/>
  <c r="F8" i="7" s="1"/>
  <c r="F9" i="7" s="1"/>
  <c r="F10" i="7" s="1"/>
  <c r="F11" i="7" s="1"/>
  <c r="F12" i="7" s="1"/>
  <c r="F13" i="7" s="1"/>
  <c r="F14" i="7" s="1"/>
  <c r="F15" i="7" s="1"/>
  <c r="F16" i="7" s="1"/>
  <c r="F5" i="7"/>
  <c r="F4" i="7"/>
  <c r="H227" i="1" l="1"/>
  <c r="H222" i="1" l="1"/>
  <c r="H221" i="1" l="1"/>
  <c r="H204" i="1" l="1"/>
  <c r="H202" i="1"/>
  <c r="O17" i="1" l="1"/>
  <c r="O18" i="1"/>
  <c r="N15" i="1"/>
  <c r="N16" i="1"/>
  <c r="N17" i="1"/>
  <c r="N18" i="1"/>
  <c r="J193" i="1"/>
  <c r="J194" i="1" s="1"/>
  <c r="J195" i="1" s="1"/>
  <c r="J196" i="1" s="1"/>
  <c r="J197" i="1" s="1"/>
  <c r="J198" i="1" s="1"/>
  <c r="J200" i="1" s="1"/>
  <c r="J201" i="1" s="1"/>
  <c r="J203" i="1" s="1"/>
  <c r="J206" i="1" s="1"/>
  <c r="J207" i="1" s="1"/>
  <c r="J208" i="1" s="1"/>
  <c r="J209" i="1" s="1"/>
  <c r="J210" i="1" s="1"/>
  <c r="J211" i="1" s="1"/>
  <c r="J212" i="1" s="1"/>
  <c r="J215" i="1" s="1"/>
  <c r="J216" i="1" s="1"/>
  <c r="J217" i="1" s="1"/>
  <c r="J218" i="1" s="1"/>
  <c r="J219" i="1" s="1"/>
  <c r="J220" i="1" s="1"/>
  <c r="H340" i="1" l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213" i="1"/>
  <c r="H191" i="1" l="1"/>
  <c r="J183" i="1"/>
  <c r="J185" i="1" s="1"/>
  <c r="J186" i="1" s="1"/>
  <c r="F32" i="3" l="1"/>
  <c r="F29" i="3"/>
  <c r="F30" i="3"/>
  <c r="F31" i="3"/>
  <c r="F28" i="3"/>
  <c r="F34" i="5"/>
  <c r="F33" i="5"/>
  <c r="F32" i="5"/>
  <c r="N10" i="1" l="1"/>
  <c r="N11" i="1"/>
  <c r="N12" i="1"/>
  <c r="N13" i="1"/>
  <c r="N14" i="1"/>
  <c r="F30" i="5" l="1"/>
  <c r="F29" i="5"/>
  <c r="F28" i="5"/>
  <c r="J173" i="1"/>
  <c r="J174" i="1" s="1"/>
  <c r="J175" i="1" s="1"/>
  <c r="J176" i="1" s="1"/>
  <c r="J177" i="1" s="1"/>
  <c r="J178" i="1" s="1"/>
  <c r="J162" i="1" l="1"/>
  <c r="J163" i="1" s="1"/>
  <c r="J164" i="1" s="1"/>
  <c r="J165" i="1" s="1"/>
  <c r="J166" i="1" s="1"/>
  <c r="J167" i="1" s="1"/>
  <c r="J168" i="1" s="1"/>
  <c r="J169" i="1" s="1"/>
  <c r="J170" i="1" s="1"/>
  <c r="J171" i="1" s="1"/>
  <c r="H138" i="1" l="1"/>
  <c r="H135" i="1"/>
  <c r="F17" i="5" l="1"/>
  <c r="H130" i="1"/>
  <c r="F7" i="5" l="1"/>
  <c r="H113" i="1" l="1"/>
  <c r="J110" i="1" l="1"/>
  <c r="J111" i="1" s="1"/>
  <c r="J113" i="1" s="1"/>
  <c r="J114" i="1" s="1"/>
  <c r="J115" i="1" s="1"/>
  <c r="J116" i="1" s="1"/>
  <c r="J117" i="1" s="1"/>
  <c r="J118" i="1" s="1"/>
  <c r="J119" i="1" s="1"/>
  <c r="H112" i="1"/>
  <c r="N6" i="1" l="1"/>
  <c r="N7" i="1"/>
  <c r="N8" i="1"/>
  <c r="N9" i="1"/>
  <c r="H108" i="1"/>
  <c r="H105" i="1"/>
  <c r="H98" i="1" l="1"/>
  <c r="H96" i="1" l="1"/>
  <c r="J93" i="1"/>
  <c r="J94" i="1" s="1"/>
  <c r="J95" i="1" s="1"/>
  <c r="J99" i="1" s="1"/>
  <c r="J104" i="1" s="1"/>
  <c r="H91" i="1" l="1"/>
  <c r="H87" i="1" l="1"/>
  <c r="H86" i="1"/>
  <c r="H76" i="1" l="1"/>
  <c r="J72" i="1" l="1"/>
  <c r="J73" i="1" s="1"/>
  <c r="H71" i="1"/>
  <c r="H59" i="1" l="1"/>
  <c r="O16" i="1"/>
  <c r="F86" i="5" l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6" i="5" l="1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7" i="5"/>
  <c r="F31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G5" i="5"/>
  <c r="G6" i="5" s="1"/>
  <c r="G7" i="5" l="1"/>
  <c r="G8" i="5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N3" i="1"/>
  <c r="N4" i="1"/>
  <c r="N5" i="1"/>
  <c r="N2" i="1"/>
  <c r="O12" i="1" l="1"/>
  <c r="O15" i="1"/>
  <c r="O8" i="1"/>
  <c r="O6" i="1" l="1"/>
  <c r="O7" i="1"/>
  <c r="H38" i="1" l="1"/>
  <c r="O2" i="1" s="1"/>
  <c r="H39" i="1"/>
  <c r="H40" i="1"/>
  <c r="H42" i="1"/>
  <c r="H45" i="1"/>
  <c r="J45" i="1" s="1"/>
  <c r="J46" i="1" s="1"/>
  <c r="J47" i="1" s="1"/>
  <c r="H48" i="1"/>
  <c r="O10" i="1" s="1"/>
  <c r="H49" i="1"/>
  <c r="H62" i="1"/>
  <c r="H74" i="1"/>
  <c r="O9" i="1"/>
  <c r="H187" i="1"/>
  <c r="J187" i="1" s="1"/>
  <c r="H35" i="1"/>
  <c r="H34" i="1"/>
  <c r="H27" i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H11" i="1"/>
  <c r="O11" i="1" l="1"/>
  <c r="O5" i="1"/>
  <c r="J74" i="1"/>
  <c r="J75" i="1" s="1"/>
  <c r="J77" i="1" s="1"/>
  <c r="J79" i="1" s="1"/>
  <c r="J80" i="1" s="1"/>
  <c r="J81" i="1" s="1"/>
  <c r="J82" i="1" s="1"/>
  <c r="J83" i="1" s="1"/>
  <c r="J84" i="1" s="1"/>
  <c r="J85" i="1" s="1"/>
  <c r="O14" i="1"/>
  <c r="O13" i="1"/>
  <c r="J48" i="1"/>
  <c r="J49" i="1" s="1"/>
  <c r="J50" i="1" s="1"/>
  <c r="J51" i="1" s="1"/>
  <c r="J53" i="1" s="1"/>
  <c r="J54" i="1" s="1"/>
  <c r="J55" i="1" s="1"/>
  <c r="J56" i="1" s="1"/>
  <c r="J57" i="1" s="1"/>
  <c r="J58" i="1" s="1"/>
  <c r="J60" i="1" s="1"/>
  <c r="O3" i="1"/>
  <c r="O4" i="1"/>
  <c r="P4" i="1" s="1"/>
  <c r="E5" i="3"/>
  <c r="E6" i="3" s="1"/>
  <c r="E7" i="3" s="1"/>
  <c r="E8" i="3" s="1"/>
  <c r="E9" i="3" s="1"/>
  <c r="E10" i="3" s="1"/>
  <c r="E11" i="3" s="1"/>
  <c r="E12" i="3" s="1"/>
  <c r="E13" i="3" s="1"/>
  <c r="E14" i="3" s="1"/>
  <c r="J62" i="1" l="1"/>
  <c r="J63" i="1" s="1"/>
  <c r="J64" i="1" s="1"/>
  <c r="J65" i="1" s="1"/>
  <c r="J66" i="1" s="1"/>
  <c r="J67" i="1" s="1"/>
  <c r="J68" i="1" s="1"/>
  <c r="J69" i="1" s="1"/>
  <c r="I7" i="1"/>
  <c r="I8" i="1" s="1"/>
  <c r="I9" i="1" s="1"/>
  <c r="I10" i="1" s="1"/>
  <c r="I11" i="1" s="1"/>
  <c r="I12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l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</calcChain>
</file>

<file path=xl/sharedStrings.xml><?xml version="1.0" encoding="utf-8"?>
<sst xmlns="http://schemas.openxmlformats.org/spreadsheetml/2006/main" count="757" uniqueCount="255">
  <si>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</si>
  <si>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</si>
  <si>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</si>
  <si>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</si>
  <si>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</si>
  <si>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</si>
  <si>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</si>
  <si>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</si>
  <si>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</si>
  <si>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</si>
  <si>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</si>
  <si>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</si>
  <si>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</si>
  <si>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</si>
  <si>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</si>
  <si>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</si>
  <si>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</si>
  <si>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</si>
  <si>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</si>
  <si>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</si>
  <si>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</si>
  <si>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</si>
  <si>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</si>
  <si>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</si>
  <si>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</si>
  <si>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</si>
  <si>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</si>
  <si>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</si>
  <si>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</si>
  <si>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</si>
  <si>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</si>
  <si>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</si>
  <si>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</si>
  <si>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</si>
  <si>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</si>
  <si>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</si>
  <si>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</si>
  <si>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</si>
  <si>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</si>
  <si>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</si>
  <si>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</si>
  <si>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</si>
  <si>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</si>
  <si>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</si>
  <si>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</si>
  <si>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</si>
  <si>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</si>
  <si>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</si>
  <si>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</si>
  <si>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</si>
  <si>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</si>
  <si>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</si>
  <si>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</si>
  <si>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t>MISTRI</t>
  </si>
  <si>
    <t>MAZDOOR</t>
  </si>
  <si>
    <t>worker COUNT LEDGER</t>
  </si>
  <si>
    <r>
      <t xml:space="preserve">STEEL </t>
    </r>
    <r>
      <rPr>
        <b/>
        <sz val="14"/>
        <color theme="1"/>
        <rFont val="Calibri"/>
        <family val="2"/>
        <scheme val="minor"/>
      </rPr>
      <t>-&gt;</t>
    </r>
  </si>
  <si>
    <t>SARYA, WIRE, LABOUR</t>
  </si>
  <si>
    <t>GARDER PAINT</t>
  </si>
  <si>
    <t>MITTI</t>
  </si>
  <si>
    <t>ONLINE</t>
  </si>
  <si>
    <t>AITTIQ KO DIYE</t>
  </si>
  <si>
    <t>BAJRI MOVE</t>
  </si>
  <si>
    <t>JAZZ CASH</t>
  </si>
  <si>
    <t>MITTI DUMP</t>
  </si>
  <si>
    <t>BARJI MOVE</t>
  </si>
  <si>
    <t>CENTER BEAM</t>
  </si>
  <si>
    <t>RAFEEQ CLEAN SALARY</t>
  </si>
  <si>
    <t>SALE CASH</t>
  </si>
  <si>
    <t>SARYA BINDING</t>
  </si>
  <si>
    <t>SARYA BINDING LABOUR</t>
  </si>
  <si>
    <t>REFRESHMENT</t>
  </si>
  <si>
    <t>WAREHOUSE SECURITY</t>
  </si>
  <si>
    <t>←  11550 online</t>
  </si>
  <si>
    <t>AMBRELI STEEL</t>
  </si>
  <si>
    <t>(+) 10,000 Advnace</t>
  </si>
  <si>
    <t>OUTER BEAM FILLING</t>
  </si>
  <si>
    <t>Haveli Door Iron</t>
  </si>
  <si>
    <t>1000 Feet</t>
  </si>
  <si>
    <t>REWARD</t>
  </si>
  <si>
    <t>DOOR LABOUR</t>
  </si>
  <si>
    <t>nvr</t>
  </si>
  <si>
    <t>hikvision</t>
  </si>
  <si>
    <t>amera</t>
  </si>
  <si>
    <t>naveed</t>
  </si>
  <si>
    <t>HAVELI</t>
  </si>
  <si>
    <t>ALI PLUMBER</t>
  </si>
  <si>
    <t>EXEVATOR</t>
  </si>
  <si>
    <t>ROOM MAZDOORI</t>
  </si>
  <si>
    <t>OFFICE</t>
  </si>
  <si>
    <t>ME</t>
  </si>
  <si>
    <t>SHEIKHU STEEL</t>
  </si>
  <si>
    <t>50 TAKEN FROM ATTIQ</t>
  </si>
  <si>
    <t>COMMITTEE</t>
  </si>
  <si>
    <t>SUGAR</t>
  </si>
  <si>
    <t>BAYRY</t>
  </si>
  <si>
    <t>CHOGAATHAIN FREIGHT</t>
  </si>
  <si>
    <t>GIVEN TO TAYAB</t>
  </si>
  <si>
    <t>BEND FOR WASHROOM</t>
  </si>
  <si>
    <t>FOUNDAION COMPLETION</t>
  </si>
  <si>
    <t>GUNDUM CRUSH</t>
  </si>
  <si>
    <t xml:space="preserve">DEMP RING </t>
  </si>
  <si>
    <t>5.KG WIRE</t>
  </si>
  <si>
    <t>DEMP FILLING</t>
  </si>
  <si>
    <t>BAJRI DUMP</t>
  </si>
  <si>
    <t>MOTOR LABOUR</t>
  </si>
  <si>
    <t>WIRE</t>
  </si>
  <si>
    <t>G.M CABLES</t>
  </si>
  <si>
    <t>BOUNDERY + CENTER FOUNDATION DIGGING</t>
  </si>
  <si>
    <t>TILE BOND</t>
  </si>
  <si>
    <t>ROOM TILE LABOUR</t>
  </si>
  <si>
    <t>TILE FILLING + FLOOR JALI</t>
  </si>
  <si>
    <t>THURSDAY</t>
  </si>
  <si>
    <t>GIVEN TO TAYAB  (25000 + 20000)</t>
  </si>
  <si>
    <t xml:space="preserve">TILE FILLING </t>
  </si>
  <si>
    <t>ELECTRIC STUFF</t>
  </si>
  <si>
    <t>FRIDAY</t>
  </si>
  <si>
    <t>SATURDAY</t>
  </si>
  <si>
    <t>SUNDAY</t>
  </si>
  <si>
    <t>MONDAY</t>
  </si>
  <si>
    <t>TUESDAY</t>
  </si>
  <si>
    <t>WEDNESDAY</t>
  </si>
  <si>
    <t>AITTIQ BRING ROOM STUF</t>
  </si>
  <si>
    <t>DOOR LOCK + DISTAMPER</t>
  </si>
  <si>
    <t>SHEERY KO DIYE</t>
  </si>
  <si>
    <t>PLASTER OF PARIS</t>
  </si>
  <si>
    <t>HORRI RENT</t>
  </si>
  <si>
    <t>ABID EXP</t>
  </si>
  <si>
    <t>PAINT LABOUR</t>
  </si>
  <si>
    <t>NADEEM LABOUR</t>
  </si>
  <si>
    <t>RORRI</t>
  </si>
  <si>
    <t>ELECTRITION LABOUR</t>
  </si>
  <si>
    <t>KASSU</t>
  </si>
  <si>
    <t>KASSU LABOUR</t>
  </si>
  <si>
    <t>LABOUR</t>
  </si>
  <si>
    <t>TAKEN FROM MUM</t>
  </si>
  <si>
    <t>IRON RING</t>
  </si>
  <si>
    <t>METER#</t>
  </si>
  <si>
    <t>NAME</t>
  </si>
  <si>
    <t>PREVOIUS READING</t>
  </si>
  <si>
    <t>CURRENT READING</t>
  </si>
  <si>
    <t>TOTAL READING</t>
  </si>
  <si>
    <t>MUHAMMAD IQBAL</t>
  </si>
  <si>
    <t>ABDUL SATTAR</t>
  </si>
  <si>
    <t>ARIF IQBAL</t>
  </si>
  <si>
    <t>S-4078562</t>
  </si>
  <si>
    <t>S-18247</t>
  </si>
  <si>
    <t>S-470724</t>
  </si>
  <si>
    <t>S-9219886</t>
  </si>
  <si>
    <t>BAAR DANA</t>
  </si>
  <si>
    <t>TAYYAB TOOK FROM OFFICE</t>
  </si>
  <si>
    <t>BRICKS THEKA</t>
  </si>
  <si>
    <t>BABA KHADAM</t>
  </si>
  <si>
    <t>SANITORY</t>
  </si>
  <si>
    <t>STEEL KEEL</t>
  </si>
  <si>
    <t>FISH</t>
  </si>
  <si>
    <t>BRICKS</t>
  </si>
  <si>
    <t>CEILING U</t>
  </si>
  <si>
    <t>CEILING LABOUR</t>
  </si>
  <si>
    <t>CABINET HINGES</t>
  </si>
  <si>
    <t>CABINET</t>
  </si>
  <si>
    <t>CEILING STUFF</t>
  </si>
  <si>
    <t>WINDOW</t>
  </si>
  <si>
    <t>PIPE FOR GALLERIES</t>
  </si>
  <si>
    <t>LIGHT BOX</t>
  </si>
  <si>
    <t>SHOPPER FOR GALLERIES</t>
  </si>
  <si>
    <t>MEAT</t>
  </si>
  <si>
    <t>PENDING</t>
  </si>
  <si>
    <t>LENTER</t>
  </si>
  <si>
    <t>DEBIT</t>
  </si>
  <si>
    <t>CREDIT</t>
  </si>
  <si>
    <t>MUSLIM BRICKS CORPORATION</t>
  </si>
  <si>
    <t>VIBRATOR PIPE</t>
  </si>
  <si>
    <t>FOR LENTER (HASEEB AND TAYIB CAME BACK FROM LAHORE)</t>
  </si>
  <si>
    <t>HAJI SHAFIQUE</t>
  </si>
  <si>
    <t>MAJID COOK</t>
  </si>
  <si>
    <t>RECEIVED</t>
  </si>
  <si>
    <t>RICE ETC FOR DAIG</t>
  </si>
  <si>
    <t>VEGETABLE &amp; CHICKEN</t>
  </si>
  <si>
    <t>SWEETS &amp; TEA</t>
  </si>
  <si>
    <t>LENTER ADVANCE</t>
  </si>
  <si>
    <t>LENTER DAY</t>
  </si>
  <si>
    <t>LENTER BINDING LABOUR</t>
  </si>
  <si>
    <t>MAJID COOK LABOUR</t>
  </si>
  <si>
    <t>STAIRS BINDING LABOUR</t>
  </si>
  <si>
    <t>LENTER INAM</t>
  </si>
  <si>
    <t>IRON FOR LENTER</t>
  </si>
  <si>
    <t>RING FOR LENTER</t>
  </si>
  <si>
    <t>WIRE FOR LENTER</t>
  </si>
  <si>
    <t>SLIP#</t>
  </si>
  <si>
    <t>IRON</t>
  </si>
  <si>
    <t>TOTAL QTY</t>
  </si>
  <si>
    <t>13 X 20000</t>
  </si>
  <si>
    <t>IRON FOR UPPER PILLAR</t>
  </si>
  <si>
    <r>
      <t xml:space="preserve">IRON UPPER DESIGN - </t>
    </r>
    <r>
      <rPr>
        <b/>
        <sz val="11"/>
        <color theme="0"/>
        <rFont val="Calibri"/>
        <family val="2"/>
        <scheme val="minor"/>
      </rPr>
      <t>4 SUTTAR</t>
    </r>
  </si>
  <si>
    <r>
      <t>IRON UPPER DESIGN - 3</t>
    </r>
    <r>
      <rPr>
        <b/>
        <sz val="11"/>
        <color theme="0"/>
        <rFont val="Calibri"/>
        <family val="2"/>
        <scheme val="minor"/>
      </rPr>
      <t xml:space="preserve"> SUTTAR</t>
    </r>
  </si>
  <si>
    <t>RING</t>
  </si>
  <si>
    <t>HOME MILK</t>
  </si>
  <si>
    <t>OLD BILL - H246</t>
  </si>
  <si>
    <t>NAQSHA</t>
  </si>
  <si>
    <r>
      <t xml:space="preserve">UPPER PORTION NAQSHA </t>
    </r>
    <r>
      <rPr>
        <b/>
        <sz val="12"/>
        <color theme="1"/>
        <rFont val="Calibri"/>
        <family val="2"/>
        <scheme val="minor"/>
      </rPr>
      <t>FEE</t>
    </r>
  </si>
  <si>
    <t>14.1 X 27500 
 3000 TILE</t>
  </si>
  <si>
    <t>13.3 X 30000
Tile 500</t>
  </si>
  <si>
    <t>WAQAS STEEL WORK</t>
  </si>
  <si>
    <t>ADVANCE</t>
  </si>
  <si>
    <t>IRON WORKS</t>
  </si>
  <si>
    <t>ADVANCE TO WAQAS (CHOGHAATHAIN)</t>
  </si>
  <si>
    <t>SNITORY/PLUMBER</t>
  </si>
  <si>
    <t>PLUMBER STUFF</t>
  </si>
  <si>
    <t>ONLINE TO WAQAS IRON</t>
  </si>
  <si>
    <t>CASH</t>
  </si>
  <si>
    <t>PIPE FOR STEEL</t>
  </si>
  <si>
    <t>UPPER LENTER SARYA</t>
  </si>
  <si>
    <t>WAQAS WELDER CASH</t>
  </si>
  <si>
    <t>single entry of amount 100000 on Haji Nazeer Book</t>
  </si>
  <si>
    <t>single entry of amount 150000 on Haji Nazeer Book</t>
  </si>
  <si>
    <t>2144 old bill</t>
  </si>
  <si>
    <t>IRON 3 SUTAR</t>
  </si>
  <si>
    <t>TILE</t>
  </si>
  <si>
    <t xml:space="preserve">SHOPER FOR WALL </t>
  </si>
  <si>
    <t>MOLDING WORKS</t>
  </si>
  <si>
    <t>2 X</t>
  </si>
  <si>
    <t>3 X</t>
  </si>
  <si>
    <t>1 X</t>
  </si>
  <si>
    <t>WATER BORR</t>
  </si>
  <si>
    <t>5. FT BAJRI</t>
  </si>
  <si>
    <t>HARDWARE STUFF / KEEL ETC</t>
  </si>
  <si>
    <t>RATE 1170, 100 RS PURANY JAMA</t>
  </si>
  <si>
    <t>CHALK 2 BAG</t>
  </si>
  <si>
    <t>2 TORY PLASTER OF PARIS</t>
  </si>
  <si>
    <t>50 W</t>
  </si>
  <si>
    <t>THURSDAY 80 + 20</t>
  </si>
  <si>
    <t>EID</t>
  </si>
  <si>
    <t>BAMBOO</t>
  </si>
  <si>
    <t>ROPE</t>
  </si>
  <si>
    <t>RAKSHAW FAIR</t>
  </si>
  <si>
    <t>18 PHATTY</t>
  </si>
  <si>
    <t>6 BAMBOO</t>
  </si>
  <si>
    <t>BOND + FAIR</t>
  </si>
  <si>
    <t>4 X</t>
  </si>
  <si>
    <t xml:space="preserve">CEMENT - EVENING </t>
  </si>
  <si>
    <t>FROM LOADER</t>
  </si>
  <si>
    <t>GRINDER + BLADE</t>
  </si>
  <si>
    <t>6 X</t>
  </si>
  <si>
    <t>GRINDER ON PER DAY COST - START FROM 6TH OF MAY</t>
  </si>
  <si>
    <t>PARIS 1 BAG + BOND 2 X</t>
  </si>
  <si>
    <t>PER DAY</t>
  </si>
  <si>
    <t>4. BOND</t>
  </si>
  <si>
    <t>PHATTY FAIR</t>
  </si>
  <si>
    <t>MOLDING</t>
  </si>
  <si>
    <t>CEILING</t>
  </si>
  <si>
    <t>CEILING ADVANCE</t>
  </si>
  <si>
    <t>CEILING WORKS</t>
  </si>
  <si>
    <t>THURSDAY 30 + 8</t>
  </si>
  <si>
    <t>8000 FOR RORRI 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</si>
</sst>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.0_);_(* \(#,##0.0\);_(* &quot;-&quot;?_);_(@_)"/>
  </numFmts>
  <fonts count="2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0"/>
      <name val="Algerian"/>
      <family val="5"/>
    </font>
    <font>
      <b/>
      <sz val="28"/>
      <color theme="0"/>
      <name val="Algerian"/>
      <family val="5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4" fontId="2" fillId="0" borderId="7" xfId="0" applyNumberFormat="1" applyFont="1" applyBorder="1"/>
    <xf numFmtId="15" fontId="7" fillId="8" borderId="1" xfId="0" applyNumberFormat="1" applyFont="1" applyFill="1" applyBorder="1"/>
    <xf numFmtId="0" fontId="7" fillId="8" borderId="1" xfId="0" applyFont="1" applyFill="1" applyBorder="1"/>
    <xf numFmtId="43" fontId="7" fillId="8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11" fillId="0" borderId="0" xfId="0" applyFont="1"/>
    <xf numFmtId="0" fontId="0" fillId="7" borderId="1" xfId="0" applyFill="1" applyBorder="1"/>
    <xf numFmtId="164" fontId="5" fillId="0" borderId="1" xfId="0" applyNumberFormat="1" applyFont="1" applyBorder="1"/>
    <xf numFmtId="165" fontId="0" fillId="0" borderId="0" xfId="0" applyNumberFormat="1"/>
    <xf numFmtId="15" fontId="13" fillId="12" borderId="1" xfId="0" applyNumberFormat="1" applyFont="1" applyFill="1" applyBorder="1"/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/>
    <xf numFmtId="43" fontId="13" fillId="12" borderId="1" xfId="0" applyNumberFormat="1" applyFont="1" applyFill="1" applyBorder="1"/>
    <xf numFmtId="0" fontId="0" fillId="1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15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3" fontId="14" fillId="0" borderId="1" xfId="0" applyNumberFormat="1" applyFont="1" applyBorder="1"/>
    <xf numFmtId="43" fontId="14" fillId="7" borderId="1" xfId="0" applyNumberFormat="1" applyFont="1" applyFill="1" applyBorder="1"/>
    <xf numFmtId="0" fontId="15" fillId="0" borderId="1" xfId="0" applyFont="1" applyBorder="1"/>
    <xf numFmtId="15" fontId="7" fillId="13" borderId="1" xfId="0" applyNumberFormat="1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/>
    <xf numFmtId="43" fontId="7" fillId="13" borderId="1" xfId="0" applyNumberFormat="1" applyFont="1" applyFill="1" applyBorder="1"/>
    <xf numFmtId="15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43" fontId="2" fillId="14" borderId="1" xfId="0" applyNumberFormat="1" applyFont="1" applyFill="1" applyBorder="1"/>
    <xf numFmtId="15" fontId="7" fillId="15" borderId="1" xfId="0" applyNumberFormat="1" applyFont="1" applyFill="1" applyBorder="1"/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/>
    <xf numFmtId="43" fontId="7" fillId="15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43" fontId="16" fillId="0" borderId="1" xfId="0" applyNumberFormat="1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43" fontId="18" fillId="0" borderId="0" xfId="0" applyNumberFormat="1" applyFont="1"/>
    <xf numFmtId="43" fontId="0" fillId="0" borderId="0" xfId="0" applyNumberFormat="1" applyFont="1"/>
    <xf numFmtId="0" fontId="18" fillId="0" borderId="0" xfId="0" applyFont="1"/>
    <xf numFmtId="0" fontId="3" fillId="0" borderId="1" xfId="0" applyFont="1" applyBorder="1"/>
    <xf numFmtId="15" fontId="7" fillId="16" borderId="1" xfId="0" applyNumberFormat="1" applyFont="1" applyFill="1" applyBorder="1"/>
    <xf numFmtId="0" fontId="7" fillId="16" borderId="1" xfId="0" applyFont="1" applyFill="1" applyBorder="1" applyAlignment="1">
      <alignment horizontal="center"/>
    </xf>
    <xf numFmtId="0" fontId="7" fillId="16" borderId="1" xfId="0" applyFont="1" applyFill="1" applyBorder="1"/>
    <xf numFmtId="43" fontId="7" fillId="16" borderId="1" xfId="0" applyNumberFormat="1" applyFont="1" applyFill="1" applyBorder="1"/>
    <xf numFmtId="15" fontId="2" fillId="17" borderId="1" xfId="0" applyNumberFormat="1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/>
    <xf numFmtId="43" fontId="2" fillId="17" borderId="1" xfId="0" applyNumberFormat="1" applyFont="1" applyFill="1" applyBorder="1"/>
    <xf numFmtId="0" fontId="0" fillId="17" borderId="1" xfId="0" applyFill="1" applyBorder="1"/>
    <xf numFmtId="15" fontId="7" fillId="18" borderId="1" xfId="0" applyNumberFormat="1" applyFont="1" applyFill="1" applyBorder="1"/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/>
    <xf numFmtId="43" fontId="7" fillId="18" borderId="1" xfId="0" applyNumberFormat="1" applyFont="1" applyFill="1" applyBorder="1"/>
    <xf numFmtId="15" fontId="5" fillId="0" borderId="1" xfId="0" applyNumberFormat="1" applyFont="1" applyBorder="1"/>
    <xf numFmtId="0" fontId="3" fillId="0" borderId="1" xfId="0" applyNumberFormat="1" applyFont="1" applyBorder="1"/>
    <xf numFmtId="43" fontId="0" fillId="19" borderId="1" xfId="0" applyNumberFormat="1" applyFill="1" applyBorder="1"/>
    <xf numFmtId="15" fontId="2" fillId="19" borderId="1" xfId="0" applyNumberFormat="1" applyFont="1" applyFill="1" applyBorder="1"/>
    <xf numFmtId="0" fontId="2" fillId="19" borderId="1" xfId="0" applyFont="1" applyFill="1" applyBorder="1" applyAlignment="1">
      <alignment horizontal="center"/>
    </xf>
    <xf numFmtId="0" fontId="2" fillId="19" borderId="1" xfId="0" applyFont="1" applyFill="1" applyBorder="1"/>
    <xf numFmtId="43" fontId="2" fillId="19" borderId="1" xfId="0" applyNumberFormat="1" applyFont="1" applyFill="1" applyBorder="1"/>
    <xf numFmtId="0" fontId="6" fillId="19" borderId="1" xfId="0" applyFont="1" applyFill="1" applyBorder="1"/>
    <xf numFmtId="15" fontId="8" fillId="19" borderId="1" xfId="0" applyNumberFormat="1" applyFont="1" applyFill="1" applyBorder="1"/>
    <xf numFmtId="0" fontId="8" fillId="19" borderId="1" xfId="0" applyFont="1" applyFill="1" applyBorder="1" applyAlignment="1">
      <alignment horizontal="center"/>
    </xf>
    <xf numFmtId="0" fontId="8" fillId="19" borderId="1" xfId="0" applyFont="1" applyFill="1" applyBorder="1"/>
    <xf numFmtId="43" fontId="8" fillId="19" borderId="1" xfId="0" applyNumberFormat="1" applyFont="1" applyFill="1" applyBorder="1"/>
    <xf numFmtId="0" fontId="7" fillId="19" borderId="1" xfId="0" applyFont="1" applyFill="1" applyBorder="1"/>
    <xf numFmtId="15" fontId="2" fillId="9" borderId="1" xfId="0" applyNumberFormat="1" applyFont="1" applyFill="1" applyBorder="1"/>
    <xf numFmtId="0" fontId="0" fillId="20" borderId="1" xfId="0" applyFill="1" applyBorder="1"/>
    <xf numFmtId="15" fontId="2" fillId="20" borderId="1" xfId="0" applyNumberFormat="1" applyFont="1" applyFill="1" applyBorder="1"/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43" fontId="2" fillId="20" borderId="1" xfId="0" applyNumberFormat="1" applyFont="1" applyFill="1" applyBorder="1"/>
    <xf numFmtId="15" fontId="7" fillId="21" borderId="1" xfId="0" applyNumberFormat="1" applyFont="1" applyFill="1" applyBorder="1"/>
    <xf numFmtId="0" fontId="7" fillId="21" borderId="1" xfId="0" applyFont="1" applyFill="1" applyBorder="1" applyAlignment="1">
      <alignment horizontal="center"/>
    </xf>
    <xf numFmtId="0" fontId="7" fillId="21" borderId="1" xfId="0" applyFont="1" applyFill="1" applyBorder="1"/>
    <xf numFmtId="43" fontId="7" fillId="21" borderId="1" xfId="0" applyNumberFormat="1" applyFont="1" applyFill="1" applyBorder="1"/>
    <xf numFmtId="0" fontId="0" fillId="21" borderId="1" xfId="0" applyFill="1" applyBorder="1"/>
    <xf numFmtId="15" fontId="2" fillId="22" borderId="1" xfId="0" applyNumberFormat="1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43" fontId="2" fillId="22" borderId="1" xfId="0" applyNumberFormat="1" applyFont="1" applyFill="1" applyBorder="1"/>
    <xf numFmtId="0" fontId="0" fillId="11" borderId="1" xfId="0" applyFill="1" applyBorder="1"/>
    <xf numFmtId="43" fontId="5" fillId="0" borderId="1" xfId="0" applyNumberFormat="1" applyFont="1" applyFill="1" applyBorder="1"/>
    <xf numFmtId="15" fontId="2" fillId="11" borderId="1" xfId="0" applyNumberFormat="1" applyFont="1" applyFill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43" fontId="2" fillId="11" borderId="1" xfId="0" applyNumberFormat="1" applyFont="1" applyFill="1" applyBorder="1"/>
    <xf numFmtId="0" fontId="17" fillId="0" borderId="1" xfId="0" applyFont="1" applyBorder="1" applyAlignment="1"/>
    <xf numFmtId="0" fontId="6" fillId="0" borderId="1" xfId="0" applyFont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9" fillId="0" borderId="1" xfId="0" applyFont="1" applyBorder="1"/>
    <xf numFmtId="0" fontId="0" fillId="14" borderId="1" xfId="0" applyFill="1" applyBorder="1"/>
    <xf numFmtId="0" fontId="6" fillId="0" borderId="7" xfId="0" applyFont="1" applyBorder="1" applyAlignment="1">
      <alignment horizontal="left"/>
    </xf>
    <xf numFmtId="0" fontId="6" fillId="0" borderId="1" xfId="0" applyFont="1" applyBorder="1"/>
    <xf numFmtId="0" fontId="7" fillId="15" borderId="1" xfId="0" applyFont="1" applyFill="1" applyBorder="1" applyAlignment="1">
      <alignment horizontal="center" vertical="center"/>
    </xf>
    <xf numFmtId="15" fontId="8" fillId="7" borderId="1" xfId="0" applyNumberFormat="1" applyFont="1" applyFill="1" applyBorder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43" fontId="8" fillId="7" borderId="1" xfId="0" applyNumberFormat="1" applyFont="1" applyFill="1" applyBorder="1"/>
    <xf numFmtId="0" fontId="6" fillId="0" borderId="0" xfId="0" applyFont="1" applyBorder="1"/>
    <xf numFmtId="43" fontId="2" fillId="0" borderId="0" xfId="0" applyNumberFormat="1" applyFont="1" applyBorder="1"/>
    <xf numFmtId="0" fontId="0" fillId="25" borderId="1" xfId="0" applyFill="1" applyBorder="1"/>
    <xf numFmtId="15" fontId="8" fillId="25" borderId="1" xfId="0" applyNumberFormat="1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/>
    <xf numFmtId="43" fontId="2" fillId="25" borderId="1" xfId="0" applyNumberFormat="1" applyFont="1" applyFill="1" applyBorder="1"/>
    <xf numFmtId="164" fontId="5" fillId="9" borderId="1" xfId="0" applyNumberFormat="1" applyFont="1" applyFill="1" applyBorder="1"/>
    <xf numFmtId="0" fontId="5" fillId="9" borderId="1" xfId="0" applyNumberFormat="1" applyFont="1" applyFill="1" applyBorder="1"/>
    <xf numFmtId="43" fontId="5" fillId="9" borderId="1" xfId="0" applyNumberFormat="1" applyFont="1" applyFill="1" applyBorder="1"/>
    <xf numFmtId="164" fontId="5" fillId="14" borderId="1" xfId="0" applyNumberFormat="1" applyFont="1" applyFill="1" applyBorder="1"/>
    <xf numFmtId="0" fontId="5" fillId="14" borderId="1" xfId="0" applyNumberFormat="1" applyFont="1" applyFill="1" applyBorder="1"/>
    <xf numFmtId="43" fontId="5" fillId="14" borderId="1" xfId="0" applyNumberFormat="1" applyFont="1" applyFill="1" applyBorder="1"/>
    <xf numFmtId="164" fontId="5" fillId="23" borderId="1" xfId="0" applyNumberFormat="1" applyFont="1" applyFill="1" applyBorder="1"/>
    <xf numFmtId="0" fontId="5" fillId="23" borderId="1" xfId="0" applyNumberFormat="1" applyFont="1" applyFill="1" applyBorder="1"/>
    <xf numFmtId="43" fontId="5" fillId="23" borderId="1" xfId="0" applyNumberFormat="1" applyFont="1" applyFill="1" applyBorder="1"/>
    <xf numFmtId="0" fontId="5" fillId="0" borderId="1" xfId="0" applyNumberFormat="1" applyFont="1" applyBorder="1"/>
    <xf numFmtId="0" fontId="2" fillId="24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24" fillId="0" borderId="1" xfId="0" applyFont="1" applyBorder="1"/>
    <xf numFmtId="164" fontId="0" fillId="0" borderId="0" xfId="0" applyNumberFormat="1"/>
    <xf numFmtId="164" fontId="24" fillId="0" borderId="1" xfId="0" applyNumberFormat="1" applyFont="1" applyBorder="1"/>
    <xf numFmtId="164" fontId="6" fillId="0" borderId="1" xfId="0" applyNumberFormat="1" applyFont="1" applyBorder="1"/>
    <xf numFmtId="4" fontId="6" fillId="0" borderId="1" xfId="0" applyNumberFormat="1" applyFont="1" applyBorder="1"/>
    <xf numFmtId="0" fontId="6" fillId="20" borderId="1" xfId="0" applyFont="1" applyFill="1" applyBorder="1"/>
    <xf numFmtId="0" fontId="0" fillId="0" borderId="1" xfId="0" applyFill="1" applyBorder="1"/>
    <xf numFmtId="0" fontId="0" fillId="27" borderId="1" xfId="0" applyFill="1" applyBorder="1"/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7" fillId="15" borderId="9" xfId="0" applyFont="1" applyFill="1" applyBorder="1"/>
    <xf numFmtId="15" fontId="5" fillId="0" borderId="7" xfId="0" applyNumberFormat="1" applyFont="1" applyBorder="1"/>
    <xf numFmtId="0" fontId="6" fillId="0" borderId="7" xfId="0" applyFont="1" applyBorder="1" applyAlignment="1"/>
    <xf numFmtId="43" fontId="2" fillId="0" borderId="7" xfId="0" applyNumberFormat="1" applyFont="1" applyBorder="1"/>
    <xf numFmtId="15" fontId="5" fillId="0" borderId="2" xfId="0" applyNumberFormat="1" applyFont="1" applyBorder="1"/>
    <xf numFmtId="0" fontId="6" fillId="0" borderId="2" xfId="0" applyFont="1" applyBorder="1" applyAlignment="1"/>
    <xf numFmtId="43" fontId="2" fillId="0" borderId="2" xfId="0" applyNumberFormat="1" applyFont="1" applyBorder="1"/>
    <xf numFmtId="15" fontId="5" fillId="0" borderId="19" xfId="0" applyNumberFormat="1" applyFont="1" applyBorder="1"/>
    <xf numFmtId="0" fontId="6" fillId="0" borderId="20" xfId="0" applyFont="1" applyBorder="1" applyAlignment="1"/>
    <xf numFmtId="43" fontId="2" fillId="0" borderId="20" xfId="0" applyNumberFormat="1" applyFont="1" applyBorder="1"/>
    <xf numFmtId="43" fontId="2" fillId="0" borderId="21" xfId="0" applyNumberFormat="1" applyFont="1" applyBorder="1"/>
    <xf numFmtId="15" fontId="5" fillId="0" borderId="22" xfId="0" applyNumberFormat="1" applyFont="1" applyBorder="1"/>
    <xf numFmtId="43" fontId="2" fillId="0" borderId="23" xfId="0" applyNumberFormat="1" applyFont="1" applyBorder="1"/>
    <xf numFmtId="15" fontId="5" fillId="0" borderId="24" xfId="0" applyNumberFormat="1" applyFont="1" applyBorder="1"/>
    <xf numFmtId="0" fontId="6" fillId="0" borderId="25" xfId="0" applyFont="1" applyBorder="1" applyAlignment="1"/>
    <xf numFmtId="43" fontId="2" fillId="0" borderId="25" xfId="0" applyNumberFormat="1" applyFont="1" applyBorder="1"/>
    <xf numFmtId="43" fontId="2" fillId="0" borderId="26" xfId="0" applyNumberFormat="1" applyFont="1" applyBorder="1"/>
    <xf numFmtId="0" fontId="12" fillId="0" borderId="7" xfId="0" applyFont="1" applyBorder="1"/>
    <xf numFmtId="0" fontId="6" fillId="0" borderId="20" xfId="0" applyFont="1" applyBorder="1"/>
    <xf numFmtId="0" fontId="6" fillId="0" borderId="25" xfId="0" applyFont="1" applyBorder="1"/>
    <xf numFmtId="164" fontId="26" fillId="9" borderId="1" xfId="0" applyNumberFormat="1" applyFont="1" applyFill="1" applyBorder="1"/>
    <xf numFmtId="0" fontId="26" fillId="9" borderId="1" xfId="0" applyNumberFormat="1" applyFont="1" applyFill="1" applyBorder="1"/>
    <xf numFmtId="43" fontId="26" fillId="9" borderId="1" xfId="0" applyNumberFormat="1" applyFont="1" applyFill="1" applyBorder="1"/>
    <xf numFmtId="15" fontId="5" fillId="9" borderId="1" xfId="0" applyNumberFormat="1" applyFont="1" applyFill="1" applyBorder="1"/>
    <xf numFmtId="0" fontId="0" fillId="0" borderId="0" xfId="0" applyAlignment="1">
      <alignment horizontal="right"/>
    </xf>
    <xf numFmtId="15" fontId="7" fillId="27" borderId="1" xfId="0" applyNumberFormat="1" applyFont="1" applyFill="1" applyBorder="1"/>
    <xf numFmtId="0" fontId="7" fillId="27" borderId="1" xfId="0" applyFont="1" applyFill="1" applyBorder="1" applyAlignment="1">
      <alignment horizontal="center"/>
    </xf>
    <xf numFmtId="0" fontId="7" fillId="27" borderId="1" xfId="0" applyFont="1" applyFill="1" applyBorder="1"/>
    <xf numFmtId="43" fontId="7" fillId="27" borderId="1" xfId="0" applyNumberFormat="1" applyFont="1" applyFill="1" applyBorder="1"/>
    <xf numFmtId="0" fontId="3" fillId="0" borderId="7" xfId="0" applyFont="1" applyBorder="1" applyAlignment="1">
      <alignment horizontal="left" vertical="center"/>
    </xf>
    <xf numFmtId="0" fontId="27" fillId="0" borderId="0" xfId="0" applyFont="1"/>
    <xf numFmtId="15" fontId="7" fillId="7" borderId="1" xfId="0" applyNumberFormat="1" applyFont="1" applyFill="1" applyBorder="1"/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/>
    <xf numFmtId="0" fontId="7" fillId="7" borderId="1" xfId="0" applyFont="1" applyFill="1" applyBorder="1"/>
    <xf numFmtId="43" fontId="7" fillId="7" borderId="1" xfId="0" applyNumberFormat="1" applyFont="1" applyFill="1" applyBorder="1"/>
    <xf numFmtId="14" fontId="0" fillId="0" borderId="0" xfId="0" applyNumberFormat="1"/>
    <xf numFmtId="43" fontId="0" fillId="0" borderId="1" xfId="0" applyNumberFormat="1" applyBorder="1"/>
    <xf numFmtId="0" fontId="6" fillId="0" borderId="1" xfId="0" applyNumberFormat="1" applyFont="1" applyBorder="1"/>
    <xf numFmtId="0" fontId="24" fillId="0" borderId="1" xfId="0" applyFont="1" applyFill="1" applyBorder="1"/>
    <xf numFmtId="0" fontId="24" fillId="20" borderId="1" xfId="0" applyFont="1" applyFill="1" applyBorder="1"/>
    <xf numFmtId="15" fontId="2" fillId="28" borderId="1" xfId="0" applyNumberFormat="1" applyFont="1" applyFill="1" applyBorder="1"/>
    <xf numFmtId="0" fontId="2" fillId="28" borderId="1" xfId="0" applyFont="1" applyFill="1" applyBorder="1" applyAlignment="1">
      <alignment horizontal="center"/>
    </xf>
    <xf numFmtId="0" fontId="2" fillId="28" borderId="1" xfId="0" applyFont="1" applyFill="1" applyBorder="1"/>
    <xf numFmtId="43" fontId="2" fillId="28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25" fillId="26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/>
    </xf>
    <xf numFmtId="0" fontId="21" fillId="11" borderId="10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21" fillId="11" borderId="18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/>
    </xf>
  </cellXfs>
  <cellStyles count="1">
    <cellStyle name="Normal" xfId="0" builtinId="0"/>
  </cellStyles>
  <dxfs count="1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8"/>
  <sheetViews>
    <sheetView tabSelected="1" topLeftCell="A298" zoomScale="77" zoomScaleNormal="90" workbookViewId="0">
      <selection activeCell="H316" activeCellId="1" sqref="H308 H316"/>
    </sheetView>
  </sheetViews>
  <sheetFormatPr defaultRowHeight="14.4" x14ac:dyDescent="0.3"/>
  <cols>
    <col min="2" max="2" width="16.44140625" bestFit="1" customWidth="1"/>
    <col min="3" max="3" width="11.21875" style="44" customWidth="1"/>
    <col min="4" max="4" width="37.6640625" bestFit="1" customWidth="1"/>
    <col min="5" max="5" width="9.77734375" customWidth="1"/>
    <col min="6" max="7" width="12.44140625" customWidth="1"/>
    <col min="8" max="8" width="19.6640625" bestFit="1" customWidth="1"/>
    <col min="9" max="9" width="21.6640625" customWidth="1"/>
    <col min="10" max="10" width="16.109375" bestFit="1" customWidth="1"/>
    <col min="11" max="11" width="21.109375" bestFit="1" customWidth="1"/>
    <col min="12" max="12" width="17.21875" customWidth="1"/>
    <col min="13" max="13" width="16.88671875" customWidth="1"/>
    <col min="14" max="14" width="10.33203125" customWidth="1"/>
    <col min="15" max="15" width="17.109375" bestFit="1" customWidth="1"/>
    <col min="16" max="17" width="10.109375" bestFit="1" customWidth="1"/>
    <col min="18" max="18" width="12.44140625" bestFit="1" customWidth="1"/>
    <col min="19" max="19" width="9.21875" bestFit="1" customWidth="1"/>
    <col min="20" max="20" width="13.33203125" customWidth="1"/>
  </cols>
  <sheetData>
    <row r="1" spans="2:20" ht="18" x14ac:dyDescent="0.35">
      <c r="K1" s="54" t="s">
        <v>40</v>
      </c>
      <c r="L1" s="55" t="s">
        <v>45</v>
      </c>
      <c r="M1" s="55" t="s">
        <v>43</v>
      </c>
      <c r="N1" s="55" t="s">
        <v>49</v>
      </c>
      <c r="O1" s="54" t="s">
        <v>42</v>
      </c>
    </row>
    <row r="2" spans="2:20" ht="21" x14ac:dyDescent="0.4">
      <c r="K2" s="3">
        <v>1</v>
      </c>
      <c r="L2" s="1" t="s">
        <v>36</v>
      </c>
      <c r="M2" s="140"/>
      <c r="N2" s="65">
        <f t="shared" ref="N2:N19" si="0">SUMIF($C$2:$C$1000, K2, $E$2:$E$1000)</f>
        <v>3035</v>
      </c>
      <c r="O2" s="57">
        <f t="shared" ref="O2:O21" si="1">SUMIF($C$2:$C$1000, K2, $H$2:$H$1000)</f>
        <v>382931</v>
      </c>
      <c r="P2" t="s">
        <v>52</v>
      </c>
      <c r="R2" s="240"/>
      <c r="S2" s="240"/>
      <c r="T2" s="240"/>
    </row>
    <row r="3" spans="2:20" ht="21" x14ac:dyDescent="0.4">
      <c r="B3" s="241" t="s">
        <v>4</v>
      </c>
      <c r="C3" s="241"/>
      <c r="D3" s="241"/>
      <c r="E3" s="241"/>
      <c r="F3" s="241"/>
      <c r="G3" s="241"/>
      <c r="H3" s="241"/>
      <c r="I3" s="241"/>
      <c r="K3" s="3">
        <v>2</v>
      </c>
      <c r="L3" s="1" t="s">
        <v>10</v>
      </c>
      <c r="M3" s="58"/>
      <c r="N3" s="65">
        <f t="shared" si="0"/>
        <v>16</v>
      </c>
      <c r="O3" s="57">
        <f t="shared" si="1"/>
        <v>350500</v>
      </c>
    </row>
    <row r="4" spans="2:20" ht="21" x14ac:dyDescent="0.4">
      <c r="B4" s="241"/>
      <c r="C4" s="241"/>
      <c r="D4" s="241"/>
      <c r="E4" s="241"/>
      <c r="F4" s="241"/>
      <c r="G4" s="241"/>
      <c r="H4" s="241"/>
      <c r="I4" s="241"/>
      <c r="K4" s="3">
        <v>3</v>
      </c>
      <c r="L4" s="1" t="s">
        <v>24</v>
      </c>
      <c r="M4" s="59"/>
      <c r="N4" s="65">
        <f t="shared" si="0"/>
        <v>2250</v>
      </c>
      <c r="O4" s="57">
        <f t="shared" si="1"/>
        <v>2736675</v>
      </c>
      <c r="P4" s="20">
        <f>O4/N4</f>
        <v>1216.3</v>
      </c>
      <c r="R4" s="89"/>
    </row>
    <row r="5" spans="2:20" ht="21" x14ac:dyDescent="0.4">
      <c r="B5" s="50" t="s">
        <v>0</v>
      </c>
      <c r="C5" s="50" t="s">
        <v>40</v>
      </c>
      <c r="D5" s="50" t="s">
        <v>1</v>
      </c>
      <c r="E5" s="50" t="s">
        <v>48</v>
      </c>
      <c r="F5" s="50" t="s">
        <v>27</v>
      </c>
      <c r="G5" s="50" t="s">
        <v>28</v>
      </c>
      <c r="H5" s="50" t="s">
        <v>2</v>
      </c>
      <c r="I5" s="50" t="s">
        <v>3</v>
      </c>
      <c r="K5" s="3">
        <v>4</v>
      </c>
      <c r="L5" s="60" t="s">
        <v>25</v>
      </c>
      <c r="M5" s="61"/>
      <c r="N5" s="65">
        <f t="shared" si="0"/>
        <v>16</v>
      </c>
      <c r="O5" s="57">
        <f t="shared" si="1"/>
        <v>44200</v>
      </c>
    </row>
    <row r="6" spans="2:20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5">
        <f t="shared" si="0"/>
        <v>0</v>
      </c>
      <c r="O6" s="57">
        <f t="shared" si="1"/>
        <v>0</v>
      </c>
    </row>
    <row r="7" spans="2:20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0" t="s">
        <v>29</v>
      </c>
      <c r="M7" s="62"/>
      <c r="N7" s="65">
        <f t="shared" si="0"/>
        <v>0</v>
      </c>
      <c r="O7" s="57">
        <f t="shared" si="1"/>
        <v>103000</v>
      </c>
    </row>
    <row r="8" spans="2:20" ht="21" x14ac:dyDescent="0.4">
      <c r="B8" s="31">
        <v>45113</v>
      </c>
      <c r="C8" s="32">
        <v>5</v>
      </c>
      <c r="D8" s="33" t="s">
        <v>9</v>
      </c>
      <c r="E8" s="33"/>
      <c r="F8" s="33"/>
      <c r="G8" s="33"/>
      <c r="H8" s="34">
        <v>10000</v>
      </c>
      <c r="I8" s="11">
        <f t="shared" ref="I8:I67" si="2">I7+H8</f>
        <v>221000</v>
      </c>
      <c r="K8" s="3">
        <v>6</v>
      </c>
      <c r="L8" s="1" t="s">
        <v>34</v>
      </c>
      <c r="M8" s="63"/>
      <c r="N8" s="65">
        <f t="shared" si="0"/>
        <v>0</v>
      </c>
      <c r="O8" s="57">
        <f t="shared" si="1"/>
        <v>1705100</v>
      </c>
      <c r="P8" s="244" t="s">
        <v>75</v>
      </c>
      <c r="Q8" s="239"/>
    </row>
    <row r="9" spans="2:20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>
        <v>7</v>
      </c>
      <c r="L9" s="1" t="s">
        <v>56</v>
      </c>
      <c r="M9" s="72"/>
      <c r="N9" s="65">
        <f t="shared" si="0"/>
        <v>7531.1999999999989</v>
      </c>
      <c r="O9" s="57">
        <f t="shared" si="1"/>
        <v>4079898.66</v>
      </c>
    </row>
    <row r="10" spans="2:20" ht="21" x14ac:dyDescent="0.4">
      <c r="B10" s="17">
        <v>45113</v>
      </c>
      <c r="C10" s="45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>
        <v>8</v>
      </c>
      <c r="L10" s="74" t="s">
        <v>14</v>
      </c>
      <c r="M10" s="1"/>
      <c r="N10" s="65">
        <f t="shared" si="0"/>
        <v>4</v>
      </c>
      <c r="O10" s="57">
        <f t="shared" si="1"/>
        <v>120980</v>
      </c>
    </row>
    <row r="11" spans="2:20" ht="21" x14ac:dyDescent="0.4">
      <c r="B11" s="17">
        <v>45115</v>
      </c>
      <c r="C11" s="45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>
        <v>9</v>
      </c>
      <c r="L11" s="1" t="s">
        <v>85</v>
      </c>
      <c r="M11" s="119"/>
      <c r="N11" s="65">
        <f t="shared" si="0"/>
        <v>156</v>
      </c>
      <c r="O11" s="57">
        <f t="shared" si="1"/>
        <v>202805</v>
      </c>
    </row>
    <row r="12" spans="2:20" ht="21" x14ac:dyDescent="0.4">
      <c r="B12" s="120">
        <v>45116</v>
      </c>
      <c r="C12" s="121">
        <v>9</v>
      </c>
      <c r="D12" s="122" t="s">
        <v>12</v>
      </c>
      <c r="E12" s="122"/>
      <c r="F12" s="122"/>
      <c r="G12" s="122"/>
      <c r="H12" s="123">
        <v>17000</v>
      </c>
      <c r="I12" s="11">
        <f t="shared" si="2"/>
        <v>273000</v>
      </c>
      <c r="J12" s="20"/>
      <c r="K12" s="103">
        <v>10</v>
      </c>
      <c r="L12" s="74" t="s">
        <v>106</v>
      </c>
      <c r="M12" s="112"/>
      <c r="N12" s="65">
        <f t="shared" si="0"/>
        <v>0</v>
      </c>
      <c r="O12" s="57">
        <f t="shared" si="1"/>
        <v>345000</v>
      </c>
    </row>
    <row r="13" spans="2:20" ht="21" x14ac:dyDescent="0.4">
      <c r="B13" s="17">
        <v>45117</v>
      </c>
      <c r="C13" s="45">
        <v>3</v>
      </c>
      <c r="D13" s="18" t="s">
        <v>11</v>
      </c>
      <c r="E13" s="30">
        <v>5</v>
      </c>
      <c r="F13" s="30">
        <v>1140</v>
      </c>
      <c r="G13" s="30">
        <v>200</v>
      </c>
      <c r="H13" s="21">
        <f>(E13*F13)+G13</f>
        <v>5900</v>
      </c>
      <c r="I13" s="11">
        <f t="shared" si="2"/>
        <v>278900</v>
      </c>
      <c r="K13" s="118">
        <v>11</v>
      </c>
      <c r="L13" s="1" t="s">
        <v>130</v>
      </c>
      <c r="M13" s="56"/>
      <c r="N13" s="65">
        <f t="shared" si="0"/>
        <v>0</v>
      </c>
      <c r="O13" s="57">
        <f t="shared" si="1"/>
        <v>19450</v>
      </c>
    </row>
    <row r="14" spans="2:20" ht="21" x14ac:dyDescent="0.4">
      <c r="B14" s="120">
        <v>45117</v>
      </c>
      <c r="C14" s="121">
        <v>9</v>
      </c>
      <c r="D14" s="124" t="s">
        <v>13</v>
      </c>
      <c r="E14" s="124"/>
      <c r="F14" s="124"/>
      <c r="G14" s="124"/>
      <c r="H14" s="123">
        <v>2400</v>
      </c>
      <c r="I14" s="11">
        <f t="shared" si="2"/>
        <v>281300</v>
      </c>
      <c r="K14" s="118">
        <v>12</v>
      </c>
      <c r="L14" s="1" t="s">
        <v>132</v>
      </c>
      <c r="M14" s="131"/>
      <c r="N14" s="65">
        <f t="shared" si="0"/>
        <v>7</v>
      </c>
      <c r="O14" s="57">
        <f t="shared" si="1"/>
        <v>138300</v>
      </c>
    </row>
    <row r="15" spans="2:20" ht="21" x14ac:dyDescent="0.4">
      <c r="B15" s="17">
        <v>45117</v>
      </c>
      <c r="C15" s="45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118">
        <v>13</v>
      </c>
      <c r="L15" s="1" t="s">
        <v>156</v>
      </c>
      <c r="M15" s="145"/>
      <c r="N15" s="65">
        <f t="shared" si="0"/>
        <v>13000</v>
      </c>
      <c r="O15" s="57">
        <f t="shared" si="1"/>
        <v>1069000</v>
      </c>
      <c r="P15" s="20"/>
    </row>
    <row r="16" spans="2:20" ht="21" x14ac:dyDescent="0.4">
      <c r="B16" s="75">
        <v>45117</v>
      </c>
      <c r="C16" s="76">
        <v>8</v>
      </c>
      <c r="D16" s="77" t="s">
        <v>14</v>
      </c>
      <c r="E16" s="77"/>
      <c r="F16" s="77"/>
      <c r="G16" s="77"/>
      <c r="H16" s="78">
        <v>3800</v>
      </c>
      <c r="I16" s="11">
        <f t="shared" si="2"/>
        <v>296600</v>
      </c>
      <c r="K16" s="118">
        <v>14</v>
      </c>
      <c r="L16" s="1" t="s">
        <v>160</v>
      </c>
      <c r="M16" s="156"/>
      <c r="N16" s="65">
        <f t="shared" si="0"/>
        <v>300</v>
      </c>
      <c r="O16" s="146">
        <f t="shared" si="1"/>
        <v>60500</v>
      </c>
    </row>
    <row r="17" spans="2:17" ht="21" x14ac:dyDescent="0.4">
      <c r="B17" s="130">
        <v>45117</v>
      </c>
      <c r="C17" s="49">
        <v>11</v>
      </c>
      <c r="D17" s="41" t="s">
        <v>16</v>
      </c>
      <c r="E17" s="41"/>
      <c r="F17" s="41"/>
      <c r="G17" s="41"/>
      <c r="H17" s="42">
        <v>700</v>
      </c>
      <c r="I17" s="11">
        <f t="shared" si="2"/>
        <v>297300</v>
      </c>
      <c r="K17" s="118">
        <v>15</v>
      </c>
      <c r="L17" s="1" t="s">
        <v>199</v>
      </c>
      <c r="M17" s="166"/>
      <c r="N17" s="65">
        <f t="shared" si="0"/>
        <v>0</v>
      </c>
      <c r="O17" s="146">
        <f t="shared" si="1"/>
        <v>22100</v>
      </c>
    </row>
    <row r="18" spans="2:17" ht="21" x14ac:dyDescent="0.4">
      <c r="B18" s="120">
        <v>45117</v>
      </c>
      <c r="C18" s="121">
        <v>9</v>
      </c>
      <c r="D18" s="122" t="s">
        <v>18</v>
      </c>
      <c r="E18" s="122"/>
      <c r="F18" s="122"/>
      <c r="G18" s="122"/>
      <c r="H18" s="123">
        <v>2500</v>
      </c>
      <c r="I18" s="11">
        <f t="shared" si="2"/>
        <v>299800</v>
      </c>
      <c r="K18" s="118">
        <v>16</v>
      </c>
      <c r="L18" s="1" t="s">
        <v>205</v>
      </c>
      <c r="M18" s="1"/>
      <c r="N18" s="65">
        <f t="shared" si="0"/>
        <v>0</v>
      </c>
      <c r="O18" s="146">
        <f t="shared" si="1"/>
        <v>325000</v>
      </c>
    </row>
    <row r="19" spans="2:17" ht="21" x14ac:dyDescent="0.4">
      <c r="B19" s="35">
        <v>45117</v>
      </c>
      <c r="C19" s="32">
        <v>5</v>
      </c>
      <c r="D19" s="33" t="s">
        <v>9</v>
      </c>
      <c r="E19" s="33"/>
      <c r="F19" s="33"/>
      <c r="G19" s="33"/>
      <c r="H19" s="34">
        <v>15000</v>
      </c>
      <c r="I19" s="11">
        <f t="shared" si="2"/>
        <v>314800</v>
      </c>
      <c r="K19" s="118">
        <v>17</v>
      </c>
      <c r="L19" s="189" t="s">
        <v>207</v>
      </c>
      <c r="M19" s="190"/>
      <c r="N19" s="65">
        <f t="shared" si="0"/>
        <v>0</v>
      </c>
      <c r="O19" s="146">
        <f t="shared" si="1"/>
        <v>501050</v>
      </c>
    </row>
    <row r="20" spans="2:17" ht="21" x14ac:dyDescent="0.4">
      <c r="B20" s="120">
        <v>45118</v>
      </c>
      <c r="C20" s="121">
        <v>9</v>
      </c>
      <c r="D20" s="122" t="s">
        <v>15</v>
      </c>
      <c r="E20" s="122"/>
      <c r="F20" s="122"/>
      <c r="G20" s="122"/>
      <c r="H20" s="123">
        <v>1260</v>
      </c>
      <c r="I20" s="11">
        <f t="shared" si="2"/>
        <v>316060</v>
      </c>
      <c r="K20" s="118">
        <v>18</v>
      </c>
      <c r="L20" s="189" t="s">
        <v>249</v>
      </c>
      <c r="M20" s="230"/>
      <c r="N20" s="230"/>
      <c r="O20" s="146">
        <v>650000</v>
      </c>
    </row>
    <row r="21" spans="2:17" ht="21" x14ac:dyDescent="0.4">
      <c r="B21" s="120">
        <v>45118</v>
      </c>
      <c r="C21" s="121">
        <v>9</v>
      </c>
      <c r="D21" s="122" t="s">
        <v>17</v>
      </c>
      <c r="E21" s="122"/>
      <c r="F21" s="122"/>
      <c r="G21" s="122"/>
      <c r="H21" s="123">
        <v>1960</v>
      </c>
      <c r="I21" s="11">
        <f t="shared" si="2"/>
        <v>318020</v>
      </c>
      <c r="K21" s="231">
        <v>19</v>
      </c>
      <c r="L21" s="232" t="s">
        <v>250</v>
      </c>
      <c r="M21" s="233"/>
      <c r="N21" s="183"/>
      <c r="O21" s="146">
        <f t="shared" si="1"/>
        <v>100000</v>
      </c>
    </row>
    <row r="22" spans="2:17" ht="21" x14ac:dyDescent="0.4">
      <c r="B22" s="120">
        <v>45118</v>
      </c>
      <c r="C22" s="121">
        <v>9</v>
      </c>
      <c r="D22" s="124" t="s">
        <v>13</v>
      </c>
      <c r="E22" s="124"/>
      <c r="F22" s="124"/>
      <c r="G22" s="124"/>
      <c r="H22" s="123">
        <v>4500</v>
      </c>
      <c r="I22" s="11">
        <f t="shared" si="2"/>
        <v>322520</v>
      </c>
      <c r="P22" s="20"/>
    </row>
    <row r="23" spans="2:17" ht="21" x14ac:dyDescent="0.4">
      <c r="B23" s="120">
        <v>45118</v>
      </c>
      <c r="C23" s="121">
        <v>9</v>
      </c>
      <c r="D23" s="122" t="s">
        <v>18</v>
      </c>
      <c r="E23" s="122"/>
      <c r="F23" s="122"/>
      <c r="G23" s="122"/>
      <c r="H23" s="123">
        <v>3500</v>
      </c>
      <c r="I23" s="11">
        <f t="shared" si="2"/>
        <v>326020</v>
      </c>
      <c r="Q23" s="20"/>
    </row>
    <row r="24" spans="2:17" ht="21" x14ac:dyDescent="0.4">
      <c r="B24" s="130">
        <v>45118</v>
      </c>
      <c r="C24" s="49">
        <v>11</v>
      </c>
      <c r="D24" s="41" t="s">
        <v>16</v>
      </c>
      <c r="E24" s="41"/>
      <c r="F24" s="41"/>
      <c r="G24" s="41"/>
      <c r="H24" s="42">
        <v>400</v>
      </c>
      <c r="I24" s="11">
        <f t="shared" si="2"/>
        <v>326420</v>
      </c>
      <c r="J24" s="20"/>
    </row>
    <row r="25" spans="2:17" ht="21" x14ac:dyDescent="0.4">
      <c r="B25" s="130">
        <v>45119</v>
      </c>
      <c r="C25" s="49">
        <v>11</v>
      </c>
      <c r="D25" s="41" t="s">
        <v>16</v>
      </c>
      <c r="E25" s="41"/>
      <c r="F25" s="41"/>
      <c r="G25" s="41"/>
      <c r="H25" s="42">
        <v>600</v>
      </c>
      <c r="I25" s="11">
        <f t="shared" si="2"/>
        <v>327020</v>
      </c>
    </row>
    <row r="26" spans="2:17" ht="21" x14ac:dyDescent="0.4">
      <c r="B26" s="120">
        <v>45120</v>
      </c>
      <c r="C26" s="121">
        <v>9</v>
      </c>
      <c r="D26" s="122" t="s">
        <v>19</v>
      </c>
      <c r="E26" s="122"/>
      <c r="F26" s="122"/>
      <c r="G26" s="122"/>
      <c r="H26" s="123">
        <v>3100</v>
      </c>
      <c r="I26" s="11">
        <f t="shared" si="2"/>
        <v>330120</v>
      </c>
    </row>
    <row r="27" spans="2:17" ht="21" x14ac:dyDescent="0.4">
      <c r="B27" s="120">
        <v>45120</v>
      </c>
      <c r="C27" s="121">
        <v>9</v>
      </c>
      <c r="D27" s="122" t="s">
        <v>20</v>
      </c>
      <c r="E27" s="122">
        <v>3</v>
      </c>
      <c r="F27" s="122">
        <v>3700</v>
      </c>
      <c r="G27" s="122">
        <v>225</v>
      </c>
      <c r="H27" s="123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5">
        <v>45120</v>
      </c>
      <c r="C28" s="32">
        <v>5</v>
      </c>
      <c r="D28" s="33" t="s">
        <v>9</v>
      </c>
      <c r="E28" s="33"/>
      <c r="F28" s="33"/>
      <c r="G28" s="33"/>
      <c r="H28" s="34">
        <v>25000</v>
      </c>
      <c r="I28" s="11">
        <f t="shared" si="2"/>
        <v>366445</v>
      </c>
    </row>
    <row r="29" spans="2:17" ht="21" x14ac:dyDescent="0.4">
      <c r="B29" s="130">
        <v>45120</v>
      </c>
      <c r="C29" s="49">
        <v>11</v>
      </c>
      <c r="D29" s="41" t="s">
        <v>16</v>
      </c>
      <c r="E29" s="41"/>
      <c r="F29" s="41"/>
      <c r="G29" s="41"/>
      <c r="H29" s="42">
        <v>1400</v>
      </c>
      <c r="I29" s="11">
        <f t="shared" si="2"/>
        <v>367845</v>
      </c>
      <c r="J29" s="20"/>
    </row>
    <row r="30" spans="2:17" ht="21" x14ac:dyDescent="0.4">
      <c r="B30" s="29">
        <v>45122</v>
      </c>
      <c r="C30" s="46">
        <v>4</v>
      </c>
      <c r="D30" s="24" t="s">
        <v>21</v>
      </c>
      <c r="E30" s="24">
        <v>1</v>
      </c>
      <c r="F30" s="24"/>
      <c r="G30" s="24"/>
      <c r="H30" s="25">
        <v>2000</v>
      </c>
      <c r="I30" s="11">
        <f t="shared" si="2"/>
        <v>369845</v>
      </c>
    </row>
    <row r="31" spans="2:17" ht="21" x14ac:dyDescent="0.4">
      <c r="B31" s="120">
        <v>45122</v>
      </c>
      <c r="C31" s="121">
        <v>9</v>
      </c>
      <c r="D31" s="122" t="s">
        <v>22</v>
      </c>
      <c r="E31" s="122"/>
      <c r="F31" s="122"/>
      <c r="G31" s="122"/>
      <c r="H31" s="123">
        <v>1300</v>
      </c>
      <c r="I31" s="11">
        <f t="shared" si="2"/>
        <v>371145</v>
      </c>
    </row>
    <row r="32" spans="2:17" ht="21" x14ac:dyDescent="0.4">
      <c r="B32" s="120">
        <v>45122</v>
      </c>
      <c r="C32" s="121">
        <v>9</v>
      </c>
      <c r="D32" s="122" t="s">
        <v>23</v>
      </c>
      <c r="E32" s="122"/>
      <c r="F32" s="122"/>
      <c r="G32" s="122"/>
      <c r="H32" s="123">
        <v>4860</v>
      </c>
      <c r="I32" s="11">
        <f t="shared" si="2"/>
        <v>376005</v>
      </c>
      <c r="J32" s="20"/>
    </row>
    <row r="33" spans="2:12" ht="21" x14ac:dyDescent="0.4">
      <c r="B33" s="120">
        <v>45124</v>
      </c>
      <c r="C33" s="121">
        <v>9</v>
      </c>
      <c r="D33" s="122" t="s">
        <v>19</v>
      </c>
      <c r="E33" s="122"/>
      <c r="F33" s="122"/>
      <c r="G33" s="122"/>
      <c r="H33" s="123">
        <v>1400</v>
      </c>
      <c r="I33" s="11">
        <f t="shared" si="2"/>
        <v>377405</v>
      </c>
    </row>
    <row r="34" spans="2:12" ht="21" x14ac:dyDescent="0.4">
      <c r="B34" s="26">
        <v>45125</v>
      </c>
      <c r="C34" s="47">
        <v>3</v>
      </c>
      <c r="D34" s="27" t="s">
        <v>11</v>
      </c>
      <c r="E34" s="27">
        <v>5</v>
      </c>
      <c r="F34" s="27">
        <v>1120</v>
      </c>
      <c r="G34" s="27">
        <v>100</v>
      </c>
      <c r="H34" s="28">
        <f>(E34*F34)+G34</f>
        <v>5700</v>
      </c>
      <c r="I34" s="11">
        <f t="shared" si="2"/>
        <v>383105</v>
      </c>
    </row>
    <row r="35" spans="2:12" ht="21" x14ac:dyDescent="0.4">
      <c r="B35" s="120">
        <v>45125</v>
      </c>
      <c r="C35" s="121">
        <v>9</v>
      </c>
      <c r="D35" s="122" t="s">
        <v>26</v>
      </c>
      <c r="E35" s="122">
        <v>25</v>
      </c>
      <c r="F35" s="122">
        <v>140</v>
      </c>
      <c r="G35" s="122">
        <v>300</v>
      </c>
      <c r="H35" s="123">
        <f>(E35*F35)+G35</f>
        <v>3800</v>
      </c>
      <c r="I35" s="11">
        <f t="shared" si="2"/>
        <v>386905</v>
      </c>
    </row>
    <row r="36" spans="2:12" ht="21" x14ac:dyDescent="0.4">
      <c r="B36" s="35">
        <v>45125</v>
      </c>
      <c r="C36" s="32">
        <v>5</v>
      </c>
      <c r="D36" s="33" t="s">
        <v>9</v>
      </c>
      <c r="E36" s="33"/>
      <c r="F36" s="33"/>
      <c r="G36" s="33"/>
      <c r="H36" s="34">
        <v>10000</v>
      </c>
      <c r="I36" s="11">
        <f t="shared" si="2"/>
        <v>396905</v>
      </c>
    </row>
    <row r="37" spans="2:12" ht="21" x14ac:dyDescent="0.4">
      <c r="B37" s="38">
        <v>45126</v>
      </c>
      <c r="C37" s="48">
        <v>6</v>
      </c>
      <c r="D37" s="39" t="s">
        <v>32</v>
      </c>
      <c r="E37" s="39"/>
      <c r="F37" s="39"/>
      <c r="G37" s="39"/>
      <c r="H37" s="40">
        <v>40000</v>
      </c>
      <c r="I37" s="11">
        <f t="shared" si="2"/>
        <v>436905</v>
      </c>
    </row>
    <row r="38" spans="2:12" ht="21" x14ac:dyDescent="0.4">
      <c r="B38" s="136">
        <v>45126</v>
      </c>
      <c r="C38" s="137">
        <v>1</v>
      </c>
      <c r="D38" s="138" t="s">
        <v>35</v>
      </c>
      <c r="E38" s="138">
        <v>1000</v>
      </c>
      <c r="F38" s="138">
        <v>124</v>
      </c>
      <c r="G38" s="138"/>
      <c r="H38" s="139">
        <f t="shared" ref="H38:H74" si="3">(E38*F38)+G38</f>
        <v>124000</v>
      </c>
      <c r="I38" s="11">
        <f t="shared" si="2"/>
        <v>560905</v>
      </c>
    </row>
    <row r="39" spans="2:12" ht="21" x14ac:dyDescent="0.4">
      <c r="B39" s="26">
        <v>45127</v>
      </c>
      <c r="C39" s="47">
        <v>3</v>
      </c>
      <c r="D39" s="27" t="s">
        <v>11</v>
      </c>
      <c r="E39" s="27">
        <v>10</v>
      </c>
      <c r="F39" s="27">
        <v>1120</v>
      </c>
      <c r="G39" s="27">
        <v>250</v>
      </c>
      <c r="H39" s="28">
        <f t="shared" si="3"/>
        <v>11450</v>
      </c>
      <c r="I39" s="11">
        <f t="shared" si="2"/>
        <v>572355</v>
      </c>
    </row>
    <row r="40" spans="2:12" ht="21" x14ac:dyDescent="0.4">
      <c r="B40" s="120">
        <v>45127</v>
      </c>
      <c r="C40" s="121">
        <v>9</v>
      </c>
      <c r="D40" s="122" t="s">
        <v>37</v>
      </c>
      <c r="E40" s="122">
        <v>120</v>
      </c>
      <c r="F40" s="122">
        <v>62.5</v>
      </c>
      <c r="G40" s="122"/>
      <c r="H40" s="123">
        <f t="shared" si="3"/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3" t="s">
        <v>38</v>
      </c>
      <c r="E41" s="3"/>
      <c r="F41" s="3"/>
      <c r="G41" s="3"/>
      <c r="H41" s="36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6">
        <f t="shared" si="3"/>
        <v>480</v>
      </c>
      <c r="I42" s="11">
        <f t="shared" si="2"/>
        <v>611335</v>
      </c>
    </row>
    <row r="43" spans="2:12" ht="21" x14ac:dyDescent="0.4">
      <c r="B43" s="120">
        <v>45128</v>
      </c>
      <c r="C43" s="121">
        <v>9</v>
      </c>
      <c r="D43" s="122" t="s">
        <v>41</v>
      </c>
      <c r="E43" s="122"/>
      <c r="F43" s="122"/>
      <c r="G43" s="122"/>
      <c r="H43" s="123">
        <v>4000</v>
      </c>
      <c r="I43" s="11">
        <f t="shared" si="2"/>
        <v>615335</v>
      </c>
    </row>
    <row r="44" spans="2:12" ht="21" x14ac:dyDescent="0.4">
      <c r="B44" s="130">
        <v>45128</v>
      </c>
      <c r="C44" s="49">
        <v>11</v>
      </c>
      <c r="D44" s="41" t="s">
        <v>44</v>
      </c>
      <c r="E44" s="41"/>
      <c r="F44" s="41"/>
      <c r="G44" s="41"/>
      <c r="H44" s="42">
        <v>2000</v>
      </c>
      <c r="I44" s="11">
        <f t="shared" si="2"/>
        <v>617335</v>
      </c>
      <c r="J44" s="64" t="s">
        <v>46</v>
      </c>
      <c r="K44" s="67">
        <v>100000</v>
      </c>
      <c r="L44" t="s">
        <v>47</v>
      </c>
    </row>
    <row r="45" spans="2:12" ht="21" x14ac:dyDescent="0.4">
      <c r="B45" s="26">
        <v>45131</v>
      </c>
      <c r="C45" s="47">
        <v>3</v>
      </c>
      <c r="D45" s="27" t="s">
        <v>11</v>
      </c>
      <c r="E45" s="27">
        <v>10</v>
      </c>
      <c r="F45" s="27">
        <v>1120</v>
      </c>
      <c r="G45" s="27">
        <v>250</v>
      </c>
      <c r="H45" s="28">
        <f t="shared" si="3"/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30">
        <v>45133</v>
      </c>
      <c r="C46" s="49">
        <v>11</v>
      </c>
      <c r="D46" s="41" t="s">
        <v>50</v>
      </c>
      <c r="E46" s="41"/>
      <c r="F46" s="41"/>
      <c r="G46" s="41"/>
      <c r="H46" s="42">
        <v>1000</v>
      </c>
      <c r="I46" s="11">
        <f t="shared" si="2"/>
        <v>629785</v>
      </c>
      <c r="J46" s="20">
        <f>J45-H46</f>
        <v>87550</v>
      </c>
    </row>
    <row r="47" spans="2:12" ht="21" x14ac:dyDescent="0.4">
      <c r="B47" s="130">
        <v>45133</v>
      </c>
      <c r="C47" s="49">
        <v>11</v>
      </c>
      <c r="D47" s="41" t="s">
        <v>44</v>
      </c>
      <c r="E47" s="41"/>
      <c r="F47" s="41"/>
      <c r="G47" s="41"/>
      <c r="H47" s="42">
        <v>500</v>
      </c>
      <c r="I47" s="11">
        <f t="shared" si="2"/>
        <v>630285</v>
      </c>
      <c r="J47" s="20">
        <f t="shared" ref="J47:J51" si="4">J46-H47</f>
        <v>87050</v>
      </c>
    </row>
    <row r="48" spans="2:12" ht="21" x14ac:dyDescent="0.4">
      <c r="B48" s="75">
        <v>45133</v>
      </c>
      <c r="C48" s="76">
        <v>8</v>
      </c>
      <c r="D48" s="77" t="s">
        <v>51</v>
      </c>
      <c r="E48" s="77">
        <v>4</v>
      </c>
      <c r="F48" s="77">
        <v>253</v>
      </c>
      <c r="G48" s="77"/>
      <c r="H48" s="79">
        <f t="shared" si="3"/>
        <v>1012</v>
      </c>
      <c r="I48" s="11">
        <f t="shared" si="2"/>
        <v>631297</v>
      </c>
      <c r="J48" s="20">
        <f t="shared" si="4"/>
        <v>86038</v>
      </c>
    </row>
    <row r="49" spans="2:13" ht="21" x14ac:dyDescent="0.4">
      <c r="B49" s="26">
        <v>45134</v>
      </c>
      <c r="C49" s="47">
        <v>3</v>
      </c>
      <c r="D49" s="27" t="s">
        <v>11</v>
      </c>
      <c r="E49" s="27">
        <v>10</v>
      </c>
      <c r="F49" s="27">
        <v>1120</v>
      </c>
      <c r="G49" s="27">
        <v>250</v>
      </c>
      <c r="H49" s="28">
        <f t="shared" si="3"/>
        <v>11450</v>
      </c>
      <c r="I49" s="11">
        <f t="shared" si="2"/>
        <v>642747</v>
      </c>
      <c r="J49" s="20">
        <f t="shared" si="4"/>
        <v>74588</v>
      </c>
    </row>
    <row r="50" spans="2:13" ht="21" x14ac:dyDescent="0.4">
      <c r="B50" s="35">
        <v>45134</v>
      </c>
      <c r="C50" s="32">
        <v>5</v>
      </c>
      <c r="D50" s="33" t="s">
        <v>9</v>
      </c>
      <c r="E50" s="33"/>
      <c r="F50" s="33"/>
      <c r="G50" s="33"/>
      <c r="H50" s="34">
        <v>15000</v>
      </c>
      <c r="I50" s="11">
        <f t="shared" si="2"/>
        <v>657747</v>
      </c>
      <c r="J50" s="20">
        <f t="shared" si="4"/>
        <v>59588</v>
      </c>
    </row>
    <row r="51" spans="2:13" ht="21" x14ac:dyDescent="0.4">
      <c r="B51" s="38">
        <v>45134</v>
      </c>
      <c r="C51" s="48">
        <v>6</v>
      </c>
      <c r="D51" s="39" t="s">
        <v>32</v>
      </c>
      <c r="E51" s="39"/>
      <c r="F51" s="39"/>
      <c r="G51" s="39"/>
      <c r="H51" s="40">
        <v>20000</v>
      </c>
      <c r="I51" s="11">
        <f t="shared" si="2"/>
        <v>677747</v>
      </c>
      <c r="J51" s="20">
        <f t="shared" si="4"/>
        <v>39588</v>
      </c>
    </row>
    <row r="52" spans="2:13" ht="21" x14ac:dyDescent="0.4">
      <c r="B52" s="68">
        <v>45138</v>
      </c>
      <c r="C52" s="69">
        <v>7</v>
      </c>
      <c r="D52" s="70" t="s">
        <v>57</v>
      </c>
      <c r="E52" s="70"/>
      <c r="F52" s="70"/>
      <c r="G52" s="70"/>
      <c r="H52" s="71">
        <v>115200</v>
      </c>
      <c r="I52" s="11">
        <f t="shared" si="2"/>
        <v>792947</v>
      </c>
      <c r="J52" s="20" t="s">
        <v>60</v>
      </c>
    </row>
    <row r="53" spans="2:13" ht="21" x14ac:dyDescent="0.4">
      <c r="B53" s="120">
        <v>45138</v>
      </c>
      <c r="C53" s="121">
        <v>9</v>
      </c>
      <c r="D53" s="124" t="s">
        <v>13</v>
      </c>
      <c r="E53" s="122"/>
      <c r="F53" s="122"/>
      <c r="G53" s="122"/>
      <c r="H53" s="123">
        <v>1850</v>
      </c>
      <c r="I53" s="11">
        <f t="shared" si="2"/>
        <v>794797</v>
      </c>
      <c r="J53" s="20">
        <f>J51-H53</f>
        <v>37738</v>
      </c>
    </row>
    <row r="54" spans="2:13" ht="21" x14ac:dyDescent="0.4">
      <c r="B54" s="120">
        <v>45138</v>
      </c>
      <c r="C54" s="121">
        <v>9</v>
      </c>
      <c r="D54" s="122" t="s">
        <v>58</v>
      </c>
      <c r="E54" s="122"/>
      <c r="F54" s="122"/>
      <c r="G54" s="122"/>
      <c r="H54" s="123">
        <v>300</v>
      </c>
      <c r="I54" s="11">
        <f t="shared" si="2"/>
        <v>795097</v>
      </c>
      <c r="J54" s="20">
        <f>J53-H54</f>
        <v>37438</v>
      </c>
      <c r="M54" s="20"/>
    </row>
    <row r="55" spans="2:13" ht="21" x14ac:dyDescent="0.4">
      <c r="B55" s="75">
        <v>45138</v>
      </c>
      <c r="C55" s="76">
        <v>8</v>
      </c>
      <c r="D55" s="77" t="s">
        <v>14</v>
      </c>
      <c r="E55" s="77"/>
      <c r="F55" s="77"/>
      <c r="G55" s="77"/>
      <c r="H55" s="79">
        <v>2438</v>
      </c>
      <c r="I55" s="11">
        <f t="shared" si="2"/>
        <v>797535</v>
      </c>
      <c r="J55" s="20">
        <f t="shared" ref="J55:J57" si="5">J54-H55</f>
        <v>35000</v>
      </c>
      <c r="M55" s="20"/>
    </row>
    <row r="56" spans="2:13" ht="21" x14ac:dyDescent="0.4">
      <c r="B56" s="29">
        <v>45139</v>
      </c>
      <c r="C56" s="46">
        <v>4</v>
      </c>
      <c r="D56" s="24" t="s">
        <v>59</v>
      </c>
      <c r="E56" s="24">
        <v>1</v>
      </c>
      <c r="F56" s="24"/>
      <c r="G56" s="24"/>
      <c r="H56" s="25">
        <v>2000</v>
      </c>
      <c r="I56" s="11">
        <f t="shared" si="2"/>
        <v>799535</v>
      </c>
      <c r="J56" s="20">
        <f t="shared" si="5"/>
        <v>33000</v>
      </c>
    </row>
    <row r="57" spans="2:13" ht="21" x14ac:dyDescent="0.4">
      <c r="B57" s="120">
        <v>45139</v>
      </c>
      <c r="C57" s="121">
        <v>9</v>
      </c>
      <c r="D57" s="122" t="s">
        <v>20</v>
      </c>
      <c r="E57" s="122"/>
      <c r="F57" s="122"/>
      <c r="G57" s="122"/>
      <c r="H57" s="123">
        <v>1450</v>
      </c>
      <c r="I57" s="11">
        <f t="shared" si="2"/>
        <v>800985</v>
      </c>
      <c r="J57" s="20">
        <f t="shared" si="5"/>
        <v>31550</v>
      </c>
    </row>
    <row r="58" spans="2:13" ht="21" x14ac:dyDescent="0.4">
      <c r="B58" s="13">
        <v>45139</v>
      </c>
      <c r="C58" s="73">
        <v>2</v>
      </c>
      <c r="D58" s="15" t="s">
        <v>7</v>
      </c>
      <c r="E58" s="15">
        <v>1</v>
      </c>
      <c r="F58" s="15"/>
      <c r="G58" s="15"/>
      <c r="H58" s="16">
        <v>21000</v>
      </c>
      <c r="I58" s="11">
        <f t="shared" si="2"/>
        <v>821985</v>
      </c>
      <c r="J58" s="20">
        <f>J57-10000</f>
        <v>21550</v>
      </c>
      <c r="K58" t="s">
        <v>73</v>
      </c>
    </row>
    <row r="59" spans="2:13" ht="21" x14ac:dyDescent="0.4">
      <c r="B59" s="26">
        <v>45139</v>
      </c>
      <c r="C59" s="47">
        <v>3</v>
      </c>
      <c r="D59" s="27" t="s">
        <v>11</v>
      </c>
      <c r="E59" s="27">
        <v>25</v>
      </c>
      <c r="F59" s="27">
        <v>1100</v>
      </c>
      <c r="G59" s="27">
        <v>500</v>
      </c>
      <c r="H59" s="28">
        <f t="shared" ref="H59" si="6">(E59*F59)+G59</f>
        <v>28000</v>
      </c>
      <c r="I59" s="11">
        <f t="shared" si="2"/>
        <v>849985</v>
      </c>
      <c r="J59" s="20" t="s">
        <v>63</v>
      </c>
    </row>
    <row r="60" spans="2:13" ht="21" x14ac:dyDescent="0.4">
      <c r="B60" s="75"/>
      <c r="C60" s="76"/>
      <c r="D60" s="80"/>
      <c r="E60" s="77"/>
      <c r="F60" s="77"/>
      <c r="G60" s="77"/>
      <c r="H60" s="79">
        <v>0</v>
      </c>
      <c r="I60" s="11">
        <f t="shared" si="2"/>
        <v>849985</v>
      </c>
      <c r="J60" s="20">
        <f>J58-H60</f>
        <v>21550</v>
      </c>
    </row>
    <row r="61" spans="2:13" ht="21" x14ac:dyDescent="0.4">
      <c r="B61" s="120">
        <v>45138</v>
      </c>
      <c r="C61" s="121">
        <v>9</v>
      </c>
      <c r="D61" s="122" t="s">
        <v>17</v>
      </c>
      <c r="E61" s="122"/>
      <c r="F61" s="122"/>
      <c r="G61" s="122"/>
      <c r="H61" s="123">
        <v>4170</v>
      </c>
      <c r="I61" s="11">
        <f t="shared" si="2"/>
        <v>854155</v>
      </c>
      <c r="J61" s="20" t="s">
        <v>60</v>
      </c>
    </row>
    <row r="62" spans="2:13" ht="21" x14ac:dyDescent="0.4">
      <c r="B62" s="120">
        <v>45140</v>
      </c>
      <c r="C62" s="121">
        <v>9</v>
      </c>
      <c r="D62" s="122" t="s">
        <v>26</v>
      </c>
      <c r="E62" s="122">
        <v>8</v>
      </c>
      <c r="F62" s="122">
        <v>140</v>
      </c>
      <c r="G62" s="122">
        <v>200</v>
      </c>
      <c r="H62" s="123">
        <f t="shared" si="3"/>
        <v>1320</v>
      </c>
      <c r="I62" s="11">
        <f t="shared" si="2"/>
        <v>855475</v>
      </c>
      <c r="J62" s="20">
        <f>J60-H62</f>
        <v>20230</v>
      </c>
    </row>
    <row r="63" spans="2:13" ht="21" x14ac:dyDescent="0.4">
      <c r="B63" s="29">
        <v>45140</v>
      </c>
      <c r="C63" s="46">
        <v>4</v>
      </c>
      <c r="D63" s="24" t="s">
        <v>59</v>
      </c>
      <c r="E63" s="24">
        <v>2</v>
      </c>
      <c r="F63" s="24"/>
      <c r="G63" s="24"/>
      <c r="H63" s="25">
        <v>4400</v>
      </c>
      <c r="I63" s="11">
        <f t="shared" si="2"/>
        <v>859875</v>
      </c>
      <c r="J63" s="20">
        <f>J62-H63</f>
        <v>15830</v>
      </c>
    </row>
    <row r="64" spans="2:13" ht="21" x14ac:dyDescent="0.4">
      <c r="B64" s="136">
        <v>45140</v>
      </c>
      <c r="C64" s="137">
        <v>1</v>
      </c>
      <c r="D64" s="138" t="s">
        <v>62</v>
      </c>
      <c r="E64" s="138"/>
      <c r="F64" s="138"/>
      <c r="G64" s="138"/>
      <c r="H64" s="139">
        <v>1500</v>
      </c>
      <c r="I64" s="11">
        <f t="shared" si="2"/>
        <v>861375</v>
      </c>
      <c r="J64" s="20">
        <f t="shared" ref="J64:J66" si="7">J63-H64</f>
        <v>14330</v>
      </c>
    </row>
    <row r="65" spans="2:12" ht="21" x14ac:dyDescent="0.4">
      <c r="B65" s="120">
        <v>45140</v>
      </c>
      <c r="C65" s="121">
        <v>9</v>
      </c>
      <c r="D65" s="122" t="s">
        <v>19</v>
      </c>
      <c r="E65" s="122"/>
      <c r="F65" s="122"/>
      <c r="G65" s="122"/>
      <c r="H65" s="123">
        <v>1000</v>
      </c>
      <c r="I65" s="11">
        <f t="shared" si="2"/>
        <v>862375</v>
      </c>
      <c r="J65" s="20">
        <f t="shared" si="7"/>
        <v>13330</v>
      </c>
    </row>
    <row r="66" spans="2:12" ht="21" x14ac:dyDescent="0.4">
      <c r="B66" s="35">
        <v>45140</v>
      </c>
      <c r="C66" s="32">
        <v>5</v>
      </c>
      <c r="D66" s="33" t="s">
        <v>9</v>
      </c>
      <c r="E66" s="33"/>
      <c r="F66" s="33"/>
      <c r="G66" s="33"/>
      <c r="H66" s="34">
        <v>2000</v>
      </c>
      <c r="I66" s="11">
        <f t="shared" si="2"/>
        <v>864375</v>
      </c>
      <c r="J66" s="20">
        <f t="shared" si="7"/>
        <v>11330</v>
      </c>
    </row>
    <row r="67" spans="2:12" ht="21" x14ac:dyDescent="0.4">
      <c r="B67" s="75">
        <v>45140</v>
      </c>
      <c r="C67" s="76">
        <v>8</v>
      </c>
      <c r="D67" s="77" t="s">
        <v>61</v>
      </c>
      <c r="E67" s="3"/>
      <c r="F67" s="3"/>
      <c r="G67" s="3"/>
      <c r="H67" s="79">
        <v>5000</v>
      </c>
      <c r="I67" s="11">
        <f t="shared" si="2"/>
        <v>869375</v>
      </c>
      <c r="J67" s="20">
        <f>J66-H67</f>
        <v>6330</v>
      </c>
    </row>
    <row r="68" spans="2:12" ht="21" x14ac:dyDescent="0.4">
      <c r="B68" s="120">
        <v>45140</v>
      </c>
      <c r="C68" s="121">
        <v>9</v>
      </c>
      <c r="D68" s="122" t="s">
        <v>64</v>
      </c>
      <c r="E68" s="122"/>
      <c r="F68" s="122"/>
      <c r="G68" s="122"/>
      <c r="H68" s="123">
        <v>3000</v>
      </c>
      <c r="I68" s="11">
        <f>I67+H68</f>
        <v>872375</v>
      </c>
      <c r="J68" s="20">
        <f>J67-H68</f>
        <v>3330</v>
      </c>
    </row>
    <row r="69" spans="2:12" ht="21" x14ac:dyDescent="0.4">
      <c r="B69" s="136">
        <v>45141</v>
      </c>
      <c r="C69" s="137">
        <v>1</v>
      </c>
      <c r="D69" s="138" t="s">
        <v>65</v>
      </c>
      <c r="E69" s="138"/>
      <c r="F69" s="138"/>
      <c r="G69" s="138"/>
      <c r="H69" s="139">
        <v>1350</v>
      </c>
      <c r="I69" s="11">
        <f>I68+H69</f>
        <v>873725</v>
      </c>
      <c r="J69" s="20">
        <f>J68-H69</f>
        <v>1980</v>
      </c>
    </row>
    <row r="70" spans="2:12" ht="21" x14ac:dyDescent="0.4">
      <c r="B70" s="75">
        <v>45141</v>
      </c>
      <c r="C70" s="76">
        <v>8</v>
      </c>
      <c r="D70" s="77" t="s">
        <v>14</v>
      </c>
      <c r="E70" s="77"/>
      <c r="F70" s="77"/>
      <c r="G70" s="77"/>
      <c r="H70" s="79">
        <v>1980</v>
      </c>
      <c r="I70" s="11">
        <f>I69+H70</f>
        <v>875705</v>
      </c>
      <c r="J70" s="20">
        <v>0</v>
      </c>
    </row>
    <row r="71" spans="2:12" ht="21" x14ac:dyDescent="0.4">
      <c r="B71" s="26">
        <v>45141</v>
      </c>
      <c r="C71" s="47">
        <v>3</v>
      </c>
      <c r="D71" s="27" t="s">
        <v>11</v>
      </c>
      <c r="E71" s="27">
        <v>25</v>
      </c>
      <c r="F71" s="27">
        <v>1100</v>
      </c>
      <c r="G71" s="27">
        <v>500</v>
      </c>
      <c r="H71" s="28">
        <f t="shared" ref="H71" si="8">(E71*F71)+G71</f>
        <v>28000</v>
      </c>
      <c r="I71" s="11">
        <f>I70+H71</f>
        <v>903705</v>
      </c>
      <c r="J71" s="64" t="s">
        <v>46</v>
      </c>
      <c r="K71" s="67">
        <v>100000</v>
      </c>
      <c r="L71" t="s">
        <v>47</v>
      </c>
    </row>
    <row r="72" spans="2:12" ht="21" x14ac:dyDescent="0.4">
      <c r="B72" s="120">
        <v>45141</v>
      </c>
      <c r="C72" s="121">
        <v>9</v>
      </c>
      <c r="D72" s="122" t="s">
        <v>64</v>
      </c>
      <c r="E72" s="129"/>
      <c r="F72" s="129"/>
      <c r="G72" s="129"/>
      <c r="H72" s="123">
        <v>3000</v>
      </c>
      <c r="I72" s="11">
        <f>I71+H72</f>
        <v>906705</v>
      </c>
      <c r="J72" s="20">
        <f>K71-H72</f>
        <v>97000</v>
      </c>
    </row>
    <row r="73" spans="2:12" ht="21" x14ac:dyDescent="0.4">
      <c r="B73" s="81">
        <v>45141</v>
      </c>
      <c r="C73" s="82">
        <v>6</v>
      </c>
      <c r="D73" s="83" t="s">
        <v>32</v>
      </c>
      <c r="E73" s="83"/>
      <c r="F73" s="83"/>
      <c r="G73" s="83"/>
      <c r="H73" s="84">
        <v>50000</v>
      </c>
      <c r="I73" s="11">
        <f t="shared" ref="I73:I135" si="9">I72+H73</f>
        <v>956705</v>
      </c>
      <c r="J73" s="20">
        <f>J72-H73</f>
        <v>47000</v>
      </c>
    </row>
    <row r="74" spans="2:12" ht="21" x14ac:dyDescent="0.4">
      <c r="B74" s="29">
        <v>45141</v>
      </c>
      <c r="C74" s="46">
        <v>4</v>
      </c>
      <c r="D74" s="24" t="s">
        <v>59</v>
      </c>
      <c r="E74" s="24">
        <v>3</v>
      </c>
      <c r="F74" s="24">
        <v>2200</v>
      </c>
      <c r="G74" s="24"/>
      <c r="H74" s="25">
        <f t="shared" si="3"/>
        <v>6600</v>
      </c>
      <c r="I74" s="11">
        <f t="shared" si="9"/>
        <v>963305</v>
      </c>
      <c r="J74" s="20">
        <f t="shared" ref="J74:J75" si="10">J73-H74</f>
        <v>40400</v>
      </c>
    </row>
    <row r="75" spans="2:12" ht="21" x14ac:dyDescent="0.4">
      <c r="B75" s="75">
        <v>45141</v>
      </c>
      <c r="C75" s="76">
        <v>8</v>
      </c>
      <c r="D75" s="77" t="s">
        <v>67</v>
      </c>
      <c r="E75" s="77"/>
      <c r="F75" s="77"/>
      <c r="G75" s="77"/>
      <c r="H75" s="79">
        <v>500</v>
      </c>
      <c r="I75" s="11">
        <f t="shared" si="9"/>
        <v>963805</v>
      </c>
      <c r="J75" s="20">
        <f t="shared" si="10"/>
        <v>39900</v>
      </c>
    </row>
    <row r="76" spans="2:12" ht="21" x14ac:dyDescent="0.4">
      <c r="B76" s="26">
        <v>45143</v>
      </c>
      <c r="C76" s="47">
        <v>3</v>
      </c>
      <c r="D76" s="27" t="s">
        <v>11</v>
      </c>
      <c r="E76" s="27">
        <v>25</v>
      </c>
      <c r="F76" s="27">
        <v>1100</v>
      </c>
      <c r="G76" s="27">
        <v>500</v>
      </c>
      <c r="H76" s="28">
        <f t="shared" ref="H76" si="11">(E76*F76)+G76</f>
        <v>28000</v>
      </c>
      <c r="I76" s="11">
        <f t="shared" si="9"/>
        <v>991805</v>
      </c>
      <c r="J76" s="20" t="s">
        <v>68</v>
      </c>
    </row>
    <row r="77" spans="2:12" ht="21" x14ac:dyDescent="0.4">
      <c r="B77" s="13">
        <v>45143</v>
      </c>
      <c r="C77" s="73">
        <v>2</v>
      </c>
      <c r="D77" s="15" t="s">
        <v>7</v>
      </c>
      <c r="E77" s="15">
        <v>1</v>
      </c>
      <c r="F77" s="15"/>
      <c r="G77" s="15"/>
      <c r="H77" s="16">
        <v>21000</v>
      </c>
      <c r="I77" s="11">
        <f t="shared" si="9"/>
        <v>1012805</v>
      </c>
      <c r="J77" s="20">
        <f>J75-H77</f>
        <v>18900</v>
      </c>
    </row>
    <row r="78" spans="2:12" ht="21" x14ac:dyDescent="0.4">
      <c r="B78" s="89">
        <v>45143</v>
      </c>
      <c r="C78" s="90">
        <v>7</v>
      </c>
      <c r="D78" s="91" t="s">
        <v>69</v>
      </c>
      <c r="E78" s="91"/>
      <c r="F78" s="91"/>
      <c r="G78" s="91"/>
      <c r="H78" s="92">
        <v>20500</v>
      </c>
      <c r="I78" s="11">
        <f t="shared" si="9"/>
        <v>1033305</v>
      </c>
      <c r="J78" s="20" t="s">
        <v>60</v>
      </c>
    </row>
    <row r="79" spans="2:12" ht="21" x14ac:dyDescent="0.4">
      <c r="B79" s="120">
        <v>45143</v>
      </c>
      <c r="C79" s="121">
        <v>9</v>
      </c>
      <c r="D79" s="122" t="s">
        <v>44</v>
      </c>
      <c r="E79" s="122"/>
      <c r="F79" s="122"/>
      <c r="G79" s="122"/>
      <c r="H79" s="123">
        <v>2400</v>
      </c>
      <c r="I79" s="11">
        <f t="shared" si="9"/>
        <v>1035705</v>
      </c>
      <c r="J79" s="20">
        <f>J77-H79</f>
        <v>16500</v>
      </c>
    </row>
    <row r="80" spans="2:12" ht="21" x14ac:dyDescent="0.4">
      <c r="B80" s="89">
        <v>45143</v>
      </c>
      <c r="C80" s="90">
        <v>7</v>
      </c>
      <c r="D80" s="91" t="s">
        <v>70</v>
      </c>
      <c r="E80" s="91"/>
      <c r="F80" s="91"/>
      <c r="G80" s="91"/>
      <c r="H80" s="92">
        <v>5400</v>
      </c>
      <c r="I80" s="11">
        <f t="shared" si="9"/>
        <v>1041105</v>
      </c>
      <c r="J80" s="20">
        <f>J79-H80</f>
        <v>11100</v>
      </c>
    </row>
    <row r="81" spans="2:17" ht="21" x14ac:dyDescent="0.4">
      <c r="B81" s="75">
        <v>45143</v>
      </c>
      <c r="C81" s="76">
        <v>8</v>
      </c>
      <c r="D81" s="77" t="s">
        <v>71</v>
      </c>
      <c r="E81" s="77"/>
      <c r="F81" s="77"/>
      <c r="G81" s="77"/>
      <c r="H81" s="79">
        <v>1240</v>
      </c>
      <c r="I81" s="11">
        <f t="shared" si="9"/>
        <v>1042345</v>
      </c>
      <c r="J81" s="20">
        <f t="shared" ref="J81:J85" si="12">J80-H81</f>
        <v>9860</v>
      </c>
    </row>
    <row r="82" spans="2:17" ht="21" x14ac:dyDescent="0.4">
      <c r="B82" s="85">
        <v>45143</v>
      </c>
      <c r="C82" s="86">
        <v>5</v>
      </c>
      <c r="D82" s="87" t="s">
        <v>9</v>
      </c>
      <c r="E82" s="87"/>
      <c r="F82" s="87"/>
      <c r="G82" s="87"/>
      <c r="H82" s="88">
        <v>5000</v>
      </c>
      <c r="I82" s="11">
        <f t="shared" si="9"/>
        <v>1047345</v>
      </c>
      <c r="J82" s="20">
        <f t="shared" si="12"/>
        <v>4860</v>
      </c>
    </row>
    <row r="83" spans="2:17" ht="21" x14ac:dyDescent="0.4">
      <c r="B83" s="120">
        <v>45143</v>
      </c>
      <c r="C83" s="121">
        <v>9</v>
      </c>
      <c r="D83" s="122" t="s">
        <v>64</v>
      </c>
      <c r="E83" s="122"/>
      <c r="F83" s="122"/>
      <c r="G83" s="122"/>
      <c r="H83" s="123">
        <v>1400</v>
      </c>
      <c r="I83" s="11">
        <f t="shared" si="9"/>
        <v>1048745</v>
      </c>
      <c r="J83" s="20">
        <f t="shared" si="12"/>
        <v>3460</v>
      </c>
    </row>
    <row r="84" spans="2:17" ht="21" x14ac:dyDescent="0.4">
      <c r="B84" s="75">
        <v>45143</v>
      </c>
      <c r="C84" s="76">
        <v>8</v>
      </c>
      <c r="D84" s="77" t="s">
        <v>72</v>
      </c>
      <c r="E84" s="3"/>
      <c r="F84" s="3"/>
      <c r="G84" s="3"/>
      <c r="H84" s="79">
        <v>500</v>
      </c>
      <c r="I84" s="11">
        <f t="shared" si="9"/>
        <v>1049245</v>
      </c>
      <c r="J84" s="20">
        <f t="shared" si="12"/>
        <v>2960</v>
      </c>
    </row>
    <row r="85" spans="2:17" ht="21" x14ac:dyDescent="0.4">
      <c r="B85" s="75">
        <v>45143</v>
      </c>
      <c r="C85" s="76">
        <v>8</v>
      </c>
      <c r="D85" s="77" t="s">
        <v>14</v>
      </c>
      <c r="E85" s="77"/>
      <c r="F85" s="77"/>
      <c r="G85" s="77"/>
      <c r="H85" s="79">
        <v>2960</v>
      </c>
      <c r="I85" s="11">
        <f t="shared" si="9"/>
        <v>1052205</v>
      </c>
      <c r="J85" s="20">
        <f t="shared" si="12"/>
        <v>0</v>
      </c>
    </row>
    <row r="86" spans="2:17" ht="21" x14ac:dyDescent="0.4">
      <c r="B86" s="26">
        <v>45144</v>
      </c>
      <c r="C86" s="47">
        <v>3</v>
      </c>
      <c r="D86" s="27" t="s">
        <v>11</v>
      </c>
      <c r="E86" s="27">
        <v>25</v>
      </c>
      <c r="F86" s="27">
        <v>1120</v>
      </c>
      <c r="G86" s="27"/>
      <c r="H86" s="28">
        <f t="shared" ref="H86" si="13">(E86*F86)+G86</f>
        <v>28000</v>
      </c>
      <c r="I86" s="11">
        <f t="shared" si="9"/>
        <v>1080205</v>
      </c>
      <c r="J86" s="242" t="s">
        <v>60</v>
      </c>
      <c r="K86" s="20"/>
    </row>
    <row r="87" spans="2:17" ht="21" x14ac:dyDescent="0.4">
      <c r="B87" s="89">
        <v>45144</v>
      </c>
      <c r="C87" s="90">
        <v>7</v>
      </c>
      <c r="D87" s="91" t="s">
        <v>74</v>
      </c>
      <c r="E87" s="91">
        <v>121.4</v>
      </c>
      <c r="F87" s="91">
        <v>262</v>
      </c>
      <c r="G87" s="91">
        <v>600</v>
      </c>
      <c r="H87" s="92">
        <f>(E87*F87)+G87+400</f>
        <v>32806.800000000003</v>
      </c>
      <c r="I87" s="11">
        <f t="shared" si="9"/>
        <v>1113011.8</v>
      </c>
      <c r="J87" s="243"/>
    </row>
    <row r="88" spans="2:17" ht="21" x14ac:dyDescent="0.4">
      <c r="B88" s="89">
        <v>45144</v>
      </c>
      <c r="C88" s="90">
        <v>7</v>
      </c>
      <c r="D88" s="91" t="s">
        <v>70</v>
      </c>
      <c r="E88" s="91">
        <v>0</v>
      </c>
      <c r="F88" s="91">
        <v>0</v>
      </c>
      <c r="G88" s="91"/>
      <c r="H88" s="92">
        <v>1100</v>
      </c>
      <c r="I88" s="11">
        <f t="shared" si="9"/>
        <v>1114111.8</v>
      </c>
      <c r="J88" t="s">
        <v>68</v>
      </c>
    </row>
    <row r="89" spans="2:17" ht="21" x14ac:dyDescent="0.4">
      <c r="B89" s="136">
        <v>45144</v>
      </c>
      <c r="C89" s="137">
        <v>1</v>
      </c>
      <c r="D89" s="138" t="s">
        <v>62</v>
      </c>
      <c r="E89" s="138"/>
      <c r="F89" s="138"/>
      <c r="G89" s="138"/>
      <c r="H89" s="139">
        <v>3800</v>
      </c>
      <c r="I89" s="11">
        <f t="shared" si="9"/>
        <v>1117911.8</v>
      </c>
      <c r="J89" t="s">
        <v>68</v>
      </c>
    </row>
    <row r="90" spans="2:17" ht="21" x14ac:dyDescent="0.4">
      <c r="B90" s="81">
        <v>45144</v>
      </c>
      <c r="C90" s="82">
        <v>6</v>
      </c>
      <c r="D90" s="83" t="s">
        <v>32</v>
      </c>
      <c r="E90" s="83"/>
      <c r="F90" s="83"/>
      <c r="G90" s="83"/>
      <c r="H90" s="84">
        <v>20000</v>
      </c>
      <c r="I90" s="11">
        <f t="shared" si="9"/>
        <v>1137911.8</v>
      </c>
      <c r="J90" t="s">
        <v>68</v>
      </c>
    </row>
    <row r="91" spans="2:17" ht="21" x14ac:dyDescent="0.4">
      <c r="B91" s="26">
        <v>45144</v>
      </c>
      <c r="C91" s="47">
        <v>3</v>
      </c>
      <c r="D91" s="27" t="s">
        <v>11</v>
      </c>
      <c r="E91" s="27">
        <v>25</v>
      </c>
      <c r="F91" s="27">
        <v>1120</v>
      </c>
      <c r="G91" s="27">
        <v>500</v>
      </c>
      <c r="H91" s="28">
        <f t="shared" ref="H91" si="14">(E91*F91)+G91</f>
        <v>28500</v>
      </c>
      <c r="I91" s="11">
        <f t="shared" si="9"/>
        <v>1166411.8</v>
      </c>
      <c r="J91" t="s">
        <v>60</v>
      </c>
    </row>
    <row r="92" spans="2:17" ht="21" x14ac:dyDescent="0.4">
      <c r="B92" s="120">
        <v>45145</v>
      </c>
      <c r="C92" s="121">
        <v>9</v>
      </c>
      <c r="D92" s="122" t="s">
        <v>77</v>
      </c>
      <c r="E92" s="122"/>
      <c r="F92" s="122"/>
      <c r="G92" s="122"/>
      <c r="H92" s="123">
        <v>2200</v>
      </c>
      <c r="I92" s="11">
        <f t="shared" si="9"/>
        <v>1168611.8</v>
      </c>
      <c r="J92" s="64" t="s">
        <v>46</v>
      </c>
      <c r="K92" s="67">
        <v>13000</v>
      </c>
      <c r="L92" t="s">
        <v>47</v>
      </c>
      <c r="M92" s="67"/>
    </row>
    <row r="93" spans="2:17" ht="21" x14ac:dyDescent="0.4">
      <c r="B93" s="130">
        <v>45145</v>
      </c>
      <c r="C93" s="49">
        <v>11</v>
      </c>
      <c r="D93" s="41" t="s">
        <v>50</v>
      </c>
      <c r="E93" s="41"/>
      <c r="F93" s="41"/>
      <c r="G93" s="41"/>
      <c r="H93" s="42">
        <v>1550</v>
      </c>
      <c r="I93" s="11">
        <f t="shared" si="9"/>
        <v>1170161.8</v>
      </c>
      <c r="J93" s="20">
        <f>K92-H92</f>
        <v>10800</v>
      </c>
    </row>
    <row r="94" spans="2:17" ht="21" x14ac:dyDescent="0.4">
      <c r="B94" s="120">
        <v>45145</v>
      </c>
      <c r="C94" s="121">
        <v>9</v>
      </c>
      <c r="D94" s="122" t="s">
        <v>80</v>
      </c>
      <c r="E94" s="122"/>
      <c r="F94" s="122"/>
      <c r="G94" s="122"/>
      <c r="H94" s="123">
        <v>2000</v>
      </c>
      <c r="I94" s="11">
        <f t="shared" si="9"/>
        <v>1172161.8</v>
      </c>
      <c r="J94" s="20">
        <f>J93-H93</f>
        <v>9250</v>
      </c>
      <c r="L94" s="20"/>
      <c r="N94" s="20"/>
    </row>
    <row r="95" spans="2:17" ht="21" x14ac:dyDescent="0.4">
      <c r="B95" s="85">
        <v>45145</v>
      </c>
      <c r="C95" s="86">
        <v>5</v>
      </c>
      <c r="D95" s="87" t="s">
        <v>9</v>
      </c>
      <c r="E95" s="87"/>
      <c r="F95" s="87"/>
      <c r="G95" s="87"/>
      <c r="H95" s="88">
        <v>21000</v>
      </c>
      <c r="I95" s="11">
        <f t="shared" si="9"/>
        <v>1193161.8</v>
      </c>
      <c r="J95" s="20">
        <f>J94-H94</f>
        <v>7250</v>
      </c>
      <c r="O95">
        <v>18000</v>
      </c>
      <c r="P95" t="s">
        <v>81</v>
      </c>
      <c r="Q95" t="s">
        <v>82</v>
      </c>
    </row>
    <row r="96" spans="2:17" ht="21" x14ac:dyDescent="0.4">
      <c r="B96" s="26">
        <v>45146</v>
      </c>
      <c r="C96" s="47">
        <v>3</v>
      </c>
      <c r="D96" s="27" t="s">
        <v>11</v>
      </c>
      <c r="E96" s="27">
        <v>25</v>
      </c>
      <c r="F96" s="27">
        <v>1120</v>
      </c>
      <c r="G96" s="27">
        <v>500</v>
      </c>
      <c r="H96" s="28">
        <f t="shared" ref="H96" si="15">(E96*F96)+G96</f>
        <v>28500</v>
      </c>
      <c r="I96" s="11">
        <f t="shared" si="9"/>
        <v>1221661.8</v>
      </c>
      <c r="J96" s="20" t="s">
        <v>60</v>
      </c>
      <c r="O96">
        <v>24000</v>
      </c>
      <c r="P96" t="s">
        <v>83</v>
      </c>
    </row>
    <row r="97" spans="2:17" ht="21" x14ac:dyDescent="0.4">
      <c r="B97" s="13">
        <v>45147</v>
      </c>
      <c r="C97" s="73">
        <v>2</v>
      </c>
      <c r="D97" s="15" t="s">
        <v>7</v>
      </c>
      <c r="E97" s="15">
        <v>1</v>
      </c>
      <c r="F97" s="15"/>
      <c r="G97" s="15"/>
      <c r="H97" s="16">
        <v>21000</v>
      </c>
      <c r="I97" s="11">
        <f t="shared" si="9"/>
        <v>1242661.8</v>
      </c>
      <c r="J97" s="64" t="s">
        <v>46</v>
      </c>
      <c r="K97" s="67">
        <v>60000</v>
      </c>
      <c r="L97" t="s">
        <v>47</v>
      </c>
      <c r="O97">
        <v>5200</v>
      </c>
    </row>
    <row r="98" spans="2:17" ht="21" x14ac:dyDescent="0.4">
      <c r="B98" s="26">
        <v>45148</v>
      </c>
      <c r="C98" s="47">
        <v>3</v>
      </c>
      <c r="D98" s="27" t="s">
        <v>11</v>
      </c>
      <c r="E98" s="27">
        <v>25</v>
      </c>
      <c r="F98" s="27">
        <v>1160</v>
      </c>
      <c r="G98" s="27">
        <v>500</v>
      </c>
      <c r="H98" s="28">
        <f t="shared" ref="H98" si="16">(E98*F98)+G98</f>
        <v>29500</v>
      </c>
      <c r="I98" s="11">
        <f t="shared" si="9"/>
        <v>1272161.8</v>
      </c>
      <c r="J98" s="100" t="s">
        <v>60</v>
      </c>
      <c r="O98" s="96">
        <v>3064013703</v>
      </c>
      <c r="P98" s="97" t="s">
        <v>84</v>
      </c>
      <c r="Q98" s="245" t="s">
        <v>7</v>
      </c>
    </row>
    <row r="99" spans="2:17" ht="21" x14ac:dyDescent="0.4">
      <c r="B99" s="81">
        <v>45148</v>
      </c>
      <c r="C99" s="82">
        <v>6</v>
      </c>
      <c r="D99" s="83" t="s">
        <v>32</v>
      </c>
      <c r="E99" s="83"/>
      <c r="F99" s="83"/>
      <c r="G99" s="83"/>
      <c r="H99" s="84">
        <v>80000</v>
      </c>
      <c r="I99" s="11">
        <f t="shared" si="9"/>
        <v>1352161.8</v>
      </c>
      <c r="J99" s="67">
        <f>K97-H97+J95-40000</f>
        <v>6250</v>
      </c>
      <c r="O99" s="98">
        <v>3024388710</v>
      </c>
      <c r="P99" s="99"/>
      <c r="Q99" s="246"/>
    </row>
    <row r="100" spans="2:17" ht="21" x14ac:dyDescent="0.4">
      <c r="B100" s="120">
        <v>45148</v>
      </c>
      <c r="C100" s="121">
        <v>9</v>
      </c>
      <c r="D100" s="122" t="s">
        <v>86</v>
      </c>
      <c r="E100" s="122"/>
      <c r="F100" s="122"/>
      <c r="G100" s="122"/>
      <c r="H100" s="123">
        <v>5000</v>
      </c>
      <c r="I100" s="11">
        <f t="shared" si="9"/>
        <v>1357161.8</v>
      </c>
      <c r="J100" t="s">
        <v>89</v>
      </c>
    </row>
    <row r="101" spans="2:17" ht="21" x14ac:dyDescent="0.4">
      <c r="B101" s="130">
        <v>45148</v>
      </c>
      <c r="C101" s="49">
        <v>11</v>
      </c>
      <c r="D101" s="41" t="s">
        <v>44</v>
      </c>
      <c r="E101" s="41"/>
      <c r="F101" s="41"/>
      <c r="G101" s="41"/>
      <c r="H101" s="42">
        <v>2350</v>
      </c>
      <c r="I101" s="11">
        <f t="shared" si="9"/>
        <v>1359511.8</v>
      </c>
      <c r="J101" t="s">
        <v>89</v>
      </c>
    </row>
    <row r="102" spans="2:17" ht="21" x14ac:dyDescent="0.4">
      <c r="B102" s="120">
        <v>45150</v>
      </c>
      <c r="C102" s="121">
        <v>9</v>
      </c>
      <c r="D102" s="122" t="s">
        <v>88</v>
      </c>
      <c r="E102" s="122"/>
      <c r="F102" s="122"/>
      <c r="G102" s="122"/>
      <c r="H102" s="123">
        <v>2500</v>
      </c>
      <c r="I102" s="11">
        <f t="shared" si="9"/>
        <v>1362011.8</v>
      </c>
      <c r="J102" t="s">
        <v>89</v>
      </c>
    </row>
    <row r="103" spans="2:17" ht="21" x14ac:dyDescent="0.4">
      <c r="B103" s="130">
        <v>45150</v>
      </c>
      <c r="C103" s="49">
        <v>11</v>
      </c>
      <c r="D103" s="41" t="s">
        <v>44</v>
      </c>
      <c r="E103" s="41"/>
      <c r="F103" s="41"/>
      <c r="G103" s="41"/>
      <c r="H103" s="42">
        <v>1400</v>
      </c>
      <c r="I103" s="11">
        <f t="shared" si="9"/>
        <v>1363411.8</v>
      </c>
      <c r="J103" t="s">
        <v>89</v>
      </c>
    </row>
    <row r="104" spans="2:17" ht="21" x14ac:dyDescent="0.4">
      <c r="B104" s="75">
        <v>45150</v>
      </c>
      <c r="C104" s="76">
        <v>8</v>
      </c>
      <c r="D104" s="77" t="s">
        <v>14</v>
      </c>
      <c r="E104" s="77"/>
      <c r="F104" s="77"/>
      <c r="G104" s="77"/>
      <c r="H104" s="79">
        <v>6250</v>
      </c>
      <c r="I104" s="11">
        <f t="shared" si="9"/>
        <v>1369661.8</v>
      </c>
      <c r="J104" s="20">
        <f>J99-H104</f>
        <v>0</v>
      </c>
    </row>
    <row r="105" spans="2:17" ht="21" x14ac:dyDescent="0.4">
      <c r="B105" s="26">
        <v>45151</v>
      </c>
      <c r="C105" s="47">
        <v>3</v>
      </c>
      <c r="D105" s="27" t="s">
        <v>11</v>
      </c>
      <c r="E105" s="27">
        <v>25</v>
      </c>
      <c r="F105" s="27">
        <v>1160</v>
      </c>
      <c r="G105" s="27">
        <v>500</v>
      </c>
      <c r="H105" s="28">
        <f t="shared" ref="H105" si="17">(E105*F105)+G105</f>
        <v>29500</v>
      </c>
      <c r="I105" s="11">
        <f t="shared" si="9"/>
        <v>1399161.8</v>
      </c>
      <c r="J105" t="s">
        <v>60</v>
      </c>
    </row>
    <row r="106" spans="2:17" ht="21" x14ac:dyDescent="0.4">
      <c r="B106" s="120">
        <v>45151</v>
      </c>
      <c r="C106" s="121">
        <v>9</v>
      </c>
      <c r="D106" s="122" t="s">
        <v>88</v>
      </c>
      <c r="E106" s="122"/>
      <c r="F106" s="122"/>
      <c r="G106" s="122"/>
      <c r="H106" s="123">
        <v>1300</v>
      </c>
      <c r="I106" s="11">
        <f t="shared" si="9"/>
        <v>1400461.8</v>
      </c>
      <c r="J106" t="s">
        <v>90</v>
      </c>
    </row>
    <row r="107" spans="2:17" ht="21" x14ac:dyDescent="0.4">
      <c r="B107" s="120">
        <v>45151</v>
      </c>
      <c r="C107" s="121">
        <v>9</v>
      </c>
      <c r="D107" s="122" t="s">
        <v>86</v>
      </c>
      <c r="E107" s="122"/>
      <c r="F107" s="122"/>
      <c r="G107" s="122"/>
      <c r="H107" s="123">
        <v>2000</v>
      </c>
      <c r="I107" s="11">
        <f t="shared" si="9"/>
        <v>1402461.8</v>
      </c>
      <c r="J107" t="s">
        <v>90</v>
      </c>
    </row>
    <row r="108" spans="2:17" ht="21" x14ac:dyDescent="0.4">
      <c r="B108" s="89">
        <v>45152</v>
      </c>
      <c r="C108" s="90">
        <v>7</v>
      </c>
      <c r="D108" s="91" t="s">
        <v>91</v>
      </c>
      <c r="E108" s="91">
        <v>5346</v>
      </c>
      <c r="F108" s="91">
        <v>235.91</v>
      </c>
      <c r="G108" s="91"/>
      <c r="H108" s="92">
        <f>(E108*F108)+G108+400</f>
        <v>1261574.8599999999</v>
      </c>
      <c r="I108" s="11">
        <f t="shared" si="9"/>
        <v>2664036.66</v>
      </c>
      <c r="J108" t="s">
        <v>60</v>
      </c>
    </row>
    <row r="109" spans="2:17" ht="21" x14ac:dyDescent="0.4">
      <c r="B109" s="13">
        <v>45154</v>
      </c>
      <c r="C109" s="73">
        <v>2</v>
      </c>
      <c r="D109" s="15" t="s">
        <v>7</v>
      </c>
      <c r="E109" s="15">
        <v>1</v>
      </c>
      <c r="F109" s="15"/>
      <c r="G109" s="15"/>
      <c r="H109" s="16">
        <v>22000</v>
      </c>
      <c r="I109" s="11">
        <f t="shared" si="9"/>
        <v>2686036.66</v>
      </c>
      <c r="J109" s="64" t="s">
        <v>46</v>
      </c>
      <c r="K109" s="67">
        <v>100000</v>
      </c>
      <c r="L109" t="s">
        <v>47</v>
      </c>
    </row>
    <row r="110" spans="2:17" ht="21" x14ac:dyDescent="0.4">
      <c r="B110" s="130">
        <v>45154</v>
      </c>
      <c r="C110" s="49">
        <v>11</v>
      </c>
      <c r="D110" s="41" t="s">
        <v>44</v>
      </c>
      <c r="E110" s="41"/>
      <c r="F110" s="41"/>
      <c r="G110" s="41"/>
      <c r="H110" s="42">
        <v>1350</v>
      </c>
      <c r="I110" s="11">
        <f t="shared" si="9"/>
        <v>2687386.66</v>
      </c>
      <c r="J110" s="20">
        <f>K109-H109</f>
        <v>78000</v>
      </c>
    </row>
    <row r="111" spans="2:17" ht="21" x14ac:dyDescent="0.4">
      <c r="B111" s="120">
        <v>45154</v>
      </c>
      <c r="C111" s="121">
        <v>9</v>
      </c>
      <c r="D111" s="122" t="s">
        <v>88</v>
      </c>
      <c r="E111" s="122"/>
      <c r="F111" s="122"/>
      <c r="G111" s="122"/>
      <c r="H111" s="123">
        <v>2500</v>
      </c>
      <c r="I111" s="11">
        <f t="shared" si="9"/>
        <v>2689886.66</v>
      </c>
      <c r="J111" s="20">
        <f>J110-H110+50</f>
        <v>76700</v>
      </c>
      <c r="K111" t="s">
        <v>92</v>
      </c>
    </row>
    <row r="112" spans="2:17" ht="21" x14ac:dyDescent="0.4">
      <c r="B112" s="26">
        <v>45154</v>
      </c>
      <c r="C112" s="47">
        <v>3</v>
      </c>
      <c r="D112" s="27" t="s">
        <v>11</v>
      </c>
      <c r="E112" s="27">
        <v>25</v>
      </c>
      <c r="F112" s="27">
        <v>1160</v>
      </c>
      <c r="G112" s="27">
        <v>500</v>
      </c>
      <c r="H112" s="28">
        <f t="shared" ref="H112" si="18">(E112*F112)+G112</f>
        <v>29500</v>
      </c>
      <c r="I112" s="11">
        <f t="shared" si="9"/>
        <v>2719386.66</v>
      </c>
      <c r="J112" s="102" t="s">
        <v>60</v>
      </c>
    </row>
    <row r="113" spans="2:12" ht="21" x14ac:dyDescent="0.4">
      <c r="B113" s="26">
        <v>45155</v>
      </c>
      <c r="C113" s="47">
        <v>3</v>
      </c>
      <c r="D113" s="27" t="s">
        <v>11</v>
      </c>
      <c r="E113" s="27">
        <v>150</v>
      </c>
      <c r="F113" s="27">
        <v>1130</v>
      </c>
      <c r="G113" s="27">
        <v>3000</v>
      </c>
      <c r="H113" s="28">
        <f t="shared" ref="H113" si="19">(E113*F113)+G113</f>
        <v>172500</v>
      </c>
      <c r="I113" s="11">
        <f t="shared" si="9"/>
        <v>2891886.66</v>
      </c>
      <c r="J113" s="101">
        <f>J111-H111</f>
        <v>74200</v>
      </c>
      <c r="K113" s="67">
        <v>16000</v>
      </c>
      <c r="L113" t="s">
        <v>47</v>
      </c>
    </row>
    <row r="114" spans="2:12" ht="21" x14ac:dyDescent="0.4">
      <c r="B114" s="81">
        <v>45155</v>
      </c>
      <c r="C114" s="82">
        <v>6</v>
      </c>
      <c r="D114" s="83" t="s">
        <v>32</v>
      </c>
      <c r="E114" s="83"/>
      <c r="F114" s="83"/>
      <c r="G114" s="83"/>
      <c r="H114" s="84">
        <v>70000</v>
      </c>
      <c r="I114" s="11">
        <f t="shared" si="9"/>
        <v>2961886.66</v>
      </c>
      <c r="J114" s="20">
        <f>J113+K113-H114</f>
        <v>20200</v>
      </c>
    </row>
    <row r="115" spans="2:12" ht="21" x14ac:dyDescent="0.4">
      <c r="B115" s="120">
        <v>45155</v>
      </c>
      <c r="C115" s="121">
        <v>9</v>
      </c>
      <c r="D115" s="122" t="s">
        <v>88</v>
      </c>
      <c r="E115" s="122"/>
      <c r="F115" s="122"/>
      <c r="G115" s="122"/>
      <c r="H115" s="123">
        <v>2500</v>
      </c>
      <c r="I115" s="11">
        <f t="shared" si="9"/>
        <v>2964386.66</v>
      </c>
      <c r="J115" s="20">
        <f>J114-H115</f>
        <v>17700</v>
      </c>
    </row>
    <row r="116" spans="2:12" ht="21" x14ac:dyDescent="0.4">
      <c r="B116" s="75">
        <v>45155</v>
      </c>
      <c r="C116" s="76">
        <v>8</v>
      </c>
      <c r="D116" s="77" t="s">
        <v>93</v>
      </c>
      <c r="E116" s="77"/>
      <c r="F116" s="77"/>
      <c r="G116" s="77"/>
      <c r="H116" s="79">
        <v>10000</v>
      </c>
      <c r="I116" s="11">
        <f t="shared" si="9"/>
        <v>2974386.66</v>
      </c>
      <c r="J116" s="20">
        <f>J115-H116</f>
        <v>7700</v>
      </c>
      <c r="K116">
        <v>6900</v>
      </c>
      <c r="L116" t="s">
        <v>94</v>
      </c>
    </row>
    <row r="117" spans="2:12" ht="21" x14ac:dyDescent="0.4">
      <c r="B117" s="125">
        <v>45155</v>
      </c>
      <c r="C117" s="126">
        <v>9</v>
      </c>
      <c r="D117" s="127" t="s">
        <v>95</v>
      </c>
      <c r="E117" s="127"/>
      <c r="F117" s="127"/>
      <c r="G117" s="127"/>
      <c r="H117" s="128">
        <v>600</v>
      </c>
      <c r="I117" s="11">
        <f t="shared" si="9"/>
        <v>2974986.66</v>
      </c>
      <c r="J117" s="20">
        <f>J116-K116</f>
        <v>800</v>
      </c>
    </row>
    <row r="118" spans="2:12" ht="21" x14ac:dyDescent="0.4">
      <c r="B118" s="12">
        <v>45155</v>
      </c>
      <c r="C118" s="9">
        <v>8</v>
      </c>
      <c r="D118" s="3" t="s">
        <v>51</v>
      </c>
      <c r="E118" s="3"/>
      <c r="F118" s="3"/>
      <c r="G118" s="3"/>
      <c r="H118" s="36">
        <v>200</v>
      </c>
      <c r="I118" s="11">
        <f t="shared" si="9"/>
        <v>2975186.66</v>
      </c>
      <c r="J118" s="20">
        <f>J117-H117</f>
        <v>200</v>
      </c>
    </row>
    <row r="119" spans="2:12" ht="21" x14ac:dyDescent="0.4">
      <c r="B119" s="130">
        <v>45155</v>
      </c>
      <c r="C119" s="49">
        <v>11</v>
      </c>
      <c r="D119" s="41" t="s">
        <v>44</v>
      </c>
      <c r="E119" s="41"/>
      <c r="F119" s="41"/>
      <c r="G119" s="41"/>
      <c r="H119" s="42">
        <v>500</v>
      </c>
      <c r="I119" s="11">
        <f t="shared" si="9"/>
        <v>2975686.66</v>
      </c>
      <c r="J119" s="20">
        <f>J118-H118</f>
        <v>0</v>
      </c>
    </row>
    <row r="120" spans="2:12" ht="21" x14ac:dyDescent="0.4">
      <c r="B120" s="120">
        <v>45155</v>
      </c>
      <c r="C120" s="121">
        <v>9</v>
      </c>
      <c r="D120" s="122" t="s">
        <v>96</v>
      </c>
      <c r="E120" s="122"/>
      <c r="F120" s="122"/>
      <c r="G120" s="122"/>
      <c r="H120" s="123">
        <v>250</v>
      </c>
      <c r="I120" s="11">
        <f t="shared" si="9"/>
        <v>2975936.66</v>
      </c>
    </row>
    <row r="121" spans="2:12" ht="21" x14ac:dyDescent="0.4">
      <c r="B121" s="120">
        <v>45158</v>
      </c>
      <c r="C121" s="121">
        <v>9</v>
      </c>
      <c r="D121" s="122" t="s">
        <v>98</v>
      </c>
      <c r="E121" s="122"/>
      <c r="F121" s="122"/>
      <c r="G121" s="122"/>
      <c r="H121" s="123">
        <v>250</v>
      </c>
      <c r="I121" s="11">
        <f t="shared" si="9"/>
        <v>2976186.66</v>
      </c>
    </row>
    <row r="122" spans="2:12" ht="21" x14ac:dyDescent="0.4">
      <c r="B122" s="120">
        <v>45158</v>
      </c>
      <c r="C122" s="121">
        <v>9</v>
      </c>
      <c r="D122" s="122" t="s">
        <v>88</v>
      </c>
      <c r="E122" s="122"/>
      <c r="F122" s="122"/>
      <c r="G122" s="122"/>
      <c r="H122" s="123">
        <v>2500</v>
      </c>
      <c r="I122" s="11">
        <f t="shared" si="9"/>
        <v>2978686.66</v>
      </c>
    </row>
    <row r="123" spans="2:12" ht="21" x14ac:dyDescent="0.4">
      <c r="B123" s="120">
        <v>45158</v>
      </c>
      <c r="C123" s="121">
        <v>9</v>
      </c>
      <c r="D123" s="122" t="s">
        <v>86</v>
      </c>
      <c r="E123" s="122"/>
      <c r="F123" s="122"/>
      <c r="G123" s="122"/>
      <c r="H123" s="123">
        <v>500</v>
      </c>
      <c r="I123" s="11">
        <f t="shared" si="9"/>
        <v>2979186.66</v>
      </c>
    </row>
    <row r="124" spans="2:12" ht="21" x14ac:dyDescent="0.4">
      <c r="B124" s="75">
        <v>45159</v>
      </c>
      <c r="C124" s="76">
        <v>8</v>
      </c>
      <c r="D124" s="77" t="s">
        <v>51</v>
      </c>
      <c r="E124" s="77"/>
      <c r="F124" s="77"/>
      <c r="G124" s="77"/>
      <c r="H124" s="79">
        <v>500</v>
      </c>
      <c r="I124" s="11">
        <f t="shared" si="9"/>
        <v>2979686.66</v>
      </c>
    </row>
    <row r="125" spans="2:12" ht="21" x14ac:dyDescent="0.4">
      <c r="B125" s="75">
        <v>45159</v>
      </c>
      <c r="C125" s="76">
        <v>8</v>
      </c>
      <c r="D125" s="77" t="s">
        <v>100</v>
      </c>
      <c r="E125" s="77"/>
      <c r="F125" s="77"/>
      <c r="G125" s="77"/>
      <c r="H125" s="79">
        <v>500</v>
      </c>
      <c r="I125" s="11">
        <f t="shared" si="9"/>
        <v>2980186.66</v>
      </c>
    </row>
    <row r="126" spans="2:12" ht="21" x14ac:dyDescent="0.4">
      <c r="B126" s="120">
        <v>45160</v>
      </c>
      <c r="C126" s="121">
        <v>9</v>
      </c>
      <c r="D126" s="122" t="s">
        <v>88</v>
      </c>
      <c r="E126" s="122"/>
      <c r="F126" s="122"/>
      <c r="G126" s="122"/>
      <c r="H126" s="123">
        <v>2500</v>
      </c>
      <c r="I126" s="11">
        <f t="shared" si="9"/>
        <v>2982686.66</v>
      </c>
    </row>
    <row r="127" spans="2:12" ht="21" x14ac:dyDescent="0.4">
      <c r="B127" s="120">
        <v>45162</v>
      </c>
      <c r="C127" s="121">
        <v>9</v>
      </c>
      <c r="D127" s="122" t="s">
        <v>88</v>
      </c>
      <c r="E127" s="122"/>
      <c r="F127" s="122"/>
      <c r="G127" s="122"/>
      <c r="H127" s="123">
        <v>5000</v>
      </c>
      <c r="I127" s="11">
        <f t="shared" si="9"/>
        <v>2987686.66</v>
      </c>
    </row>
    <row r="128" spans="2:12" ht="21" x14ac:dyDescent="0.4">
      <c r="B128" s="81">
        <v>45162</v>
      </c>
      <c r="C128" s="82">
        <v>6</v>
      </c>
      <c r="D128" s="83" t="s">
        <v>32</v>
      </c>
      <c r="E128" s="83"/>
      <c r="F128" s="83"/>
      <c r="G128" s="83"/>
      <c r="H128" s="84">
        <v>66000</v>
      </c>
      <c r="I128" s="11">
        <f t="shared" si="9"/>
        <v>3053686.66</v>
      </c>
    </row>
    <row r="129" spans="2:10" ht="21" x14ac:dyDescent="0.4">
      <c r="B129" s="120">
        <v>45164</v>
      </c>
      <c r="C129" s="121">
        <v>9</v>
      </c>
      <c r="D129" s="122" t="s">
        <v>88</v>
      </c>
      <c r="E129" s="122"/>
      <c r="F129" s="122"/>
      <c r="G129" s="122"/>
      <c r="H129" s="123">
        <v>2500</v>
      </c>
      <c r="I129" s="11">
        <f t="shared" si="9"/>
        <v>3056186.66</v>
      </c>
    </row>
    <row r="130" spans="2:10" ht="21" x14ac:dyDescent="0.4">
      <c r="B130" s="29">
        <v>45164</v>
      </c>
      <c r="C130" s="46">
        <v>4</v>
      </c>
      <c r="D130" s="24" t="s">
        <v>59</v>
      </c>
      <c r="E130" s="24">
        <v>3</v>
      </c>
      <c r="F130" s="24">
        <v>2300</v>
      </c>
      <c r="G130" s="24"/>
      <c r="H130" s="25">
        <f t="shared" ref="H130" si="20">(E130*F130)+G130</f>
        <v>6900</v>
      </c>
      <c r="I130" s="11">
        <f t="shared" si="9"/>
        <v>3063086.66</v>
      </c>
    </row>
    <row r="131" spans="2:10" ht="21" x14ac:dyDescent="0.4">
      <c r="B131" s="130">
        <v>45161</v>
      </c>
      <c r="C131" s="49">
        <v>11</v>
      </c>
      <c r="D131" s="41" t="s">
        <v>44</v>
      </c>
      <c r="E131" s="41"/>
      <c r="F131" s="41"/>
      <c r="G131" s="41"/>
      <c r="H131" s="42">
        <v>500</v>
      </c>
      <c r="I131" s="11">
        <f t="shared" si="9"/>
        <v>3063586.66</v>
      </c>
    </row>
    <row r="132" spans="2:10" ht="21" x14ac:dyDescent="0.4">
      <c r="B132" s="130">
        <v>45165</v>
      </c>
      <c r="C132" s="49">
        <v>11</v>
      </c>
      <c r="D132" s="41" t="s">
        <v>44</v>
      </c>
      <c r="E132" s="41"/>
      <c r="F132" s="41"/>
      <c r="G132" s="41"/>
      <c r="H132" s="42">
        <v>2400</v>
      </c>
      <c r="I132" s="11">
        <f t="shared" si="9"/>
        <v>3065986.66</v>
      </c>
    </row>
    <row r="133" spans="2:10" ht="21" x14ac:dyDescent="0.4">
      <c r="B133" s="120">
        <v>45165</v>
      </c>
      <c r="C133" s="121">
        <v>9</v>
      </c>
      <c r="D133" s="122" t="s">
        <v>88</v>
      </c>
      <c r="E133" s="122"/>
      <c r="F133" s="122"/>
      <c r="G133" s="122"/>
      <c r="H133" s="123">
        <v>2500</v>
      </c>
      <c r="I133" s="11">
        <f t="shared" si="9"/>
        <v>3068486.66</v>
      </c>
    </row>
    <row r="134" spans="2:10" ht="21" x14ac:dyDescent="0.4">
      <c r="B134" s="29">
        <v>45165</v>
      </c>
      <c r="C134" s="46">
        <v>4</v>
      </c>
      <c r="D134" s="24" t="s">
        <v>64</v>
      </c>
      <c r="E134" s="24"/>
      <c r="F134" s="24"/>
      <c r="G134" s="24"/>
      <c r="H134" s="25">
        <v>1700</v>
      </c>
      <c r="I134" s="11">
        <f t="shared" si="9"/>
        <v>3070186.66</v>
      </c>
    </row>
    <row r="135" spans="2:10" ht="21" x14ac:dyDescent="0.4">
      <c r="B135" s="104">
        <v>45165</v>
      </c>
      <c r="C135" s="105">
        <v>7</v>
      </c>
      <c r="D135" s="106" t="s">
        <v>101</v>
      </c>
      <c r="E135" s="106">
        <v>357.2</v>
      </c>
      <c r="F135" s="106">
        <v>268</v>
      </c>
      <c r="G135" s="106">
        <v>500</v>
      </c>
      <c r="H135" s="107">
        <f>((E135*F135)+G135)+ 2000</f>
        <v>98229.599999999991</v>
      </c>
      <c r="I135" s="11">
        <f t="shared" si="9"/>
        <v>3168416.2600000002</v>
      </c>
      <c r="J135" t="s">
        <v>102</v>
      </c>
    </row>
    <row r="136" spans="2:10" ht="21" x14ac:dyDescent="0.4">
      <c r="B136" s="120">
        <v>45166</v>
      </c>
      <c r="C136" s="121">
        <v>9</v>
      </c>
      <c r="D136" s="122" t="s">
        <v>88</v>
      </c>
      <c r="E136" s="122"/>
      <c r="F136" s="122"/>
      <c r="G136" s="122"/>
      <c r="H136" s="123">
        <v>2500</v>
      </c>
      <c r="I136" s="11">
        <f t="shared" ref="I136:I199" si="21">I135+H136</f>
        <v>3170916.2600000002</v>
      </c>
    </row>
    <row r="137" spans="2:10" ht="21" x14ac:dyDescent="0.4">
      <c r="B137" s="120">
        <v>45166</v>
      </c>
      <c r="C137" s="121">
        <v>9</v>
      </c>
      <c r="D137" s="122" t="s">
        <v>86</v>
      </c>
      <c r="E137" s="122"/>
      <c r="F137" s="122"/>
      <c r="G137" s="122"/>
      <c r="H137" s="123">
        <v>2500</v>
      </c>
      <c r="I137" s="11">
        <f t="shared" si="21"/>
        <v>3173416.2600000002</v>
      </c>
    </row>
    <row r="138" spans="2:10" ht="21" x14ac:dyDescent="0.4">
      <c r="B138" s="29">
        <v>45166</v>
      </c>
      <c r="C138" s="46">
        <v>4</v>
      </c>
      <c r="D138" s="24" t="s">
        <v>59</v>
      </c>
      <c r="E138" s="24">
        <v>5</v>
      </c>
      <c r="F138" s="24">
        <v>2200</v>
      </c>
      <c r="G138" s="24"/>
      <c r="H138" s="25">
        <f t="shared" ref="H138" si="22">(E138*F138)+G138</f>
        <v>11000</v>
      </c>
      <c r="I138" s="11">
        <f t="shared" si="21"/>
        <v>3184416.2600000002</v>
      </c>
    </row>
    <row r="139" spans="2:10" ht="21" x14ac:dyDescent="0.4">
      <c r="B139" s="29">
        <v>45166</v>
      </c>
      <c r="C139" s="46">
        <v>4</v>
      </c>
      <c r="D139" s="24" t="s">
        <v>64</v>
      </c>
      <c r="E139" s="24"/>
      <c r="F139" s="24"/>
      <c r="G139" s="24"/>
      <c r="H139" s="25">
        <v>7100</v>
      </c>
      <c r="I139" s="11">
        <f t="shared" si="21"/>
        <v>3191516.2600000002</v>
      </c>
    </row>
    <row r="140" spans="2:10" ht="21" x14ac:dyDescent="0.4">
      <c r="B140" s="13">
        <v>45166</v>
      </c>
      <c r="C140" s="73">
        <v>2</v>
      </c>
      <c r="D140" s="15" t="s">
        <v>7</v>
      </c>
      <c r="E140" s="15">
        <v>1</v>
      </c>
      <c r="F140" s="15"/>
      <c r="G140" s="15"/>
      <c r="H140" s="16">
        <v>22000</v>
      </c>
      <c r="I140" s="11">
        <f t="shared" si="21"/>
        <v>3213516.2600000002</v>
      </c>
    </row>
    <row r="141" spans="2:10" ht="21" x14ac:dyDescent="0.4">
      <c r="B141" s="89">
        <v>45166</v>
      </c>
      <c r="C141" s="90">
        <v>7</v>
      </c>
      <c r="D141" s="91" t="s">
        <v>70</v>
      </c>
      <c r="E141" s="91"/>
      <c r="F141" s="91"/>
      <c r="G141" s="91"/>
      <c r="H141" s="92">
        <v>10000</v>
      </c>
      <c r="I141" s="11">
        <f t="shared" si="21"/>
        <v>3223516.2600000002</v>
      </c>
    </row>
    <row r="142" spans="2:10" ht="21" x14ac:dyDescent="0.4">
      <c r="B142" s="113">
        <v>45167</v>
      </c>
      <c r="C142" s="114">
        <v>6</v>
      </c>
      <c r="D142" s="115" t="s">
        <v>103</v>
      </c>
      <c r="E142" s="115"/>
      <c r="F142" s="115"/>
      <c r="G142" s="115"/>
      <c r="H142" s="116">
        <v>25000</v>
      </c>
      <c r="I142" s="11">
        <f t="shared" si="21"/>
        <v>3248516.2600000002</v>
      </c>
    </row>
    <row r="143" spans="2:10" ht="21" x14ac:dyDescent="0.4">
      <c r="B143" s="113">
        <v>45167</v>
      </c>
      <c r="C143" s="114">
        <v>6</v>
      </c>
      <c r="D143" s="115" t="s">
        <v>104</v>
      </c>
      <c r="E143" s="115"/>
      <c r="F143" s="115"/>
      <c r="G143" s="115"/>
      <c r="H143" s="116">
        <v>5600</v>
      </c>
      <c r="I143" s="11">
        <f t="shared" si="21"/>
        <v>3254116.2600000002</v>
      </c>
    </row>
    <row r="144" spans="2:10" ht="21" x14ac:dyDescent="0.4">
      <c r="B144" s="75">
        <v>45167</v>
      </c>
      <c r="C144" s="76">
        <v>8</v>
      </c>
      <c r="D144" s="77" t="s">
        <v>105</v>
      </c>
      <c r="E144" s="77"/>
      <c r="F144" s="77"/>
      <c r="G144" s="77"/>
      <c r="H144" s="79">
        <v>500</v>
      </c>
      <c r="I144" s="11">
        <f t="shared" si="21"/>
        <v>3254616.2600000002</v>
      </c>
    </row>
    <row r="145" spans="2:10" ht="21" x14ac:dyDescent="0.4">
      <c r="B145" s="108">
        <v>45167</v>
      </c>
      <c r="C145" s="109">
        <v>10</v>
      </c>
      <c r="D145" s="110" t="s">
        <v>107</v>
      </c>
      <c r="E145" s="110"/>
      <c r="F145" s="110"/>
      <c r="G145" s="110"/>
      <c r="H145" s="111">
        <v>345000</v>
      </c>
      <c r="I145" s="11">
        <f t="shared" si="21"/>
        <v>3599616.2600000002</v>
      </c>
      <c r="J145" t="s">
        <v>60</v>
      </c>
    </row>
    <row r="146" spans="2:10" ht="21" x14ac:dyDescent="0.4">
      <c r="B146" s="130">
        <v>45169</v>
      </c>
      <c r="C146" s="49">
        <v>11</v>
      </c>
      <c r="D146" s="41" t="s">
        <v>44</v>
      </c>
      <c r="E146" s="41"/>
      <c r="F146" s="41"/>
      <c r="G146" s="41"/>
      <c r="H146" s="42">
        <v>500</v>
      </c>
      <c r="I146" s="11">
        <f t="shared" si="21"/>
        <v>3600116.2600000002</v>
      </c>
    </row>
    <row r="147" spans="2:10" ht="21" x14ac:dyDescent="0.4">
      <c r="B147" s="81">
        <v>45169</v>
      </c>
      <c r="C147" s="82">
        <v>6</v>
      </c>
      <c r="D147" s="83" t="s">
        <v>32</v>
      </c>
      <c r="E147" s="83"/>
      <c r="F147" s="83"/>
      <c r="G147" s="83"/>
      <c r="H147" s="84">
        <v>45000</v>
      </c>
      <c r="I147" s="11">
        <f t="shared" si="21"/>
        <v>3645116.2600000002</v>
      </c>
    </row>
    <row r="148" spans="2:10" ht="21" x14ac:dyDescent="0.4">
      <c r="B148" s="120">
        <v>45170</v>
      </c>
      <c r="C148" s="121">
        <v>9</v>
      </c>
      <c r="D148" s="122" t="s">
        <v>110</v>
      </c>
      <c r="E148" s="122"/>
      <c r="F148" s="122"/>
      <c r="G148" s="122"/>
      <c r="H148" s="123">
        <v>2000</v>
      </c>
      <c r="I148" s="11">
        <f t="shared" si="21"/>
        <v>3647116.2600000002</v>
      </c>
    </row>
    <row r="149" spans="2:10" ht="21" x14ac:dyDescent="0.4">
      <c r="B149" s="120">
        <v>45170</v>
      </c>
      <c r="C149" s="121">
        <v>9</v>
      </c>
      <c r="D149" s="122" t="s">
        <v>109</v>
      </c>
      <c r="E149" s="122"/>
      <c r="F149" s="122"/>
      <c r="G149" s="122"/>
      <c r="H149" s="123">
        <v>580</v>
      </c>
      <c r="I149" s="11">
        <f t="shared" si="21"/>
        <v>3647696.2600000002</v>
      </c>
    </row>
    <row r="150" spans="2:10" ht="21" x14ac:dyDescent="0.4">
      <c r="B150" s="120">
        <v>45170</v>
      </c>
      <c r="C150" s="121">
        <v>9</v>
      </c>
      <c r="D150" s="122" t="s">
        <v>111</v>
      </c>
      <c r="E150" s="122"/>
      <c r="F150" s="122"/>
      <c r="G150" s="122"/>
      <c r="H150" s="123">
        <v>370</v>
      </c>
      <c r="I150" s="11">
        <f t="shared" si="21"/>
        <v>3648066.2600000002</v>
      </c>
    </row>
    <row r="151" spans="2:10" ht="21" x14ac:dyDescent="0.4">
      <c r="B151" s="120">
        <v>45171</v>
      </c>
      <c r="C151" s="121">
        <v>9</v>
      </c>
      <c r="D151" s="122" t="s">
        <v>88</v>
      </c>
      <c r="E151" s="122"/>
      <c r="F151" s="122"/>
      <c r="G151" s="122"/>
      <c r="H151" s="123">
        <v>1500</v>
      </c>
      <c r="I151" s="11">
        <f t="shared" si="21"/>
        <v>3649566.2600000002</v>
      </c>
    </row>
    <row r="152" spans="2:10" ht="21" x14ac:dyDescent="0.4">
      <c r="B152" s="120">
        <v>45171</v>
      </c>
      <c r="C152" s="121">
        <v>9</v>
      </c>
      <c r="D152" s="122" t="s">
        <v>17</v>
      </c>
      <c r="E152" s="122"/>
      <c r="F152" s="122"/>
      <c r="G152" s="122"/>
      <c r="H152" s="123">
        <v>3600</v>
      </c>
      <c r="I152" s="11">
        <f t="shared" si="21"/>
        <v>3653166.2600000002</v>
      </c>
    </row>
    <row r="153" spans="2:10" ht="21" x14ac:dyDescent="0.4">
      <c r="B153" s="120">
        <v>45171</v>
      </c>
      <c r="C153" s="121">
        <v>9</v>
      </c>
      <c r="D153" s="122" t="s">
        <v>115</v>
      </c>
      <c r="E153" s="122"/>
      <c r="F153" s="122"/>
      <c r="G153" s="122"/>
      <c r="H153" s="123">
        <v>650</v>
      </c>
      <c r="I153" s="11">
        <f t="shared" si="21"/>
        <v>3653816.2600000002</v>
      </c>
    </row>
    <row r="154" spans="2:10" ht="21" x14ac:dyDescent="0.4">
      <c r="B154" s="120">
        <v>45171</v>
      </c>
      <c r="C154" s="121">
        <v>9</v>
      </c>
      <c r="D154" s="122" t="s">
        <v>114</v>
      </c>
      <c r="E154" s="122"/>
      <c r="F154" s="122"/>
      <c r="G154" s="122"/>
      <c r="H154" s="123">
        <v>250</v>
      </c>
      <c r="I154" s="11">
        <f t="shared" si="21"/>
        <v>3654066.2600000002</v>
      </c>
    </row>
    <row r="155" spans="2:10" ht="21" x14ac:dyDescent="0.4">
      <c r="B155" s="120">
        <v>45172</v>
      </c>
      <c r="C155" s="121">
        <v>9</v>
      </c>
      <c r="D155" s="122" t="s">
        <v>122</v>
      </c>
      <c r="E155" s="122"/>
      <c r="F155" s="122"/>
      <c r="G155" s="122"/>
      <c r="H155" s="123">
        <v>12050</v>
      </c>
      <c r="I155" s="11">
        <f t="shared" si="21"/>
        <v>3666116.2600000002</v>
      </c>
    </row>
    <row r="156" spans="2:10" ht="21" x14ac:dyDescent="0.4">
      <c r="B156" s="120">
        <v>45172</v>
      </c>
      <c r="C156" s="121">
        <v>9</v>
      </c>
      <c r="D156" s="122" t="s">
        <v>51</v>
      </c>
      <c r="E156" s="122"/>
      <c r="F156" s="122"/>
      <c r="G156" s="122"/>
      <c r="H156" s="123">
        <v>920</v>
      </c>
      <c r="I156" s="11">
        <f t="shared" si="21"/>
        <v>3667036.2600000002</v>
      </c>
    </row>
    <row r="157" spans="2:10" ht="21" x14ac:dyDescent="0.4">
      <c r="B157" s="120">
        <v>45172</v>
      </c>
      <c r="C157" s="121">
        <v>9</v>
      </c>
      <c r="D157" s="122" t="s">
        <v>123</v>
      </c>
      <c r="E157" s="122"/>
      <c r="F157" s="122"/>
      <c r="G157" s="122"/>
      <c r="H157" s="123">
        <v>2050</v>
      </c>
      <c r="I157" s="11">
        <f t="shared" si="21"/>
        <v>3669086.2600000002</v>
      </c>
    </row>
    <row r="158" spans="2:10" ht="21" x14ac:dyDescent="0.4">
      <c r="B158" s="120">
        <v>45172</v>
      </c>
      <c r="C158" s="121">
        <v>9</v>
      </c>
      <c r="D158" s="122" t="s">
        <v>124</v>
      </c>
      <c r="E158" s="122"/>
      <c r="F158" s="122"/>
      <c r="G158" s="122"/>
      <c r="H158" s="123">
        <v>200</v>
      </c>
      <c r="I158" s="11">
        <f t="shared" si="21"/>
        <v>3669286.2600000002</v>
      </c>
    </row>
    <row r="159" spans="2:10" ht="21" x14ac:dyDescent="0.4">
      <c r="B159" s="120">
        <v>45172</v>
      </c>
      <c r="C159" s="121">
        <v>9</v>
      </c>
      <c r="D159" s="122" t="s">
        <v>125</v>
      </c>
      <c r="E159" s="122"/>
      <c r="F159" s="122"/>
      <c r="G159" s="122"/>
      <c r="H159" s="123">
        <v>60</v>
      </c>
      <c r="I159" s="11">
        <f t="shared" si="21"/>
        <v>3669346.2600000002</v>
      </c>
    </row>
    <row r="160" spans="2:10" ht="21" x14ac:dyDescent="0.4">
      <c r="B160" s="120">
        <v>45172</v>
      </c>
      <c r="C160" s="121">
        <v>9</v>
      </c>
      <c r="D160" s="122" t="s">
        <v>126</v>
      </c>
      <c r="E160" s="122"/>
      <c r="F160" s="122"/>
      <c r="G160" s="122"/>
      <c r="H160" s="123">
        <v>90</v>
      </c>
      <c r="I160" s="11">
        <f t="shared" si="21"/>
        <v>3669436.2600000002</v>
      </c>
    </row>
    <row r="161" spans="2:12" ht="21" x14ac:dyDescent="0.4">
      <c r="B161" s="120">
        <v>45172</v>
      </c>
      <c r="C161" s="121">
        <v>9</v>
      </c>
      <c r="D161" s="122" t="s">
        <v>127</v>
      </c>
      <c r="E161" s="122"/>
      <c r="F161" s="122"/>
      <c r="G161" s="122"/>
      <c r="H161" s="123">
        <v>200</v>
      </c>
      <c r="I161" s="11">
        <f t="shared" si="21"/>
        <v>3669636.2600000002</v>
      </c>
      <c r="J161" s="64" t="s">
        <v>46</v>
      </c>
      <c r="K161" s="67">
        <v>65000</v>
      </c>
      <c r="L161" t="s">
        <v>47</v>
      </c>
    </row>
    <row r="162" spans="2:12" ht="21" x14ac:dyDescent="0.4">
      <c r="B162" s="120">
        <v>45173</v>
      </c>
      <c r="C162" s="121">
        <v>9</v>
      </c>
      <c r="D162" s="122" t="s">
        <v>128</v>
      </c>
      <c r="E162" s="122"/>
      <c r="F162" s="122"/>
      <c r="G162" s="122"/>
      <c r="H162" s="123">
        <v>3500</v>
      </c>
      <c r="I162" s="11">
        <f t="shared" si="21"/>
        <v>3673136.2600000002</v>
      </c>
      <c r="J162" s="20">
        <f>K161-H162</f>
        <v>61500</v>
      </c>
    </row>
    <row r="163" spans="2:12" ht="21" x14ac:dyDescent="0.4">
      <c r="B163" s="130">
        <v>45173</v>
      </c>
      <c r="C163" s="49">
        <v>11</v>
      </c>
      <c r="D163" s="41" t="s">
        <v>44</v>
      </c>
      <c r="E163" s="41"/>
      <c r="F163" s="41"/>
      <c r="G163" s="41"/>
      <c r="H163" s="42">
        <v>1800</v>
      </c>
      <c r="I163" s="11">
        <f t="shared" si="21"/>
        <v>3674936.2600000002</v>
      </c>
      <c r="J163" s="20">
        <f>J162-H163</f>
        <v>59700</v>
      </c>
    </row>
    <row r="164" spans="2:12" ht="21" x14ac:dyDescent="0.4">
      <c r="B164" s="120">
        <v>45173</v>
      </c>
      <c r="C164" s="121">
        <v>9</v>
      </c>
      <c r="D164" s="122" t="s">
        <v>129</v>
      </c>
      <c r="E164" s="122"/>
      <c r="F164" s="122"/>
      <c r="G164" s="122"/>
      <c r="H164" s="123">
        <v>1200</v>
      </c>
      <c r="I164" s="11">
        <f t="shared" si="21"/>
        <v>3676136.2600000002</v>
      </c>
      <c r="J164" s="20">
        <f>J163-H164</f>
        <v>58500</v>
      </c>
    </row>
    <row r="165" spans="2:12" ht="21" x14ac:dyDescent="0.4">
      <c r="B165" s="120">
        <v>45173</v>
      </c>
      <c r="C165" s="121">
        <v>9</v>
      </c>
      <c r="D165" s="122" t="s">
        <v>131</v>
      </c>
      <c r="E165" s="122"/>
      <c r="F165" s="122"/>
      <c r="G165" s="122"/>
      <c r="H165" s="123">
        <v>8000</v>
      </c>
      <c r="I165" s="11">
        <f t="shared" si="21"/>
        <v>3684136.2600000002</v>
      </c>
      <c r="J165" s="20">
        <f>(J164-H165)+2000</f>
        <v>52500</v>
      </c>
    </row>
    <row r="166" spans="2:12" ht="21" x14ac:dyDescent="0.4">
      <c r="B166" s="120">
        <v>45173</v>
      </c>
      <c r="C166" s="121">
        <v>9</v>
      </c>
      <c r="D166" s="122" t="s">
        <v>17</v>
      </c>
      <c r="E166" s="122"/>
      <c r="F166" s="122"/>
      <c r="G166" s="122"/>
      <c r="H166" s="123">
        <v>1000</v>
      </c>
      <c r="I166" s="11">
        <f t="shared" si="21"/>
        <v>3685136.2600000002</v>
      </c>
      <c r="J166" s="20">
        <f t="shared" ref="J166:J168" si="23">J165-H166</f>
        <v>51500</v>
      </c>
    </row>
    <row r="167" spans="2:12" ht="21" x14ac:dyDescent="0.4">
      <c r="B167" s="132">
        <v>45174</v>
      </c>
      <c r="C167" s="133">
        <v>12</v>
      </c>
      <c r="D167" s="134" t="s">
        <v>132</v>
      </c>
      <c r="E167" s="134">
        <v>1</v>
      </c>
      <c r="F167" s="134"/>
      <c r="G167" s="134"/>
      <c r="H167" s="135">
        <v>17000</v>
      </c>
      <c r="I167" s="11">
        <f t="shared" si="21"/>
        <v>3702136.2600000002</v>
      </c>
      <c r="J167" s="20">
        <f t="shared" si="23"/>
        <v>34500</v>
      </c>
    </row>
    <row r="168" spans="2:12" ht="21" x14ac:dyDescent="0.4">
      <c r="B168" s="132">
        <v>45175</v>
      </c>
      <c r="C168" s="133">
        <v>12</v>
      </c>
      <c r="D168" s="134" t="s">
        <v>132</v>
      </c>
      <c r="E168" s="134">
        <v>2</v>
      </c>
      <c r="F168" s="134"/>
      <c r="G168" s="134"/>
      <c r="H168" s="135">
        <v>34000</v>
      </c>
      <c r="I168" s="11">
        <f t="shared" si="21"/>
        <v>3736136.2600000002</v>
      </c>
      <c r="J168" s="20">
        <f t="shared" si="23"/>
        <v>500</v>
      </c>
      <c r="K168" s="67">
        <v>4500</v>
      </c>
      <c r="L168" t="s">
        <v>47</v>
      </c>
    </row>
    <row r="169" spans="2:12" ht="21" x14ac:dyDescent="0.4">
      <c r="B169" s="132">
        <v>45175</v>
      </c>
      <c r="C169" s="133">
        <v>12</v>
      </c>
      <c r="D169" s="134" t="s">
        <v>133</v>
      </c>
      <c r="E169" s="134"/>
      <c r="F169" s="134"/>
      <c r="G169" s="134"/>
      <c r="H169" s="135">
        <v>4000</v>
      </c>
      <c r="I169" s="11">
        <f t="shared" si="21"/>
        <v>3740136.2600000002</v>
      </c>
      <c r="J169" s="20">
        <f>J168+K168</f>
        <v>5000</v>
      </c>
    </row>
    <row r="170" spans="2:12" ht="21" x14ac:dyDescent="0.4">
      <c r="B170" s="75">
        <v>45175</v>
      </c>
      <c r="C170" s="76">
        <v>8</v>
      </c>
      <c r="D170" s="77" t="s">
        <v>51</v>
      </c>
      <c r="E170" s="77"/>
      <c r="F170" s="77"/>
      <c r="G170" s="77"/>
      <c r="H170" s="79">
        <v>1000</v>
      </c>
      <c r="I170" s="11">
        <f t="shared" si="21"/>
        <v>3741136.2600000002</v>
      </c>
      <c r="J170" s="20">
        <f>J169-H169</f>
        <v>1000</v>
      </c>
    </row>
    <row r="171" spans="2:12" ht="21" x14ac:dyDescent="0.4">
      <c r="B171" s="12">
        <v>45175</v>
      </c>
      <c r="C171" s="9"/>
      <c r="D171" s="3" t="s">
        <v>134</v>
      </c>
      <c r="E171" s="3"/>
      <c r="F171" s="3"/>
      <c r="G171" s="3"/>
      <c r="H171" s="36">
        <v>1000</v>
      </c>
      <c r="I171" s="11">
        <f t="shared" si="21"/>
        <v>3742136.2600000002</v>
      </c>
      <c r="J171" s="20">
        <f>J170-H170</f>
        <v>0</v>
      </c>
      <c r="K171" s="239" t="s">
        <v>135</v>
      </c>
      <c r="L171" s="239"/>
    </row>
    <row r="172" spans="2:12" ht="21" x14ac:dyDescent="0.4">
      <c r="B172" s="132">
        <v>45176</v>
      </c>
      <c r="C172" s="133">
        <v>12</v>
      </c>
      <c r="D172" s="134" t="s">
        <v>132</v>
      </c>
      <c r="E172" s="134">
        <v>1</v>
      </c>
      <c r="F172" s="134"/>
      <c r="G172" s="134"/>
      <c r="H172" s="135">
        <v>17000</v>
      </c>
      <c r="I172" s="11">
        <f t="shared" si="21"/>
        <v>3759136.2600000002</v>
      </c>
      <c r="J172" s="64" t="s">
        <v>46</v>
      </c>
      <c r="K172" s="67">
        <v>89000</v>
      </c>
      <c r="L172" t="s">
        <v>47</v>
      </c>
    </row>
    <row r="173" spans="2:12" ht="21" x14ac:dyDescent="0.4">
      <c r="B173" s="132">
        <v>45176</v>
      </c>
      <c r="C173" s="133">
        <v>12</v>
      </c>
      <c r="D173" s="134" t="s">
        <v>132</v>
      </c>
      <c r="E173" s="134">
        <v>1</v>
      </c>
      <c r="F173" s="134"/>
      <c r="G173" s="134"/>
      <c r="H173" s="135">
        <v>17000</v>
      </c>
      <c r="I173" s="11">
        <f t="shared" si="21"/>
        <v>3776136.2600000002</v>
      </c>
      <c r="J173" s="20">
        <f>K172-H172</f>
        <v>72000</v>
      </c>
    </row>
    <row r="174" spans="2:12" ht="21" x14ac:dyDescent="0.4">
      <c r="B174" s="132">
        <v>45176</v>
      </c>
      <c r="C174" s="133">
        <v>12</v>
      </c>
      <c r="D174" s="134" t="s">
        <v>133</v>
      </c>
      <c r="E174" s="134"/>
      <c r="F174" s="134"/>
      <c r="G174" s="134"/>
      <c r="H174" s="135">
        <v>5000</v>
      </c>
      <c r="I174" s="11">
        <f t="shared" si="21"/>
        <v>3781136.2600000002</v>
      </c>
      <c r="J174" s="20">
        <f>J173-H173</f>
        <v>55000</v>
      </c>
    </row>
    <row r="175" spans="2:12" ht="21" x14ac:dyDescent="0.4">
      <c r="B175" s="81">
        <v>45176</v>
      </c>
      <c r="C175" s="82">
        <v>6</v>
      </c>
      <c r="D175" s="83" t="s">
        <v>32</v>
      </c>
      <c r="E175" s="83"/>
      <c r="F175" s="83"/>
      <c r="G175" s="83"/>
      <c r="H175" s="84">
        <v>30000</v>
      </c>
      <c r="I175" s="11">
        <f t="shared" si="21"/>
        <v>3811136.2600000002</v>
      </c>
      <c r="J175" s="20">
        <f t="shared" ref="J175:J178" si="24">J174-H174</f>
        <v>50000</v>
      </c>
    </row>
    <row r="176" spans="2:12" ht="21" x14ac:dyDescent="0.4">
      <c r="B176" s="12">
        <v>45176</v>
      </c>
      <c r="C176" s="9"/>
      <c r="D176" s="3" t="s">
        <v>134</v>
      </c>
      <c r="E176" s="3"/>
      <c r="F176" s="3"/>
      <c r="G176" s="3"/>
      <c r="H176" s="36">
        <v>15000</v>
      </c>
      <c r="I176" s="11">
        <f t="shared" si="21"/>
        <v>3826136.2600000002</v>
      </c>
      <c r="J176" s="20">
        <f t="shared" si="24"/>
        <v>20000</v>
      </c>
    </row>
    <row r="177" spans="2:12" ht="21" x14ac:dyDescent="0.4">
      <c r="B177" s="75">
        <v>45176</v>
      </c>
      <c r="C177" s="76">
        <v>8</v>
      </c>
      <c r="D177" s="77" t="s">
        <v>14</v>
      </c>
      <c r="E177" s="77"/>
      <c r="F177" s="77"/>
      <c r="G177" s="77"/>
      <c r="H177" s="79">
        <v>5000</v>
      </c>
      <c r="I177" s="11">
        <f t="shared" si="21"/>
        <v>3831136.2600000002</v>
      </c>
      <c r="J177" s="20">
        <f t="shared" si="24"/>
        <v>5000</v>
      </c>
    </row>
    <row r="178" spans="2:12" ht="21" x14ac:dyDescent="0.4">
      <c r="B178" s="132">
        <v>45178</v>
      </c>
      <c r="C178" s="133">
        <v>12</v>
      </c>
      <c r="D178" s="134" t="s">
        <v>132</v>
      </c>
      <c r="E178" s="134">
        <v>1</v>
      </c>
      <c r="F178" s="134"/>
      <c r="G178" s="134"/>
      <c r="H178" s="135">
        <v>17000</v>
      </c>
      <c r="I178" s="11">
        <f t="shared" si="21"/>
        <v>3848136.2600000002</v>
      </c>
      <c r="J178" s="20">
        <f t="shared" si="24"/>
        <v>0</v>
      </c>
    </row>
    <row r="179" spans="2:12" ht="21" x14ac:dyDescent="0.4">
      <c r="B179" s="132">
        <v>45178</v>
      </c>
      <c r="C179" s="133">
        <v>12</v>
      </c>
      <c r="D179" s="134" t="s">
        <v>132</v>
      </c>
      <c r="E179" s="134">
        <v>1</v>
      </c>
      <c r="F179" s="134"/>
      <c r="G179" s="134"/>
      <c r="H179" s="135">
        <v>17000</v>
      </c>
      <c r="I179" s="11">
        <f t="shared" si="21"/>
        <v>3865136.2600000002</v>
      </c>
    </row>
    <row r="180" spans="2:12" ht="21" x14ac:dyDescent="0.4">
      <c r="B180" s="132">
        <v>45178</v>
      </c>
      <c r="C180" s="133">
        <v>12</v>
      </c>
      <c r="D180" s="134" t="s">
        <v>133</v>
      </c>
      <c r="E180" s="134"/>
      <c r="F180" s="134"/>
      <c r="G180" s="134"/>
      <c r="H180" s="135">
        <v>4000</v>
      </c>
      <c r="I180" s="11">
        <f t="shared" si="21"/>
        <v>3869136.2600000002</v>
      </c>
    </row>
    <row r="181" spans="2:12" ht="21" x14ac:dyDescent="0.4">
      <c r="B181" s="130">
        <v>45178</v>
      </c>
      <c r="C181" s="49">
        <v>11</v>
      </c>
      <c r="D181" s="41" t="s">
        <v>44</v>
      </c>
      <c r="E181" s="41"/>
      <c r="F181" s="41"/>
      <c r="G181" s="41"/>
      <c r="H181" s="42">
        <v>500</v>
      </c>
      <c r="I181" s="11">
        <f t="shared" si="21"/>
        <v>3869636.2600000002</v>
      </c>
    </row>
    <row r="182" spans="2:12" ht="21" x14ac:dyDescent="0.4">
      <c r="B182" s="141">
        <v>45179</v>
      </c>
      <c r="C182" s="142">
        <v>12</v>
      </c>
      <c r="D182" s="143" t="s">
        <v>133</v>
      </c>
      <c r="E182" s="143"/>
      <c r="F182" s="143"/>
      <c r="G182" s="143"/>
      <c r="H182" s="144">
        <v>3200</v>
      </c>
      <c r="I182" s="11">
        <f t="shared" si="21"/>
        <v>3872836.2600000002</v>
      </c>
      <c r="J182" s="64" t="s">
        <v>46</v>
      </c>
      <c r="K182" s="67">
        <v>32000</v>
      </c>
      <c r="L182" t="s">
        <v>47</v>
      </c>
    </row>
    <row r="183" spans="2:12" ht="21" x14ac:dyDescent="0.4">
      <c r="B183" s="89">
        <v>45181</v>
      </c>
      <c r="C183" s="90">
        <v>7</v>
      </c>
      <c r="D183" s="91" t="s">
        <v>70</v>
      </c>
      <c r="E183" s="91"/>
      <c r="F183" s="91"/>
      <c r="G183" s="91"/>
      <c r="H183" s="92">
        <v>4000</v>
      </c>
      <c r="I183" s="11">
        <f t="shared" si="21"/>
        <v>3876836.2600000002</v>
      </c>
      <c r="J183" s="20">
        <f>K182-H183</f>
        <v>28000</v>
      </c>
    </row>
    <row r="184" spans="2:12" ht="21" x14ac:dyDescent="0.4">
      <c r="B184" s="89">
        <v>45181</v>
      </c>
      <c r="C184" s="90">
        <v>7</v>
      </c>
      <c r="D184" s="91" t="s">
        <v>136</v>
      </c>
      <c r="E184" s="91"/>
      <c r="F184" s="91"/>
      <c r="G184" s="91"/>
      <c r="H184" s="92">
        <v>13820</v>
      </c>
      <c r="I184" s="11">
        <f t="shared" si="21"/>
        <v>3890656.2600000002</v>
      </c>
      <c r="J184" s="20"/>
    </row>
    <row r="185" spans="2:12" ht="21" x14ac:dyDescent="0.4">
      <c r="B185" s="13">
        <v>45182</v>
      </c>
      <c r="C185" s="73">
        <v>2</v>
      </c>
      <c r="D185" s="15" t="s">
        <v>7</v>
      </c>
      <c r="E185" s="15">
        <v>1</v>
      </c>
      <c r="F185" s="15"/>
      <c r="G185" s="15"/>
      <c r="H185" s="16">
        <v>22000</v>
      </c>
      <c r="I185" s="11">
        <f t="shared" si="21"/>
        <v>3912656.2600000002</v>
      </c>
      <c r="J185" s="20">
        <f>J183-H185</f>
        <v>6000</v>
      </c>
    </row>
    <row r="186" spans="2:12" ht="21" x14ac:dyDescent="0.4">
      <c r="B186" s="132">
        <v>45182</v>
      </c>
      <c r="C186" s="133">
        <v>12</v>
      </c>
      <c r="D186" s="134" t="s">
        <v>133</v>
      </c>
      <c r="E186" s="134"/>
      <c r="F186" s="134"/>
      <c r="G186" s="134"/>
      <c r="H186" s="135">
        <v>3100</v>
      </c>
      <c r="I186" s="11">
        <f t="shared" si="21"/>
        <v>3915756.2600000002</v>
      </c>
      <c r="J186" s="20">
        <f>J185-H186</f>
        <v>2900</v>
      </c>
    </row>
    <row r="187" spans="2:12" ht="21" x14ac:dyDescent="0.4">
      <c r="B187" s="12">
        <v>45183</v>
      </c>
      <c r="C187" s="9"/>
      <c r="D187" s="3" t="s">
        <v>149</v>
      </c>
      <c r="E187" s="3">
        <v>8</v>
      </c>
      <c r="F187" s="3">
        <v>90</v>
      </c>
      <c r="G187" s="3"/>
      <c r="H187" s="36">
        <f t="shared" ref="H187:H213" si="25">(E187*F187)+G187</f>
        <v>720</v>
      </c>
      <c r="I187" s="11">
        <f t="shared" si="21"/>
        <v>3916476.2600000002</v>
      </c>
      <c r="J187" s="20">
        <f>J186-H187</f>
        <v>2180</v>
      </c>
    </row>
    <row r="188" spans="2:12" ht="21" x14ac:dyDescent="0.4">
      <c r="B188" s="81">
        <v>45183</v>
      </c>
      <c r="C188" s="82">
        <v>6</v>
      </c>
      <c r="D188" s="83" t="s">
        <v>32</v>
      </c>
      <c r="E188" s="83"/>
      <c r="F188" s="83"/>
      <c r="G188" s="83"/>
      <c r="H188" s="84">
        <v>45000</v>
      </c>
      <c r="I188" s="11">
        <f t="shared" si="21"/>
        <v>3961476.2600000002</v>
      </c>
      <c r="J188" s="20"/>
    </row>
    <row r="189" spans="2:12" ht="21" x14ac:dyDescent="0.4">
      <c r="B189" s="12">
        <v>45184</v>
      </c>
      <c r="C189" s="9"/>
      <c r="D189" s="3" t="s">
        <v>134</v>
      </c>
      <c r="E189" s="3"/>
      <c r="F189" s="3"/>
      <c r="G189" s="3"/>
      <c r="H189" s="36">
        <v>600</v>
      </c>
      <c r="I189" s="11">
        <f t="shared" si="21"/>
        <v>3962076.2600000002</v>
      </c>
      <c r="J189" s="20"/>
    </row>
    <row r="190" spans="2:12" ht="21" x14ac:dyDescent="0.4">
      <c r="B190" s="81">
        <v>45184</v>
      </c>
      <c r="C190" s="82">
        <v>6</v>
      </c>
      <c r="D190" s="83" t="s">
        <v>32</v>
      </c>
      <c r="E190" s="83"/>
      <c r="F190" s="83"/>
      <c r="G190" s="83"/>
      <c r="H190" s="84">
        <v>20000</v>
      </c>
      <c r="I190" s="11">
        <f t="shared" si="21"/>
        <v>3982076.2600000002</v>
      </c>
    </row>
    <row r="191" spans="2:12" ht="21" x14ac:dyDescent="0.4">
      <c r="B191" s="26">
        <v>45185</v>
      </c>
      <c r="C191" s="47">
        <v>3</v>
      </c>
      <c r="D191" s="27" t="s">
        <v>11</v>
      </c>
      <c r="E191" s="27">
        <v>100</v>
      </c>
      <c r="F191" s="27">
        <v>1195</v>
      </c>
      <c r="G191" s="27">
        <v>2000</v>
      </c>
      <c r="H191" s="28">
        <f t="shared" ref="H191" si="26">(E191*F191)+G191</f>
        <v>121500</v>
      </c>
      <c r="I191" s="11">
        <f t="shared" si="21"/>
        <v>4103576.2600000002</v>
      </c>
    </row>
    <row r="192" spans="2:12" ht="21" x14ac:dyDescent="0.4">
      <c r="B192" s="89">
        <v>45186</v>
      </c>
      <c r="C192" s="90">
        <v>7</v>
      </c>
      <c r="D192" s="91" t="s">
        <v>70</v>
      </c>
      <c r="E192" s="91"/>
      <c r="F192" s="91"/>
      <c r="G192" s="91"/>
      <c r="H192" s="92">
        <v>2100</v>
      </c>
      <c r="I192" s="11">
        <f t="shared" si="21"/>
        <v>4105676.2600000002</v>
      </c>
      <c r="J192" s="64" t="s">
        <v>46</v>
      </c>
      <c r="K192" s="67">
        <v>158000</v>
      </c>
      <c r="L192" t="s">
        <v>47</v>
      </c>
    </row>
    <row r="193" spans="2:10" ht="21" x14ac:dyDescent="0.4">
      <c r="B193" s="120">
        <v>45187</v>
      </c>
      <c r="C193" s="121">
        <v>9</v>
      </c>
      <c r="D193" s="122" t="s">
        <v>86</v>
      </c>
      <c r="E193" s="122"/>
      <c r="F193" s="122"/>
      <c r="G193" s="122"/>
      <c r="H193" s="123">
        <v>900</v>
      </c>
      <c r="I193" s="11">
        <f t="shared" si="21"/>
        <v>4106576.2600000002</v>
      </c>
      <c r="J193" s="20">
        <f>K192-H193</f>
        <v>157100</v>
      </c>
    </row>
    <row r="194" spans="2:10" ht="21" x14ac:dyDescent="0.4">
      <c r="B194" s="81">
        <v>45189</v>
      </c>
      <c r="C194" s="82">
        <v>6</v>
      </c>
      <c r="D194" s="83" t="s">
        <v>152</v>
      </c>
      <c r="E194" s="83"/>
      <c r="F194" s="83"/>
      <c r="G194" s="83"/>
      <c r="H194" s="84">
        <v>1000</v>
      </c>
      <c r="I194" s="11">
        <f t="shared" si="21"/>
        <v>4107576.2600000002</v>
      </c>
      <c r="J194" s="20">
        <f>J193-H194</f>
        <v>156100</v>
      </c>
    </row>
    <row r="195" spans="2:10" ht="21" x14ac:dyDescent="0.4">
      <c r="B195" s="12">
        <v>45190</v>
      </c>
      <c r="C195" s="9"/>
      <c r="D195" s="3" t="s">
        <v>154</v>
      </c>
      <c r="E195" s="3"/>
      <c r="F195" s="3"/>
      <c r="G195" s="3"/>
      <c r="H195" s="36">
        <v>200</v>
      </c>
      <c r="I195" s="11">
        <f t="shared" si="21"/>
        <v>4107776.2600000002</v>
      </c>
      <c r="J195" s="20">
        <f t="shared" ref="J195:J198" si="27">J194-H195</f>
        <v>155900</v>
      </c>
    </row>
    <row r="196" spans="2:10" ht="21" x14ac:dyDescent="0.4">
      <c r="B196" s="12">
        <v>45190</v>
      </c>
      <c r="C196" s="9"/>
      <c r="D196" s="3" t="s">
        <v>155</v>
      </c>
      <c r="E196" s="3"/>
      <c r="F196" s="3"/>
      <c r="G196" s="3"/>
      <c r="H196" s="36">
        <v>400</v>
      </c>
      <c r="I196" s="11">
        <f t="shared" si="21"/>
        <v>4108176.2600000002</v>
      </c>
      <c r="J196" s="20">
        <f t="shared" si="27"/>
        <v>155500</v>
      </c>
    </row>
    <row r="197" spans="2:10" ht="21" x14ac:dyDescent="0.4">
      <c r="B197" s="89">
        <v>45190</v>
      </c>
      <c r="C197" s="90">
        <v>7</v>
      </c>
      <c r="D197" s="91" t="s">
        <v>70</v>
      </c>
      <c r="E197" s="91"/>
      <c r="F197" s="91"/>
      <c r="G197" s="91"/>
      <c r="H197" s="92">
        <v>500</v>
      </c>
      <c r="I197" s="11">
        <f t="shared" si="21"/>
        <v>4108676.2600000002</v>
      </c>
      <c r="J197" s="20">
        <f t="shared" si="27"/>
        <v>155000</v>
      </c>
    </row>
    <row r="198" spans="2:10" ht="21" x14ac:dyDescent="0.4">
      <c r="B198" s="81">
        <v>45190</v>
      </c>
      <c r="C198" s="82">
        <v>6</v>
      </c>
      <c r="D198" s="83" t="s">
        <v>32</v>
      </c>
      <c r="E198" s="83"/>
      <c r="F198" s="83"/>
      <c r="G198" s="83"/>
      <c r="H198" s="84">
        <v>79000</v>
      </c>
      <c r="I198" s="11">
        <f t="shared" si="21"/>
        <v>4187676.2600000002</v>
      </c>
      <c r="J198" s="20">
        <f t="shared" si="27"/>
        <v>76000</v>
      </c>
    </row>
    <row r="199" spans="2:10" ht="21" x14ac:dyDescent="0.4">
      <c r="B199" s="120">
        <v>45190</v>
      </c>
      <c r="C199" s="121">
        <v>9</v>
      </c>
      <c r="D199" s="122" t="s">
        <v>153</v>
      </c>
      <c r="E199" s="122"/>
      <c r="F199" s="122"/>
      <c r="G199" s="122"/>
      <c r="H199" s="123">
        <v>6700</v>
      </c>
      <c r="I199" s="11">
        <f t="shared" si="21"/>
        <v>4194376.26</v>
      </c>
    </row>
    <row r="200" spans="2:10" ht="21" x14ac:dyDescent="0.4">
      <c r="B200" s="125">
        <v>45191</v>
      </c>
      <c r="C200" s="126">
        <v>9</v>
      </c>
      <c r="D200" s="127" t="s">
        <v>157</v>
      </c>
      <c r="E200" s="127"/>
      <c r="F200" s="127"/>
      <c r="G200" s="127"/>
      <c r="H200" s="128">
        <v>3600</v>
      </c>
      <c r="I200" s="11">
        <f t="shared" ref="I200:I263" si="28">I199+H200</f>
        <v>4197976.26</v>
      </c>
      <c r="J200" s="20">
        <f>J198-H200</f>
        <v>72400</v>
      </c>
    </row>
    <row r="201" spans="2:10" ht="21" x14ac:dyDescent="0.4">
      <c r="B201" s="125">
        <v>45191</v>
      </c>
      <c r="C201" s="126">
        <v>9</v>
      </c>
      <c r="D201" s="127" t="s">
        <v>158</v>
      </c>
      <c r="E201" s="127"/>
      <c r="F201" s="127"/>
      <c r="G201" s="127"/>
      <c r="H201" s="128">
        <v>1000</v>
      </c>
      <c r="I201" s="11">
        <f t="shared" si="28"/>
        <v>4198976.26</v>
      </c>
      <c r="J201" s="20">
        <f>J200-H201</f>
        <v>71400</v>
      </c>
    </row>
    <row r="202" spans="2:10" ht="21" x14ac:dyDescent="0.4">
      <c r="B202" s="85">
        <v>45192</v>
      </c>
      <c r="C202" s="86">
        <v>14</v>
      </c>
      <c r="D202" s="87" t="s">
        <v>159</v>
      </c>
      <c r="E202" s="87">
        <v>300</v>
      </c>
      <c r="F202" s="87">
        <v>200</v>
      </c>
      <c r="G202" s="87">
        <v>500</v>
      </c>
      <c r="H202" s="88">
        <f t="shared" si="25"/>
        <v>60500</v>
      </c>
      <c r="I202" s="11">
        <f t="shared" si="28"/>
        <v>4259476.26</v>
      </c>
    </row>
    <row r="203" spans="2:10" ht="21" x14ac:dyDescent="0.4">
      <c r="B203" s="120">
        <v>45192</v>
      </c>
      <c r="C203" s="121">
        <v>9</v>
      </c>
      <c r="D203" s="122" t="s">
        <v>161</v>
      </c>
      <c r="E203" s="122"/>
      <c r="F203" s="122"/>
      <c r="G203" s="122"/>
      <c r="H203" s="123">
        <v>1840</v>
      </c>
      <c r="I203" s="11">
        <f t="shared" si="28"/>
        <v>4261316.26</v>
      </c>
      <c r="J203" s="20">
        <f>J201-H203</f>
        <v>69560</v>
      </c>
    </row>
    <row r="204" spans="2:10" ht="21" x14ac:dyDescent="0.4">
      <c r="B204" s="26">
        <v>45193</v>
      </c>
      <c r="C204" s="47">
        <v>3</v>
      </c>
      <c r="D204" s="27" t="s">
        <v>11</v>
      </c>
      <c r="E204" s="27">
        <v>200</v>
      </c>
      <c r="F204" s="27">
        <v>1190</v>
      </c>
      <c r="G204" s="27">
        <v>4000</v>
      </c>
      <c r="H204" s="28">
        <f t="shared" ref="H204" si="29">(E204*F204)+G204</f>
        <v>242000</v>
      </c>
      <c r="I204" s="11">
        <f t="shared" si="28"/>
        <v>4503316.26</v>
      </c>
    </row>
    <row r="205" spans="2:10" ht="21" x14ac:dyDescent="0.4">
      <c r="B205" s="89">
        <v>45193</v>
      </c>
      <c r="C205" s="90">
        <v>7</v>
      </c>
      <c r="D205" s="91" t="s">
        <v>136</v>
      </c>
      <c r="E205" s="91"/>
      <c r="F205" s="91"/>
      <c r="G205" s="91"/>
      <c r="H205" s="92">
        <v>5290</v>
      </c>
      <c r="I205" s="11">
        <f t="shared" si="28"/>
        <v>4508606.26</v>
      </c>
    </row>
    <row r="206" spans="2:10" ht="21" x14ac:dyDescent="0.4">
      <c r="B206" s="120">
        <v>45193</v>
      </c>
      <c r="C206" s="121">
        <v>9</v>
      </c>
      <c r="D206" s="122" t="s">
        <v>161</v>
      </c>
      <c r="E206" s="122"/>
      <c r="F206" s="122"/>
      <c r="G206" s="122"/>
      <c r="H206" s="123">
        <v>3150</v>
      </c>
      <c r="I206" s="11">
        <f t="shared" si="28"/>
        <v>4511756.26</v>
      </c>
      <c r="J206" s="20">
        <f>J203-H206</f>
        <v>66410</v>
      </c>
    </row>
    <row r="207" spans="2:10" ht="21" x14ac:dyDescent="0.4">
      <c r="B207" s="12">
        <v>45195</v>
      </c>
      <c r="C207" s="9"/>
      <c r="D207" s="3" t="s">
        <v>154</v>
      </c>
      <c r="E207" s="3"/>
      <c r="F207" s="3"/>
      <c r="G207" s="3"/>
      <c r="H207" s="36">
        <v>500</v>
      </c>
      <c r="I207" s="11">
        <f t="shared" si="28"/>
        <v>4512256.26</v>
      </c>
      <c r="J207" s="20">
        <f>J206-H207</f>
        <v>65910</v>
      </c>
    </row>
    <row r="208" spans="2:10" ht="21" x14ac:dyDescent="0.4">
      <c r="B208" s="125">
        <v>45194</v>
      </c>
      <c r="C208" s="126">
        <v>9</v>
      </c>
      <c r="D208" s="127" t="s">
        <v>158</v>
      </c>
      <c r="E208" s="127"/>
      <c r="F208" s="127"/>
      <c r="G208" s="127"/>
      <c r="H208" s="128">
        <v>4500</v>
      </c>
      <c r="I208" s="11">
        <f t="shared" si="28"/>
        <v>4516756.26</v>
      </c>
      <c r="J208" s="20">
        <f t="shared" ref="J208:J212" si="30">J207-H208</f>
        <v>61410</v>
      </c>
    </row>
    <row r="209" spans="2:12" ht="21" x14ac:dyDescent="0.4">
      <c r="B209" s="125">
        <v>45194</v>
      </c>
      <c r="C209" s="126">
        <v>9</v>
      </c>
      <c r="D209" s="127" t="s">
        <v>162</v>
      </c>
      <c r="E209" s="127"/>
      <c r="F209" s="127"/>
      <c r="G209" s="127"/>
      <c r="H209" s="128">
        <v>8000</v>
      </c>
      <c r="I209" s="11">
        <f t="shared" si="28"/>
        <v>4524756.26</v>
      </c>
      <c r="J209" s="20">
        <f t="shared" si="30"/>
        <v>53410</v>
      </c>
    </row>
    <row r="210" spans="2:12" ht="21" x14ac:dyDescent="0.4">
      <c r="B210" s="125">
        <v>45195</v>
      </c>
      <c r="C210" s="126">
        <v>9</v>
      </c>
      <c r="D210" s="127" t="s">
        <v>153</v>
      </c>
      <c r="E210" s="127"/>
      <c r="F210" s="127"/>
      <c r="G210" s="127"/>
      <c r="H210" s="128">
        <v>3000</v>
      </c>
      <c r="I210" s="11">
        <f t="shared" si="28"/>
        <v>4527756.26</v>
      </c>
      <c r="J210" s="20">
        <f t="shared" si="30"/>
        <v>50410</v>
      </c>
    </row>
    <row r="211" spans="2:12" ht="21" x14ac:dyDescent="0.4">
      <c r="B211" s="89">
        <v>45196</v>
      </c>
      <c r="C211" s="90">
        <v>7</v>
      </c>
      <c r="D211" s="91" t="s">
        <v>70</v>
      </c>
      <c r="E211" s="91"/>
      <c r="F211" s="91"/>
      <c r="G211" s="91"/>
      <c r="H211" s="92">
        <v>600</v>
      </c>
      <c r="I211" s="11">
        <f t="shared" si="28"/>
        <v>4528356.26</v>
      </c>
      <c r="J211" s="20">
        <f t="shared" si="30"/>
        <v>49810</v>
      </c>
    </row>
    <row r="212" spans="2:12" ht="21" x14ac:dyDescent="0.4">
      <c r="B212" s="13">
        <v>45197</v>
      </c>
      <c r="C212" s="73">
        <v>2</v>
      </c>
      <c r="D212" s="15" t="s">
        <v>7</v>
      </c>
      <c r="E212" s="15">
        <v>1</v>
      </c>
      <c r="F212" s="15"/>
      <c r="G212" s="15"/>
      <c r="H212" s="16">
        <v>22000</v>
      </c>
      <c r="I212" s="11">
        <f t="shared" si="28"/>
        <v>4550356.26</v>
      </c>
      <c r="J212" s="20">
        <f t="shared" si="30"/>
        <v>27810</v>
      </c>
    </row>
    <row r="213" spans="2:12" ht="21" x14ac:dyDescent="0.4">
      <c r="B213" s="147">
        <v>45192</v>
      </c>
      <c r="C213" s="148">
        <v>13</v>
      </c>
      <c r="D213" s="149" t="s">
        <v>156</v>
      </c>
      <c r="E213" s="149">
        <v>10000</v>
      </c>
      <c r="F213" s="149">
        <v>13</v>
      </c>
      <c r="G213" s="149"/>
      <c r="H213" s="150">
        <f t="shared" si="25"/>
        <v>130000</v>
      </c>
      <c r="I213" s="11">
        <f t="shared" si="28"/>
        <v>4680356.26</v>
      </c>
    </row>
    <row r="214" spans="2:12" ht="21" x14ac:dyDescent="0.4">
      <c r="B214" s="81">
        <v>45197</v>
      </c>
      <c r="C214" s="82">
        <v>6</v>
      </c>
      <c r="D214" s="83" t="s">
        <v>32</v>
      </c>
      <c r="E214" s="83"/>
      <c r="F214" s="83"/>
      <c r="G214" s="83"/>
      <c r="H214" s="84">
        <v>68500</v>
      </c>
      <c r="I214" s="11">
        <f t="shared" si="28"/>
        <v>4748856.26</v>
      </c>
    </row>
    <row r="215" spans="2:12" ht="21" x14ac:dyDescent="0.4">
      <c r="B215" s="12">
        <v>45199</v>
      </c>
      <c r="C215" s="9"/>
      <c r="D215" s="3" t="s">
        <v>163</v>
      </c>
      <c r="E215" s="1"/>
      <c r="F215" s="1"/>
      <c r="G215" s="1"/>
      <c r="H215" s="36">
        <v>500</v>
      </c>
      <c r="I215" s="11">
        <f t="shared" si="28"/>
        <v>4749356.26</v>
      </c>
      <c r="J215" s="20">
        <f>J212-H215</f>
        <v>27310</v>
      </c>
    </row>
    <row r="216" spans="2:12" ht="21" x14ac:dyDescent="0.4">
      <c r="B216" s="12">
        <v>45199</v>
      </c>
      <c r="C216" s="9"/>
      <c r="D216" s="3" t="s">
        <v>164</v>
      </c>
      <c r="E216" s="1"/>
      <c r="F216" s="1"/>
      <c r="G216" s="1"/>
      <c r="H216" s="36">
        <v>370</v>
      </c>
      <c r="I216" s="11">
        <f t="shared" si="28"/>
        <v>4749726.26</v>
      </c>
      <c r="J216" s="20">
        <f>J215-H216</f>
        <v>26940</v>
      </c>
    </row>
    <row r="217" spans="2:12" ht="21" x14ac:dyDescent="0.4">
      <c r="B217" s="12">
        <v>45199</v>
      </c>
      <c r="C217" s="9"/>
      <c r="D217" s="3" t="s">
        <v>165</v>
      </c>
      <c r="E217" s="1"/>
      <c r="F217" s="1"/>
      <c r="G217" s="1"/>
      <c r="H217" s="36">
        <v>530</v>
      </c>
      <c r="I217" s="11">
        <f t="shared" si="28"/>
        <v>4750256.26</v>
      </c>
      <c r="J217" s="20">
        <f>J216-H217</f>
        <v>26410</v>
      </c>
    </row>
    <row r="218" spans="2:12" ht="21" x14ac:dyDescent="0.4">
      <c r="B218" s="89">
        <v>45199</v>
      </c>
      <c r="C218" s="90">
        <v>7</v>
      </c>
      <c r="D218" s="91" t="s">
        <v>70</v>
      </c>
      <c r="E218" s="91"/>
      <c r="F218" s="91"/>
      <c r="G218" s="91"/>
      <c r="H218" s="92">
        <v>2000</v>
      </c>
      <c r="I218" s="11">
        <f t="shared" si="28"/>
        <v>4752256.26</v>
      </c>
      <c r="J218" s="20">
        <f>J217-H218</f>
        <v>24410</v>
      </c>
    </row>
    <row r="219" spans="2:12" ht="21" x14ac:dyDescent="0.4">
      <c r="B219" s="89">
        <v>45196</v>
      </c>
      <c r="C219" s="90">
        <v>7</v>
      </c>
      <c r="D219" s="91" t="s">
        <v>136</v>
      </c>
      <c r="E219" s="91"/>
      <c r="F219" s="91"/>
      <c r="G219" s="91"/>
      <c r="H219" s="92">
        <v>2500</v>
      </c>
      <c r="I219" s="11">
        <f t="shared" si="28"/>
        <v>4754756.26</v>
      </c>
      <c r="J219" s="20">
        <f>J218-H219</f>
        <v>21910</v>
      </c>
    </row>
    <row r="220" spans="2:12" ht="21" x14ac:dyDescent="0.4">
      <c r="B220" s="75">
        <v>45200</v>
      </c>
      <c r="C220" s="76">
        <v>8</v>
      </c>
      <c r="D220" s="77" t="s">
        <v>166</v>
      </c>
      <c r="E220" s="155"/>
      <c r="F220" s="155"/>
      <c r="G220" s="155"/>
      <c r="H220" s="79">
        <v>5000</v>
      </c>
      <c r="I220" s="11">
        <f t="shared" si="28"/>
        <v>4759756.26</v>
      </c>
      <c r="J220" s="20">
        <f>J219-H220</f>
        <v>16910</v>
      </c>
    </row>
    <row r="221" spans="2:12" ht="21" x14ac:dyDescent="0.4">
      <c r="B221" s="136">
        <v>45200</v>
      </c>
      <c r="C221" s="137">
        <v>1</v>
      </c>
      <c r="D221" s="138" t="s">
        <v>35</v>
      </c>
      <c r="E221" s="138">
        <v>1082</v>
      </c>
      <c r="F221" s="138">
        <v>126.5</v>
      </c>
      <c r="G221" s="138">
        <v>3000</v>
      </c>
      <c r="H221" s="139">
        <f t="shared" ref="H221:H223" si="31">(E221*F221)+G221</f>
        <v>139873</v>
      </c>
      <c r="I221" s="11">
        <f t="shared" si="28"/>
        <v>4899629.26</v>
      </c>
      <c r="J221" s="20"/>
    </row>
    <row r="222" spans="2:12" ht="21" x14ac:dyDescent="0.4">
      <c r="B222" s="160"/>
      <c r="C222" s="161"/>
      <c r="D222" s="162"/>
      <c r="E222" s="162">
        <v>0</v>
      </c>
      <c r="F222" s="162">
        <v>0</v>
      </c>
      <c r="G222" s="162"/>
      <c r="H222" s="163">
        <f t="shared" si="31"/>
        <v>0</v>
      </c>
      <c r="I222" s="11">
        <f t="shared" si="28"/>
        <v>4899629.26</v>
      </c>
      <c r="J222" t="s">
        <v>167</v>
      </c>
    </row>
    <row r="223" spans="2:12" ht="21" x14ac:dyDescent="0.4">
      <c r="B223" s="160"/>
      <c r="C223" s="161"/>
      <c r="D223" s="162"/>
      <c r="E223" s="162">
        <v>0</v>
      </c>
      <c r="F223" s="162">
        <v>0</v>
      </c>
      <c r="G223" s="162"/>
      <c r="H223" s="163">
        <f t="shared" si="31"/>
        <v>0</v>
      </c>
      <c r="I223" s="11">
        <f t="shared" si="28"/>
        <v>4899629.26</v>
      </c>
      <c r="J223" t="s">
        <v>167</v>
      </c>
    </row>
    <row r="224" spans="2:12" ht="21" x14ac:dyDescent="0.4">
      <c r="B224" s="81">
        <v>45204</v>
      </c>
      <c r="C224" s="82">
        <v>6</v>
      </c>
      <c r="D224" s="83" t="s">
        <v>32</v>
      </c>
      <c r="E224" s="83"/>
      <c r="F224" s="83"/>
      <c r="G224" s="83"/>
      <c r="H224" s="84">
        <v>90000</v>
      </c>
      <c r="I224" s="11">
        <f t="shared" si="28"/>
        <v>4989629.26</v>
      </c>
      <c r="K224" t="s">
        <v>176</v>
      </c>
      <c r="L224">
        <v>170000</v>
      </c>
    </row>
    <row r="225" spans="2:13" ht="21" x14ac:dyDescent="0.4">
      <c r="B225" s="81">
        <v>45209</v>
      </c>
      <c r="C225" s="82">
        <v>6</v>
      </c>
      <c r="D225" s="83" t="s">
        <v>32</v>
      </c>
      <c r="E225" s="83"/>
      <c r="F225" s="83"/>
      <c r="G225" s="83"/>
      <c r="H225" s="84">
        <v>115000</v>
      </c>
      <c r="I225" s="11">
        <f t="shared" si="28"/>
        <v>5104629.26</v>
      </c>
      <c r="K225" t="s">
        <v>168</v>
      </c>
      <c r="L225">
        <v>120000</v>
      </c>
    </row>
    <row r="226" spans="2:13" ht="21" x14ac:dyDescent="0.4">
      <c r="B226" s="81">
        <v>45211</v>
      </c>
      <c r="C226" s="82">
        <v>6</v>
      </c>
      <c r="D226" s="83" t="s">
        <v>32</v>
      </c>
      <c r="E226" s="83"/>
      <c r="F226" s="83"/>
      <c r="G226" s="83"/>
      <c r="H226" s="84">
        <v>100000</v>
      </c>
      <c r="I226" s="11">
        <f t="shared" si="28"/>
        <v>5204629.26</v>
      </c>
      <c r="K226" t="s">
        <v>174</v>
      </c>
      <c r="L226">
        <v>28500</v>
      </c>
    </row>
    <row r="227" spans="2:13" ht="21" x14ac:dyDescent="0.4">
      <c r="B227" s="29">
        <v>45213</v>
      </c>
      <c r="C227" s="46">
        <v>4</v>
      </c>
      <c r="D227" s="24" t="s">
        <v>59</v>
      </c>
      <c r="E227" s="24">
        <v>1</v>
      </c>
      <c r="F227" s="24">
        <v>2500</v>
      </c>
      <c r="G227" s="24"/>
      <c r="H227" s="25">
        <f t="shared" ref="H227" si="32">(E227*F227)+G227</f>
        <v>2500</v>
      </c>
      <c r="I227" s="11">
        <f t="shared" si="28"/>
        <v>5207129.26</v>
      </c>
      <c r="K227" t="s">
        <v>175</v>
      </c>
      <c r="L227">
        <v>2500</v>
      </c>
    </row>
    <row r="228" spans="2:13" ht="21" x14ac:dyDescent="0.4">
      <c r="B228" s="75">
        <v>45217</v>
      </c>
      <c r="C228" s="76">
        <v>8</v>
      </c>
      <c r="D228" s="77" t="s">
        <v>177</v>
      </c>
      <c r="E228" s="155"/>
      <c r="F228" s="155"/>
      <c r="G228" s="155"/>
      <c r="H228" s="79">
        <v>12500</v>
      </c>
      <c r="I228" s="11">
        <f t="shared" si="28"/>
        <v>5219629.26</v>
      </c>
    </row>
    <row r="229" spans="2:13" ht="21" x14ac:dyDescent="0.4">
      <c r="B229" s="75">
        <v>45217</v>
      </c>
      <c r="C229" s="76">
        <v>8</v>
      </c>
      <c r="D229" s="77" t="s">
        <v>178</v>
      </c>
      <c r="E229" s="155"/>
      <c r="F229" s="155"/>
      <c r="G229" s="155"/>
      <c r="H229" s="79">
        <v>10000</v>
      </c>
      <c r="I229" s="11">
        <f t="shared" si="28"/>
        <v>5229629.26</v>
      </c>
    </row>
    <row r="230" spans="2:13" ht="21" x14ac:dyDescent="0.4">
      <c r="B230" s="75">
        <v>45217</v>
      </c>
      <c r="C230" s="76">
        <v>8</v>
      </c>
      <c r="D230" s="77" t="s">
        <v>179</v>
      </c>
      <c r="E230" s="155"/>
      <c r="F230" s="155"/>
      <c r="G230" s="155"/>
      <c r="H230" s="79">
        <v>3800</v>
      </c>
      <c r="I230" s="11">
        <f t="shared" si="28"/>
        <v>5233429.26</v>
      </c>
      <c r="M230">
        <v>39000</v>
      </c>
    </row>
    <row r="231" spans="2:13" ht="21" x14ac:dyDescent="0.4">
      <c r="B231" s="13">
        <v>45217</v>
      </c>
      <c r="C231" s="73">
        <v>2</v>
      </c>
      <c r="D231" s="15" t="s">
        <v>7</v>
      </c>
      <c r="E231" s="15">
        <v>2</v>
      </c>
      <c r="F231" s="15"/>
      <c r="G231" s="15"/>
      <c r="H231" s="16">
        <v>44000</v>
      </c>
      <c r="I231" s="11">
        <f t="shared" si="28"/>
        <v>5277429.26</v>
      </c>
      <c r="M231">
        <v>45000</v>
      </c>
    </row>
    <row r="232" spans="2:13" ht="21" x14ac:dyDescent="0.4">
      <c r="B232" s="136">
        <v>45215</v>
      </c>
      <c r="C232" s="137">
        <v>1</v>
      </c>
      <c r="D232" s="138" t="s">
        <v>35</v>
      </c>
      <c r="E232" s="138">
        <v>863</v>
      </c>
      <c r="F232" s="138">
        <v>116</v>
      </c>
      <c r="G232" s="138"/>
      <c r="H232" s="139">
        <f t="shared" ref="H232:H233" si="33">(E232*F232)+G232</f>
        <v>100108</v>
      </c>
      <c r="I232" s="11">
        <f t="shared" si="28"/>
        <v>5377537.2599999998</v>
      </c>
      <c r="M232">
        <v>10000</v>
      </c>
    </row>
    <row r="233" spans="2:13" ht="21" x14ac:dyDescent="0.4">
      <c r="B233" s="26">
        <v>45217</v>
      </c>
      <c r="C233" s="47">
        <v>3</v>
      </c>
      <c r="D233" s="27" t="s">
        <v>11</v>
      </c>
      <c r="E233" s="27">
        <v>150</v>
      </c>
      <c r="F233" s="27">
        <v>1190</v>
      </c>
      <c r="G233" s="27">
        <v>3000</v>
      </c>
      <c r="H233" s="28">
        <f t="shared" si="33"/>
        <v>181500</v>
      </c>
      <c r="I233" s="11">
        <f t="shared" si="28"/>
        <v>5559037.2599999998</v>
      </c>
      <c r="M233">
        <v>10000</v>
      </c>
    </row>
    <row r="234" spans="2:13" ht="21" x14ac:dyDescent="0.4">
      <c r="B234" s="81">
        <v>45217</v>
      </c>
      <c r="C234" s="82">
        <v>6</v>
      </c>
      <c r="D234" s="83" t="s">
        <v>32</v>
      </c>
      <c r="E234" s="83"/>
      <c r="F234" s="83"/>
      <c r="G234" s="83"/>
      <c r="H234" s="84">
        <v>123000</v>
      </c>
      <c r="I234" s="11">
        <f t="shared" si="28"/>
        <v>5682037.2599999998</v>
      </c>
      <c r="M234">
        <v>200000</v>
      </c>
    </row>
    <row r="235" spans="2:13" ht="21" x14ac:dyDescent="0.4">
      <c r="B235" s="89">
        <v>45217</v>
      </c>
      <c r="C235" s="90">
        <v>7</v>
      </c>
      <c r="D235" s="91" t="s">
        <v>182</v>
      </c>
      <c r="E235" s="91"/>
      <c r="F235" s="91"/>
      <c r="G235" s="91"/>
      <c r="H235" s="92">
        <v>28500</v>
      </c>
      <c r="I235" s="11">
        <f t="shared" si="28"/>
        <v>5710537.2599999998</v>
      </c>
    </row>
    <row r="236" spans="2:13" ht="21" x14ac:dyDescent="0.4">
      <c r="B236" s="75">
        <v>45217</v>
      </c>
      <c r="C236" s="76">
        <v>8</v>
      </c>
      <c r="D236" s="77" t="s">
        <v>183</v>
      </c>
      <c r="E236" s="155"/>
      <c r="F236" s="155"/>
      <c r="G236" s="155"/>
      <c r="H236" s="79">
        <v>2500</v>
      </c>
      <c r="I236" s="11">
        <f t="shared" si="28"/>
        <v>5713037.2599999998</v>
      </c>
    </row>
    <row r="237" spans="2:13" ht="21" x14ac:dyDescent="0.4">
      <c r="B237" s="89">
        <v>45218</v>
      </c>
      <c r="C237" s="90">
        <v>7</v>
      </c>
      <c r="D237" s="91" t="s">
        <v>184</v>
      </c>
      <c r="E237" s="91"/>
      <c r="F237" s="91"/>
      <c r="G237" s="91"/>
      <c r="H237" s="92">
        <v>13000</v>
      </c>
      <c r="I237" s="11">
        <f t="shared" si="28"/>
        <v>5726037.2599999998</v>
      </c>
    </row>
    <row r="238" spans="2:13" ht="21" x14ac:dyDescent="0.4">
      <c r="B238" s="81">
        <v>45218</v>
      </c>
      <c r="C238" s="82">
        <v>6</v>
      </c>
      <c r="D238" s="83" t="s">
        <v>32</v>
      </c>
      <c r="E238" s="83"/>
      <c r="F238" s="83"/>
      <c r="G238" s="83"/>
      <c r="H238" s="84">
        <v>27000</v>
      </c>
      <c r="I238" s="11">
        <f t="shared" si="28"/>
        <v>5753037.2599999998</v>
      </c>
    </row>
    <row r="239" spans="2:13" ht="21" x14ac:dyDescent="0.4">
      <c r="B239" s="147">
        <v>45204</v>
      </c>
      <c r="C239" s="148">
        <v>13</v>
      </c>
      <c r="D239" s="149" t="s">
        <v>156</v>
      </c>
      <c r="E239" s="149">
        <v>3000</v>
      </c>
      <c r="F239" s="149">
        <v>13</v>
      </c>
      <c r="G239" s="149"/>
      <c r="H239" s="150">
        <f t="shared" ref="H239" si="34">(E239*F239)+G239</f>
        <v>39000</v>
      </c>
      <c r="I239" s="11">
        <f t="shared" si="28"/>
        <v>5792037.2599999998</v>
      </c>
    </row>
    <row r="240" spans="2:13" ht="21" x14ac:dyDescent="0.4">
      <c r="B240" s="75">
        <v>45217</v>
      </c>
      <c r="C240" s="76">
        <v>8</v>
      </c>
      <c r="D240" s="77" t="s">
        <v>185</v>
      </c>
      <c r="E240" s="155"/>
      <c r="F240" s="155"/>
      <c r="G240" s="155"/>
      <c r="H240" s="79">
        <v>6000</v>
      </c>
      <c r="I240" s="11">
        <f t="shared" si="28"/>
        <v>5798037.2599999998</v>
      </c>
    </row>
    <row r="241" spans="2:12" ht="21" x14ac:dyDescent="0.4">
      <c r="B241" s="89">
        <v>45216</v>
      </c>
      <c r="C241" s="90">
        <v>7</v>
      </c>
      <c r="D241" s="91" t="s">
        <v>186</v>
      </c>
      <c r="E241" s="91">
        <v>601</v>
      </c>
      <c r="F241" s="91">
        <v>268</v>
      </c>
      <c r="G241" s="91">
        <v>1000</v>
      </c>
      <c r="H241" s="92">
        <f>(F241*E241)+G241</f>
        <v>162068</v>
      </c>
      <c r="I241" s="11">
        <f t="shared" si="28"/>
        <v>5960105.2599999998</v>
      </c>
    </row>
    <row r="242" spans="2:12" ht="21" x14ac:dyDescent="0.4">
      <c r="B242" s="89">
        <v>45216</v>
      </c>
      <c r="C242" s="90">
        <v>7</v>
      </c>
      <c r="D242" s="91" t="s">
        <v>187</v>
      </c>
      <c r="E242" s="91">
        <v>0</v>
      </c>
      <c r="F242" s="91">
        <v>0</v>
      </c>
      <c r="G242" s="91"/>
      <c r="H242" s="92">
        <v>52260</v>
      </c>
      <c r="I242" s="11">
        <f t="shared" si="28"/>
        <v>6012365.2599999998</v>
      </c>
    </row>
    <row r="243" spans="2:12" ht="21" x14ac:dyDescent="0.4">
      <c r="B243" s="89">
        <v>45216</v>
      </c>
      <c r="C243" s="90">
        <v>7</v>
      </c>
      <c r="D243" s="91" t="s">
        <v>188</v>
      </c>
      <c r="E243" s="91">
        <v>15</v>
      </c>
      <c r="F243" s="91">
        <v>400</v>
      </c>
      <c r="G243" s="91"/>
      <c r="H243" s="92">
        <f>F243*E243</f>
        <v>6000</v>
      </c>
      <c r="I243" s="11">
        <f t="shared" si="28"/>
        <v>6018365.2599999998</v>
      </c>
    </row>
    <row r="244" spans="2:12" ht="21" x14ac:dyDescent="0.4">
      <c r="B244" s="147">
        <v>45224</v>
      </c>
      <c r="C244" s="148">
        <v>13</v>
      </c>
      <c r="D244" s="149" t="s">
        <v>156</v>
      </c>
      <c r="E244" s="149"/>
      <c r="F244" s="149">
        <v>0</v>
      </c>
      <c r="G244" s="149"/>
      <c r="H244" s="150">
        <v>300000</v>
      </c>
      <c r="I244" s="11">
        <f t="shared" si="28"/>
        <v>6318365.2599999998</v>
      </c>
    </row>
    <row r="245" spans="2:12" ht="21" x14ac:dyDescent="0.4">
      <c r="B245" s="26">
        <v>45224</v>
      </c>
      <c r="C245" s="47">
        <v>3</v>
      </c>
      <c r="D245" s="27" t="s">
        <v>11</v>
      </c>
      <c r="E245" s="27">
        <v>25</v>
      </c>
      <c r="F245" s="27">
        <v>1180</v>
      </c>
      <c r="G245" s="27">
        <v>500</v>
      </c>
      <c r="H245" s="28">
        <f t="shared" ref="H245" si="35">(E245*F245)+G245</f>
        <v>30000</v>
      </c>
      <c r="I245" s="11">
        <f t="shared" si="28"/>
        <v>6348365.2599999998</v>
      </c>
    </row>
    <row r="246" spans="2:12" ht="21" x14ac:dyDescent="0.4">
      <c r="B246" s="89">
        <v>45224</v>
      </c>
      <c r="C246" s="90">
        <v>7</v>
      </c>
      <c r="D246" s="91" t="s">
        <v>190</v>
      </c>
      <c r="E246" s="91">
        <v>54.8</v>
      </c>
      <c r="F246" s="91">
        <v>252</v>
      </c>
      <c r="G246" s="91">
        <v>0</v>
      </c>
      <c r="H246" s="92">
        <f>(F246*E246)+G246</f>
        <v>13809.599999999999</v>
      </c>
      <c r="I246" s="11">
        <f t="shared" si="28"/>
        <v>6362174.8599999994</v>
      </c>
    </row>
    <row r="247" spans="2:12" ht="21" x14ac:dyDescent="0.4">
      <c r="B247" s="81">
        <v>45225</v>
      </c>
      <c r="C247" s="82">
        <v>6</v>
      </c>
      <c r="D247" s="83" t="s">
        <v>32</v>
      </c>
      <c r="E247" s="83"/>
      <c r="F247" s="83"/>
      <c r="G247" s="83"/>
      <c r="H247" s="84">
        <v>90000</v>
      </c>
      <c r="I247" s="11">
        <f t="shared" si="28"/>
        <v>6452174.8599999994</v>
      </c>
    </row>
    <row r="248" spans="2:12" ht="21" x14ac:dyDescent="0.4">
      <c r="B248" s="26">
        <v>45229</v>
      </c>
      <c r="C248" s="47">
        <v>3</v>
      </c>
      <c r="D248" s="27" t="s">
        <v>11</v>
      </c>
      <c r="E248" s="27">
        <v>25</v>
      </c>
      <c r="F248" s="27">
        <v>1180</v>
      </c>
      <c r="G248" s="27">
        <v>500</v>
      </c>
      <c r="H248" s="28">
        <f t="shared" ref="H248" si="36">(E248*F248)+G248</f>
        <v>30000</v>
      </c>
      <c r="I248" s="11">
        <f t="shared" si="28"/>
        <v>6482174.8599999994</v>
      </c>
    </row>
    <row r="249" spans="2:12" ht="21" x14ac:dyDescent="0.4">
      <c r="B249" s="89">
        <v>45216</v>
      </c>
      <c r="C249" s="90">
        <v>7</v>
      </c>
      <c r="D249" s="91" t="s">
        <v>193</v>
      </c>
      <c r="E249" s="91">
        <v>0</v>
      </c>
      <c r="F249" s="91">
        <v>0</v>
      </c>
      <c r="G249" s="91">
        <v>0</v>
      </c>
      <c r="H249" s="92">
        <v>28500</v>
      </c>
      <c r="I249" s="11">
        <f t="shared" si="28"/>
        <v>6510674.8599999994</v>
      </c>
    </row>
    <row r="250" spans="2:12" ht="21" x14ac:dyDescent="0.4">
      <c r="B250" s="89">
        <v>45199</v>
      </c>
      <c r="C250" s="90">
        <v>7</v>
      </c>
      <c r="D250" s="91" t="s">
        <v>70</v>
      </c>
      <c r="E250" s="91"/>
      <c r="F250" s="91"/>
      <c r="G250" s="91"/>
      <c r="H250" s="92">
        <v>1500</v>
      </c>
      <c r="I250" s="11">
        <f t="shared" si="28"/>
        <v>6512174.8599999994</v>
      </c>
    </row>
    <row r="251" spans="2:12" ht="21" x14ac:dyDescent="0.4">
      <c r="B251" s="81">
        <v>45232</v>
      </c>
      <c r="C251" s="82">
        <v>6</v>
      </c>
      <c r="D251" s="83" t="s">
        <v>32</v>
      </c>
      <c r="E251" s="83"/>
      <c r="F251" s="83"/>
      <c r="G251" s="83"/>
      <c r="H251" s="84">
        <v>95000</v>
      </c>
      <c r="I251" s="11">
        <f t="shared" si="28"/>
        <v>6607174.8599999994</v>
      </c>
    </row>
    <row r="252" spans="2:12" ht="21" x14ac:dyDescent="0.4">
      <c r="B252" s="26">
        <v>45229</v>
      </c>
      <c r="C252" s="47">
        <v>3</v>
      </c>
      <c r="D252" s="27" t="s">
        <v>11</v>
      </c>
      <c r="E252" s="27">
        <v>25</v>
      </c>
      <c r="F252" s="27">
        <v>1180</v>
      </c>
      <c r="G252" s="27">
        <v>500</v>
      </c>
      <c r="H252" s="28">
        <f t="shared" ref="H252" si="37">(E252*F252)+G252</f>
        <v>30000</v>
      </c>
      <c r="I252" s="11">
        <f t="shared" si="28"/>
        <v>6637174.8599999994</v>
      </c>
    </row>
    <row r="253" spans="2:12" ht="21" x14ac:dyDescent="0.4">
      <c r="B253" s="81">
        <v>45239</v>
      </c>
      <c r="C253" s="82">
        <v>6</v>
      </c>
      <c r="D253" s="83" t="s">
        <v>32</v>
      </c>
      <c r="E253" s="83"/>
      <c r="F253" s="83"/>
      <c r="G253" s="83"/>
      <c r="H253" s="84">
        <v>80000</v>
      </c>
      <c r="I253" s="11">
        <f t="shared" si="28"/>
        <v>6717174.8599999994</v>
      </c>
    </row>
    <row r="254" spans="2:12" ht="21" x14ac:dyDescent="0.4">
      <c r="B254" s="26">
        <v>45239</v>
      </c>
      <c r="C254" s="47">
        <v>3</v>
      </c>
      <c r="D254" s="27" t="s">
        <v>11</v>
      </c>
      <c r="E254" s="27">
        <v>50</v>
      </c>
      <c r="F254" s="27">
        <v>1180</v>
      </c>
      <c r="G254" s="27">
        <v>1000</v>
      </c>
      <c r="H254" s="28">
        <f t="shared" ref="H254" si="38">(E254*F254)+G254</f>
        <v>60000</v>
      </c>
      <c r="I254" s="11">
        <f t="shared" si="28"/>
        <v>6777174.8599999994</v>
      </c>
      <c r="J254" s="64" t="s">
        <v>46</v>
      </c>
      <c r="K254" s="67">
        <v>200000</v>
      </c>
      <c r="L254" t="s">
        <v>47</v>
      </c>
    </row>
    <row r="255" spans="2:12" ht="21" x14ac:dyDescent="0.4">
      <c r="B255" s="89">
        <v>45239</v>
      </c>
      <c r="C255" s="90">
        <v>7</v>
      </c>
      <c r="D255" s="91" t="s">
        <v>194</v>
      </c>
      <c r="E255" s="91">
        <v>356</v>
      </c>
      <c r="F255" s="91">
        <v>264</v>
      </c>
      <c r="G255" s="91">
        <v>0</v>
      </c>
      <c r="H255" s="92">
        <f>(F255*E255)+G255</f>
        <v>93984</v>
      </c>
      <c r="I255" s="11">
        <f t="shared" si="28"/>
        <v>6871158.8599999994</v>
      </c>
      <c r="J255" s="20">
        <f>K254-H255</f>
        <v>106016</v>
      </c>
    </row>
    <row r="256" spans="2:12" ht="21" x14ac:dyDescent="0.4">
      <c r="B256" s="89">
        <v>45239</v>
      </c>
      <c r="C256" s="90">
        <v>7</v>
      </c>
      <c r="D256" s="91" t="s">
        <v>195</v>
      </c>
      <c r="E256" s="91">
        <v>54.2</v>
      </c>
      <c r="F256" s="91">
        <v>266</v>
      </c>
      <c r="G256" s="91">
        <v>500</v>
      </c>
      <c r="H256" s="92">
        <f>(F256*E256)+G256</f>
        <v>14917.2</v>
      </c>
      <c r="I256" s="11">
        <f t="shared" si="28"/>
        <v>6886076.0599999996</v>
      </c>
      <c r="J256" s="20">
        <f>J255-H256</f>
        <v>91098.8</v>
      </c>
    </row>
    <row r="257" spans="2:12" ht="21" x14ac:dyDescent="0.4">
      <c r="B257" s="89">
        <v>45239</v>
      </c>
      <c r="C257" s="90">
        <v>7</v>
      </c>
      <c r="D257" s="91" t="s">
        <v>196</v>
      </c>
      <c r="E257" s="91">
        <v>58</v>
      </c>
      <c r="F257" s="91">
        <v>260</v>
      </c>
      <c r="G257" s="91">
        <v>0</v>
      </c>
      <c r="H257" s="92">
        <f>(F257*E257)+G257</f>
        <v>15080</v>
      </c>
      <c r="I257" s="11">
        <f t="shared" si="28"/>
        <v>6901156.0599999996</v>
      </c>
      <c r="J257" s="20">
        <f t="shared" ref="J257:J260" si="39">J256-H257</f>
        <v>76018.8</v>
      </c>
    </row>
    <row r="258" spans="2:12" ht="21" x14ac:dyDescent="0.4">
      <c r="B258" s="89">
        <v>45239</v>
      </c>
      <c r="C258" s="90">
        <v>7</v>
      </c>
      <c r="D258" s="91" t="s">
        <v>106</v>
      </c>
      <c r="E258" s="91">
        <v>2</v>
      </c>
      <c r="F258" s="91">
        <v>400</v>
      </c>
      <c r="G258" s="91">
        <v>0</v>
      </c>
      <c r="H258" s="92">
        <f>(F258*E258)+G258</f>
        <v>800</v>
      </c>
      <c r="I258" s="11">
        <f t="shared" si="28"/>
        <v>6901956.0599999996</v>
      </c>
      <c r="J258" s="20">
        <f t="shared" si="39"/>
        <v>75218.8</v>
      </c>
    </row>
    <row r="259" spans="2:12" ht="21" x14ac:dyDescent="0.4">
      <c r="B259" s="89">
        <v>45239</v>
      </c>
      <c r="C259" s="90">
        <v>7</v>
      </c>
      <c r="D259" s="91" t="s">
        <v>70</v>
      </c>
      <c r="E259" s="91">
        <v>0</v>
      </c>
      <c r="F259" s="91">
        <v>0</v>
      </c>
      <c r="G259" s="91">
        <v>0</v>
      </c>
      <c r="H259" s="92">
        <v>4232</v>
      </c>
      <c r="I259" s="11">
        <f t="shared" si="28"/>
        <v>6906188.0599999996</v>
      </c>
      <c r="J259" s="20">
        <f t="shared" si="39"/>
        <v>70986.8</v>
      </c>
    </row>
    <row r="260" spans="2:12" ht="21" x14ac:dyDescent="0.4">
      <c r="B260" s="75">
        <v>45244</v>
      </c>
      <c r="C260" s="76">
        <v>8</v>
      </c>
      <c r="D260" s="77" t="s">
        <v>197</v>
      </c>
      <c r="E260" s="77"/>
      <c r="F260" s="77"/>
      <c r="G260" s="77"/>
      <c r="H260" s="79">
        <v>23500</v>
      </c>
      <c r="I260" s="11">
        <f t="shared" si="28"/>
        <v>6929688.0599999996</v>
      </c>
      <c r="J260" s="20">
        <f t="shared" si="39"/>
        <v>47486.8</v>
      </c>
      <c r="K260">
        <v>17000</v>
      </c>
      <c r="L260" t="s">
        <v>198</v>
      </c>
    </row>
    <row r="261" spans="2:12" ht="21" x14ac:dyDescent="0.4">
      <c r="B261" s="167">
        <v>45244</v>
      </c>
      <c r="C261" s="168">
        <v>15</v>
      </c>
      <c r="D261" s="169" t="s">
        <v>200</v>
      </c>
      <c r="E261" s="169"/>
      <c r="F261" s="169"/>
      <c r="G261" s="169"/>
      <c r="H261" s="170">
        <v>22100</v>
      </c>
      <c r="I261" s="11">
        <f t="shared" si="28"/>
        <v>6951788.0599999996</v>
      </c>
      <c r="J261" s="20">
        <f>J260-K260</f>
        <v>30486.800000000003</v>
      </c>
    </row>
    <row r="262" spans="2:12" ht="21" x14ac:dyDescent="0.4">
      <c r="B262" s="13">
        <v>45246</v>
      </c>
      <c r="C262" s="73">
        <v>2</v>
      </c>
      <c r="D262" s="15" t="s">
        <v>7</v>
      </c>
      <c r="E262" s="15">
        <v>1</v>
      </c>
      <c r="F262" s="15"/>
      <c r="G262" s="15"/>
      <c r="H262" s="16">
        <v>22000</v>
      </c>
      <c r="I262" s="11">
        <f t="shared" si="28"/>
        <v>6973788.0599999996</v>
      </c>
      <c r="J262" s="20">
        <f>J261-H261</f>
        <v>8386.8000000000029</v>
      </c>
    </row>
    <row r="263" spans="2:12" ht="21" x14ac:dyDescent="0.4">
      <c r="B263" s="81">
        <v>45246</v>
      </c>
      <c r="C263" s="82">
        <v>6</v>
      </c>
      <c r="D263" s="83" t="s">
        <v>32</v>
      </c>
      <c r="E263" s="83"/>
      <c r="F263" s="83"/>
      <c r="G263" s="83"/>
      <c r="H263" s="84">
        <v>100000</v>
      </c>
      <c r="I263" s="11">
        <f t="shared" si="28"/>
        <v>7073788.0599999996</v>
      </c>
      <c r="J263" s="20">
        <v>0</v>
      </c>
    </row>
    <row r="264" spans="2:12" ht="21" x14ac:dyDescent="0.4">
      <c r="B264" s="26">
        <v>45249</v>
      </c>
      <c r="C264" s="47">
        <v>3</v>
      </c>
      <c r="D264" s="27" t="s">
        <v>11</v>
      </c>
      <c r="E264" s="27">
        <v>25</v>
      </c>
      <c r="F264" s="27">
        <v>1300</v>
      </c>
      <c r="G264" s="27">
        <v>500</v>
      </c>
      <c r="H264" s="28">
        <f t="shared" ref="H264" si="40">(E264*F264)+G264</f>
        <v>33000</v>
      </c>
      <c r="I264" s="11">
        <f t="shared" ref="I264:I327" si="41">I263+H264</f>
        <v>7106788.0599999996</v>
      </c>
      <c r="J264" s="20"/>
    </row>
    <row r="265" spans="2:12" ht="21" x14ac:dyDescent="0.4">
      <c r="B265" s="132">
        <v>45251</v>
      </c>
      <c r="C265" s="133">
        <v>16</v>
      </c>
      <c r="D265" s="188" t="s">
        <v>206</v>
      </c>
      <c r="E265" s="134"/>
      <c r="F265" s="134"/>
      <c r="G265" s="134"/>
      <c r="H265" s="135">
        <v>10000</v>
      </c>
      <c r="I265" s="11">
        <f t="shared" si="41"/>
        <v>7116788.0599999996</v>
      </c>
      <c r="J265" s="20"/>
    </row>
    <row r="266" spans="2:12" ht="21" x14ac:dyDescent="0.4">
      <c r="B266" s="147">
        <v>45239</v>
      </c>
      <c r="C266" s="148">
        <v>13</v>
      </c>
      <c r="D266" s="149" t="s">
        <v>156</v>
      </c>
      <c r="E266" s="149"/>
      <c r="F266" s="149">
        <v>0</v>
      </c>
      <c r="G266" s="149"/>
      <c r="H266" s="150">
        <v>400000</v>
      </c>
      <c r="I266" s="11">
        <f t="shared" si="41"/>
        <v>7516788.0599999996</v>
      </c>
    </row>
    <row r="267" spans="2:12" ht="21" x14ac:dyDescent="0.4">
      <c r="B267" s="147">
        <v>45252</v>
      </c>
      <c r="C267" s="148">
        <v>13</v>
      </c>
      <c r="D267" s="149" t="s">
        <v>156</v>
      </c>
      <c r="E267" s="149"/>
      <c r="F267" s="149">
        <v>0</v>
      </c>
      <c r="G267" s="149"/>
      <c r="H267" s="150">
        <v>200000</v>
      </c>
      <c r="I267" s="11">
        <f t="shared" si="41"/>
        <v>7716788.0599999996</v>
      </c>
    </row>
    <row r="268" spans="2:12" ht="21" x14ac:dyDescent="0.4">
      <c r="B268" s="218">
        <v>45253</v>
      </c>
      <c r="C268" s="219">
        <v>17</v>
      </c>
      <c r="D268" s="220" t="s">
        <v>208</v>
      </c>
      <c r="E268" s="220"/>
      <c r="F268" s="220"/>
      <c r="G268" s="220"/>
      <c r="H268" s="221">
        <v>445000</v>
      </c>
      <c r="I268" s="11">
        <f t="shared" si="41"/>
        <v>8161788.0599999996</v>
      </c>
    </row>
    <row r="269" spans="2:12" ht="21" x14ac:dyDescent="0.4">
      <c r="B269" s="81">
        <v>45253</v>
      </c>
      <c r="C269" s="82">
        <v>6</v>
      </c>
      <c r="D269" s="83" t="s">
        <v>32</v>
      </c>
      <c r="E269" s="83"/>
      <c r="F269" s="83"/>
      <c r="G269" s="83"/>
      <c r="H269" s="84">
        <v>55000</v>
      </c>
      <c r="I269" s="11">
        <f t="shared" si="41"/>
        <v>8216788.0599999996</v>
      </c>
    </row>
    <row r="270" spans="2:12" ht="21" x14ac:dyDescent="0.4">
      <c r="B270" s="132">
        <v>45253</v>
      </c>
      <c r="C270" s="133">
        <v>16</v>
      </c>
      <c r="D270" s="134" t="s">
        <v>209</v>
      </c>
      <c r="E270" s="134"/>
      <c r="F270" s="134"/>
      <c r="G270" s="134"/>
      <c r="H270" s="135">
        <v>250000</v>
      </c>
      <c r="I270" s="11">
        <f t="shared" si="41"/>
        <v>8466788.0599999987</v>
      </c>
    </row>
    <row r="271" spans="2:12" ht="21" x14ac:dyDescent="0.4">
      <c r="B271" s="89">
        <v>45257</v>
      </c>
      <c r="C271" s="90">
        <v>7</v>
      </c>
      <c r="D271" s="91" t="s">
        <v>195</v>
      </c>
      <c r="E271" s="91">
        <v>91.4</v>
      </c>
      <c r="F271" s="91">
        <v>264</v>
      </c>
      <c r="G271" s="91">
        <v>0</v>
      </c>
      <c r="H271" s="92">
        <f>(F271*E271)+G271</f>
        <v>24129.600000000002</v>
      </c>
      <c r="I271" s="11">
        <f t="shared" si="41"/>
        <v>8490917.6599999983</v>
      </c>
    </row>
    <row r="272" spans="2:12" ht="21" x14ac:dyDescent="0.4">
      <c r="B272" s="89">
        <v>45257</v>
      </c>
      <c r="C272" s="90">
        <v>7</v>
      </c>
      <c r="D272" s="91" t="s">
        <v>194</v>
      </c>
      <c r="E272" s="91">
        <v>73.599999999999994</v>
      </c>
      <c r="F272" s="91">
        <v>262</v>
      </c>
      <c r="G272" s="91">
        <v>450</v>
      </c>
      <c r="H272" s="92">
        <f>(F272*E272)+G272</f>
        <v>19733.199999999997</v>
      </c>
      <c r="I272" s="11">
        <f t="shared" si="41"/>
        <v>8510650.8599999975</v>
      </c>
    </row>
    <row r="273" spans="2:11" ht="21" x14ac:dyDescent="0.4">
      <c r="B273" s="89">
        <v>45257</v>
      </c>
      <c r="C273" s="90">
        <v>7</v>
      </c>
      <c r="D273" s="91" t="s">
        <v>196</v>
      </c>
      <c r="E273" s="91">
        <v>14</v>
      </c>
      <c r="F273" s="91">
        <v>250</v>
      </c>
      <c r="G273" s="91">
        <v>0</v>
      </c>
      <c r="H273" s="92">
        <f>(F273*E273)+G273</f>
        <v>3500</v>
      </c>
      <c r="I273" s="11">
        <f t="shared" si="41"/>
        <v>8514150.8599999975</v>
      </c>
    </row>
    <row r="274" spans="2:11" ht="21" x14ac:dyDescent="0.4">
      <c r="B274" s="89">
        <v>45257</v>
      </c>
      <c r="C274" s="90">
        <v>7</v>
      </c>
      <c r="D274" s="91" t="s">
        <v>106</v>
      </c>
      <c r="E274" s="91">
        <v>2</v>
      </c>
      <c r="F274" s="91">
        <v>400</v>
      </c>
      <c r="G274" s="91">
        <v>0</v>
      </c>
      <c r="H274" s="92">
        <f>(F274*E274)+G274</f>
        <v>800</v>
      </c>
      <c r="I274" s="11">
        <f t="shared" si="41"/>
        <v>8514950.8599999975</v>
      </c>
    </row>
    <row r="275" spans="2:11" ht="21" x14ac:dyDescent="0.4">
      <c r="B275" s="89">
        <v>45257</v>
      </c>
      <c r="C275" s="90">
        <v>7</v>
      </c>
      <c r="D275" s="91" t="s">
        <v>70</v>
      </c>
      <c r="E275" s="91">
        <v>0</v>
      </c>
      <c r="F275" s="91">
        <v>0</v>
      </c>
      <c r="G275" s="91">
        <v>0</v>
      </c>
      <c r="H275" s="92">
        <v>1630</v>
      </c>
      <c r="I275" s="11">
        <f t="shared" si="41"/>
        <v>8516580.8599999975</v>
      </c>
    </row>
    <row r="276" spans="2:11" ht="21" x14ac:dyDescent="0.4">
      <c r="B276" s="26">
        <v>45258</v>
      </c>
      <c r="C276" s="47">
        <v>3</v>
      </c>
      <c r="D276" s="27" t="s">
        <v>11</v>
      </c>
      <c r="E276" s="27">
        <v>25</v>
      </c>
      <c r="F276" s="27">
        <v>1320</v>
      </c>
      <c r="G276" s="27">
        <v>500</v>
      </c>
      <c r="H276" s="28">
        <f t="shared" ref="H276" si="42">(E276*F276)+G276</f>
        <v>33500</v>
      </c>
      <c r="I276" s="11">
        <f t="shared" si="41"/>
        <v>8550080.8599999975</v>
      </c>
    </row>
    <row r="277" spans="2:11" ht="21" x14ac:dyDescent="0.4">
      <c r="B277" s="26">
        <v>45259</v>
      </c>
      <c r="C277" s="47">
        <v>3</v>
      </c>
      <c r="D277" s="27" t="s">
        <v>11</v>
      </c>
      <c r="E277" s="27">
        <v>25</v>
      </c>
      <c r="F277" s="27">
        <v>1320</v>
      </c>
      <c r="G277" s="27">
        <v>500</v>
      </c>
      <c r="H277" s="28">
        <f t="shared" ref="H277:H278" si="43">(E277*F277)+G277</f>
        <v>33500</v>
      </c>
      <c r="I277" s="11">
        <f t="shared" si="41"/>
        <v>8583580.8599999975</v>
      </c>
    </row>
    <row r="278" spans="2:11" ht="21" x14ac:dyDescent="0.4">
      <c r="B278" s="136">
        <v>45215</v>
      </c>
      <c r="C278" s="137">
        <v>1</v>
      </c>
      <c r="D278" s="138" t="s">
        <v>35</v>
      </c>
      <c r="E278" s="138">
        <v>60</v>
      </c>
      <c r="F278" s="138">
        <v>140</v>
      </c>
      <c r="G278" s="138"/>
      <c r="H278" s="139">
        <f t="shared" si="43"/>
        <v>8400</v>
      </c>
      <c r="I278" s="11">
        <f t="shared" si="41"/>
        <v>8591980.8599999975</v>
      </c>
    </row>
    <row r="279" spans="2:11" ht="21" x14ac:dyDescent="0.4">
      <c r="B279" s="26">
        <v>45264</v>
      </c>
      <c r="C279" s="47">
        <v>3</v>
      </c>
      <c r="D279" s="27" t="s">
        <v>11</v>
      </c>
      <c r="E279" s="27">
        <v>25</v>
      </c>
      <c r="F279" s="27">
        <v>1320</v>
      </c>
      <c r="G279" s="27">
        <v>500</v>
      </c>
      <c r="H279" s="28">
        <f t="shared" ref="H279" si="44">(E279*F279)+G279</f>
        <v>33500</v>
      </c>
      <c r="I279" s="11">
        <f t="shared" si="41"/>
        <v>8625480.8599999975</v>
      </c>
    </row>
    <row r="280" spans="2:11" ht="21" x14ac:dyDescent="0.4">
      <c r="B280" s="3"/>
      <c r="C280" s="9"/>
      <c r="D280" s="3" t="s">
        <v>211</v>
      </c>
      <c r="E280" s="3"/>
      <c r="F280" s="3"/>
      <c r="G280" s="3"/>
      <c r="H280" s="36">
        <v>3500</v>
      </c>
      <c r="I280" s="11">
        <f t="shared" si="41"/>
        <v>8628980.8599999975</v>
      </c>
    </row>
    <row r="281" spans="2:11" ht="21" x14ac:dyDescent="0.4">
      <c r="B281" s="89">
        <v>45263</v>
      </c>
      <c r="C281" s="90">
        <v>7</v>
      </c>
      <c r="D281" s="91" t="s">
        <v>70</v>
      </c>
      <c r="E281" s="91">
        <v>0</v>
      </c>
      <c r="F281" s="91">
        <v>0</v>
      </c>
      <c r="G281" s="91">
        <v>0</v>
      </c>
      <c r="H281" s="92">
        <v>13000</v>
      </c>
      <c r="I281" s="11">
        <f t="shared" si="41"/>
        <v>8641980.8599999975</v>
      </c>
    </row>
    <row r="282" spans="2:11" ht="21" x14ac:dyDescent="0.4">
      <c r="B282" s="136">
        <v>45270</v>
      </c>
      <c r="C282" s="137">
        <v>1</v>
      </c>
      <c r="D282" s="138" t="s">
        <v>35</v>
      </c>
      <c r="E282" s="138">
        <v>30</v>
      </c>
      <c r="F282" s="138">
        <v>130</v>
      </c>
      <c r="G282" s="138"/>
      <c r="H282" s="139">
        <f t="shared" ref="H282:H283" si="45">(E282*F282)+G282</f>
        <v>3900</v>
      </c>
      <c r="I282" s="11">
        <f t="shared" si="41"/>
        <v>8645880.8599999975</v>
      </c>
    </row>
    <row r="283" spans="2:11" ht="21" x14ac:dyDescent="0.4">
      <c r="B283" s="26">
        <v>45270</v>
      </c>
      <c r="C283" s="47">
        <v>3</v>
      </c>
      <c r="D283" s="27" t="s">
        <v>11</v>
      </c>
      <c r="E283" s="27">
        <v>300</v>
      </c>
      <c r="F283" s="27">
        <v>1270</v>
      </c>
      <c r="G283" s="27"/>
      <c r="H283" s="28">
        <f t="shared" si="45"/>
        <v>381000</v>
      </c>
      <c r="I283" s="11">
        <f t="shared" si="41"/>
        <v>9026880.8599999975</v>
      </c>
    </row>
    <row r="284" spans="2:11" ht="21" x14ac:dyDescent="0.4">
      <c r="B284" s="89">
        <v>45271</v>
      </c>
      <c r="C284" s="90">
        <v>7</v>
      </c>
      <c r="D284" s="91" t="s">
        <v>212</v>
      </c>
      <c r="E284" s="91">
        <v>0</v>
      </c>
      <c r="F284" s="91">
        <v>0</v>
      </c>
      <c r="G284" s="91">
        <v>0</v>
      </c>
      <c r="H284" s="92">
        <v>1900000</v>
      </c>
      <c r="I284" s="11">
        <f t="shared" si="41"/>
        <v>10926880.859999998</v>
      </c>
      <c r="J284" s="193"/>
      <c r="K284" s="20"/>
    </row>
    <row r="285" spans="2:11" ht="21" x14ac:dyDescent="0.4">
      <c r="B285" s="26">
        <v>45271</v>
      </c>
      <c r="C285" s="47">
        <v>3</v>
      </c>
      <c r="D285" s="27" t="s">
        <v>11</v>
      </c>
      <c r="E285" s="27">
        <v>300</v>
      </c>
      <c r="F285" s="27">
        <v>1255</v>
      </c>
      <c r="G285" s="27"/>
      <c r="H285" s="28">
        <f t="shared" ref="H285" si="46">(E285*F285)+G285</f>
        <v>376500</v>
      </c>
      <c r="I285" s="11">
        <f t="shared" si="41"/>
        <v>11303380.859999998</v>
      </c>
    </row>
    <row r="286" spans="2:11" ht="21" x14ac:dyDescent="0.4">
      <c r="B286" s="132"/>
      <c r="C286" s="133"/>
      <c r="D286" s="134"/>
      <c r="E286" s="134"/>
      <c r="F286" s="134"/>
      <c r="G286" s="134"/>
      <c r="H286" s="135">
        <v>0</v>
      </c>
      <c r="I286" s="11">
        <f t="shared" si="41"/>
        <v>11303380.859999998</v>
      </c>
    </row>
    <row r="287" spans="2:11" ht="21" x14ac:dyDescent="0.4">
      <c r="B287" s="132">
        <v>45264</v>
      </c>
      <c r="C287" s="133">
        <v>16</v>
      </c>
      <c r="D287" s="134" t="s">
        <v>213</v>
      </c>
      <c r="E287" s="134"/>
      <c r="F287" s="134"/>
      <c r="G287" s="134"/>
      <c r="H287" s="135">
        <v>35000</v>
      </c>
      <c r="I287" s="11">
        <f t="shared" si="41"/>
        <v>11338380.859999998</v>
      </c>
    </row>
    <row r="288" spans="2:11" ht="21" x14ac:dyDescent="0.4">
      <c r="B288" s="132">
        <v>45270</v>
      </c>
      <c r="C288" s="133">
        <v>16</v>
      </c>
      <c r="D288" s="134" t="s">
        <v>213</v>
      </c>
      <c r="E288" s="134"/>
      <c r="F288" s="134"/>
      <c r="G288" s="134"/>
      <c r="H288" s="135">
        <v>30000</v>
      </c>
      <c r="I288" s="11">
        <f t="shared" si="41"/>
        <v>11368380.859999998</v>
      </c>
    </row>
    <row r="289" spans="2:10" ht="21" x14ac:dyDescent="0.4">
      <c r="B289" s="81">
        <v>45260</v>
      </c>
      <c r="C289" s="82">
        <v>6</v>
      </c>
      <c r="D289" s="83" t="s">
        <v>32</v>
      </c>
      <c r="E289" s="83"/>
      <c r="F289" s="83"/>
      <c r="G289" s="83"/>
      <c r="H289" s="84">
        <v>100000</v>
      </c>
      <c r="I289" s="11">
        <f t="shared" si="41"/>
        <v>11468380.859999998</v>
      </c>
    </row>
    <row r="290" spans="2:10" ht="21" x14ac:dyDescent="0.4">
      <c r="B290" s="81">
        <v>45267</v>
      </c>
      <c r="C290" s="82">
        <v>6</v>
      </c>
      <c r="D290" s="83" t="s">
        <v>32</v>
      </c>
      <c r="E290" s="83"/>
      <c r="F290" s="83"/>
      <c r="G290" s="83"/>
      <c r="H290" s="84">
        <v>65000</v>
      </c>
      <c r="I290" s="11">
        <f t="shared" si="41"/>
        <v>11533380.859999998</v>
      </c>
    </row>
    <row r="291" spans="2:10" ht="21" x14ac:dyDescent="0.4">
      <c r="B291" s="218">
        <v>45260</v>
      </c>
      <c r="C291" s="219">
        <v>17</v>
      </c>
      <c r="D291" s="220" t="s">
        <v>86</v>
      </c>
      <c r="E291" s="220"/>
      <c r="F291" s="220"/>
      <c r="G291" s="220"/>
      <c r="H291" s="221">
        <v>30000</v>
      </c>
      <c r="I291" s="11">
        <f t="shared" si="41"/>
        <v>11563380.859999998</v>
      </c>
    </row>
    <row r="292" spans="2:10" ht="21" x14ac:dyDescent="0.4">
      <c r="B292" s="89">
        <v>45272</v>
      </c>
      <c r="C292" s="90">
        <v>7</v>
      </c>
      <c r="D292" s="91" t="s">
        <v>70</v>
      </c>
      <c r="E292" s="91">
        <v>0</v>
      </c>
      <c r="F292" s="91">
        <v>0</v>
      </c>
      <c r="G292" s="91">
        <v>0</v>
      </c>
      <c r="H292" s="92">
        <v>6000</v>
      </c>
      <c r="I292" s="11">
        <f t="shared" si="41"/>
        <v>11569380.859999998</v>
      </c>
    </row>
    <row r="293" spans="2:10" ht="21" x14ac:dyDescent="0.4">
      <c r="B293" s="13">
        <v>45246</v>
      </c>
      <c r="C293" s="73">
        <v>2</v>
      </c>
      <c r="D293" s="15" t="s">
        <v>7</v>
      </c>
      <c r="E293" s="15">
        <v>3</v>
      </c>
      <c r="F293" s="15">
        <v>25000</v>
      </c>
      <c r="G293" s="15"/>
      <c r="H293" s="16">
        <f>F293*E293</f>
        <v>75000</v>
      </c>
      <c r="I293" s="11">
        <f t="shared" si="41"/>
        <v>11644380.859999998</v>
      </c>
    </row>
    <row r="294" spans="2:10" ht="21" x14ac:dyDescent="0.4">
      <c r="B294" s="26">
        <v>45294</v>
      </c>
      <c r="C294" s="47">
        <v>3</v>
      </c>
      <c r="D294" s="27" t="s">
        <v>11</v>
      </c>
      <c r="E294" s="27">
        <v>50</v>
      </c>
      <c r="F294" s="27">
        <v>1165</v>
      </c>
      <c r="G294" s="27"/>
      <c r="H294" s="28">
        <f t="shared" ref="H294" si="47">(E294*F294)+G294</f>
        <v>58250</v>
      </c>
      <c r="I294" s="11">
        <f t="shared" si="41"/>
        <v>11702630.859999998</v>
      </c>
    </row>
    <row r="295" spans="2:10" ht="21" x14ac:dyDescent="0.4">
      <c r="B295" s="26">
        <v>45304</v>
      </c>
      <c r="C295" s="47">
        <v>3</v>
      </c>
      <c r="D295" s="27" t="s">
        <v>11</v>
      </c>
      <c r="E295" s="27">
        <v>25</v>
      </c>
      <c r="F295" s="27">
        <v>1210</v>
      </c>
      <c r="G295" s="27"/>
      <c r="H295" s="28">
        <f t="shared" ref="H295:H300" si="48">(E295*F295)+G295</f>
        <v>30250</v>
      </c>
      <c r="I295" s="11">
        <f t="shared" si="41"/>
        <v>11732880.859999998</v>
      </c>
    </row>
    <row r="296" spans="2:10" ht="21" x14ac:dyDescent="0.4">
      <c r="B296" s="26">
        <v>45308</v>
      </c>
      <c r="C296" s="47">
        <v>3</v>
      </c>
      <c r="D296" s="27" t="s">
        <v>11</v>
      </c>
      <c r="E296" s="27">
        <v>25</v>
      </c>
      <c r="F296" s="27">
        <v>1205</v>
      </c>
      <c r="G296" s="27"/>
      <c r="H296" s="28">
        <f t="shared" si="48"/>
        <v>30125</v>
      </c>
      <c r="I296" s="11">
        <f t="shared" si="41"/>
        <v>11763005.859999998</v>
      </c>
    </row>
    <row r="297" spans="2:10" ht="21" x14ac:dyDescent="0.4">
      <c r="B297" s="26">
        <v>45311</v>
      </c>
      <c r="C297" s="47">
        <v>3</v>
      </c>
      <c r="D297" s="27" t="s">
        <v>11</v>
      </c>
      <c r="E297" s="27">
        <v>25</v>
      </c>
      <c r="F297" s="27">
        <v>1195</v>
      </c>
      <c r="G297" s="27"/>
      <c r="H297" s="28">
        <f t="shared" si="48"/>
        <v>29875</v>
      </c>
      <c r="I297" s="11">
        <f t="shared" si="41"/>
        <v>11792880.859999998</v>
      </c>
      <c r="J297" t="s">
        <v>216</v>
      </c>
    </row>
    <row r="298" spans="2:10" ht="21" x14ac:dyDescent="0.4">
      <c r="B298" s="26">
        <v>45318</v>
      </c>
      <c r="C298" s="47">
        <v>3</v>
      </c>
      <c r="D298" s="27" t="s">
        <v>11</v>
      </c>
      <c r="E298" s="27">
        <v>25</v>
      </c>
      <c r="F298" s="27">
        <v>1170</v>
      </c>
      <c r="G298" s="27"/>
      <c r="H298" s="28">
        <f t="shared" si="48"/>
        <v>29250</v>
      </c>
      <c r="I298" s="11">
        <f t="shared" si="41"/>
        <v>11822130.859999998</v>
      </c>
    </row>
    <row r="299" spans="2:10" ht="21" x14ac:dyDescent="0.4">
      <c r="B299" s="26">
        <v>45319</v>
      </c>
      <c r="C299" s="47">
        <v>3</v>
      </c>
      <c r="D299" s="27" t="s">
        <v>11</v>
      </c>
      <c r="E299" s="27">
        <v>25</v>
      </c>
      <c r="F299" s="27">
        <v>1190</v>
      </c>
      <c r="G299" s="27"/>
      <c r="H299" s="28">
        <f t="shared" si="48"/>
        <v>29750</v>
      </c>
      <c r="I299" s="11">
        <f t="shared" si="41"/>
        <v>11851880.859999998</v>
      </c>
    </row>
    <row r="300" spans="2:10" ht="21" x14ac:dyDescent="0.4">
      <c r="B300" s="26">
        <v>45321</v>
      </c>
      <c r="C300" s="47">
        <v>3</v>
      </c>
      <c r="D300" s="27" t="s">
        <v>11</v>
      </c>
      <c r="E300" s="27">
        <v>25</v>
      </c>
      <c r="F300" s="27">
        <v>1170</v>
      </c>
      <c r="G300" s="27"/>
      <c r="H300" s="28">
        <f t="shared" si="48"/>
        <v>29250</v>
      </c>
      <c r="I300" s="11">
        <f t="shared" si="41"/>
        <v>11881130.859999998</v>
      </c>
    </row>
    <row r="301" spans="2:10" ht="21" x14ac:dyDescent="0.4">
      <c r="B301" s="26">
        <v>45334</v>
      </c>
      <c r="C301" s="47">
        <v>3</v>
      </c>
      <c r="D301" s="27" t="s">
        <v>11</v>
      </c>
      <c r="E301" s="27">
        <v>50</v>
      </c>
      <c r="F301" s="27">
        <v>1210</v>
      </c>
      <c r="G301" s="27"/>
      <c r="H301" s="28">
        <f t="shared" ref="H301:H302" si="49">(E301*F301)+G301</f>
        <v>60500</v>
      </c>
      <c r="I301" s="11">
        <f t="shared" si="41"/>
        <v>11941630.859999998</v>
      </c>
    </row>
    <row r="302" spans="2:10" ht="21" x14ac:dyDescent="0.4">
      <c r="B302" s="26">
        <v>45341</v>
      </c>
      <c r="C302" s="47">
        <v>3</v>
      </c>
      <c r="D302" s="27" t="s">
        <v>11</v>
      </c>
      <c r="E302" s="27">
        <v>50</v>
      </c>
      <c r="F302" s="27">
        <v>1210</v>
      </c>
      <c r="G302" s="27"/>
      <c r="H302" s="28">
        <f t="shared" si="49"/>
        <v>60500</v>
      </c>
      <c r="I302" s="11">
        <f t="shared" si="41"/>
        <v>12002130.859999998</v>
      </c>
    </row>
    <row r="303" spans="2:10" ht="21" x14ac:dyDescent="0.4">
      <c r="B303" s="26">
        <v>45367</v>
      </c>
      <c r="C303" s="47">
        <v>3</v>
      </c>
      <c r="D303" s="27" t="s">
        <v>11</v>
      </c>
      <c r="E303" s="27">
        <v>80</v>
      </c>
      <c r="F303" s="27">
        <v>1190</v>
      </c>
      <c r="G303" s="27"/>
      <c r="H303" s="28">
        <f t="shared" ref="H303" si="50">(E303*F303)+G303</f>
        <v>95200</v>
      </c>
      <c r="I303" s="11">
        <f>I302+H303</f>
        <v>12097330.859999998</v>
      </c>
    </row>
    <row r="304" spans="2:10" ht="21" x14ac:dyDescent="0.4">
      <c r="B304" s="89">
        <v>45273</v>
      </c>
      <c r="C304" s="90">
        <v>7</v>
      </c>
      <c r="D304" s="91" t="s">
        <v>196</v>
      </c>
      <c r="E304" s="91">
        <v>203.4</v>
      </c>
      <c r="F304" s="91">
        <v>245</v>
      </c>
      <c r="G304" s="91">
        <v>400</v>
      </c>
      <c r="H304" s="92">
        <f>(F304*E304)+G304</f>
        <v>50233</v>
      </c>
      <c r="I304" s="11">
        <f t="shared" si="41"/>
        <v>12147563.859999998</v>
      </c>
    </row>
    <row r="305" spans="2:11" ht="21" x14ac:dyDescent="0.4">
      <c r="B305" s="89">
        <v>45273</v>
      </c>
      <c r="C305" s="90">
        <v>7</v>
      </c>
      <c r="D305" s="91" t="s">
        <v>106</v>
      </c>
      <c r="E305" s="91">
        <v>19</v>
      </c>
      <c r="F305" s="91">
        <v>350</v>
      </c>
      <c r="G305" s="91">
        <v>0</v>
      </c>
      <c r="H305" s="92">
        <f>F305*E305</f>
        <v>6650</v>
      </c>
      <c r="I305" s="11">
        <f t="shared" si="41"/>
        <v>12154213.859999998</v>
      </c>
    </row>
    <row r="306" spans="2:11" ht="21" x14ac:dyDescent="0.4">
      <c r="B306" s="89">
        <v>45262</v>
      </c>
      <c r="C306" s="90">
        <v>7</v>
      </c>
      <c r="D306" s="91" t="s">
        <v>217</v>
      </c>
      <c r="E306" s="91">
        <v>162.19999999999999</v>
      </c>
      <c r="F306" s="91">
        <v>264</v>
      </c>
      <c r="G306" s="91">
        <v>450</v>
      </c>
      <c r="H306" s="92">
        <f>F306*E306+G306</f>
        <v>43270.799999999996</v>
      </c>
      <c r="I306" s="11">
        <f t="shared" si="41"/>
        <v>12197484.659999998</v>
      </c>
    </row>
    <row r="307" spans="2:11" ht="21" x14ac:dyDescent="0.4">
      <c r="B307" s="89">
        <v>45262</v>
      </c>
      <c r="C307" s="90">
        <v>7</v>
      </c>
      <c r="D307" s="91" t="s">
        <v>106</v>
      </c>
      <c r="E307" s="91">
        <v>0</v>
      </c>
      <c r="F307" s="91">
        <v>0</v>
      </c>
      <c r="G307" s="91">
        <v>0</v>
      </c>
      <c r="H307" s="92">
        <v>680</v>
      </c>
      <c r="I307" s="11">
        <f t="shared" si="41"/>
        <v>12198164.659999998</v>
      </c>
    </row>
    <row r="308" spans="2:11" ht="21" x14ac:dyDescent="0.4">
      <c r="B308" s="26">
        <v>45380</v>
      </c>
      <c r="C308" s="47">
        <v>3</v>
      </c>
      <c r="D308" s="27" t="s">
        <v>11</v>
      </c>
      <c r="E308" s="27">
        <v>25</v>
      </c>
      <c r="F308" s="27">
        <v>1190</v>
      </c>
      <c r="G308" s="27"/>
      <c r="H308" s="28">
        <f t="shared" ref="H308" si="51">(E308*F308)+G308</f>
        <v>29750</v>
      </c>
      <c r="I308" s="11">
        <f t="shared" si="41"/>
        <v>12227914.659999998</v>
      </c>
    </row>
    <row r="309" spans="2:11" ht="21" x14ac:dyDescent="0.4">
      <c r="B309" s="75">
        <v>45379</v>
      </c>
      <c r="C309" s="76">
        <v>8</v>
      </c>
      <c r="D309" s="77" t="s">
        <v>219</v>
      </c>
      <c r="E309" s="77"/>
      <c r="F309" s="77"/>
      <c r="G309" s="77"/>
      <c r="H309" s="79">
        <v>1300</v>
      </c>
      <c r="I309" s="11">
        <f t="shared" si="41"/>
        <v>12229214.659999998</v>
      </c>
    </row>
    <row r="310" spans="2:11" ht="21" x14ac:dyDescent="0.4">
      <c r="B310" s="26">
        <v>45385</v>
      </c>
      <c r="C310" s="47">
        <v>3</v>
      </c>
      <c r="D310" s="27" t="s">
        <v>11</v>
      </c>
      <c r="E310" s="27">
        <v>25</v>
      </c>
      <c r="F310" s="27">
        <v>1190</v>
      </c>
      <c r="G310" s="27"/>
      <c r="H310" s="28">
        <f t="shared" ref="H310" si="52">(E310*F310)+G310</f>
        <v>29750</v>
      </c>
      <c r="I310" s="11">
        <f t="shared" si="41"/>
        <v>12258964.659999998</v>
      </c>
    </row>
    <row r="311" spans="2:11" ht="21" x14ac:dyDescent="0.4">
      <c r="B311" s="26">
        <v>45349</v>
      </c>
      <c r="C311" s="47">
        <v>3</v>
      </c>
      <c r="D311" s="27" t="s">
        <v>11</v>
      </c>
      <c r="E311" s="27">
        <v>50</v>
      </c>
      <c r="F311" s="27">
        <v>1205</v>
      </c>
      <c r="G311" s="27"/>
      <c r="H311" s="28">
        <f t="shared" ref="H311" si="53">(E311*F311)+G311</f>
        <v>60250</v>
      </c>
      <c r="I311" s="11">
        <f t="shared" si="41"/>
        <v>12319214.659999998</v>
      </c>
    </row>
    <row r="312" spans="2:11" ht="21" x14ac:dyDescent="0.4">
      <c r="B312" s="13">
        <v>45366</v>
      </c>
      <c r="C312" s="73">
        <v>2</v>
      </c>
      <c r="D312" s="15" t="s">
        <v>7</v>
      </c>
      <c r="E312" s="15">
        <v>1</v>
      </c>
      <c r="F312" s="15">
        <v>18000</v>
      </c>
      <c r="G312" s="15"/>
      <c r="H312" s="16">
        <f>F312*E312</f>
        <v>18000</v>
      </c>
      <c r="I312" s="11">
        <f t="shared" si="41"/>
        <v>12337214.659999998</v>
      </c>
    </row>
    <row r="313" spans="2:11" ht="21" x14ac:dyDescent="0.4">
      <c r="B313" s="13">
        <v>45388</v>
      </c>
      <c r="C313" s="73">
        <v>2</v>
      </c>
      <c r="D313" s="15" t="s">
        <v>7</v>
      </c>
      <c r="E313" s="15">
        <v>1</v>
      </c>
      <c r="F313" s="15">
        <v>18500</v>
      </c>
      <c r="G313" s="15"/>
      <c r="H313" s="16">
        <f>F313*E313</f>
        <v>18500</v>
      </c>
      <c r="I313" s="11">
        <f t="shared" si="41"/>
        <v>12355714.659999998</v>
      </c>
    </row>
    <row r="314" spans="2:11" ht="21" x14ac:dyDescent="0.4">
      <c r="B314" s="218">
        <v>45379</v>
      </c>
      <c r="C314" s="219">
        <v>17</v>
      </c>
      <c r="D314" s="220" t="s">
        <v>208</v>
      </c>
      <c r="E314" s="220"/>
      <c r="F314" s="220"/>
      <c r="G314" s="220"/>
      <c r="H314" s="221">
        <v>26050</v>
      </c>
      <c r="I314" s="11">
        <f t="shared" si="41"/>
        <v>12381764.659999998</v>
      </c>
    </row>
    <row r="315" spans="2:11" ht="21" x14ac:dyDescent="0.4">
      <c r="B315" s="75">
        <v>45382</v>
      </c>
      <c r="C315" s="76">
        <v>8</v>
      </c>
      <c r="D315" s="77" t="s">
        <v>224</v>
      </c>
      <c r="E315" s="77"/>
      <c r="F315" s="77"/>
      <c r="G315" s="77"/>
      <c r="H315" s="79">
        <v>13000</v>
      </c>
      <c r="I315" s="11">
        <f t="shared" si="41"/>
        <v>12394764.659999998</v>
      </c>
    </row>
    <row r="316" spans="2:11" ht="21" x14ac:dyDescent="0.4">
      <c r="B316" s="26">
        <v>45389</v>
      </c>
      <c r="C316" s="47">
        <v>3</v>
      </c>
      <c r="D316" s="27" t="s">
        <v>11</v>
      </c>
      <c r="E316" s="27">
        <v>25</v>
      </c>
      <c r="F316" s="27">
        <v>1180</v>
      </c>
      <c r="G316" s="27">
        <v>150</v>
      </c>
      <c r="H316" s="28">
        <f t="shared" ref="H316" si="54">(E316*F316)+G316</f>
        <v>29650</v>
      </c>
      <c r="I316" s="11">
        <f t="shared" si="41"/>
        <v>12424414.659999998</v>
      </c>
      <c r="J316" s="238" t="s">
        <v>227</v>
      </c>
      <c r="K316" s="238"/>
    </row>
    <row r="317" spans="2:11" ht="21" x14ac:dyDescent="0.4">
      <c r="B317" s="26">
        <v>45419</v>
      </c>
      <c r="C317" s="47">
        <v>3</v>
      </c>
      <c r="D317" s="27" t="s">
        <v>11</v>
      </c>
      <c r="E317" s="27">
        <v>15</v>
      </c>
      <c r="F317" s="27">
        <v>1200</v>
      </c>
      <c r="G317" s="27">
        <v>0</v>
      </c>
      <c r="H317" s="28">
        <f t="shared" ref="H317:H318" si="55">(E317*F317)+G317</f>
        <v>18000</v>
      </c>
      <c r="I317" s="11">
        <f t="shared" si="41"/>
        <v>12442414.659999998</v>
      </c>
    </row>
    <row r="318" spans="2:11" ht="21" x14ac:dyDescent="0.4">
      <c r="B318" s="26">
        <v>45421</v>
      </c>
      <c r="C318" s="47">
        <v>3</v>
      </c>
      <c r="D318" s="27" t="s">
        <v>11</v>
      </c>
      <c r="E318" s="27">
        <v>25</v>
      </c>
      <c r="F318" s="27">
        <v>1175</v>
      </c>
      <c r="G318" s="27">
        <v>500</v>
      </c>
      <c r="H318" s="28">
        <f t="shared" si="55"/>
        <v>29875</v>
      </c>
      <c r="I318" s="11">
        <f t="shared" si="41"/>
        <v>12472289.659999998</v>
      </c>
    </row>
    <row r="319" spans="2:11" ht="21" x14ac:dyDescent="0.4">
      <c r="B319" s="234">
        <v>45429</v>
      </c>
      <c r="C319" s="235">
        <v>19</v>
      </c>
      <c r="D319" s="236" t="s">
        <v>251</v>
      </c>
      <c r="E319" s="236">
        <v>0</v>
      </c>
      <c r="F319" s="236">
        <v>0</v>
      </c>
      <c r="G319" s="236">
        <v>0</v>
      </c>
      <c r="H319" s="237">
        <v>100000</v>
      </c>
      <c r="I319" s="11">
        <f t="shared" si="41"/>
        <v>12572289.659999998</v>
      </c>
    </row>
    <row r="320" spans="2:11" ht="21" x14ac:dyDescent="0.4">
      <c r="B320" s="224"/>
      <c r="C320" s="225"/>
      <c r="D320" s="227"/>
      <c r="E320" s="227"/>
      <c r="F320" s="227"/>
      <c r="G320" s="227"/>
      <c r="H320" s="228"/>
      <c r="I320" s="11">
        <f t="shared" si="41"/>
        <v>12572289.659999998</v>
      </c>
    </row>
    <row r="321" spans="2:12" ht="21" x14ac:dyDescent="0.4">
      <c r="B321" s="224"/>
      <c r="C321" s="225"/>
      <c r="D321" s="226"/>
      <c r="E321" s="227"/>
      <c r="F321" s="227"/>
      <c r="G321" s="227"/>
      <c r="H321" s="228"/>
      <c r="I321" s="11">
        <f t="shared" si="41"/>
        <v>12572289.659999998</v>
      </c>
    </row>
    <row r="322" spans="2:12" ht="21" x14ac:dyDescent="0.4">
      <c r="B322" s="224"/>
      <c r="C322" s="225"/>
      <c r="D322" s="226"/>
      <c r="E322" s="227"/>
      <c r="F322" s="227"/>
      <c r="G322" s="227"/>
      <c r="H322" s="228"/>
      <c r="I322" s="11">
        <f t="shared" si="41"/>
        <v>12572289.659999998</v>
      </c>
    </row>
    <row r="323" spans="2:12" ht="21" x14ac:dyDescent="0.4">
      <c r="B323" s="224"/>
      <c r="C323" s="225"/>
      <c r="D323" s="226"/>
      <c r="E323" s="227"/>
      <c r="F323" s="227"/>
      <c r="G323" s="227"/>
      <c r="H323" s="228"/>
      <c r="I323" s="11">
        <f t="shared" si="41"/>
        <v>12572289.659999998</v>
      </c>
    </row>
    <row r="324" spans="2:12" ht="21" x14ac:dyDescent="0.4">
      <c r="B324" s="224"/>
      <c r="C324" s="225"/>
      <c r="D324" s="226"/>
      <c r="E324" s="227"/>
      <c r="F324" s="227"/>
      <c r="G324" s="227"/>
      <c r="H324" s="228"/>
      <c r="I324" s="11">
        <f t="shared" si="41"/>
        <v>12572289.659999998</v>
      </c>
      <c r="L324" s="223"/>
    </row>
    <row r="325" spans="2:12" ht="21" x14ac:dyDescent="0.4">
      <c r="B325" s="224"/>
      <c r="C325" s="225"/>
      <c r="D325" s="226"/>
      <c r="E325" s="227"/>
      <c r="F325" s="227"/>
      <c r="G325" s="227"/>
      <c r="H325" s="228"/>
      <c r="I325" s="11">
        <f t="shared" si="41"/>
        <v>12572289.659999998</v>
      </c>
    </row>
    <row r="326" spans="2:12" ht="21" x14ac:dyDescent="0.4">
      <c r="B326" s="224"/>
      <c r="C326" s="225"/>
      <c r="D326" s="226"/>
      <c r="E326" s="227"/>
      <c r="F326" s="227"/>
      <c r="G326" s="227"/>
      <c r="H326" s="228"/>
      <c r="I326" s="11">
        <f t="shared" si="41"/>
        <v>12572289.659999998</v>
      </c>
    </row>
    <row r="327" spans="2:12" ht="21" x14ac:dyDescent="0.4">
      <c r="B327" s="224"/>
      <c r="C327" s="225"/>
      <c r="D327" s="226"/>
      <c r="E327" s="227"/>
      <c r="F327" s="227"/>
      <c r="G327" s="227"/>
      <c r="H327" s="228"/>
      <c r="I327" s="11">
        <f t="shared" si="41"/>
        <v>12572289.659999998</v>
      </c>
    </row>
    <row r="328" spans="2:12" ht="21" x14ac:dyDescent="0.4">
      <c r="B328" s="224"/>
      <c r="C328" s="225"/>
      <c r="D328" s="226"/>
      <c r="E328" s="227"/>
      <c r="F328" s="227"/>
      <c r="G328" s="227"/>
      <c r="H328" s="228"/>
      <c r="I328" s="11">
        <f t="shared" ref="I328:I391" si="56">I327+H328</f>
        <v>12572289.659999998</v>
      </c>
    </row>
    <row r="329" spans="2:12" ht="21" x14ac:dyDescent="0.4">
      <c r="B329" s="224"/>
      <c r="C329" s="225"/>
      <c r="D329" s="227"/>
      <c r="E329" s="227"/>
      <c r="F329" s="227"/>
      <c r="G329" s="227"/>
      <c r="H329" s="228"/>
      <c r="I329" s="11">
        <f t="shared" si="56"/>
        <v>12572289.659999998</v>
      </c>
    </row>
    <row r="330" spans="2:12" ht="21" x14ac:dyDescent="0.4">
      <c r="B330" s="224"/>
      <c r="C330" s="225"/>
      <c r="D330" s="226"/>
      <c r="E330" s="227"/>
      <c r="F330" s="227"/>
      <c r="G330" s="227"/>
      <c r="H330" s="228"/>
      <c r="I330" s="11">
        <f t="shared" si="56"/>
        <v>12572289.659999998</v>
      </c>
    </row>
    <row r="331" spans="2:12" ht="21" x14ac:dyDescent="0.4">
      <c r="B331" s="224"/>
      <c r="C331" s="225"/>
      <c r="D331" s="226"/>
      <c r="E331" s="227"/>
      <c r="F331" s="227"/>
      <c r="G331" s="227"/>
      <c r="H331" s="228"/>
      <c r="I331" s="11">
        <f t="shared" si="56"/>
        <v>12572289.659999998</v>
      </c>
    </row>
    <row r="332" spans="2:12" ht="21" x14ac:dyDescent="0.4">
      <c r="B332" s="224"/>
      <c r="C332" s="225"/>
      <c r="D332" s="226"/>
      <c r="E332" s="227"/>
      <c r="F332" s="227"/>
      <c r="G332" s="227"/>
      <c r="H332" s="228"/>
      <c r="I332" s="11">
        <f t="shared" si="56"/>
        <v>12572289.659999998</v>
      </c>
    </row>
    <row r="333" spans="2:12" ht="21" x14ac:dyDescent="0.4">
      <c r="B333" s="224"/>
      <c r="C333" s="225"/>
      <c r="D333" s="226"/>
      <c r="E333" s="227"/>
      <c r="F333" s="227"/>
      <c r="G333" s="227"/>
      <c r="H333" s="228"/>
      <c r="I333" s="11">
        <f t="shared" si="56"/>
        <v>12572289.659999998</v>
      </c>
    </row>
    <row r="334" spans="2:12" ht="21" x14ac:dyDescent="0.4">
      <c r="B334" s="224"/>
      <c r="C334" s="225"/>
      <c r="D334" s="226"/>
      <c r="E334" s="227"/>
      <c r="F334" s="227"/>
      <c r="G334" s="227"/>
      <c r="H334" s="228"/>
      <c r="I334" s="11">
        <f t="shared" si="56"/>
        <v>12572289.659999998</v>
      </c>
    </row>
    <row r="335" spans="2:12" ht="21" x14ac:dyDescent="0.4">
      <c r="B335" s="224"/>
      <c r="C335" s="225"/>
      <c r="D335" s="227"/>
      <c r="E335" s="227"/>
      <c r="F335" s="227"/>
      <c r="G335" s="227"/>
      <c r="H335" s="228"/>
      <c r="I335" s="11">
        <f t="shared" si="56"/>
        <v>12572289.659999998</v>
      </c>
    </row>
    <row r="336" spans="2:12" ht="21" x14ac:dyDescent="0.4">
      <c r="B336" s="224"/>
      <c r="C336" s="225"/>
      <c r="D336" s="226"/>
      <c r="E336" s="227"/>
      <c r="F336" s="227"/>
      <c r="G336" s="227"/>
      <c r="H336" s="228"/>
      <c r="I336" s="11">
        <f t="shared" si="56"/>
        <v>12572289.659999998</v>
      </c>
    </row>
    <row r="337" spans="2:9" ht="21" x14ac:dyDescent="0.4">
      <c r="B337" s="224"/>
      <c r="C337" s="225"/>
      <c r="D337" s="226"/>
      <c r="E337" s="227"/>
      <c r="F337" s="227"/>
      <c r="G337" s="227"/>
      <c r="H337" s="228"/>
      <c r="I337" s="11">
        <f t="shared" si="56"/>
        <v>12572289.659999998</v>
      </c>
    </row>
    <row r="338" spans="2:9" ht="21" x14ac:dyDescent="0.4">
      <c r="B338" s="224"/>
      <c r="C338" s="225"/>
      <c r="D338" s="226"/>
      <c r="E338" s="227"/>
      <c r="F338" s="227"/>
      <c r="G338" s="227"/>
      <c r="H338" s="228"/>
      <c r="I338" s="11">
        <f t="shared" si="56"/>
        <v>12572289.659999998</v>
      </c>
    </row>
    <row r="339" spans="2:9" ht="21" x14ac:dyDescent="0.4">
      <c r="B339" s="224"/>
      <c r="C339" s="225"/>
      <c r="D339" s="227"/>
      <c r="E339" s="227"/>
      <c r="F339" s="227"/>
      <c r="G339" s="227"/>
      <c r="H339" s="228"/>
      <c r="I339" s="11">
        <f t="shared" si="56"/>
        <v>12572289.659999998</v>
      </c>
    </row>
    <row r="340" spans="2:9" ht="21" x14ac:dyDescent="0.4">
      <c r="B340" s="3"/>
      <c r="C340" s="9"/>
      <c r="D340" s="3"/>
      <c r="E340" s="3"/>
      <c r="F340" s="3"/>
      <c r="G340" s="3"/>
      <c r="H340" s="36">
        <f t="shared" ref="H340:H378" si="57">(E340*F340)+G340</f>
        <v>0</v>
      </c>
      <c r="I340" s="11">
        <f t="shared" si="56"/>
        <v>12572289.659999998</v>
      </c>
    </row>
    <row r="341" spans="2:9" ht="21" x14ac:dyDescent="0.4">
      <c r="B341" s="3"/>
      <c r="C341" s="9"/>
      <c r="D341" s="3"/>
      <c r="E341" s="3"/>
      <c r="F341" s="3"/>
      <c r="G341" s="3"/>
      <c r="H341" s="36">
        <f t="shared" si="57"/>
        <v>0</v>
      </c>
      <c r="I341" s="11">
        <f t="shared" si="56"/>
        <v>12572289.659999998</v>
      </c>
    </row>
    <row r="342" spans="2:9" ht="21" x14ac:dyDescent="0.4">
      <c r="B342" s="3"/>
      <c r="C342" s="9"/>
      <c r="D342" s="3"/>
      <c r="E342" s="3"/>
      <c r="F342" s="3"/>
      <c r="G342" s="3"/>
      <c r="H342" s="36">
        <f t="shared" si="57"/>
        <v>0</v>
      </c>
      <c r="I342" s="11">
        <f t="shared" si="56"/>
        <v>12572289.659999998</v>
      </c>
    </row>
    <row r="343" spans="2:9" ht="21" x14ac:dyDescent="0.4">
      <c r="B343" s="3"/>
      <c r="C343" s="9"/>
      <c r="D343" s="3"/>
      <c r="E343" s="3"/>
      <c r="F343" s="3"/>
      <c r="G343" s="3"/>
      <c r="H343" s="36">
        <f t="shared" si="57"/>
        <v>0</v>
      </c>
      <c r="I343" s="11">
        <f t="shared" si="56"/>
        <v>12572289.659999998</v>
      </c>
    </row>
    <row r="344" spans="2:9" ht="21" x14ac:dyDescent="0.4">
      <c r="B344" s="3"/>
      <c r="C344" s="9"/>
      <c r="D344" s="3"/>
      <c r="E344" s="3"/>
      <c r="F344" s="3"/>
      <c r="G344" s="3"/>
      <c r="H344" s="36">
        <f t="shared" si="57"/>
        <v>0</v>
      </c>
      <c r="I344" s="11">
        <f t="shared" si="56"/>
        <v>12572289.659999998</v>
      </c>
    </row>
    <row r="345" spans="2:9" ht="21" x14ac:dyDescent="0.4">
      <c r="B345" s="3"/>
      <c r="C345" s="9"/>
      <c r="D345" s="3"/>
      <c r="E345" s="3"/>
      <c r="F345" s="3"/>
      <c r="G345" s="3"/>
      <c r="H345" s="36">
        <f t="shared" si="57"/>
        <v>0</v>
      </c>
      <c r="I345" s="11">
        <f t="shared" si="56"/>
        <v>12572289.659999998</v>
      </c>
    </row>
    <row r="346" spans="2:9" ht="21" x14ac:dyDescent="0.4">
      <c r="B346" s="3"/>
      <c r="C346" s="9"/>
      <c r="D346" s="3"/>
      <c r="E346" s="3"/>
      <c r="F346" s="3"/>
      <c r="G346" s="3"/>
      <c r="H346" s="36">
        <f t="shared" si="57"/>
        <v>0</v>
      </c>
      <c r="I346" s="11">
        <f t="shared" si="56"/>
        <v>12572289.659999998</v>
      </c>
    </row>
    <row r="347" spans="2:9" ht="21" x14ac:dyDescent="0.4">
      <c r="B347" s="3"/>
      <c r="C347" s="9"/>
      <c r="D347" s="3"/>
      <c r="E347" s="3"/>
      <c r="F347" s="3"/>
      <c r="G347" s="3"/>
      <c r="H347" s="36">
        <f t="shared" si="57"/>
        <v>0</v>
      </c>
      <c r="I347" s="11">
        <f t="shared" si="56"/>
        <v>12572289.659999998</v>
      </c>
    </row>
    <row r="348" spans="2:9" ht="21" x14ac:dyDescent="0.4">
      <c r="B348" s="3"/>
      <c r="C348" s="9"/>
      <c r="D348" s="3"/>
      <c r="E348" s="3"/>
      <c r="F348" s="3"/>
      <c r="G348" s="3"/>
      <c r="H348" s="36">
        <f t="shared" si="57"/>
        <v>0</v>
      </c>
      <c r="I348" s="11">
        <f t="shared" si="56"/>
        <v>12572289.659999998</v>
      </c>
    </row>
    <row r="349" spans="2:9" ht="21" x14ac:dyDescent="0.4">
      <c r="B349" s="3"/>
      <c r="C349" s="9"/>
      <c r="D349" s="3"/>
      <c r="E349" s="3"/>
      <c r="F349" s="3"/>
      <c r="G349" s="3"/>
      <c r="H349" s="36">
        <f t="shared" si="57"/>
        <v>0</v>
      </c>
      <c r="I349" s="11">
        <f t="shared" si="56"/>
        <v>12572289.659999998</v>
      </c>
    </row>
    <row r="350" spans="2:9" ht="21" x14ac:dyDescent="0.4">
      <c r="B350" s="3"/>
      <c r="C350" s="9"/>
      <c r="D350" s="3"/>
      <c r="E350" s="3"/>
      <c r="F350" s="3"/>
      <c r="G350" s="3"/>
      <c r="H350" s="36">
        <f t="shared" si="57"/>
        <v>0</v>
      </c>
      <c r="I350" s="11">
        <f t="shared" si="56"/>
        <v>12572289.659999998</v>
      </c>
    </row>
    <row r="351" spans="2:9" ht="21" x14ac:dyDescent="0.4">
      <c r="B351" s="3"/>
      <c r="C351" s="9"/>
      <c r="D351" s="3"/>
      <c r="E351" s="3"/>
      <c r="F351" s="3"/>
      <c r="G351" s="3"/>
      <c r="H351" s="36">
        <f t="shared" si="57"/>
        <v>0</v>
      </c>
      <c r="I351" s="11">
        <f t="shared" si="56"/>
        <v>12572289.659999998</v>
      </c>
    </row>
    <row r="352" spans="2:9" ht="21" x14ac:dyDescent="0.4">
      <c r="B352" s="3"/>
      <c r="C352" s="9"/>
      <c r="D352" s="3"/>
      <c r="E352" s="3"/>
      <c r="F352" s="3"/>
      <c r="G352" s="3"/>
      <c r="H352" s="36">
        <f t="shared" si="57"/>
        <v>0</v>
      </c>
      <c r="I352" s="11">
        <f t="shared" si="56"/>
        <v>12572289.659999998</v>
      </c>
    </row>
    <row r="353" spans="2:9" ht="21" x14ac:dyDescent="0.4">
      <c r="B353" s="3"/>
      <c r="C353" s="9"/>
      <c r="D353" s="3"/>
      <c r="E353" s="3"/>
      <c r="F353" s="3"/>
      <c r="G353" s="3"/>
      <c r="H353" s="36">
        <f t="shared" si="57"/>
        <v>0</v>
      </c>
      <c r="I353" s="11">
        <f t="shared" si="56"/>
        <v>12572289.659999998</v>
      </c>
    </row>
    <row r="354" spans="2:9" ht="21" x14ac:dyDescent="0.4">
      <c r="B354" s="3"/>
      <c r="C354" s="9"/>
      <c r="D354" s="3"/>
      <c r="E354" s="3"/>
      <c r="F354" s="3"/>
      <c r="G354" s="3"/>
      <c r="H354" s="36">
        <f t="shared" si="57"/>
        <v>0</v>
      </c>
      <c r="I354" s="11">
        <f t="shared" si="56"/>
        <v>12572289.659999998</v>
      </c>
    </row>
    <row r="355" spans="2:9" ht="21" x14ac:dyDescent="0.4">
      <c r="B355" s="3"/>
      <c r="C355" s="9"/>
      <c r="D355" s="3"/>
      <c r="E355" s="3"/>
      <c r="F355" s="3"/>
      <c r="G355" s="3"/>
      <c r="H355" s="36">
        <f t="shared" si="57"/>
        <v>0</v>
      </c>
      <c r="I355" s="11">
        <f t="shared" si="56"/>
        <v>12572289.659999998</v>
      </c>
    </row>
    <row r="356" spans="2:9" ht="21" x14ac:dyDescent="0.4">
      <c r="B356" s="3"/>
      <c r="C356" s="9"/>
      <c r="D356" s="3"/>
      <c r="E356" s="3"/>
      <c r="F356" s="3"/>
      <c r="G356" s="3"/>
      <c r="H356" s="36">
        <f t="shared" si="57"/>
        <v>0</v>
      </c>
      <c r="I356" s="11">
        <f t="shared" si="56"/>
        <v>12572289.659999998</v>
      </c>
    </row>
    <row r="357" spans="2:9" ht="21" x14ac:dyDescent="0.4">
      <c r="B357" s="3"/>
      <c r="C357" s="9"/>
      <c r="D357" s="3"/>
      <c r="E357" s="3"/>
      <c r="F357" s="3"/>
      <c r="G357" s="3"/>
      <c r="H357" s="36">
        <f t="shared" si="57"/>
        <v>0</v>
      </c>
      <c r="I357" s="11">
        <f t="shared" si="56"/>
        <v>12572289.659999998</v>
      </c>
    </row>
    <row r="358" spans="2:9" ht="21" x14ac:dyDescent="0.4">
      <c r="B358" s="3"/>
      <c r="C358" s="9"/>
      <c r="D358" s="3"/>
      <c r="E358" s="3"/>
      <c r="F358" s="3"/>
      <c r="G358" s="3"/>
      <c r="H358" s="36">
        <f t="shared" si="57"/>
        <v>0</v>
      </c>
      <c r="I358" s="11">
        <f t="shared" si="56"/>
        <v>12572289.659999998</v>
      </c>
    </row>
    <row r="359" spans="2:9" ht="21" x14ac:dyDescent="0.4">
      <c r="B359" s="3"/>
      <c r="C359" s="9"/>
      <c r="D359" s="3"/>
      <c r="E359" s="3"/>
      <c r="F359" s="3"/>
      <c r="G359" s="3"/>
      <c r="H359" s="36">
        <f t="shared" si="57"/>
        <v>0</v>
      </c>
      <c r="I359" s="11">
        <f t="shared" si="56"/>
        <v>12572289.659999998</v>
      </c>
    </row>
    <row r="360" spans="2:9" ht="21" x14ac:dyDescent="0.4">
      <c r="B360" s="3"/>
      <c r="C360" s="9"/>
      <c r="D360" s="3"/>
      <c r="E360" s="3"/>
      <c r="F360" s="3"/>
      <c r="G360" s="3"/>
      <c r="H360" s="36">
        <f t="shared" si="57"/>
        <v>0</v>
      </c>
      <c r="I360" s="11">
        <f t="shared" si="56"/>
        <v>12572289.659999998</v>
      </c>
    </row>
    <row r="361" spans="2:9" ht="21" x14ac:dyDescent="0.4">
      <c r="B361" s="3"/>
      <c r="C361" s="9"/>
      <c r="D361" s="3"/>
      <c r="E361" s="3"/>
      <c r="F361" s="3"/>
      <c r="G361" s="3"/>
      <c r="H361" s="36">
        <f t="shared" si="57"/>
        <v>0</v>
      </c>
      <c r="I361" s="11">
        <f t="shared" si="56"/>
        <v>12572289.659999998</v>
      </c>
    </row>
    <row r="362" spans="2:9" ht="21" x14ac:dyDescent="0.4">
      <c r="B362" s="3"/>
      <c r="C362" s="9"/>
      <c r="D362" s="3"/>
      <c r="E362" s="3"/>
      <c r="F362" s="3"/>
      <c r="G362" s="3"/>
      <c r="H362" s="36">
        <f t="shared" si="57"/>
        <v>0</v>
      </c>
      <c r="I362" s="11">
        <f t="shared" si="56"/>
        <v>12572289.659999998</v>
      </c>
    </row>
    <row r="363" spans="2:9" ht="21" x14ac:dyDescent="0.4">
      <c r="B363" s="3"/>
      <c r="C363" s="9"/>
      <c r="D363" s="3"/>
      <c r="E363" s="3"/>
      <c r="F363" s="3"/>
      <c r="G363" s="3"/>
      <c r="H363" s="36">
        <f t="shared" si="57"/>
        <v>0</v>
      </c>
      <c r="I363" s="11">
        <f t="shared" si="56"/>
        <v>12572289.659999998</v>
      </c>
    </row>
    <row r="364" spans="2:9" ht="21" x14ac:dyDescent="0.4">
      <c r="B364" s="3"/>
      <c r="C364" s="9"/>
      <c r="D364" s="3"/>
      <c r="E364" s="3"/>
      <c r="F364" s="3"/>
      <c r="G364" s="3"/>
      <c r="H364" s="36">
        <f t="shared" si="57"/>
        <v>0</v>
      </c>
      <c r="I364" s="11">
        <f t="shared" si="56"/>
        <v>12572289.659999998</v>
      </c>
    </row>
    <row r="365" spans="2:9" ht="21" x14ac:dyDescent="0.4">
      <c r="B365" s="3"/>
      <c r="C365" s="9"/>
      <c r="D365" s="3"/>
      <c r="E365" s="3"/>
      <c r="F365" s="3"/>
      <c r="G365" s="3"/>
      <c r="H365" s="36">
        <f t="shared" si="57"/>
        <v>0</v>
      </c>
      <c r="I365" s="11">
        <f t="shared" si="56"/>
        <v>12572289.659999998</v>
      </c>
    </row>
    <row r="366" spans="2:9" ht="21" x14ac:dyDescent="0.4">
      <c r="B366" s="3"/>
      <c r="C366" s="9"/>
      <c r="D366" s="3"/>
      <c r="E366" s="3"/>
      <c r="F366" s="3"/>
      <c r="G366" s="3"/>
      <c r="H366" s="36">
        <f t="shared" si="57"/>
        <v>0</v>
      </c>
      <c r="I366" s="11">
        <f t="shared" si="56"/>
        <v>12572289.659999998</v>
      </c>
    </row>
    <row r="367" spans="2:9" ht="21" x14ac:dyDescent="0.4">
      <c r="B367" s="3"/>
      <c r="C367" s="9"/>
      <c r="D367" s="3"/>
      <c r="E367" s="3"/>
      <c r="F367" s="3"/>
      <c r="G367" s="3"/>
      <c r="H367" s="36">
        <f t="shared" si="57"/>
        <v>0</v>
      </c>
      <c r="I367" s="11">
        <f t="shared" si="56"/>
        <v>12572289.659999998</v>
      </c>
    </row>
    <row r="368" spans="2:9" ht="21" x14ac:dyDescent="0.4">
      <c r="B368" s="3"/>
      <c r="C368" s="9"/>
      <c r="D368" s="3"/>
      <c r="E368" s="3"/>
      <c r="F368" s="3"/>
      <c r="G368" s="3"/>
      <c r="H368" s="36">
        <f t="shared" si="57"/>
        <v>0</v>
      </c>
      <c r="I368" s="11">
        <f t="shared" si="56"/>
        <v>12572289.659999998</v>
      </c>
    </row>
    <row r="369" spans="2:9" ht="21" x14ac:dyDescent="0.4">
      <c r="B369" s="3"/>
      <c r="C369" s="9"/>
      <c r="D369" s="3"/>
      <c r="E369" s="3"/>
      <c r="F369" s="3"/>
      <c r="G369" s="3"/>
      <c r="H369" s="36">
        <f t="shared" si="57"/>
        <v>0</v>
      </c>
      <c r="I369" s="11">
        <f t="shared" si="56"/>
        <v>12572289.659999998</v>
      </c>
    </row>
    <row r="370" spans="2:9" ht="21" x14ac:dyDescent="0.4">
      <c r="B370" s="3"/>
      <c r="C370" s="9"/>
      <c r="D370" s="3"/>
      <c r="E370" s="3"/>
      <c r="F370" s="3"/>
      <c r="G370" s="3"/>
      <c r="H370" s="36">
        <f t="shared" si="57"/>
        <v>0</v>
      </c>
      <c r="I370" s="11">
        <f t="shared" si="56"/>
        <v>12572289.659999998</v>
      </c>
    </row>
    <row r="371" spans="2:9" ht="21" x14ac:dyDescent="0.4">
      <c r="B371" s="3"/>
      <c r="C371" s="9"/>
      <c r="D371" s="3"/>
      <c r="E371" s="3"/>
      <c r="F371" s="3"/>
      <c r="G371" s="3"/>
      <c r="H371" s="36">
        <f t="shared" si="57"/>
        <v>0</v>
      </c>
      <c r="I371" s="11">
        <f t="shared" si="56"/>
        <v>12572289.659999998</v>
      </c>
    </row>
    <row r="372" spans="2:9" ht="21" x14ac:dyDescent="0.4">
      <c r="B372" s="3"/>
      <c r="C372" s="9"/>
      <c r="D372" s="3"/>
      <c r="E372" s="3"/>
      <c r="F372" s="3"/>
      <c r="G372" s="3"/>
      <c r="H372" s="36">
        <f t="shared" si="57"/>
        <v>0</v>
      </c>
      <c r="I372" s="11">
        <f t="shared" si="56"/>
        <v>12572289.659999998</v>
      </c>
    </row>
    <row r="373" spans="2:9" ht="21" x14ac:dyDescent="0.4">
      <c r="B373" s="3"/>
      <c r="C373" s="9"/>
      <c r="D373" s="3"/>
      <c r="E373" s="3"/>
      <c r="F373" s="3"/>
      <c r="G373" s="3"/>
      <c r="H373" s="36">
        <f t="shared" si="57"/>
        <v>0</v>
      </c>
      <c r="I373" s="11">
        <f t="shared" si="56"/>
        <v>12572289.659999998</v>
      </c>
    </row>
    <row r="374" spans="2:9" ht="21" x14ac:dyDescent="0.4">
      <c r="B374" s="3"/>
      <c r="C374" s="9"/>
      <c r="D374" s="3"/>
      <c r="E374" s="3"/>
      <c r="F374" s="3"/>
      <c r="G374" s="3"/>
      <c r="H374" s="36">
        <f t="shared" si="57"/>
        <v>0</v>
      </c>
      <c r="I374" s="11">
        <f t="shared" si="56"/>
        <v>12572289.659999998</v>
      </c>
    </row>
    <row r="375" spans="2:9" ht="21" x14ac:dyDescent="0.4">
      <c r="B375" s="3"/>
      <c r="C375" s="9"/>
      <c r="D375" s="3"/>
      <c r="E375" s="3"/>
      <c r="F375" s="3"/>
      <c r="G375" s="3"/>
      <c r="H375" s="36">
        <f t="shared" si="57"/>
        <v>0</v>
      </c>
      <c r="I375" s="11">
        <f t="shared" si="56"/>
        <v>12572289.659999998</v>
      </c>
    </row>
    <row r="376" spans="2:9" ht="21" x14ac:dyDescent="0.4">
      <c r="B376" s="3"/>
      <c r="C376" s="9"/>
      <c r="D376" s="3"/>
      <c r="E376" s="3"/>
      <c r="F376" s="3"/>
      <c r="G376" s="3"/>
      <c r="H376" s="36">
        <f t="shared" si="57"/>
        <v>0</v>
      </c>
      <c r="I376" s="11">
        <f t="shared" si="56"/>
        <v>12572289.659999998</v>
      </c>
    </row>
    <row r="377" spans="2:9" ht="21" x14ac:dyDescent="0.4">
      <c r="B377" s="3"/>
      <c r="C377" s="9"/>
      <c r="D377" s="3"/>
      <c r="E377" s="3"/>
      <c r="F377" s="3"/>
      <c r="G377" s="3"/>
      <c r="H377" s="36">
        <f t="shared" si="57"/>
        <v>0</v>
      </c>
      <c r="I377" s="11">
        <f t="shared" si="56"/>
        <v>12572289.659999998</v>
      </c>
    </row>
    <row r="378" spans="2:9" ht="21" x14ac:dyDescent="0.4">
      <c r="B378" s="3"/>
      <c r="C378" s="9"/>
      <c r="D378" s="3"/>
      <c r="E378" s="3"/>
      <c r="F378" s="3"/>
      <c r="G378" s="3"/>
      <c r="H378" s="36">
        <f t="shared" si="57"/>
        <v>0</v>
      </c>
      <c r="I378" s="11">
        <f t="shared" si="56"/>
        <v>12572289.659999998</v>
      </c>
    </row>
    <row r="379" spans="2:9" ht="21" x14ac:dyDescent="0.4">
      <c r="B379" s="3"/>
      <c r="C379" s="9"/>
      <c r="D379" s="3"/>
      <c r="E379" s="3"/>
      <c r="F379" s="3"/>
      <c r="G379" s="3"/>
      <c r="H379" s="36">
        <f t="shared" ref="H379:H442" si="58">(E379*F379)+G379</f>
        <v>0</v>
      </c>
      <c r="I379" s="11">
        <f t="shared" si="56"/>
        <v>12572289.659999998</v>
      </c>
    </row>
    <row r="380" spans="2:9" ht="21" x14ac:dyDescent="0.4">
      <c r="B380" s="3"/>
      <c r="C380" s="9"/>
      <c r="D380" s="3"/>
      <c r="E380" s="3"/>
      <c r="F380" s="3"/>
      <c r="G380" s="3"/>
      <c r="H380" s="36">
        <f t="shared" si="58"/>
        <v>0</v>
      </c>
      <c r="I380" s="11">
        <f t="shared" si="56"/>
        <v>12572289.659999998</v>
      </c>
    </row>
    <row r="381" spans="2:9" ht="21" x14ac:dyDescent="0.4">
      <c r="B381" s="3"/>
      <c r="C381" s="9"/>
      <c r="D381" s="3"/>
      <c r="E381" s="3"/>
      <c r="F381" s="3"/>
      <c r="G381" s="3"/>
      <c r="H381" s="36">
        <f t="shared" si="58"/>
        <v>0</v>
      </c>
      <c r="I381" s="11">
        <f t="shared" si="56"/>
        <v>12572289.659999998</v>
      </c>
    </row>
    <row r="382" spans="2:9" ht="21" x14ac:dyDescent="0.4">
      <c r="B382" s="3"/>
      <c r="C382" s="9"/>
      <c r="D382" s="3"/>
      <c r="E382" s="3"/>
      <c r="F382" s="3"/>
      <c r="G382" s="3"/>
      <c r="H382" s="36">
        <f t="shared" si="58"/>
        <v>0</v>
      </c>
      <c r="I382" s="11">
        <f t="shared" si="56"/>
        <v>12572289.659999998</v>
      </c>
    </row>
    <row r="383" spans="2:9" ht="21" x14ac:dyDescent="0.4">
      <c r="B383" s="3"/>
      <c r="C383" s="9"/>
      <c r="D383" s="3"/>
      <c r="E383" s="3"/>
      <c r="F383" s="3"/>
      <c r="G383" s="3"/>
      <c r="H383" s="36">
        <f t="shared" si="58"/>
        <v>0</v>
      </c>
      <c r="I383" s="11">
        <f t="shared" si="56"/>
        <v>12572289.659999998</v>
      </c>
    </row>
    <row r="384" spans="2:9" ht="21" x14ac:dyDescent="0.4">
      <c r="B384" s="3"/>
      <c r="C384" s="9"/>
      <c r="D384" s="3"/>
      <c r="E384" s="3"/>
      <c r="F384" s="3"/>
      <c r="G384" s="3"/>
      <c r="H384" s="36">
        <f t="shared" si="58"/>
        <v>0</v>
      </c>
      <c r="I384" s="11">
        <f t="shared" si="56"/>
        <v>12572289.659999998</v>
      </c>
    </row>
    <row r="385" spans="2:9" ht="21" x14ac:dyDescent="0.4">
      <c r="B385" s="3"/>
      <c r="C385" s="9"/>
      <c r="D385" s="3"/>
      <c r="E385" s="3"/>
      <c r="F385" s="3"/>
      <c r="G385" s="3"/>
      <c r="H385" s="36">
        <f t="shared" si="58"/>
        <v>0</v>
      </c>
      <c r="I385" s="11">
        <f t="shared" si="56"/>
        <v>12572289.659999998</v>
      </c>
    </row>
    <row r="386" spans="2:9" ht="21" x14ac:dyDescent="0.4">
      <c r="B386" s="3"/>
      <c r="C386" s="9"/>
      <c r="D386" s="3"/>
      <c r="E386" s="3"/>
      <c r="F386" s="3"/>
      <c r="G386" s="3"/>
      <c r="H386" s="36">
        <f t="shared" si="58"/>
        <v>0</v>
      </c>
      <c r="I386" s="11">
        <f t="shared" si="56"/>
        <v>12572289.659999998</v>
      </c>
    </row>
    <row r="387" spans="2:9" ht="21" x14ac:dyDescent="0.4">
      <c r="B387" s="3"/>
      <c r="C387" s="9"/>
      <c r="D387" s="3"/>
      <c r="E387" s="3"/>
      <c r="F387" s="3"/>
      <c r="G387" s="3"/>
      <c r="H387" s="36">
        <f t="shared" si="58"/>
        <v>0</v>
      </c>
      <c r="I387" s="11">
        <f t="shared" si="56"/>
        <v>12572289.659999998</v>
      </c>
    </row>
    <row r="388" spans="2:9" ht="21" x14ac:dyDescent="0.4">
      <c r="B388" s="3"/>
      <c r="C388" s="9"/>
      <c r="D388" s="3"/>
      <c r="E388" s="3"/>
      <c r="F388" s="3"/>
      <c r="G388" s="3"/>
      <c r="H388" s="36">
        <f t="shared" si="58"/>
        <v>0</v>
      </c>
      <c r="I388" s="11">
        <f t="shared" si="56"/>
        <v>12572289.659999998</v>
      </c>
    </row>
    <row r="389" spans="2:9" ht="21" x14ac:dyDescent="0.4">
      <c r="B389" s="3"/>
      <c r="C389" s="9"/>
      <c r="D389" s="3"/>
      <c r="E389" s="3"/>
      <c r="F389" s="3"/>
      <c r="G389" s="3"/>
      <c r="H389" s="36">
        <f t="shared" si="58"/>
        <v>0</v>
      </c>
      <c r="I389" s="11">
        <f t="shared" si="56"/>
        <v>12572289.659999998</v>
      </c>
    </row>
    <row r="390" spans="2:9" ht="21" x14ac:dyDescent="0.4">
      <c r="B390" s="3"/>
      <c r="C390" s="9"/>
      <c r="D390" s="3"/>
      <c r="E390" s="3"/>
      <c r="F390" s="3"/>
      <c r="G390" s="3"/>
      <c r="H390" s="36">
        <f t="shared" si="58"/>
        <v>0</v>
      </c>
      <c r="I390" s="11">
        <f t="shared" si="56"/>
        <v>12572289.659999998</v>
      </c>
    </row>
    <row r="391" spans="2:9" ht="21" x14ac:dyDescent="0.4">
      <c r="B391" s="3"/>
      <c r="C391" s="9"/>
      <c r="D391" s="3"/>
      <c r="E391" s="3"/>
      <c r="F391" s="3"/>
      <c r="G391" s="3"/>
      <c r="H391" s="36">
        <f t="shared" si="58"/>
        <v>0</v>
      </c>
      <c r="I391" s="11">
        <f t="shared" si="56"/>
        <v>12572289.659999998</v>
      </c>
    </row>
    <row r="392" spans="2:9" ht="21" x14ac:dyDescent="0.4">
      <c r="B392" s="3"/>
      <c r="C392" s="9"/>
      <c r="D392" s="3"/>
      <c r="E392" s="3"/>
      <c r="F392" s="3"/>
      <c r="G392" s="3"/>
      <c r="H392" s="36">
        <f t="shared" si="58"/>
        <v>0</v>
      </c>
      <c r="I392" s="11">
        <f t="shared" ref="I392:I455" si="59">I391+H392</f>
        <v>12572289.659999998</v>
      </c>
    </row>
    <row r="393" spans="2:9" ht="21" x14ac:dyDescent="0.4">
      <c r="B393" s="3"/>
      <c r="C393" s="9"/>
      <c r="D393" s="3"/>
      <c r="E393" s="3"/>
      <c r="F393" s="3"/>
      <c r="G393" s="3"/>
      <c r="H393" s="36">
        <f t="shared" si="58"/>
        <v>0</v>
      </c>
      <c r="I393" s="11">
        <f t="shared" si="59"/>
        <v>12572289.659999998</v>
      </c>
    </row>
    <row r="394" spans="2:9" ht="21" x14ac:dyDescent="0.4">
      <c r="B394" s="3"/>
      <c r="C394" s="9"/>
      <c r="D394" s="3"/>
      <c r="E394" s="3"/>
      <c r="F394" s="3"/>
      <c r="G394" s="3"/>
      <c r="H394" s="36">
        <f t="shared" si="58"/>
        <v>0</v>
      </c>
      <c r="I394" s="11">
        <f t="shared" si="59"/>
        <v>12572289.659999998</v>
      </c>
    </row>
    <row r="395" spans="2:9" ht="21" x14ac:dyDescent="0.4">
      <c r="B395" s="3"/>
      <c r="C395" s="9"/>
      <c r="D395" s="3"/>
      <c r="E395" s="3"/>
      <c r="F395" s="3"/>
      <c r="G395" s="3"/>
      <c r="H395" s="36">
        <f t="shared" si="58"/>
        <v>0</v>
      </c>
      <c r="I395" s="11">
        <f t="shared" si="59"/>
        <v>12572289.659999998</v>
      </c>
    </row>
    <row r="396" spans="2:9" ht="21" x14ac:dyDescent="0.4">
      <c r="B396" s="3"/>
      <c r="C396" s="9"/>
      <c r="D396" s="3"/>
      <c r="E396" s="3"/>
      <c r="F396" s="3"/>
      <c r="G396" s="3"/>
      <c r="H396" s="36">
        <f t="shared" si="58"/>
        <v>0</v>
      </c>
      <c r="I396" s="11">
        <f t="shared" si="59"/>
        <v>12572289.659999998</v>
      </c>
    </row>
    <row r="397" spans="2:9" ht="21" x14ac:dyDescent="0.4">
      <c r="B397" s="3"/>
      <c r="C397" s="9"/>
      <c r="D397" s="3"/>
      <c r="E397" s="3"/>
      <c r="F397" s="3"/>
      <c r="G397" s="3"/>
      <c r="H397" s="36">
        <f t="shared" si="58"/>
        <v>0</v>
      </c>
      <c r="I397" s="11">
        <f t="shared" si="59"/>
        <v>12572289.659999998</v>
      </c>
    </row>
    <row r="398" spans="2:9" ht="21" x14ac:dyDescent="0.4">
      <c r="B398" s="3"/>
      <c r="C398" s="9"/>
      <c r="D398" s="3"/>
      <c r="E398" s="3"/>
      <c r="F398" s="3"/>
      <c r="G398" s="3"/>
      <c r="H398" s="36">
        <f t="shared" si="58"/>
        <v>0</v>
      </c>
      <c r="I398" s="11">
        <f t="shared" si="59"/>
        <v>12572289.659999998</v>
      </c>
    </row>
    <row r="399" spans="2:9" ht="21" x14ac:dyDescent="0.4">
      <c r="B399" s="3"/>
      <c r="C399" s="9"/>
      <c r="D399" s="3"/>
      <c r="E399" s="3"/>
      <c r="F399" s="3"/>
      <c r="G399" s="3"/>
      <c r="H399" s="36">
        <f t="shared" si="58"/>
        <v>0</v>
      </c>
      <c r="I399" s="11">
        <f t="shared" si="59"/>
        <v>12572289.659999998</v>
      </c>
    </row>
    <row r="400" spans="2:9" ht="21" x14ac:dyDescent="0.4">
      <c r="B400" s="3"/>
      <c r="C400" s="9"/>
      <c r="D400" s="3"/>
      <c r="E400" s="3"/>
      <c r="F400" s="3"/>
      <c r="G400" s="3"/>
      <c r="H400" s="36">
        <f t="shared" si="58"/>
        <v>0</v>
      </c>
      <c r="I400" s="11">
        <f t="shared" si="59"/>
        <v>12572289.659999998</v>
      </c>
    </row>
    <row r="401" spans="2:9" ht="21" x14ac:dyDescent="0.4">
      <c r="B401" s="3"/>
      <c r="C401" s="9"/>
      <c r="D401" s="3"/>
      <c r="E401" s="3"/>
      <c r="F401" s="3"/>
      <c r="G401" s="3"/>
      <c r="H401" s="36">
        <f t="shared" si="58"/>
        <v>0</v>
      </c>
      <c r="I401" s="11">
        <f t="shared" si="59"/>
        <v>12572289.659999998</v>
      </c>
    </row>
    <row r="402" spans="2:9" ht="21" x14ac:dyDescent="0.4">
      <c r="B402" s="3"/>
      <c r="C402" s="9"/>
      <c r="D402" s="3"/>
      <c r="E402" s="3"/>
      <c r="F402" s="3"/>
      <c r="G402" s="3"/>
      <c r="H402" s="36">
        <f t="shared" si="58"/>
        <v>0</v>
      </c>
      <c r="I402" s="11">
        <f t="shared" si="59"/>
        <v>12572289.659999998</v>
      </c>
    </row>
    <row r="403" spans="2:9" ht="21" x14ac:dyDescent="0.4">
      <c r="B403" s="3"/>
      <c r="C403" s="9"/>
      <c r="D403" s="3"/>
      <c r="E403" s="3"/>
      <c r="F403" s="3"/>
      <c r="G403" s="3"/>
      <c r="H403" s="36">
        <f t="shared" si="58"/>
        <v>0</v>
      </c>
      <c r="I403" s="11">
        <f t="shared" si="59"/>
        <v>12572289.659999998</v>
      </c>
    </row>
    <row r="404" spans="2:9" ht="21" x14ac:dyDescent="0.4">
      <c r="B404" s="3"/>
      <c r="C404" s="9"/>
      <c r="D404" s="3"/>
      <c r="E404" s="3"/>
      <c r="F404" s="3"/>
      <c r="G404" s="3"/>
      <c r="H404" s="36">
        <f t="shared" si="58"/>
        <v>0</v>
      </c>
      <c r="I404" s="11">
        <f t="shared" si="59"/>
        <v>12572289.659999998</v>
      </c>
    </row>
    <row r="405" spans="2:9" ht="21" x14ac:dyDescent="0.4">
      <c r="B405" s="3"/>
      <c r="C405" s="9"/>
      <c r="D405" s="3"/>
      <c r="E405" s="3"/>
      <c r="F405" s="3"/>
      <c r="G405" s="3"/>
      <c r="H405" s="36">
        <f t="shared" si="58"/>
        <v>0</v>
      </c>
      <c r="I405" s="11">
        <f t="shared" si="59"/>
        <v>12572289.659999998</v>
      </c>
    </row>
    <row r="406" spans="2:9" ht="21" x14ac:dyDescent="0.4">
      <c r="B406" s="3"/>
      <c r="C406" s="9"/>
      <c r="D406" s="3"/>
      <c r="E406" s="3"/>
      <c r="F406" s="3"/>
      <c r="G406" s="3"/>
      <c r="H406" s="36">
        <f t="shared" si="58"/>
        <v>0</v>
      </c>
      <c r="I406" s="11">
        <f t="shared" si="59"/>
        <v>12572289.659999998</v>
      </c>
    </row>
    <row r="407" spans="2:9" ht="21" x14ac:dyDescent="0.4">
      <c r="B407" s="3"/>
      <c r="C407" s="9"/>
      <c r="D407" s="3"/>
      <c r="E407" s="3"/>
      <c r="F407" s="3"/>
      <c r="G407" s="3"/>
      <c r="H407" s="36">
        <f t="shared" si="58"/>
        <v>0</v>
      </c>
      <c r="I407" s="11">
        <f t="shared" si="59"/>
        <v>12572289.659999998</v>
      </c>
    </row>
    <row r="408" spans="2:9" ht="21" x14ac:dyDescent="0.4">
      <c r="B408" s="3"/>
      <c r="C408" s="9"/>
      <c r="D408" s="3"/>
      <c r="E408" s="3"/>
      <c r="F408" s="3"/>
      <c r="G408" s="3"/>
      <c r="H408" s="36">
        <f t="shared" si="58"/>
        <v>0</v>
      </c>
      <c r="I408" s="11">
        <f t="shared" si="59"/>
        <v>12572289.659999998</v>
      </c>
    </row>
    <row r="409" spans="2:9" ht="21" x14ac:dyDescent="0.4">
      <c r="B409" s="3"/>
      <c r="C409" s="9"/>
      <c r="D409" s="3"/>
      <c r="E409" s="3"/>
      <c r="F409" s="3"/>
      <c r="G409" s="3"/>
      <c r="H409" s="36">
        <f t="shared" si="58"/>
        <v>0</v>
      </c>
      <c r="I409" s="11">
        <f t="shared" si="59"/>
        <v>12572289.659999998</v>
      </c>
    </row>
    <row r="410" spans="2:9" ht="21" x14ac:dyDescent="0.4">
      <c r="B410" s="3"/>
      <c r="C410" s="9"/>
      <c r="D410" s="3"/>
      <c r="E410" s="3"/>
      <c r="F410" s="3"/>
      <c r="G410" s="3"/>
      <c r="H410" s="36">
        <f t="shared" si="58"/>
        <v>0</v>
      </c>
      <c r="I410" s="11">
        <f t="shared" si="59"/>
        <v>12572289.659999998</v>
      </c>
    </row>
    <row r="411" spans="2:9" ht="21" x14ac:dyDescent="0.4">
      <c r="B411" s="3"/>
      <c r="C411" s="9"/>
      <c r="D411" s="3"/>
      <c r="E411" s="3"/>
      <c r="F411" s="3"/>
      <c r="G411" s="3"/>
      <c r="H411" s="36">
        <f t="shared" si="58"/>
        <v>0</v>
      </c>
      <c r="I411" s="11">
        <f t="shared" si="59"/>
        <v>12572289.659999998</v>
      </c>
    </row>
    <row r="412" spans="2:9" ht="21" x14ac:dyDescent="0.4">
      <c r="B412" s="3"/>
      <c r="C412" s="9"/>
      <c r="D412" s="3"/>
      <c r="E412" s="3"/>
      <c r="F412" s="3"/>
      <c r="G412" s="3"/>
      <c r="H412" s="36">
        <f t="shared" si="58"/>
        <v>0</v>
      </c>
      <c r="I412" s="11">
        <f t="shared" si="59"/>
        <v>12572289.659999998</v>
      </c>
    </row>
    <row r="413" spans="2:9" ht="21" x14ac:dyDescent="0.4">
      <c r="B413" s="3"/>
      <c r="C413" s="9"/>
      <c r="D413" s="3"/>
      <c r="E413" s="3"/>
      <c r="F413" s="3"/>
      <c r="G413" s="3"/>
      <c r="H413" s="36">
        <f t="shared" si="58"/>
        <v>0</v>
      </c>
      <c r="I413" s="11">
        <f t="shared" si="59"/>
        <v>12572289.659999998</v>
      </c>
    </row>
    <row r="414" spans="2:9" ht="21" x14ac:dyDescent="0.4">
      <c r="B414" s="3"/>
      <c r="C414" s="9"/>
      <c r="D414" s="3"/>
      <c r="E414" s="3"/>
      <c r="F414" s="3"/>
      <c r="G414" s="3"/>
      <c r="H414" s="36">
        <f t="shared" si="58"/>
        <v>0</v>
      </c>
      <c r="I414" s="11">
        <f t="shared" si="59"/>
        <v>12572289.659999998</v>
      </c>
    </row>
    <row r="415" spans="2:9" ht="21" x14ac:dyDescent="0.4">
      <c r="B415" s="3"/>
      <c r="C415" s="9"/>
      <c r="D415" s="3"/>
      <c r="E415" s="3"/>
      <c r="F415" s="3"/>
      <c r="G415" s="3"/>
      <c r="H415" s="36">
        <f t="shared" si="58"/>
        <v>0</v>
      </c>
      <c r="I415" s="11">
        <f t="shared" si="59"/>
        <v>12572289.659999998</v>
      </c>
    </row>
    <row r="416" spans="2:9" ht="21" x14ac:dyDescent="0.4">
      <c r="B416" s="3"/>
      <c r="C416" s="9"/>
      <c r="D416" s="3"/>
      <c r="E416" s="3"/>
      <c r="F416" s="3"/>
      <c r="G416" s="3"/>
      <c r="H416" s="36">
        <f t="shared" si="58"/>
        <v>0</v>
      </c>
      <c r="I416" s="11">
        <f t="shared" si="59"/>
        <v>12572289.659999998</v>
      </c>
    </row>
    <row r="417" spans="2:9" ht="21" x14ac:dyDescent="0.4">
      <c r="B417" s="3"/>
      <c r="C417" s="9"/>
      <c r="D417" s="3"/>
      <c r="E417" s="3"/>
      <c r="F417" s="3"/>
      <c r="G417" s="3"/>
      <c r="H417" s="36">
        <f t="shared" si="58"/>
        <v>0</v>
      </c>
      <c r="I417" s="11">
        <f t="shared" si="59"/>
        <v>12572289.659999998</v>
      </c>
    </row>
    <row r="418" spans="2:9" ht="21" x14ac:dyDescent="0.4">
      <c r="B418" s="3"/>
      <c r="C418" s="9"/>
      <c r="D418" s="3"/>
      <c r="E418" s="3"/>
      <c r="F418" s="3"/>
      <c r="G418" s="3"/>
      <c r="H418" s="36">
        <f t="shared" si="58"/>
        <v>0</v>
      </c>
      <c r="I418" s="11">
        <f t="shared" si="59"/>
        <v>12572289.659999998</v>
      </c>
    </row>
    <row r="419" spans="2:9" ht="21" x14ac:dyDescent="0.4">
      <c r="B419" s="3"/>
      <c r="C419" s="9"/>
      <c r="D419" s="3"/>
      <c r="E419" s="3"/>
      <c r="F419" s="3"/>
      <c r="G419" s="3"/>
      <c r="H419" s="36">
        <f t="shared" si="58"/>
        <v>0</v>
      </c>
      <c r="I419" s="11">
        <f t="shared" si="59"/>
        <v>12572289.659999998</v>
      </c>
    </row>
    <row r="420" spans="2:9" ht="21" x14ac:dyDescent="0.4">
      <c r="B420" s="3"/>
      <c r="C420" s="9"/>
      <c r="D420" s="3"/>
      <c r="E420" s="3"/>
      <c r="F420" s="3"/>
      <c r="G420" s="3"/>
      <c r="H420" s="36">
        <f t="shared" si="58"/>
        <v>0</v>
      </c>
      <c r="I420" s="11">
        <f t="shared" si="59"/>
        <v>12572289.659999998</v>
      </c>
    </row>
    <row r="421" spans="2:9" ht="21" x14ac:dyDescent="0.4">
      <c r="B421" s="3"/>
      <c r="C421" s="9"/>
      <c r="D421" s="3"/>
      <c r="E421" s="3"/>
      <c r="F421" s="3"/>
      <c r="G421" s="3"/>
      <c r="H421" s="36">
        <f t="shared" si="58"/>
        <v>0</v>
      </c>
      <c r="I421" s="11">
        <f t="shared" si="59"/>
        <v>12572289.659999998</v>
      </c>
    </row>
    <row r="422" spans="2:9" ht="21" x14ac:dyDescent="0.4">
      <c r="B422" s="3"/>
      <c r="C422" s="9"/>
      <c r="D422" s="3"/>
      <c r="E422" s="3"/>
      <c r="F422" s="3"/>
      <c r="G422" s="3"/>
      <c r="H422" s="36">
        <f t="shared" si="58"/>
        <v>0</v>
      </c>
      <c r="I422" s="11">
        <f t="shared" si="59"/>
        <v>12572289.659999998</v>
      </c>
    </row>
    <row r="423" spans="2:9" ht="21" x14ac:dyDescent="0.4">
      <c r="B423" s="3"/>
      <c r="C423" s="9"/>
      <c r="D423" s="3"/>
      <c r="E423" s="3"/>
      <c r="F423" s="3"/>
      <c r="G423" s="3"/>
      <c r="H423" s="36">
        <f t="shared" si="58"/>
        <v>0</v>
      </c>
      <c r="I423" s="11">
        <f t="shared" si="59"/>
        <v>12572289.659999998</v>
      </c>
    </row>
    <row r="424" spans="2:9" ht="21" x14ac:dyDescent="0.4">
      <c r="B424" s="3"/>
      <c r="C424" s="9"/>
      <c r="D424" s="3"/>
      <c r="E424" s="3"/>
      <c r="F424" s="3"/>
      <c r="G424" s="3"/>
      <c r="H424" s="36">
        <f t="shared" si="58"/>
        <v>0</v>
      </c>
      <c r="I424" s="11">
        <f t="shared" si="59"/>
        <v>12572289.659999998</v>
      </c>
    </row>
    <row r="425" spans="2:9" ht="21" x14ac:dyDescent="0.4">
      <c r="B425" s="3"/>
      <c r="C425" s="9"/>
      <c r="D425" s="3"/>
      <c r="E425" s="3"/>
      <c r="F425" s="3"/>
      <c r="G425" s="3"/>
      <c r="H425" s="36">
        <f t="shared" si="58"/>
        <v>0</v>
      </c>
      <c r="I425" s="11">
        <f t="shared" si="59"/>
        <v>12572289.659999998</v>
      </c>
    </row>
    <row r="426" spans="2:9" ht="21" x14ac:dyDescent="0.4">
      <c r="B426" s="3"/>
      <c r="C426" s="9"/>
      <c r="D426" s="3"/>
      <c r="E426" s="3"/>
      <c r="F426" s="3"/>
      <c r="G426" s="3"/>
      <c r="H426" s="36">
        <f t="shared" si="58"/>
        <v>0</v>
      </c>
      <c r="I426" s="11">
        <f t="shared" si="59"/>
        <v>12572289.659999998</v>
      </c>
    </row>
    <row r="427" spans="2:9" ht="21" x14ac:dyDescent="0.4">
      <c r="B427" s="3"/>
      <c r="C427" s="9"/>
      <c r="D427" s="3"/>
      <c r="E427" s="3"/>
      <c r="F427" s="3"/>
      <c r="G427" s="3"/>
      <c r="H427" s="36">
        <f t="shared" si="58"/>
        <v>0</v>
      </c>
      <c r="I427" s="11">
        <f t="shared" si="59"/>
        <v>12572289.659999998</v>
      </c>
    </row>
    <row r="428" spans="2:9" ht="21" x14ac:dyDescent="0.4">
      <c r="B428" s="3"/>
      <c r="C428" s="9"/>
      <c r="D428" s="3"/>
      <c r="E428" s="3"/>
      <c r="F428" s="3"/>
      <c r="G428" s="3"/>
      <c r="H428" s="36">
        <f t="shared" si="58"/>
        <v>0</v>
      </c>
      <c r="I428" s="11">
        <f t="shared" si="59"/>
        <v>12572289.659999998</v>
      </c>
    </row>
    <row r="429" spans="2:9" ht="21" x14ac:dyDescent="0.4">
      <c r="B429" s="3"/>
      <c r="C429" s="9"/>
      <c r="D429" s="3"/>
      <c r="E429" s="3"/>
      <c r="F429" s="3"/>
      <c r="G429" s="3"/>
      <c r="H429" s="36">
        <f t="shared" si="58"/>
        <v>0</v>
      </c>
      <c r="I429" s="11">
        <f t="shared" si="59"/>
        <v>12572289.659999998</v>
      </c>
    </row>
    <row r="430" spans="2:9" ht="21" x14ac:dyDescent="0.4">
      <c r="B430" s="3"/>
      <c r="C430" s="9"/>
      <c r="D430" s="3"/>
      <c r="E430" s="3"/>
      <c r="F430" s="3"/>
      <c r="G430" s="3"/>
      <c r="H430" s="36">
        <f t="shared" si="58"/>
        <v>0</v>
      </c>
      <c r="I430" s="11">
        <f t="shared" si="59"/>
        <v>12572289.659999998</v>
      </c>
    </row>
    <row r="431" spans="2:9" ht="21" x14ac:dyDescent="0.4">
      <c r="B431" s="3"/>
      <c r="C431" s="9"/>
      <c r="D431" s="3"/>
      <c r="E431" s="3"/>
      <c r="F431" s="3"/>
      <c r="G431" s="3"/>
      <c r="H431" s="36">
        <f t="shared" si="58"/>
        <v>0</v>
      </c>
      <c r="I431" s="11">
        <f t="shared" si="59"/>
        <v>12572289.659999998</v>
      </c>
    </row>
    <row r="432" spans="2:9" ht="21" x14ac:dyDescent="0.4">
      <c r="B432" s="3"/>
      <c r="C432" s="9"/>
      <c r="D432" s="3"/>
      <c r="E432" s="3"/>
      <c r="F432" s="3"/>
      <c r="G432" s="3"/>
      <c r="H432" s="36">
        <f t="shared" si="58"/>
        <v>0</v>
      </c>
      <c r="I432" s="11">
        <f t="shared" si="59"/>
        <v>12572289.659999998</v>
      </c>
    </row>
    <row r="433" spans="2:9" ht="21" x14ac:dyDescent="0.4">
      <c r="B433" s="3"/>
      <c r="C433" s="9"/>
      <c r="D433" s="3"/>
      <c r="E433" s="3"/>
      <c r="F433" s="3"/>
      <c r="G433" s="3"/>
      <c r="H433" s="36">
        <f t="shared" si="58"/>
        <v>0</v>
      </c>
      <c r="I433" s="11">
        <f t="shared" si="59"/>
        <v>12572289.659999998</v>
      </c>
    </row>
    <row r="434" spans="2:9" ht="21" x14ac:dyDescent="0.4">
      <c r="B434" s="3"/>
      <c r="C434" s="9"/>
      <c r="D434" s="3"/>
      <c r="E434" s="3"/>
      <c r="F434" s="3"/>
      <c r="G434" s="3"/>
      <c r="H434" s="36">
        <f t="shared" si="58"/>
        <v>0</v>
      </c>
      <c r="I434" s="11">
        <f t="shared" si="59"/>
        <v>12572289.659999998</v>
      </c>
    </row>
    <row r="435" spans="2:9" ht="21" x14ac:dyDescent="0.4">
      <c r="B435" s="3"/>
      <c r="C435" s="9"/>
      <c r="D435" s="3"/>
      <c r="E435" s="3"/>
      <c r="F435" s="3"/>
      <c r="G435" s="3"/>
      <c r="H435" s="36">
        <f t="shared" si="58"/>
        <v>0</v>
      </c>
      <c r="I435" s="11">
        <f t="shared" si="59"/>
        <v>12572289.659999998</v>
      </c>
    </row>
    <row r="436" spans="2:9" ht="21" x14ac:dyDescent="0.4">
      <c r="B436" s="3"/>
      <c r="C436" s="9"/>
      <c r="D436" s="3"/>
      <c r="E436" s="3"/>
      <c r="F436" s="3"/>
      <c r="G436" s="3"/>
      <c r="H436" s="36">
        <f t="shared" si="58"/>
        <v>0</v>
      </c>
      <c r="I436" s="11">
        <f t="shared" si="59"/>
        <v>12572289.659999998</v>
      </c>
    </row>
    <row r="437" spans="2:9" ht="21" x14ac:dyDescent="0.4">
      <c r="B437" s="3"/>
      <c r="C437" s="9"/>
      <c r="D437" s="3"/>
      <c r="E437" s="3"/>
      <c r="F437" s="3"/>
      <c r="G437" s="3"/>
      <c r="H437" s="36">
        <f t="shared" si="58"/>
        <v>0</v>
      </c>
      <c r="I437" s="11">
        <f t="shared" si="59"/>
        <v>12572289.659999998</v>
      </c>
    </row>
    <row r="438" spans="2:9" ht="21" x14ac:dyDescent="0.4">
      <c r="B438" s="3"/>
      <c r="C438" s="9"/>
      <c r="D438" s="3"/>
      <c r="E438" s="3"/>
      <c r="F438" s="3"/>
      <c r="G438" s="3"/>
      <c r="H438" s="36">
        <f t="shared" si="58"/>
        <v>0</v>
      </c>
      <c r="I438" s="11">
        <f t="shared" si="59"/>
        <v>12572289.659999998</v>
      </c>
    </row>
    <row r="439" spans="2:9" ht="21" x14ac:dyDescent="0.4">
      <c r="B439" s="3"/>
      <c r="C439" s="9"/>
      <c r="D439" s="3"/>
      <c r="E439" s="3"/>
      <c r="F439" s="3"/>
      <c r="G439" s="3"/>
      <c r="H439" s="36">
        <f t="shared" si="58"/>
        <v>0</v>
      </c>
      <c r="I439" s="11">
        <f t="shared" si="59"/>
        <v>12572289.659999998</v>
      </c>
    </row>
    <row r="440" spans="2:9" ht="21" x14ac:dyDescent="0.4">
      <c r="B440" s="3"/>
      <c r="C440" s="9"/>
      <c r="D440" s="3"/>
      <c r="E440" s="3"/>
      <c r="F440" s="3"/>
      <c r="G440" s="3"/>
      <c r="H440" s="36">
        <f t="shared" si="58"/>
        <v>0</v>
      </c>
      <c r="I440" s="11">
        <f t="shared" si="59"/>
        <v>12572289.659999998</v>
      </c>
    </row>
    <row r="441" spans="2:9" ht="21" x14ac:dyDescent="0.4">
      <c r="B441" s="3"/>
      <c r="C441" s="9"/>
      <c r="D441" s="3"/>
      <c r="E441" s="3"/>
      <c r="F441" s="3"/>
      <c r="G441" s="3"/>
      <c r="H441" s="36">
        <f t="shared" si="58"/>
        <v>0</v>
      </c>
      <c r="I441" s="11">
        <f t="shared" si="59"/>
        <v>12572289.659999998</v>
      </c>
    </row>
    <row r="442" spans="2:9" ht="21" x14ac:dyDescent="0.4">
      <c r="B442" s="3"/>
      <c r="C442" s="9"/>
      <c r="D442" s="3"/>
      <c r="E442" s="3"/>
      <c r="F442" s="3"/>
      <c r="G442" s="3"/>
      <c r="H442" s="36">
        <f t="shared" si="58"/>
        <v>0</v>
      </c>
      <c r="I442" s="11">
        <f t="shared" si="59"/>
        <v>12572289.659999998</v>
      </c>
    </row>
    <row r="443" spans="2:9" ht="21" x14ac:dyDescent="0.4">
      <c r="B443" s="3"/>
      <c r="C443" s="9"/>
      <c r="D443" s="3"/>
      <c r="E443" s="3"/>
      <c r="F443" s="3"/>
      <c r="G443" s="3"/>
      <c r="H443" s="36">
        <f t="shared" ref="H443:H506" si="60">(E443*F443)+G443</f>
        <v>0</v>
      </c>
      <c r="I443" s="11">
        <f t="shared" si="59"/>
        <v>12572289.659999998</v>
      </c>
    </row>
    <row r="444" spans="2:9" ht="21" x14ac:dyDescent="0.4">
      <c r="B444" s="3"/>
      <c r="C444" s="9"/>
      <c r="D444" s="3"/>
      <c r="E444" s="3"/>
      <c r="F444" s="3"/>
      <c r="G444" s="3"/>
      <c r="H444" s="36">
        <f t="shared" si="60"/>
        <v>0</v>
      </c>
      <c r="I444" s="11">
        <f t="shared" si="59"/>
        <v>12572289.659999998</v>
      </c>
    </row>
    <row r="445" spans="2:9" ht="21" x14ac:dyDescent="0.4">
      <c r="B445" s="3"/>
      <c r="C445" s="9"/>
      <c r="D445" s="3"/>
      <c r="E445" s="3"/>
      <c r="F445" s="3"/>
      <c r="G445" s="3"/>
      <c r="H445" s="36">
        <f t="shared" si="60"/>
        <v>0</v>
      </c>
      <c r="I445" s="11">
        <f t="shared" si="59"/>
        <v>12572289.659999998</v>
      </c>
    </row>
    <row r="446" spans="2:9" ht="21" x14ac:dyDescent="0.4">
      <c r="B446" s="3"/>
      <c r="C446" s="9"/>
      <c r="D446" s="3"/>
      <c r="E446" s="3"/>
      <c r="F446" s="3"/>
      <c r="G446" s="3"/>
      <c r="H446" s="36">
        <f t="shared" si="60"/>
        <v>0</v>
      </c>
      <c r="I446" s="11">
        <f t="shared" si="59"/>
        <v>12572289.659999998</v>
      </c>
    </row>
    <row r="447" spans="2:9" ht="21" x14ac:dyDescent="0.4">
      <c r="B447" s="3"/>
      <c r="C447" s="9"/>
      <c r="D447" s="3"/>
      <c r="E447" s="3"/>
      <c r="F447" s="3"/>
      <c r="G447" s="3"/>
      <c r="H447" s="36">
        <f t="shared" si="60"/>
        <v>0</v>
      </c>
      <c r="I447" s="11">
        <f t="shared" si="59"/>
        <v>12572289.659999998</v>
      </c>
    </row>
    <row r="448" spans="2:9" ht="21" x14ac:dyDescent="0.4">
      <c r="B448" s="3"/>
      <c r="C448" s="9"/>
      <c r="D448" s="3"/>
      <c r="E448" s="3"/>
      <c r="F448" s="3"/>
      <c r="G448" s="3"/>
      <c r="H448" s="36">
        <f t="shared" si="60"/>
        <v>0</v>
      </c>
      <c r="I448" s="11">
        <f t="shared" si="59"/>
        <v>12572289.659999998</v>
      </c>
    </row>
    <row r="449" spans="2:9" ht="21" x14ac:dyDescent="0.4">
      <c r="B449" s="3"/>
      <c r="C449" s="9"/>
      <c r="D449" s="3"/>
      <c r="E449" s="3"/>
      <c r="F449" s="3"/>
      <c r="G449" s="3"/>
      <c r="H449" s="36">
        <f t="shared" si="60"/>
        <v>0</v>
      </c>
      <c r="I449" s="11">
        <f t="shared" si="59"/>
        <v>12572289.659999998</v>
      </c>
    </row>
    <row r="450" spans="2:9" ht="21" x14ac:dyDescent="0.4">
      <c r="B450" s="3"/>
      <c r="C450" s="9"/>
      <c r="D450" s="3"/>
      <c r="E450" s="3"/>
      <c r="F450" s="3"/>
      <c r="G450" s="3"/>
      <c r="H450" s="36">
        <f t="shared" si="60"/>
        <v>0</v>
      </c>
      <c r="I450" s="11">
        <f t="shared" si="59"/>
        <v>12572289.659999998</v>
      </c>
    </row>
    <row r="451" spans="2:9" ht="21" x14ac:dyDescent="0.4">
      <c r="B451" s="3"/>
      <c r="C451" s="9"/>
      <c r="D451" s="3"/>
      <c r="E451" s="3"/>
      <c r="F451" s="3"/>
      <c r="G451" s="3"/>
      <c r="H451" s="36">
        <f t="shared" si="60"/>
        <v>0</v>
      </c>
      <c r="I451" s="11">
        <f t="shared" si="59"/>
        <v>12572289.659999998</v>
      </c>
    </row>
    <row r="452" spans="2:9" ht="21" x14ac:dyDescent="0.4">
      <c r="B452" s="3"/>
      <c r="C452" s="9"/>
      <c r="D452" s="3"/>
      <c r="E452" s="3"/>
      <c r="F452" s="3"/>
      <c r="G452" s="3"/>
      <c r="H452" s="36">
        <f t="shared" si="60"/>
        <v>0</v>
      </c>
      <c r="I452" s="11">
        <f t="shared" si="59"/>
        <v>12572289.659999998</v>
      </c>
    </row>
    <row r="453" spans="2:9" ht="21" x14ac:dyDescent="0.4">
      <c r="B453" s="3"/>
      <c r="C453" s="9"/>
      <c r="D453" s="3"/>
      <c r="E453" s="3"/>
      <c r="F453" s="3"/>
      <c r="G453" s="3"/>
      <c r="H453" s="36">
        <f t="shared" si="60"/>
        <v>0</v>
      </c>
      <c r="I453" s="11">
        <f t="shared" si="59"/>
        <v>12572289.659999998</v>
      </c>
    </row>
    <row r="454" spans="2:9" ht="21" x14ac:dyDescent="0.4">
      <c r="B454" s="3"/>
      <c r="C454" s="9"/>
      <c r="D454" s="3"/>
      <c r="E454" s="3"/>
      <c r="F454" s="3"/>
      <c r="G454" s="3"/>
      <c r="H454" s="36">
        <f t="shared" si="60"/>
        <v>0</v>
      </c>
      <c r="I454" s="11">
        <f t="shared" si="59"/>
        <v>12572289.659999998</v>
      </c>
    </row>
    <row r="455" spans="2:9" ht="21" x14ac:dyDescent="0.4">
      <c r="B455" s="3"/>
      <c r="C455" s="9"/>
      <c r="D455" s="3"/>
      <c r="E455" s="3"/>
      <c r="F455" s="3"/>
      <c r="G455" s="3"/>
      <c r="H455" s="36">
        <f t="shared" si="60"/>
        <v>0</v>
      </c>
      <c r="I455" s="11">
        <f t="shared" si="59"/>
        <v>12572289.659999998</v>
      </c>
    </row>
    <row r="456" spans="2:9" ht="21" x14ac:dyDescent="0.4">
      <c r="B456" s="3"/>
      <c r="C456" s="9"/>
      <c r="D456" s="3"/>
      <c r="E456" s="3"/>
      <c r="F456" s="3"/>
      <c r="G456" s="3"/>
      <c r="H456" s="36">
        <f t="shared" si="60"/>
        <v>0</v>
      </c>
      <c r="I456" s="11">
        <f t="shared" ref="I456:I519" si="61">I455+H456</f>
        <v>12572289.659999998</v>
      </c>
    </row>
    <row r="457" spans="2:9" ht="21" x14ac:dyDescent="0.4">
      <c r="B457" s="3"/>
      <c r="C457" s="9"/>
      <c r="D457" s="3"/>
      <c r="E457" s="3"/>
      <c r="F457" s="3"/>
      <c r="G457" s="3"/>
      <c r="H457" s="36">
        <f t="shared" si="60"/>
        <v>0</v>
      </c>
      <c r="I457" s="11">
        <f t="shared" si="61"/>
        <v>12572289.659999998</v>
      </c>
    </row>
    <row r="458" spans="2:9" ht="21" x14ac:dyDescent="0.4">
      <c r="B458" s="3"/>
      <c r="C458" s="9"/>
      <c r="D458" s="3"/>
      <c r="E458" s="3"/>
      <c r="F458" s="3"/>
      <c r="G458" s="3"/>
      <c r="H458" s="36">
        <f t="shared" si="60"/>
        <v>0</v>
      </c>
      <c r="I458" s="11">
        <f t="shared" si="61"/>
        <v>12572289.659999998</v>
      </c>
    </row>
    <row r="459" spans="2:9" ht="21" x14ac:dyDescent="0.4">
      <c r="B459" s="3"/>
      <c r="C459" s="9"/>
      <c r="D459" s="3"/>
      <c r="E459" s="3"/>
      <c r="F459" s="3"/>
      <c r="G459" s="3"/>
      <c r="H459" s="36">
        <f t="shared" si="60"/>
        <v>0</v>
      </c>
      <c r="I459" s="11">
        <f t="shared" si="61"/>
        <v>12572289.659999998</v>
      </c>
    </row>
    <row r="460" spans="2:9" ht="21" x14ac:dyDescent="0.4">
      <c r="B460" s="3"/>
      <c r="C460" s="9"/>
      <c r="D460" s="3"/>
      <c r="E460" s="3"/>
      <c r="F460" s="3"/>
      <c r="G460" s="3"/>
      <c r="H460" s="36">
        <f t="shared" si="60"/>
        <v>0</v>
      </c>
      <c r="I460" s="11">
        <f t="shared" si="61"/>
        <v>12572289.659999998</v>
      </c>
    </row>
    <row r="461" spans="2:9" ht="21" x14ac:dyDescent="0.4">
      <c r="B461" s="3"/>
      <c r="C461" s="9"/>
      <c r="D461" s="3"/>
      <c r="E461" s="3"/>
      <c r="F461" s="3"/>
      <c r="G461" s="3"/>
      <c r="H461" s="36">
        <f t="shared" si="60"/>
        <v>0</v>
      </c>
      <c r="I461" s="11">
        <f t="shared" si="61"/>
        <v>12572289.659999998</v>
      </c>
    </row>
    <row r="462" spans="2:9" ht="21" x14ac:dyDescent="0.4">
      <c r="B462" s="3"/>
      <c r="C462" s="9"/>
      <c r="D462" s="3"/>
      <c r="E462" s="3"/>
      <c r="F462" s="3"/>
      <c r="G462" s="3"/>
      <c r="H462" s="36">
        <f t="shared" si="60"/>
        <v>0</v>
      </c>
      <c r="I462" s="11">
        <f t="shared" si="61"/>
        <v>12572289.659999998</v>
      </c>
    </row>
    <row r="463" spans="2:9" ht="21" x14ac:dyDescent="0.4">
      <c r="B463" s="3"/>
      <c r="C463" s="9"/>
      <c r="D463" s="3"/>
      <c r="E463" s="3"/>
      <c r="F463" s="3"/>
      <c r="G463" s="3"/>
      <c r="H463" s="36">
        <f t="shared" si="60"/>
        <v>0</v>
      </c>
      <c r="I463" s="11">
        <f t="shared" si="61"/>
        <v>12572289.659999998</v>
      </c>
    </row>
    <row r="464" spans="2:9" ht="21" x14ac:dyDescent="0.4">
      <c r="B464" s="3"/>
      <c r="C464" s="9"/>
      <c r="D464" s="3"/>
      <c r="E464" s="3"/>
      <c r="F464" s="3"/>
      <c r="G464" s="3"/>
      <c r="H464" s="36">
        <f t="shared" si="60"/>
        <v>0</v>
      </c>
      <c r="I464" s="11">
        <f t="shared" si="61"/>
        <v>12572289.659999998</v>
      </c>
    </row>
    <row r="465" spans="2:9" ht="21" x14ac:dyDescent="0.4">
      <c r="B465" s="3"/>
      <c r="C465" s="9"/>
      <c r="D465" s="3"/>
      <c r="E465" s="3"/>
      <c r="F465" s="3"/>
      <c r="G465" s="3"/>
      <c r="H465" s="36">
        <f t="shared" si="60"/>
        <v>0</v>
      </c>
      <c r="I465" s="11">
        <f t="shared" si="61"/>
        <v>12572289.659999998</v>
      </c>
    </row>
    <row r="466" spans="2:9" ht="21" x14ac:dyDescent="0.4">
      <c r="B466" s="3"/>
      <c r="C466" s="9"/>
      <c r="D466" s="3"/>
      <c r="E466" s="3"/>
      <c r="F466" s="3"/>
      <c r="G466" s="3"/>
      <c r="H466" s="36">
        <f t="shared" si="60"/>
        <v>0</v>
      </c>
      <c r="I466" s="11">
        <f t="shared" si="61"/>
        <v>12572289.659999998</v>
      </c>
    </row>
    <row r="467" spans="2:9" ht="21" x14ac:dyDescent="0.4">
      <c r="B467" s="3"/>
      <c r="C467" s="9"/>
      <c r="D467" s="3"/>
      <c r="E467" s="3"/>
      <c r="F467" s="3"/>
      <c r="G467" s="3"/>
      <c r="H467" s="36">
        <f t="shared" si="60"/>
        <v>0</v>
      </c>
      <c r="I467" s="11">
        <f t="shared" si="61"/>
        <v>12572289.659999998</v>
      </c>
    </row>
    <row r="468" spans="2:9" ht="21" x14ac:dyDescent="0.4">
      <c r="B468" s="3"/>
      <c r="C468" s="9"/>
      <c r="D468" s="3"/>
      <c r="E468" s="3"/>
      <c r="F468" s="3"/>
      <c r="G468" s="3"/>
      <c r="H468" s="36">
        <f t="shared" si="60"/>
        <v>0</v>
      </c>
      <c r="I468" s="11">
        <f t="shared" si="61"/>
        <v>12572289.659999998</v>
      </c>
    </row>
    <row r="469" spans="2:9" ht="21" x14ac:dyDescent="0.4">
      <c r="B469" s="3"/>
      <c r="C469" s="9"/>
      <c r="D469" s="3"/>
      <c r="E469" s="3"/>
      <c r="F469" s="3"/>
      <c r="G469" s="3"/>
      <c r="H469" s="36">
        <f t="shared" si="60"/>
        <v>0</v>
      </c>
      <c r="I469" s="11">
        <f t="shared" si="61"/>
        <v>12572289.659999998</v>
      </c>
    </row>
    <row r="470" spans="2:9" ht="21" x14ac:dyDescent="0.4">
      <c r="B470" s="3"/>
      <c r="C470" s="9"/>
      <c r="D470" s="3"/>
      <c r="E470" s="3"/>
      <c r="F470" s="3"/>
      <c r="G470" s="3"/>
      <c r="H470" s="36">
        <f t="shared" si="60"/>
        <v>0</v>
      </c>
      <c r="I470" s="11">
        <f t="shared" si="61"/>
        <v>12572289.659999998</v>
      </c>
    </row>
    <row r="471" spans="2:9" ht="21" x14ac:dyDescent="0.4">
      <c r="B471" s="3"/>
      <c r="C471" s="9"/>
      <c r="D471" s="3"/>
      <c r="E471" s="3"/>
      <c r="F471" s="3"/>
      <c r="G471" s="3"/>
      <c r="H471" s="36">
        <f t="shared" si="60"/>
        <v>0</v>
      </c>
      <c r="I471" s="11">
        <f t="shared" si="61"/>
        <v>12572289.659999998</v>
      </c>
    </row>
    <row r="472" spans="2:9" ht="21" x14ac:dyDescent="0.4">
      <c r="B472" s="3"/>
      <c r="C472" s="9"/>
      <c r="D472" s="3"/>
      <c r="E472" s="3"/>
      <c r="F472" s="3"/>
      <c r="G472" s="3"/>
      <c r="H472" s="36">
        <f t="shared" si="60"/>
        <v>0</v>
      </c>
      <c r="I472" s="11">
        <f t="shared" si="61"/>
        <v>12572289.659999998</v>
      </c>
    </row>
    <row r="473" spans="2:9" ht="21" x14ac:dyDescent="0.4">
      <c r="B473" s="3"/>
      <c r="C473" s="9"/>
      <c r="D473" s="3"/>
      <c r="E473" s="3"/>
      <c r="F473" s="3"/>
      <c r="G473" s="3"/>
      <c r="H473" s="36">
        <f t="shared" si="60"/>
        <v>0</v>
      </c>
      <c r="I473" s="11">
        <f t="shared" si="61"/>
        <v>12572289.659999998</v>
      </c>
    </row>
    <row r="474" spans="2:9" ht="21" x14ac:dyDescent="0.4">
      <c r="B474" s="3"/>
      <c r="C474" s="9"/>
      <c r="D474" s="3"/>
      <c r="E474" s="3"/>
      <c r="F474" s="3"/>
      <c r="G474" s="3"/>
      <c r="H474" s="36">
        <f t="shared" si="60"/>
        <v>0</v>
      </c>
      <c r="I474" s="11">
        <f t="shared" si="61"/>
        <v>12572289.659999998</v>
      </c>
    </row>
    <row r="475" spans="2:9" ht="21" x14ac:dyDescent="0.4">
      <c r="B475" s="3"/>
      <c r="C475" s="9"/>
      <c r="D475" s="3"/>
      <c r="E475" s="3"/>
      <c r="F475" s="3"/>
      <c r="G475" s="3"/>
      <c r="H475" s="36">
        <f t="shared" si="60"/>
        <v>0</v>
      </c>
      <c r="I475" s="11">
        <f t="shared" si="61"/>
        <v>12572289.659999998</v>
      </c>
    </row>
    <row r="476" spans="2:9" ht="21" x14ac:dyDescent="0.4">
      <c r="B476" s="3"/>
      <c r="C476" s="9"/>
      <c r="D476" s="3"/>
      <c r="E476" s="3"/>
      <c r="F476" s="3"/>
      <c r="G476" s="3"/>
      <c r="H476" s="36">
        <f t="shared" si="60"/>
        <v>0</v>
      </c>
      <c r="I476" s="11">
        <f t="shared" si="61"/>
        <v>12572289.659999998</v>
      </c>
    </row>
    <row r="477" spans="2:9" ht="21" x14ac:dyDescent="0.4">
      <c r="B477" s="3"/>
      <c r="C477" s="9"/>
      <c r="D477" s="3"/>
      <c r="E477" s="3"/>
      <c r="F477" s="3"/>
      <c r="G477" s="3"/>
      <c r="H477" s="36">
        <f t="shared" si="60"/>
        <v>0</v>
      </c>
      <c r="I477" s="11">
        <f t="shared" si="61"/>
        <v>12572289.659999998</v>
      </c>
    </row>
    <row r="478" spans="2:9" ht="21" x14ac:dyDescent="0.4">
      <c r="B478" s="3"/>
      <c r="C478" s="9"/>
      <c r="D478" s="3"/>
      <c r="E478" s="3"/>
      <c r="F478" s="3"/>
      <c r="G478" s="3"/>
      <c r="H478" s="36">
        <f t="shared" si="60"/>
        <v>0</v>
      </c>
      <c r="I478" s="11">
        <f t="shared" si="61"/>
        <v>12572289.659999998</v>
      </c>
    </row>
    <row r="479" spans="2:9" ht="21" x14ac:dyDescent="0.4">
      <c r="B479" s="3"/>
      <c r="C479" s="9"/>
      <c r="D479" s="3"/>
      <c r="E479" s="3"/>
      <c r="F479" s="3"/>
      <c r="G479" s="3"/>
      <c r="H479" s="36">
        <f t="shared" si="60"/>
        <v>0</v>
      </c>
      <c r="I479" s="11">
        <f t="shared" si="61"/>
        <v>12572289.659999998</v>
      </c>
    </row>
    <row r="480" spans="2:9" ht="21" x14ac:dyDescent="0.4">
      <c r="B480" s="3"/>
      <c r="C480" s="9"/>
      <c r="D480" s="3"/>
      <c r="E480" s="3"/>
      <c r="F480" s="3"/>
      <c r="G480" s="3"/>
      <c r="H480" s="36">
        <f t="shared" si="60"/>
        <v>0</v>
      </c>
      <c r="I480" s="11">
        <f t="shared" si="61"/>
        <v>12572289.659999998</v>
      </c>
    </row>
    <row r="481" spans="2:9" ht="21" x14ac:dyDescent="0.4">
      <c r="B481" s="3"/>
      <c r="C481" s="9"/>
      <c r="D481" s="3"/>
      <c r="E481" s="3"/>
      <c r="F481" s="3"/>
      <c r="G481" s="3"/>
      <c r="H481" s="36">
        <f t="shared" si="60"/>
        <v>0</v>
      </c>
      <c r="I481" s="11">
        <f t="shared" si="61"/>
        <v>12572289.659999998</v>
      </c>
    </row>
    <row r="482" spans="2:9" ht="21" x14ac:dyDescent="0.4">
      <c r="B482" s="3"/>
      <c r="C482" s="9"/>
      <c r="D482" s="3"/>
      <c r="E482" s="3"/>
      <c r="F482" s="3"/>
      <c r="G482" s="3"/>
      <c r="H482" s="36">
        <f t="shared" si="60"/>
        <v>0</v>
      </c>
      <c r="I482" s="11">
        <f t="shared" si="61"/>
        <v>12572289.659999998</v>
      </c>
    </row>
    <row r="483" spans="2:9" ht="21" x14ac:dyDescent="0.4">
      <c r="B483" s="3"/>
      <c r="C483" s="9"/>
      <c r="D483" s="3"/>
      <c r="E483" s="3"/>
      <c r="F483" s="3"/>
      <c r="G483" s="3"/>
      <c r="H483" s="36">
        <f t="shared" si="60"/>
        <v>0</v>
      </c>
      <c r="I483" s="11">
        <f t="shared" si="61"/>
        <v>12572289.659999998</v>
      </c>
    </row>
    <row r="484" spans="2:9" ht="21" x14ac:dyDescent="0.4">
      <c r="B484" s="3"/>
      <c r="C484" s="9"/>
      <c r="D484" s="3"/>
      <c r="E484" s="3"/>
      <c r="F484" s="3"/>
      <c r="G484" s="3"/>
      <c r="H484" s="36">
        <f t="shared" si="60"/>
        <v>0</v>
      </c>
      <c r="I484" s="11">
        <f t="shared" si="61"/>
        <v>12572289.659999998</v>
      </c>
    </row>
    <row r="485" spans="2:9" ht="21" x14ac:dyDescent="0.4">
      <c r="B485" s="3"/>
      <c r="C485" s="9"/>
      <c r="D485" s="3"/>
      <c r="E485" s="3"/>
      <c r="F485" s="3"/>
      <c r="G485" s="3"/>
      <c r="H485" s="36">
        <f t="shared" si="60"/>
        <v>0</v>
      </c>
      <c r="I485" s="11">
        <f t="shared" si="61"/>
        <v>12572289.659999998</v>
      </c>
    </row>
    <row r="486" spans="2:9" ht="21" x14ac:dyDescent="0.4">
      <c r="B486" s="3"/>
      <c r="C486" s="9"/>
      <c r="D486" s="3"/>
      <c r="E486" s="3"/>
      <c r="F486" s="3"/>
      <c r="G486" s="3"/>
      <c r="H486" s="36">
        <f t="shared" si="60"/>
        <v>0</v>
      </c>
      <c r="I486" s="11">
        <f t="shared" si="61"/>
        <v>12572289.659999998</v>
      </c>
    </row>
    <row r="487" spans="2:9" ht="21" x14ac:dyDescent="0.4">
      <c r="B487" s="3"/>
      <c r="C487" s="9"/>
      <c r="D487" s="3"/>
      <c r="E487" s="3"/>
      <c r="F487" s="3"/>
      <c r="G487" s="3"/>
      <c r="H487" s="36">
        <f t="shared" si="60"/>
        <v>0</v>
      </c>
      <c r="I487" s="11">
        <f t="shared" si="61"/>
        <v>12572289.659999998</v>
      </c>
    </row>
    <row r="488" spans="2:9" ht="21" x14ac:dyDescent="0.4">
      <c r="B488" s="3"/>
      <c r="C488" s="9"/>
      <c r="D488" s="3"/>
      <c r="E488" s="3"/>
      <c r="F488" s="3"/>
      <c r="G488" s="3"/>
      <c r="H488" s="36">
        <f t="shared" si="60"/>
        <v>0</v>
      </c>
      <c r="I488" s="11">
        <f t="shared" si="61"/>
        <v>12572289.659999998</v>
      </c>
    </row>
    <row r="489" spans="2:9" ht="21" x14ac:dyDescent="0.4">
      <c r="B489" s="3"/>
      <c r="C489" s="9"/>
      <c r="D489" s="3"/>
      <c r="E489" s="3"/>
      <c r="F489" s="3"/>
      <c r="G489" s="3"/>
      <c r="H489" s="36">
        <f t="shared" si="60"/>
        <v>0</v>
      </c>
      <c r="I489" s="11">
        <f t="shared" si="61"/>
        <v>12572289.659999998</v>
      </c>
    </row>
    <row r="490" spans="2:9" ht="21" x14ac:dyDescent="0.4">
      <c r="B490" s="3"/>
      <c r="C490" s="9"/>
      <c r="D490" s="3"/>
      <c r="E490" s="3"/>
      <c r="F490" s="3"/>
      <c r="G490" s="3"/>
      <c r="H490" s="36">
        <f t="shared" si="60"/>
        <v>0</v>
      </c>
      <c r="I490" s="11">
        <f t="shared" si="61"/>
        <v>12572289.659999998</v>
      </c>
    </row>
    <row r="491" spans="2:9" ht="21" x14ac:dyDescent="0.4">
      <c r="B491" s="3"/>
      <c r="C491" s="9"/>
      <c r="D491" s="3"/>
      <c r="E491" s="3"/>
      <c r="F491" s="3"/>
      <c r="G491" s="3"/>
      <c r="H491" s="36">
        <f t="shared" si="60"/>
        <v>0</v>
      </c>
      <c r="I491" s="11">
        <f t="shared" si="61"/>
        <v>12572289.659999998</v>
      </c>
    </row>
    <row r="492" spans="2:9" ht="21" x14ac:dyDescent="0.4">
      <c r="B492" s="3"/>
      <c r="C492" s="9"/>
      <c r="D492" s="3"/>
      <c r="E492" s="3"/>
      <c r="F492" s="3"/>
      <c r="G492" s="3"/>
      <c r="H492" s="36">
        <f t="shared" si="60"/>
        <v>0</v>
      </c>
      <c r="I492" s="11">
        <f t="shared" si="61"/>
        <v>12572289.659999998</v>
      </c>
    </row>
    <row r="493" spans="2:9" ht="21" x14ac:dyDescent="0.4">
      <c r="B493" s="3"/>
      <c r="C493" s="9"/>
      <c r="D493" s="3"/>
      <c r="E493" s="3"/>
      <c r="F493" s="3"/>
      <c r="G493" s="3"/>
      <c r="H493" s="36">
        <f t="shared" si="60"/>
        <v>0</v>
      </c>
      <c r="I493" s="11">
        <f t="shared" si="61"/>
        <v>12572289.659999998</v>
      </c>
    </row>
    <row r="494" spans="2:9" ht="21" x14ac:dyDescent="0.4">
      <c r="B494" s="3"/>
      <c r="C494" s="9"/>
      <c r="D494" s="3"/>
      <c r="E494" s="3"/>
      <c r="F494" s="3"/>
      <c r="G494" s="3"/>
      <c r="H494" s="36">
        <f t="shared" si="60"/>
        <v>0</v>
      </c>
      <c r="I494" s="11">
        <f t="shared" si="61"/>
        <v>12572289.659999998</v>
      </c>
    </row>
    <row r="495" spans="2:9" ht="21" x14ac:dyDescent="0.4">
      <c r="B495" s="3"/>
      <c r="C495" s="9"/>
      <c r="D495" s="3"/>
      <c r="E495" s="3"/>
      <c r="F495" s="3"/>
      <c r="G495" s="3"/>
      <c r="H495" s="36">
        <f t="shared" si="60"/>
        <v>0</v>
      </c>
      <c r="I495" s="11">
        <f t="shared" si="61"/>
        <v>12572289.659999998</v>
      </c>
    </row>
    <row r="496" spans="2:9" ht="21" x14ac:dyDescent="0.4">
      <c r="B496" s="3"/>
      <c r="C496" s="9"/>
      <c r="D496" s="3"/>
      <c r="E496" s="3"/>
      <c r="F496" s="3"/>
      <c r="G496" s="3"/>
      <c r="H496" s="36">
        <f t="shared" si="60"/>
        <v>0</v>
      </c>
      <c r="I496" s="11">
        <f t="shared" si="61"/>
        <v>12572289.659999998</v>
      </c>
    </row>
    <row r="497" spans="2:9" ht="21" x14ac:dyDescent="0.4">
      <c r="B497" s="3"/>
      <c r="C497" s="9"/>
      <c r="D497" s="3"/>
      <c r="E497" s="3"/>
      <c r="F497" s="3"/>
      <c r="G497" s="3"/>
      <c r="H497" s="36">
        <f t="shared" si="60"/>
        <v>0</v>
      </c>
      <c r="I497" s="11">
        <f t="shared" si="61"/>
        <v>12572289.659999998</v>
      </c>
    </row>
    <row r="498" spans="2:9" ht="21" x14ac:dyDescent="0.4">
      <c r="B498" s="3"/>
      <c r="C498" s="9"/>
      <c r="D498" s="3"/>
      <c r="E498" s="3"/>
      <c r="F498" s="3"/>
      <c r="G498" s="3"/>
      <c r="H498" s="36">
        <f t="shared" si="60"/>
        <v>0</v>
      </c>
      <c r="I498" s="11">
        <f t="shared" si="61"/>
        <v>12572289.659999998</v>
      </c>
    </row>
    <row r="499" spans="2:9" ht="21" x14ac:dyDescent="0.4">
      <c r="B499" s="3"/>
      <c r="C499" s="9"/>
      <c r="D499" s="3"/>
      <c r="E499" s="3"/>
      <c r="F499" s="3"/>
      <c r="G499" s="3"/>
      <c r="H499" s="36">
        <f t="shared" si="60"/>
        <v>0</v>
      </c>
      <c r="I499" s="11">
        <f t="shared" si="61"/>
        <v>12572289.659999998</v>
      </c>
    </row>
    <row r="500" spans="2:9" ht="21" x14ac:dyDescent="0.4">
      <c r="B500" s="3"/>
      <c r="C500" s="9"/>
      <c r="D500" s="3"/>
      <c r="E500" s="3"/>
      <c r="F500" s="3"/>
      <c r="G500" s="3"/>
      <c r="H500" s="36">
        <f t="shared" si="60"/>
        <v>0</v>
      </c>
      <c r="I500" s="11">
        <f t="shared" si="61"/>
        <v>12572289.659999998</v>
      </c>
    </row>
    <row r="501" spans="2:9" ht="21" x14ac:dyDescent="0.4">
      <c r="B501" s="3"/>
      <c r="C501" s="9"/>
      <c r="D501" s="3"/>
      <c r="E501" s="3"/>
      <c r="F501" s="3"/>
      <c r="G501" s="3"/>
      <c r="H501" s="36">
        <f t="shared" si="60"/>
        <v>0</v>
      </c>
      <c r="I501" s="11">
        <f t="shared" si="61"/>
        <v>12572289.659999998</v>
      </c>
    </row>
    <row r="502" spans="2:9" ht="21" x14ac:dyDescent="0.4">
      <c r="B502" s="3"/>
      <c r="C502" s="9"/>
      <c r="D502" s="3"/>
      <c r="E502" s="3"/>
      <c r="F502" s="3"/>
      <c r="G502" s="3"/>
      <c r="H502" s="36">
        <f t="shared" si="60"/>
        <v>0</v>
      </c>
      <c r="I502" s="11">
        <f t="shared" si="61"/>
        <v>12572289.659999998</v>
      </c>
    </row>
    <row r="503" spans="2:9" ht="21" x14ac:dyDescent="0.4">
      <c r="B503" s="3"/>
      <c r="C503" s="9"/>
      <c r="D503" s="3"/>
      <c r="E503" s="3"/>
      <c r="F503" s="3"/>
      <c r="G503" s="3"/>
      <c r="H503" s="36">
        <f t="shared" si="60"/>
        <v>0</v>
      </c>
      <c r="I503" s="11">
        <f t="shared" si="61"/>
        <v>12572289.659999998</v>
      </c>
    </row>
    <row r="504" spans="2:9" ht="21" x14ac:dyDescent="0.4">
      <c r="B504" s="3"/>
      <c r="C504" s="9"/>
      <c r="D504" s="3"/>
      <c r="E504" s="3"/>
      <c r="F504" s="3"/>
      <c r="G504" s="3"/>
      <c r="H504" s="36">
        <f t="shared" si="60"/>
        <v>0</v>
      </c>
      <c r="I504" s="11">
        <f t="shared" si="61"/>
        <v>12572289.659999998</v>
      </c>
    </row>
    <row r="505" spans="2:9" ht="21" x14ac:dyDescent="0.4">
      <c r="B505" s="3"/>
      <c r="C505" s="9"/>
      <c r="D505" s="3"/>
      <c r="E505" s="3"/>
      <c r="F505" s="3"/>
      <c r="G505" s="3"/>
      <c r="H505" s="36">
        <f t="shared" si="60"/>
        <v>0</v>
      </c>
      <c r="I505" s="11">
        <f t="shared" si="61"/>
        <v>12572289.659999998</v>
      </c>
    </row>
    <row r="506" spans="2:9" ht="21" x14ac:dyDescent="0.4">
      <c r="B506" s="3"/>
      <c r="C506" s="9"/>
      <c r="D506" s="3"/>
      <c r="E506" s="3"/>
      <c r="F506" s="3"/>
      <c r="G506" s="3"/>
      <c r="H506" s="36">
        <f t="shared" si="60"/>
        <v>0</v>
      </c>
      <c r="I506" s="11">
        <f t="shared" si="61"/>
        <v>12572289.659999998</v>
      </c>
    </row>
    <row r="507" spans="2:9" ht="21" x14ac:dyDescent="0.4">
      <c r="B507" s="3"/>
      <c r="C507" s="9"/>
      <c r="D507" s="3"/>
      <c r="E507" s="3"/>
      <c r="F507" s="3"/>
      <c r="G507" s="3"/>
      <c r="H507" s="36">
        <f t="shared" ref="H507:H570" si="62">(E507*F507)+G507</f>
        <v>0</v>
      </c>
      <c r="I507" s="11">
        <f t="shared" si="61"/>
        <v>12572289.659999998</v>
      </c>
    </row>
    <row r="508" spans="2:9" ht="21" x14ac:dyDescent="0.4">
      <c r="B508" s="3"/>
      <c r="C508" s="9"/>
      <c r="D508" s="3"/>
      <c r="E508" s="3"/>
      <c r="F508" s="3"/>
      <c r="G508" s="3"/>
      <c r="H508" s="36">
        <f t="shared" si="62"/>
        <v>0</v>
      </c>
      <c r="I508" s="11">
        <f t="shared" si="61"/>
        <v>12572289.659999998</v>
      </c>
    </row>
    <row r="509" spans="2:9" ht="21" x14ac:dyDescent="0.4">
      <c r="B509" s="3"/>
      <c r="C509" s="9"/>
      <c r="D509" s="3"/>
      <c r="E509" s="3"/>
      <c r="F509" s="3"/>
      <c r="G509" s="3"/>
      <c r="H509" s="36">
        <f t="shared" si="62"/>
        <v>0</v>
      </c>
      <c r="I509" s="11">
        <f t="shared" si="61"/>
        <v>12572289.659999998</v>
      </c>
    </row>
    <row r="510" spans="2:9" ht="21" x14ac:dyDescent="0.4">
      <c r="B510" s="3"/>
      <c r="C510" s="9"/>
      <c r="D510" s="3"/>
      <c r="E510" s="3"/>
      <c r="F510" s="3"/>
      <c r="G510" s="3"/>
      <c r="H510" s="36">
        <f t="shared" si="62"/>
        <v>0</v>
      </c>
      <c r="I510" s="11">
        <f t="shared" si="61"/>
        <v>12572289.659999998</v>
      </c>
    </row>
    <row r="511" spans="2:9" ht="21" x14ac:dyDescent="0.4">
      <c r="B511" s="3"/>
      <c r="C511" s="9"/>
      <c r="D511" s="3"/>
      <c r="E511" s="3"/>
      <c r="F511" s="3"/>
      <c r="G511" s="3"/>
      <c r="H511" s="36">
        <f t="shared" si="62"/>
        <v>0</v>
      </c>
      <c r="I511" s="11">
        <f t="shared" si="61"/>
        <v>12572289.659999998</v>
      </c>
    </row>
    <row r="512" spans="2:9" ht="21" x14ac:dyDescent="0.4">
      <c r="B512" s="3"/>
      <c r="C512" s="9"/>
      <c r="D512" s="3"/>
      <c r="E512" s="3"/>
      <c r="F512" s="3"/>
      <c r="G512" s="3"/>
      <c r="H512" s="36">
        <f t="shared" si="62"/>
        <v>0</v>
      </c>
      <c r="I512" s="11">
        <f t="shared" si="61"/>
        <v>12572289.659999998</v>
      </c>
    </row>
    <row r="513" spans="2:9" ht="21" x14ac:dyDescent="0.4">
      <c r="B513" s="3"/>
      <c r="C513" s="9"/>
      <c r="D513" s="3"/>
      <c r="E513" s="3"/>
      <c r="F513" s="3"/>
      <c r="G513" s="3"/>
      <c r="H513" s="36">
        <f t="shared" si="62"/>
        <v>0</v>
      </c>
      <c r="I513" s="11">
        <f t="shared" si="61"/>
        <v>12572289.659999998</v>
      </c>
    </row>
    <row r="514" spans="2:9" ht="21" x14ac:dyDescent="0.4">
      <c r="B514" s="3"/>
      <c r="C514" s="9"/>
      <c r="D514" s="3"/>
      <c r="E514" s="3"/>
      <c r="F514" s="3"/>
      <c r="G514" s="3"/>
      <c r="H514" s="36">
        <f t="shared" si="62"/>
        <v>0</v>
      </c>
      <c r="I514" s="11">
        <f t="shared" si="61"/>
        <v>12572289.659999998</v>
      </c>
    </row>
    <row r="515" spans="2:9" ht="21" x14ac:dyDescent="0.4">
      <c r="B515" s="3"/>
      <c r="C515" s="9"/>
      <c r="D515" s="3"/>
      <c r="E515" s="3"/>
      <c r="F515" s="3"/>
      <c r="G515" s="3"/>
      <c r="H515" s="36">
        <f t="shared" si="62"/>
        <v>0</v>
      </c>
      <c r="I515" s="11">
        <f t="shared" si="61"/>
        <v>12572289.659999998</v>
      </c>
    </row>
    <row r="516" spans="2:9" ht="21" x14ac:dyDescent="0.4">
      <c r="B516" s="3"/>
      <c r="C516" s="9"/>
      <c r="D516" s="3"/>
      <c r="E516" s="3"/>
      <c r="F516" s="3"/>
      <c r="G516" s="3"/>
      <c r="H516" s="36">
        <f t="shared" si="62"/>
        <v>0</v>
      </c>
      <c r="I516" s="11">
        <f t="shared" si="61"/>
        <v>12572289.659999998</v>
      </c>
    </row>
    <row r="517" spans="2:9" ht="21" x14ac:dyDescent="0.4">
      <c r="B517" s="3"/>
      <c r="C517" s="9"/>
      <c r="D517" s="3"/>
      <c r="E517" s="3"/>
      <c r="F517" s="3"/>
      <c r="G517" s="3"/>
      <c r="H517" s="36">
        <f t="shared" si="62"/>
        <v>0</v>
      </c>
      <c r="I517" s="11">
        <f t="shared" si="61"/>
        <v>12572289.659999998</v>
      </c>
    </row>
    <row r="518" spans="2:9" ht="21" x14ac:dyDescent="0.4">
      <c r="B518" s="3"/>
      <c r="C518" s="9"/>
      <c r="D518" s="3"/>
      <c r="E518" s="3"/>
      <c r="F518" s="3"/>
      <c r="G518" s="3"/>
      <c r="H518" s="36">
        <f t="shared" si="62"/>
        <v>0</v>
      </c>
      <c r="I518" s="11">
        <f t="shared" si="61"/>
        <v>12572289.659999998</v>
      </c>
    </row>
    <row r="519" spans="2:9" ht="21" x14ac:dyDescent="0.4">
      <c r="B519" s="3"/>
      <c r="C519" s="9"/>
      <c r="D519" s="3"/>
      <c r="E519" s="3"/>
      <c r="F519" s="3"/>
      <c r="G519" s="3"/>
      <c r="H519" s="36">
        <f t="shared" si="62"/>
        <v>0</v>
      </c>
      <c r="I519" s="11">
        <f t="shared" si="61"/>
        <v>12572289.659999998</v>
      </c>
    </row>
    <row r="520" spans="2:9" ht="21" x14ac:dyDescent="0.4">
      <c r="B520" s="3"/>
      <c r="C520" s="9"/>
      <c r="D520" s="3"/>
      <c r="E520" s="3"/>
      <c r="F520" s="3"/>
      <c r="G520" s="3"/>
      <c r="H520" s="36">
        <f t="shared" si="62"/>
        <v>0</v>
      </c>
      <c r="I520" s="11">
        <f t="shared" ref="I520:I583" si="63">I519+H520</f>
        <v>12572289.659999998</v>
      </c>
    </row>
    <row r="521" spans="2:9" ht="21" x14ac:dyDescent="0.4">
      <c r="B521" s="3"/>
      <c r="C521" s="9"/>
      <c r="D521" s="3"/>
      <c r="E521" s="3"/>
      <c r="F521" s="3"/>
      <c r="G521" s="3"/>
      <c r="H521" s="36">
        <f t="shared" si="62"/>
        <v>0</v>
      </c>
      <c r="I521" s="11">
        <f t="shared" si="63"/>
        <v>12572289.659999998</v>
      </c>
    </row>
    <row r="522" spans="2:9" ht="21" x14ac:dyDescent="0.4">
      <c r="B522" s="3"/>
      <c r="C522" s="9"/>
      <c r="D522" s="3"/>
      <c r="E522" s="3"/>
      <c r="F522" s="3"/>
      <c r="G522" s="3"/>
      <c r="H522" s="36">
        <f t="shared" si="62"/>
        <v>0</v>
      </c>
      <c r="I522" s="11">
        <f t="shared" si="63"/>
        <v>12572289.659999998</v>
      </c>
    </row>
    <row r="523" spans="2:9" ht="21" x14ac:dyDescent="0.4">
      <c r="B523" s="3"/>
      <c r="C523" s="9"/>
      <c r="D523" s="3"/>
      <c r="E523" s="3"/>
      <c r="F523" s="3"/>
      <c r="G523" s="3"/>
      <c r="H523" s="36">
        <f t="shared" si="62"/>
        <v>0</v>
      </c>
      <c r="I523" s="11">
        <f t="shared" si="63"/>
        <v>12572289.659999998</v>
      </c>
    </row>
    <row r="524" spans="2:9" ht="21" x14ac:dyDescent="0.4">
      <c r="B524" s="3"/>
      <c r="C524" s="9"/>
      <c r="D524" s="3"/>
      <c r="E524" s="3"/>
      <c r="F524" s="3"/>
      <c r="G524" s="3"/>
      <c r="H524" s="36">
        <f t="shared" si="62"/>
        <v>0</v>
      </c>
      <c r="I524" s="11">
        <f t="shared" si="63"/>
        <v>12572289.659999998</v>
      </c>
    </row>
    <row r="525" spans="2:9" ht="21" x14ac:dyDescent="0.4">
      <c r="B525" s="3"/>
      <c r="C525" s="9"/>
      <c r="D525" s="3"/>
      <c r="E525" s="3"/>
      <c r="F525" s="3"/>
      <c r="G525" s="3"/>
      <c r="H525" s="36">
        <f t="shared" si="62"/>
        <v>0</v>
      </c>
      <c r="I525" s="11">
        <f t="shared" si="63"/>
        <v>12572289.659999998</v>
      </c>
    </row>
    <row r="526" spans="2:9" ht="21" x14ac:dyDescent="0.4">
      <c r="B526" s="3"/>
      <c r="C526" s="9"/>
      <c r="D526" s="3"/>
      <c r="E526" s="3"/>
      <c r="F526" s="3"/>
      <c r="G526" s="3"/>
      <c r="H526" s="36">
        <f t="shared" si="62"/>
        <v>0</v>
      </c>
      <c r="I526" s="11">
        <f t="shared" si="63"/>
        <v>12572289.659999998</v>
      </c>
    </row>
    <row r="527" spans="2:9" ht="21" x14ac:dyDescent="0.4">
      <c r="B527" s="3"/>
      <c r="C527" s="9"/>
      <c r="D527" s="3"/>
      <c r="E527" s="3"/>
      <c r="F527" s="3"/>
      <c r="G527" s="3"/>
      <c r="H527" s="36">
        <f t="shared" si="62"/>
        <v>0</v>
      </c>
      <c r="I527" s="11">
        <f t="shared" si="63"/>
        <v>12572289.659999998</v>
      </c>
    </row>
    <row r="528" spans="2:9" ht="21" x14ac:dyDescent="0.4">
      <c r="B528" s="3"/>
      <c r="C528" s="9"/>
      <c r="D528" s="3"/>
      <c r="E528" s="3"/>
      <c r="F528" s="3"/>
      <c r="G528" s="3"/>
      <c r="H528" s="36">
        <f t="shared" si="62"/>
        <v>0</v>
      </c>
      <c r="I528" s="11">
        <f t="shared" si="63"/>
        <v>12572289.659999998</v>
      </c>
    </row>
    <row r="529" spans="2:9" ht="21" x14ac:dyDescent="0.4">
      <c r="B529" s="3"/>
      <c r="C529" s="9"/>
      <c r="D529" s="3"/>
      <c r="E529" s="3"/>
      <c r="F529" s="3"/>
      <c r="G529" s="3"/>
      <c r="H529" s="36">
        <f t="shared" si="62"/>
        <v>0</v>
      </c>
      <c r="I529" s="11">
        <f t="shared" si="63"/>
        <v>12572289.659999998</v>
      </c>
    </row>
    <row r="530" spans="2:9" ht="21" x14ac:dyDescent="0.4">
      <c r="B530" s="3"/>
      <c r="C530" s="9"/>
      <c r="D530" s="3"/>
      <c r="E530" s="3"/>
      <c r="F530" s="3"/>
      <c r="G530" s="3"/>
      <c r="H530" s="36">
        <f t="shared" si="62"/>
        <v>0</v>
      </c>
      <c r="I530" s="11">
        <f t="shared" si="63"/>
        <v>12572289.659999998</v>
      </c>
    </row>
    <row r="531" spans="2:9" ht="21" x14ac:dyDescent="0.4">
      <c r="B531" s="3"/>
      <c r="C531" s="9"/>
      <c r="D531" s="3"/>
      <c r="E531" s="3"/>
      <c r="F531" s="3"/>
      <c r="G531" s="3"/>
      <c r="H531" s="36">
        <f t="shared" si="62"/>
        <v>0</v>
      </c>
      <c r="I531" s="11">
        <f t="shared" si="63"/>
        <v>12572289.659999998</v>
      </c>
    </row>
    <row r="532" spans="2:9" ht="21" x14ac:dyDescent="0.4">
      <c r="B532" s="3"/>
      <c r="C532" s="9"/>
      <c r="D532" s="3"/>
      <c r="E532" s="3"/>
      <c r="F532" s="3"/>
      <c r="G532" s="3"/>
      <c r="H532" s="36">
        <f t="shared" si="62"/>
        <v>0</v>
      </c>
      <c r="I532" s="11">
        <f t="shared" si="63"/>
        <v>12572289.659999998</v>
      </c>
    </row>
    <row r="533" spans="2:9" ht="21" x14ac:dyDescent="0.4">
      <c r="B533" s="3"/>
      <c r="C533" s="9"/>
      <c r="D533" s="3"/>
      <c r="E533" s="3"/>
      <c r="F533" s="3"/>
      <c r="G533" s="3"/>
      <c r="H533" s="36">
        <f t="shared" si="62"/>
        <v>0</v>
      </c>
      <c r="I533" s="11">
        <f t="shared" si="63"/>
        <v>12572289.659999998</v>
      </c>
    </row>
    <row r="534" spans="2:9" ht="21" x14ac:dyDescent="0.4">
      <c r="B534" s="3"/>
      <c r="C534" s="9"/>
      <c r="D534" s="3"/>
      <c r="E534" s="3"/>
      <c r="F534" s="3"/>
      <c r="G534" s="3"/>
      <c r="H534" s="36">
        <f t="shared" si="62"/>
        <v>0</v>
      </c>
      <c r="I534" s="11">
        <f t="shared" si="63"/>
        <v>12572289.659999998</v>
      </c>
    </row>
    <row r="535" spans="2:9" ht="21" x14ac:dyDescent="0.4">
      <c r="B535" s="3"/>
      <c r="C535" s="9"/>
      <c r="D535" s="3"/>
      <c r="E535" s="3"/>
      <c r="F535" s="3"/>
      <c r="G535" s="3"/>
      <c r="H535" s="36">
        <f t="shared" si="62"/>
        <v>0</v>
      </c>
      <c r="I535" s="11">
        <f t="shared" si="63"/>
        <v>12572289.659999998</v>
      </c>
    </row>
    <row r="536" spans="2:9" ht="21" x14ac:dyDescent="0.4">
      <c r="B536" s="3"/>
      <c r="C536" s="9"/>
      <c r="D536" s="3"/>
      <c r="E536" s="3"/>
      <c r="F536" s="3"/>
      <c r="G536" s="3"/>
      <c r="H536" s="36">
        <f t="shared" si="62"/>
        <v>0</v>
      </c>
      <c r="I536" s="11">
        <f t="shared" si="63"/>
        <v>12572289.659999998</v>
      </c>
    </row>
    <row r="537" spans="2:9" ht="21" x14ac:dyDescent="0.4">
      <c r="B537" s="3"/>
      <c r="C537" s="9"/>
      <c r="D537" s="3"/>
      <c r="E537" s="3"/>
      <c r="F537" s="3"/>
      <c r="G537" s="3"/>
      <c r="H537" s="36">
        <f t="shared" si="62"/>
        <v>0</v>
      </c>
      <c r="I537" s="11">
        <f t="shared" si="63"/>
        <v>12572289.659999998</v>
      </c>
    </row>
    <row r="538" spans="2:9" ht="21" x14ac:dyDescent="0.4">
      <c r="B538" s="3"/>
      <c r="C538" s="9"/>
      <c r="D538" s="3"/>
      <c r="E538" s="3"/>
      <c r="F538" s="3"/>
      <c r="G538" s="3"/>
      <c r="H538" s="36">
        <f t="shared" si="62"/>
        <v>0</v>
      </c>
      <c r="I538" s="11">
        <f t="shared" si="63"/>
        <v>12572289.659999998</v>
      </c>
    </row>
    <row r="539" spans="2:9" ht="21" x14ac:dyDescent="0.4">
      <c r="B539" s="3"/>
      <c r="C539" s="9"/>
      <c r="D539" s="3"/>
      <c r="E539" s="3"/>
      <c r="F539" s="3"/>
      <c r="G539" s="3"/>
      <c r="H539" s="36">
        <f t="shared" si="62"/>
        <v>0</v>
      </c>
      <c r="I539" s="11">
        <f t="shared" si="63"/>
        <v>12572289.659999998</v>
      </c>
    </row>
    <row r="540" spans="2:9" ht="21" x14ac:dyDescent="0.4">
      <c r="B540" s="3"/>
      <c r="C540" s="9"/>
      <c r="D540" s="3"/>
      <c r="E540" s="3"/>
      <c r="F540" s="3"/>
      <c r="G540" s="3"/>
      <c r="H540" s="36">
        <f t="shared" si="62"/>
        <v>0</v>
      </c>
      <c r="I540" s="11">
        <f t="shared" si="63"/>
        <v>12572289.659999998</v>
      </c>
    </row>
    <row r="541" spans="2:9" ht="21" x14ac:dyDescent="0.4">
      <c r="B541" s="3"/>
      <c r="C541" s="9"/>
      <c r="D541" s="3"/>
      <c r="E541" s="3"/>
      <c r="F541" s="3"/>
      <c r="G541" s="3"/>
      <c r="H541" s="36">
        <f t="shared" si="62"/>
        <v>0</v>
      </c>
      <c r="I541" s="11">
        <f t="shared" si="63"/>
        <v>12572289.659999998</v>
      </c>
    </row>
    <row r="542" spans="2:9" ht="21" x14ac:dyDescent="0.4">
      <c r="B542" s="3"/>
      <c r="C542" s="9"/>
      <c r="D542" s="3"/>
      <c r="E542" s="3"/>
      <c r="F542" s="3"/>
      <c r="G542" s="3"/>
      <c r="H542" s="36">
        <f t="shared" si="62"/>
        <v>0</v>
      </c>
      <c r="I542" s="11">
        <f t="shared" si="63"/>
        <v>12572289.659999998</v>
      </c>
    </row>
    <row r="543" spans="2:9" ht="21" x14ac:dyDescent="0.4">
      <c r="B543" s="3"/>
      <c r="C543" s="9"/>
      <c r="D543" s="3"/>
      <c r="E543" s="3"/>
      <c r="F543" s="3"/>
      <c r="G543" s="3"/>
      <c r="H543" s="36">
        <f t="shared" si="62"/>
        <v>0</v>
      </c>
      <c r="I543" s="11">
        <f t="shared" si="63"/>
        <v>12572289.659999998</v>
      </c>
    </row>
    <row r="544" spans="2:9" ht="21" x14ac:dyDescent="0.4">
      <c r="B544" s="3"/>
      <c r="C544" s="9"/>
      <c r="D544" s="3"/>
      <c r="E544" s="3"/>
      <c r="F544" s="3"/>
      <c r="G544" s="3"/>
      <c r="H544" s="36">
        <f t="shared" si="62"/>
        <v>0</v>
      </c>
      <c r="I544" s="11">
        <f t="shared" si="63"/>
        <v>12572289.659999998</v>
      </c>
    </row>
    <row r="545" spans="2:9" ht="21" x14ac:dyDescent="0.4">
      <c r="B545" s="3"/>
      <c r="C545" s="9"/>
      <c r="D545" s="3"/>
      <c r="E545" s="3"/>
      <c r="F545" s="3"/>
      <c r="G545" s="3"/>
      <c r="H545" s="36">
        <f t="shared" si="62"/>
        <v>0</v>
      </c>
      <c r="I545" s="11">
        <f t="shared" si="63"/>
        <v>12572289.659999998</v>
      </c>
    </row>
    <row r="546" spans="2:9" ht="21" x14ac:dyDescent="0.4">
      <c r="B546" s="3"/>
      <c r="C546" s="9"/>
      <c r="D546" s="3"/>
      <c r="E546" s="3"/>
      <c r="F546" s="3"/>
      <c r="G546" s="3"/>
      <c r="H546" s="36">
        <f t="shared" si="62"/>
        <v>0</v>
      </c>
      <c r="I546" s="11">
        <f t="shared" si="63"/>
        <v>12572289.659999998</v>
      </c>
    </row>
    <row r="547" spans="2:9" ht="21" x14ac:dyDescent="0.4">
      <c r="B547" s="3"/>
      <c r="C547" s="9"/>
      <c r="D547" s="3"/>
      <c r="E547" s="3"/>
      <c r="F547" s="3"/>
      <c r="G547" s="3"/>
      <c r="H547" s="36">
        <f t="shared" si="62"/>
        <v>0</v>
      </c>
      <c r="I547" s="11">
        <f t="shared" si="63"/>
        <v>12572289.659999998</v>
      </c>
    </row>
    <row r="548" spans="2:9" ht="21" x14ac:dyDescent="0.4">
      <c r="B548" s="3"/>
      <c r="C548" s="9"/>
      <c r="D548" s="3"/>
      <c r="E548" s="3"/>
      <c r="F548" s="3"/>
      <c r="G548" s="3"/>
      <c r="H548" s="36">
        <f t="shared" si="62"/>
        <v>0</v>
      </c>
      <c r="I548" s="11">
        <f t="shared" si="63"/>
        <v>12572289.659999998</v>
      </c>
    </row>
    <row r="549" spans="2:9" ht="21" x14ac:dyDescent="0.4">
      <c r="B549" s="3"/>
      <c r="C549" s="9"/>
      <c r="D549" s="3"/>
      <c r="E549" s="3"/>
      <c r="F549" s="3"/>
      <c r="G549" s="3"/>
      <c r="H549" s="36">
        <f t="shared" si="62"/>
        <v>0</v>
      </c>
      <c r="I549" s="11">
        <f t="shared" si="63"/>
        <v>12572289.659999998</v>
      </c>
    </row>
    <row r="550" spans="2:9" ht="21" x14ac:dyDescent="0.4">
      <c r="B550" s="3"/>
      <c r="C550" s="9"/>
      <c r="D550" s="3"/>
      <c r="E550" s="3"/>
      <c r="F550" s="3"/>
      <c r="G550" s="3"/>
      <c r="H550" s="36">
        <f t="shared" si="62"/>
        <v>0</v>
      </c>
      <c r="I550" s="11">
        <f t="shared" si="63"/>
        <v>12572289.659999998</v>
      </c>
    </row>
    <row r="551" spans="2:9" ht="21" x14ac:dyDescent="0.4">
      <c r="B551" s="3"/>
      <c r="C551" s="9"/>
      <c r="D551" s="3"/>
      <c r="E551" s="3"/>
      <c r="F551" s="3"/>
      <c r="G551" s="3"/>
      <c r="H551" s="36">
        <f t="shared" si="62"/>
        <v>0</v>
      </c>
      <c r="I551" s="11">
        <f t="shared" si="63"/>
        <v>12572289.659999998</v>
      </c>
    </row>
    <row r="552" spans="2:9" ht="21" x14ac:dyDescent="0.4">
      <c r="B552" s="3"/>
      <c r="C552" s="9"/>
      <c r="D552" s="3"/>
      <c r="E552" s="3"/>
      <c r="F552" s="3"/>
      <c r="G552" s="3"/>
      <c r="H552" s="36">
        <f t="shared" si="62"/>
        <v>0</v>
      </c>
      <c r="I552" s="11">
        <f t="shared" si="63"/>
        <v>12572289.659999998</v>
      </c>
    </row>
    <row r="553" spans="2:9" ht="21" x14ac:dyDescent="0.4">
      <c r="B553" s="3"/>
      <c r="C553" s="9"/>
      <c r="D553" s="3"/>
      <c r="E553" s="3"/>
      <c r="F553" s="3"/>
      <c r="G553" s="3"/>
      <c r="H553" s="36">
        <f t="shared" si="62"/>
        <v>0</v>
      </c>
      <c r="I553" s="11">
        <f t="shared" si="63"/>
        <v>12572289.659999998</v>
      </c>
    </row>
    <row r="554" spans="2:9" ht="21" x14ac:dyDescent="0.4">
      <c r="B554" s="3"/>
      <c r="C554" s="9"/>
      <c r="D554" s="3"/>
      <c r="E554" s="3"/>
      <c r="F554" s="3"/>
      <c r="G554" s="3"/>
      <c r="H554" s="36">
        <f t="shared" si="62"/>
        <v>0</v>
      </c>
      <c r="I554" s="11">
        <f t="shared" si="63"/>
        <v>12572289.659999998</v>
      </c>
    </row>
    <row r="555" spans="2:9" ht="21" x14ac:dyDescent="0.4">
      <c r="B555" s="3"/>
      <c r="C555" s="9"/>
      <c r="D555" s="3"/>
      <c r="E555" s="3"/>
      <c r="F555" s="3"/>
      <c r="G555" s="3"/>
      <c r="H555" s="36">
        <f t="shared" si="62"/>
        <v>0</v>
      </c>
      <c r="I555" s="11">
        <f t="shared" si="63"/>
        <v>12572289.659999998</v>
      </c>
    </row>
    <row r="556" spans="2:9" ht="21" x14ac:dyDescent="0.4">
      <c r="B556" s="3"/>
      <c r="C556" s="9"/>
      <c r="D556" s="3"/>
      <c r="E556" s="3"/>
      <c r="F556" s="3"/>
      <c r="G556" s="3"/>
      <c r="H556" s="36">
        <f t="shared" si="62"/>
        <v>0</v>
      </c>
      <c r="I556" s="11">
        <f t="shared" si="63"/>
        <v>12572289.659999998</v>
      </c>
    </row>
    <row r="557" spans="2:9" ht="21" x14ac:dyDescent="0.4">
      <c r="B557" s="3"/>
      <c r="C557" s="9"/>
      <c r="D557" s="3"/>
      <c r="E557" s="3"/>
      <c r="F557" s="3"/>
      <c r="G557" s="3"/>
      <c r="H557" s="36">
        <f t="shared" si="62"/>
        <v>0</v>
      </c>
      <c r="I557" s="11">
        <f t="shared" si="63"/>
        <v>12572289.659999998</v>
      </c>
    </row>
    <row r="558" spans="2:9" ht="21" x14ac:dyDescent="0.4">
      <c r="B558" s="3"/>
      <c r="C558" s="9"/>
      <c r="D558" s="3"/>
      <c r="E558" s="3"/>
      <c r="F558" s="3"/>
      <c r="G558" s="3"/>
      <c r="H558" s="36">
        <f t="shared" si="62"/>
        <v>0</v>
      </c>
      <c r="I558" s="11">
        <f t="shared" si="63"/>
        <v>12572289.659999998</v>
      </c>
    </row>
    <row r="559" spans="2:9" ht="21" x14ac:dyDescent="0.4">
      <c r="B559" s="3"/>
      <c r="C559" s="9"/>
      <c r="D559" s="3"/>
      <c r="E559" s="3"/>
      <c r="F559" s="3"/>
      <c r="G559" s="3"/>
      <c r="H559" s="36">
        <f t="shared" si="62"/>
        <v>0</v>
      </c>
      <c r="I559" s="11">
        <f t="shared" si="63"/>
        <v>12572289.659999998</v>
      </c>
    </row>
    <row r="560" spans="2:9" ht="21" x14ac:dyDescent="0.4">
      <c r="B560" s="3"/>
      <c r="C560" s="9"/>
      <c r="D560" s="3"/>
      <c r="E560" s="3"/>
      <c r="F560" s="3"/>
      <c r="G560" s="3"/>
      <c r="H560" s="36">
        <f t="shared" si="62"/>
        <v>0</v>
      </c>
      <c r="I560" s="11">
        <f t="shared" si="63"/>
        <v>12572289.659999998</v>
      </c>
    </row>
    <row r="561" spans="2:9" ht="21" x14ac:dyDescent="0.4">
      <c r="B561" s="3"/>
      <c r="C561" s="9"/>
      <c r="D561" s="3"/>
      <c r="E561" s="3"/>
      <c r="F561" s="3"/>
      <c r="G561" s="3"/>
      <c r="H561" s="36">
        <f t="shared" si="62"/>
        <v>0</v>
      </c>
      <c r="I561" s="11">
        <f t="shared" si="63"/>
        <v>12572289.659999998</v>
      </c>
    </row>
    <row r="562" spans="2:9" ht="21" x14ac:dyDescent="0.4">
      <c r="B562" s="3"/>
      <c r="C562" s="9"/>
      <c r="D562" s="3"/>
      <c r="E562" s="3"/>
      <c r="F562" s="3"/>
      <c r="G562" s="3"/>
      <c r="H562" s="36">
        <f t="shared" si="62"/>
        <v>0</v>
      </c>
      <c r="I562" s="11">
        <f t="shared" si="63"/>
        <v>12572289.659999998</v>
      </c>
    </row>
    <row r="563" spans="2:9" ht="21" x14ac:dyDescent="0.4">
      <c r="B563" s="3"/>
      <c r="C563" s="9"/>
      <c r="D563" s="3"/>
      <c r="E563" s="3"/>
      <c r="F563" s="3"/>
      <c r="G563" s="3"/>
      <c r="H563" s="36">
        <f t="shared" si="62"/>
        <v>0</v>
      </c>
      <c r="I563" s="11">
        <f t="shared" si="63"/>
        <v>12572289.659999998</v>
      </c>
    </row>
    <row r="564" spans="2:9" ht="21" x14ac:dyDescent="0.4">
      <c r="B564" s="3"/>
      <c r="C564" s="9"/>
      <c r="D564" s="3"/>
      <c r="E564" s="3"/>
      <c r="F564" s="3"/>
      <c r="G564" s="3"/>
      <c r="H564" s="36">
        <f t="shared" si="62"/>
        <v>0</v>
      </c>
      <c r="I564" s="11">
        <f t="shared" si="63"/>
        <v>12572289.659999998</v>
      </c>
    </row>
    <row r="565" spans="2:9" ht="21" x14ac:dyDescent="0.4">
      <c r="B565" s="3"/>
      <c r="C565" s="9"/>
      <c r="D565" s="3"/>
      <c r="E565" s="3"/>
      <c r="F565" s="3"/>
      <c r="G565" s="3"/>
      <c r="H565" s="36">
        <f t="shared" si="62"/>
        <v>0</v>
      </c>
      <c r="I565" s="11">
        <f t="shared" si="63"/>
        <v>12572289.659999998</v>
      </c>
    </row>
    <row r="566" spans="2:9" ht="21" x14ac:dyDescent="0.4">
      <c r="B566" s="3"/>
      <c r="C566" s="9"/>
      <c r="D566" s="3"/>
      <c r="E566" s="3"/>
      <c r="F566" s="3"/>
      <c r="G566" s="3"/>
      <c r="H566" s="36">
        <f t="shared" si="62"/>
        <v>0</v>
      </c>
      <c r="I566" s="11">
        <f t="shared" si="63"/>
        <v>12572289.659999998</v>
      </c>
    </row>
    <row r="567" spans="2:9" ht="21" x14ac:dyDescent="0.4">
      <c r="B567" s="3"/>
      <c r="C567" s="9"/>
      <c r="D567" s="3"/>
      <c r="E567" s="3"/>
      <c r="F567" s="3"/>
      <c r="G567" s="3"/>
      <c r="H567" s="36">
        <f t="shared" si="62"/>
        <v>0</v>
      </c>
      <c r="I567" s="11">
        <f t="shared" si="63"/>
        <v>12572289.659999998</v>
      </c>
    </row>
    <row r="568" spans="2:9" ht="21" x14ac:dyDescent="0.4">
      <c r="B568" s="3"/>
      <c r="C568" s="9"/>
      <c r="D568" s="3"/>
      <c r="E568" s="3"/>
      <c r="F568" s="3"/>
      <c r="G568" s="3"/>
      <c r="H568" s="36">
        <f t="shared" si="62"/>
        <v>0</v>
      </c>
      <c r="I568" s="11">
        <f t="shared" si="63"/>
        <v>12572289.659999998</v>
      </c>
    </row>
    <row r="569" spans="2:9" ht="21" x14ac:dyDescent="0.4">
      <c r="B569" s="3"/>
      <c r="C569" s="9"/>
      <c r="D569" s="3"/>
      <c r="E569" s="3"/>
      <c r="F569" s="3"/>
      <c r="G569" s="3"/>
      <c r="H569" s="36">
        <f t="shared" si="62"/>
        <v>0</v>
      </c>
      <c r="I569" s="11">
        <f t="shared" si="63"/>
        <v>12572289.659999998</v>
      </c>
    </row>
    <row r="570" spans="2:9" ht="21" x14ac:dyDescent="0.4">
      <c r="B570" s="3"/>
      <c r="C570" s="9"/>
      <c r="D570" s="3"/>
      <c r="E570" s="3"/>
      <c r="F570" s="3"/>
      <c r="G570" s="3"/>
      <c r="H570" s="36">
        <f t="shared" si="62"/>
        <v>0</v>
      </c>
      <c r="I570" s="11">
        <f t="shared" si="63"/>
        <v>12572289.659999998</v>
      </c>
    </row>
    <row r="571" spans="2:9" ht="21" x14ac:dyDescent="0.4">
      <c r="B571" s="3"/>
      <c r="C571" s="9"/>
      <c r="D571" s="3"/>
      <c r="E571" s="3"/>
      <c r="F571" s="3"/>
      <c r="G571" s="3"/>
      <c r="H571" s="36">
        <f t="shared" ref="H571:H587" si="64">(E571*F571)+G571</f>
        <v>0</v>
      </c>
      <c r="I571" s="11">
        <f t="shared" si="63"/>
        <v>12572289.659999998</v>
      </c>
    </row>
    <row r="572" spans="2:9" ht="21" x14ac:dyDescent="0.4">
      <c r="B572" s="3"/>
      <c r="C572" s="9"/>
      <c r="D572" s="3"/>
      <c r="E572" s="3"/>
      <c r="F572" s="3"/>
      <c r="G572" s="3"/>
      <c r="H572" s="36">
        <f t="shared" si="64"/>
        <v>0</v>
      </c>
      <c r="I572" s="11">
        <f t="shared" si="63"/>
        <v>12572289.659999998</v>
      </c>
    </row>
    <row r="573" spans="2:9" ht="21" x14ac:dyDescent="0.4">
      <c r="B573" s="3"/>
      <c r="C573" s="9"/>
      <c r="D573" s="3"/>
      <c r="E573" s="3"/>
      <c r="F573" s="3"/>
      <c r="G573" s="3"/>
      <c r="H573" s="36">
        <f t="shared" si="64"/>
        <v>0</v>
      </c>
      <c r="I573" s="11">
        <f t="shared" si="63"/>
        <v>12572289.659999998</v>
      </c>
    </row>
    <row r="574" spans="2:9" ht="21" x14ac:dyDescent="0.4">
      <c r="B574" s="3"/>
      <c r="C574" s="9"/>
      <c r="D574" s="3"/>
      <c r="E574" s="3"/>
      <c r="F574" s="3"/>
      <c r="G574" s="3"/>
      <c r="H574" s="36">
        <f t="shared" si="64"/>
        <v>0</v>
      </c>
      <c r="I574" s="11">
        <f t="shared" si="63"/>
        <v>12572289.659999998</v>
      </c>
    </row>
    <row r="575" spans="2:9" ht="21" x14ac:dyDescent="0.4">
      <c r="B575" s="3"/>
      <c r="C575" s="9"/>
      <c r="D575" s="3"/>
      <c r="E575" s="3"/>
      <c r="F575" s="3"/>
      <c r="G575" s="3"/>
      <c r="H575" s="36">
        <f t="shared" si="64"/>
        <v>0</v>
      </c>
      <c r="I575" s="11">
        <f t="shared" si="63"/>
        <v>12572289.659999998</v>
      </c>
    </row>
    <row r="576" spans="2:9" ht="21" x14ac:dyDescent="0.4">
      <c r="B576" s="3"/>
      <c r="C576" s="9"/>
      <c r="D576" s="3"/>
      <c r="E576" s="3"/>
      <c r="F576" s="3"/>
      <c r="G576" s="3"/>
      <c r="H576" s="36">
        <f t="shared" si="64"/>
        <v>0</v>
      </c>
      <c r="I576" s="11">
        <f t="shared" si="63"/>
        <v>12572289.659999998</v>
      </c>
    </row>
    <row r="577" spans="2:9" ht="21" x14ac:dyDescent="0.4">
      <c r="B577" s="3"/>
      <c r="C577" s="9"/>
      <c r="D577" s="3"/>
      <c r="E577" s="3"/>
      <c r="F577" s="3"/>
      <c r="G577" s="3"/>
      <c r="H577" s="36">
        <f t="shared" si="64"/>
        <v>0</v>
      </c>
      <c r="I577" s="11">
        <f t="shared" si="63"/>
        <v>12572289.659999998</v>
      </c>
    </row>
    <row r="578" spans="2:9" ht="21" x14ac:dyDescent="0.4">
      <c r="B578" s="3"/>
      <c r="C578" s="9"/>
      <c r="D578" s="3"/>
      <c r="E578" s="3"/>
      <c r="F578" s="3"/>
      <c r="G578" s="3"/>
      <c r="H578" s="36">
        <f t="shared" si="64"/>
        <v>0</v>
      </c>
      <c r="I578" s="11">
        <f t="shared" si="63"/>
        <v>12572289.659999998</v>
      </c>
    </row>
    <row r="579" spans="2:9" ht="21" x14ac:dyDescent="0.4">
      <c r="B579" s="3"/>
      <c r="C579" s="9"/>
      <c r="D579" s="3"/>
      <c r="E579" s="3"/>
      <c r="F579" s="3"/>
      <c r="G579" s="3"/>
      <c r="H579" s="36">
        <f t="shared" si="64"/>
        <v>0</v>
      </c>
      <c r="I579" s="11">
        <f t="shared" si="63"/>
        <v>12572289.659999998</v>
      </c>
    </row>
    <row r="580" spans="2:9" ht="21" x14ac:dyDescent="0.4">
      <c r="B580" s="3"/>
      <c r="C580" s="9"/>
      <c r="D580" s="3"/>
      <c r="E580" s="3"/>
      <c r="F580" s="3"/>
      <c r="G580" s="3"/>
      <c r="H580" s="36">
        <f t="shared" si="64"/>
        <v>0</v>
      </c>
      <c r="I580" s="11">
        <f t="shared" si="63"/>
        <v>12572289.659999998</v>
      </c>
    </row>
    <row r="581" spans="2:9" ht="21" x14ac:dyDescent="0.4">
      <c r="B581" s="3"/>
      <c r="C581" s="9"/>
      <c r="D581" s="3"/>
      <c r="E581" s="3"/>
      <c r="F581" s="3"/>
      <c r="G581" s="3"/>
      <c r="H581" s="36">
        <f t="shared" si="64"/>
        <v>0</v>
      </c>
      <c r="I581" s="11">
        <f t="shared" si="63"/>
        <v>12572289.659999998</v>
      </c>
    </row>
    <row r="582" spans="2:9" ht="21" x14ac:dyDescent="0.4">
      <c r="B582" s="3"/>
      <c r="C582" s="9"/>
      <c r="D582" s="3"/>
      <c r="E582" s="3"/>
      <c r="F582" s="3"/>
      <c r="G582" s="3"/>
      <c r="H582" s="36">
        <f t="shared" si="64"/>
        <v>0</v>
      </c>
      <c r="I582" s="11">
        <f t="shared" si="63"/>
        <v>12572289.659999998</v>
      </c>
    </row>
    <row r="583" spans="2:9" ht="21" x14ac:dyDescent="0.4">
      <c r="B583" s="3"/>
      <c r="C583" s="9"/>
      <c r="D583" s="3"/>
      <c r="E583" s="3"/>
      <c r="F583" s="3"/>
      <c r="G583" s="3"/>
      <c r="H583" s="36">
        <f t="shared" si="64"/>
        <v>0</v>
      </c>
      <c r="I583" s="11">
        <f t="shared" si="63"/>
        <v>12572289.659999998</v>
      </c>
    </row>
    <row r="584" spans="2:9" ht="21" x14ac:dyDescent="0.4">
      <c r="B584" s="3"/>
      <c r="C584" s="9"/>
      <c r="D584" s="3"/>
      <c r="E584" s="3"/>
      <c r="F584" s="3"/>
      <c r="G584" s="3"/>
      <c r="H584" s="36">
        <f t="shared" si="64"/>
        <v>0</v>
      </c>
      <c r="I584" s="11">
        <f t="shared" ref="I584:I587" si="65">I583+H584</f>
        <v>12572289.659999998</v>
      </c>
    </row>
    <row r="585" spans="2:9" ht="21" x14ac:dyDescent="0.4">
      <c r="B585" s="3"/>
      <c r="C585" s="9"/>
      <c r="D585" s="3"/>
      <c r="E585" s="3"/>
      <c r="F585" s="3"/>
      <c r="G585" s="3"/>
      <c r="H585" s="36">
        <f t="shared" si="64"/>
        <v>0</v>
      </c>
      <c r="I585" s="11">
        <f t="shared" si="65"/>
        <v>12572289.659999998</v>
      </c>
    </row>
    <row r="586" spans="2:9" ht="21" x14ac:dyDescent="0.4">
      <c r="B586" s="3"/>
      <c r="C586" s="9"/>
      <c r="D586" s="3"/>
      <c r="E586" s="3"/>
      <c r="F586" s="3"/>
      <c r="G586" s="3"/>
      <c r="H586" s="36">
        <f t="shared" si="64"/>
        <v>0</v>
      </c>
      <c r="I586" s="11">
        <f t="shared" si="65"/>
        <v>12572289.659999998</v>
      </c>
    </row>
    <row r="587" spans="2:9" ht="21" x14ac:dyDescent="0.4">
      <c r="B587" s="3"/>
      <c r="C587" s="9"/>
      <c r="D587" s="3"/>
      <c r="E587" s="3"/>
      <c r="F587" s="3"/>
      <c r="G587" s="3"/>
      <c r="H587" s="36">
        <f t="shared" si="64"/>
        <v>0</v>
      </c>
      <c r="I587" s="11">
        <f t="shared" si="65"/>
        <v>12572289.659999998</v>
      </c>
    </row>
    <row r="588" spans="2:9" ht="21" x14ac:dyDescent="0.4">
      <c r="B588" s="153"/>
      <c r="C588" s="154"/>
      <c r="D588" s="153"/>
      <c r="E588" s="153"/>
      <c r="F588" s="153"/>
      <c r="G588" s="153"/>
    </row>
  </sheetData>
  <mergeCells count="7">
    <mergeCell ref="J316:K316"/>
    <mergeCell ref="K171:L171"/>
    <mergeCell ref="R2:T2"/>
    <mergeCell ref="B3:I4"/>
    <mergeCell ref="J86:J87"/>
    <mergeCell ref="P8:Q8"/>
    <mergeCell ref="Q98:Q99"/>
  </mergeCells>
  <conditionalFormatting sqref="C36 E36:H36 B37:H38">
    <cfRule type="expression" priority="23">
      <formula>D2="CEMENT"</formula>
    </cfRule>
  </conditionalFormatting>
  <conditionalFormatting sqref="C36 E36:H36 B37:H38 B40:H40 H39">
    <cfRule type="expression" dxfId="12" priority="22">
      <formula>D2="CEMENT"</formula>
    </cfRule>
  </conditionalFormatting>
  <conditionalFormatting sqref="E36:H36">
    <cfRule type="expression" dxfId="11" priority="21">
      <formula>A2="CEMENT"</formula>
    </cfRule>
  </conditionalFormatting>
  <conditionalFormatting sqref="C36 C50 C66">
    <cfRule type="expression" dxfId="10" priority="24">
      <formula>XFD2="CEMENT"</formula>
    </cfRule>
  </conditionalFormatting>
  <conditionalFormatting sqref="B51:H51">
    <cfRule type="expression" priority="20">
      <formula>D17="CEMENT"</formula>
    </cfRule>
  </conditionalFormatting>
  <conditionalFormatting sqref="B51:H51">
    <cfRule type="expression" dxfId="9" priority="19">
      <formula>D17="CEMENT"</formula>
    </cfRule>
  </conditionalFormatting>
  <conditionalFormatting sqref="C50 E50:H50">
    <cfRule type="expression" priority="17">
      <formula>E16="CEMENT"</formula>
    </cfRule>
  </conditionalFormatting>
  <conditionalFormatting sqref="C50 E50:H50">
    <cfRule type="expression" dxfId="8" priority="16">
      <formula>E16="CEMENT"</formula>
    </cfRule>
  </conditionalFormatting>
  <conditionalFormatting sqref="E50:H50">
    <cfRule type="expression" dxfId="7" priority="15">
      <formula>A16="CEMENT"</formula>
    </cfRule>
  </conditionalFormatting>
  <conditionalFormatting sqref="C66 E66:H66">
    <cfRule type="expression" priority="13">
      <formula>E32="CEMENT"</formula>
    </cfRule>
  </conditionalFormatting>
  <conditionalFormatting sqref="C66 E66:H66">
    <cfRule type="expression" dxfId="6" priority="12">
      <formula>E32="CEMENT"</formula>
    </cfRule>
  </conditionalFormatting>
  <conditionalFormatting sqref="E66:H66">
    <cfRule type="expression" dxfId="5" priority="11">
      <formula>A32="CEMENT"</formula>
    </cfRule>
  </conditionalFormatting>
  <conditionalFormatting sqref="E72:G72">
    <cfRule type="expression" priority="10">
      <formula>G38="CEMENT"</formula>
    </cfRule>
  </conditionalFormatting>
  <conditionalFormatting sqref="E72:G72">
    <cfRule type="expression" dxfId="4" priority="9">
      <formula>G38="CEMENT"</formula>
    </cfRule>
  </conditionalFormatting>
  <conditionalFormatting sqref="B221:H221">
    <cfRule type="expression" priority="8">
      <formula>D187="CEMENT"</formula>
    </cfRule>
  </conditionalFormatting>
  <conditionalFormatting sqref="B221:H221">
    <cfRule type="expression" dxfId="3" priority="7">
      <formula>D187="CEMENT"</formula>
    </cfRule>
  </conditionalFormatting>
  <conditionalFormatting sqref="B232:H232">
    <cfRule type="expression" priority="6">
      <formula>D198="CEMENT"</formula>
    </cfRule>
  </conditionalFormatting>
  <conditionalFormatting sqref="B232:H232">
    <cfRule type="expression" dxfId="2" priority="5">
      <formula>D198="CEMENT"</formula>
    </cfRule>
  </conditionalFormatting>
  <conditionalFormatting sqref="B278:H278">
    <cfRule type="expression" priority="4">
      <formula>D244="CEMENT"</formula>
    </cfRule>
  </conditionalFormatting>
  <conditionalFormatting sqref="B278:H278">
    <cfRule type="expression" dxfId="1" priority="3">
      <formula>D244="CEMENT"</formula>
    </cfRule>
  </conditionalFormatting>
  <conditionalFormatting sqref="B282:H282">
    <cfRule type="expression" priority="2">
      <formula>D248="CEMENT"</formula>
    </cfRule>
  </conditionalFormatting>
  <conditionalFormatting sqref="B282:H282">
    <cfRule type="expression" dxfId="0" priority="1">
      <formula>D248="CEMENT"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H6" sqref="H6"/>
    </sheetView>
  </sheetViews>
  <sheetFormatPr defaultRowHeight="14.4" x14ac:dyDescent="0.3"/>
  <cols>
    <col min="2" max="2" width="14.109375" bestFit="1" customWidth="1"/>
    <col min="4" max="4" width="32.6640625" bestFit="1" customWidth="1"/>
    <col min="5" max="6" width="15.5546875" bestFit="1" customWidth="1"/>
  </cols>
  <sheetData>
    <row r="2" spans="2:7" ht="50.4" x14ac:dyDescent="0.95">
      <c r="B2" s="294" t="s">
        <v>174</v>
      </c>
      <c r="C2" s="294"/>
      <c r="D2" s="294"/>
      <c r="E2" s="294"/>
      <c r="F2" s="294"/>
    </row>
    <row r="3" spans="2:7" ht="21" x14ac:dyDescent="0.4">
      <c r="B3" s="50" t="s">
        <v>0</v>
      </c>
      <c r="C3" s="50" t="s">
        <v>40</v>
      </c>
      <c r="D3" s="50" t="s">
        <v>1</v>
      </c>
      <c r="E3" s="50" t="s">
        <v>2</v>
      </c>
      <c r="F3" s="50" t="s">
        <v>3</v>
      </c>
      <c r="G3">
        <v>0</v>
      </c>
    </row>
    <row r="4" spans="2:7" ht="21" x14ac:dyDescent="0.4">
      <c r="B4" s="89">
        <v>45143</v>
      </c>
      <c r="C4" s="90">
        <v>7</v>
      </c>
      <c r="D4" s="91" t="s">
        <v>70</v>
      </c>
      <c r="E4" s="92">
        <v>5400</v>
      </c>
      <c r="F4" s="92">
        <f>G3+E4</f>
        <v>5400</v>
      </c>
    </row>
    <row r="5" spans="2:7" ht="21" x14ac:dyDescent="0.4">
      <c r="B5" s="89">
        <v>45144</v>
      </c>
      <c r="C5" s="90">
        <v>7</v>
      </c>
      <c r="D5" s="91" t="s">
        <v>70</v>
      </c>
      <c r="E5" s="92">
        <v>1100</v>
      </c>
      <c r="F5" s="92">
        <f>F4+E5</f>
        <v>6500</v>
      </c>
    </row>
    <row r="6" spans="2:7" ht="21" x14ac:dyDescent="0.4">
      <c r="B6" s="89">
        <v>45166</v>
      </c>
      <c r="C6" s="90">
        <v>7</v>
      </c>
      <c r="D6" s="91" t="s">
        <v>70</v>
      </c>
      <c r="E6" s="92">
        <v>10000</v>
      </c>
      <c r="F6" s="92">
        <f t="shared" ref="F6:F16" si="0">F5+E6</f>
        <v>16500</v>
      </c>
    </row>
    <row r="7" spans="2:7" ht="21" x14ac:dyDescent="0.4">
      <c r="B7" s="89">
        <v>45181</v>
      </c>
      <c r="C7" s="90">
        <v>7</v>
      </c>
      <c r="D7" s="91" t="s">
        <v>70</v>
      </c>
      <c r="E7" s="92">
        <v>4000</v>
      </c>
      <c r="F7" s="92">
        <f t="shared" si="0"/>
        <v>20500</v>
      </c>
    </row>
    <row r="8" spans="2:7" ht="21" x14ac:dyDescent="0.4">
      <c r="B8" s="89">
        <v>45186</v>
      </c>
      <c r="C8" s="90">
        <v>7</v>
      </c>
      <c r="D8" s="91" t="s">
        <v>70</v>
      </c>
      <c r="E8" s="92">
        <v>2100</v>
      </c>
      <c r="F8" s="92">
        <f t="shared" si="0"/>
        <v>22600</v>
      </c>
    </row>
    <row r="9" spans="2:7" ht="21" x14ac:dyDescent="0.4">
      <c r="B9" s="89">
        <v>45190</v>
      </c>
      <c r="C9" s="90">
        <v>7</v>
      </c>
      <c r="D9" s="91" t="s">
        <v>70</v>
      </c>
      <c r="E9" s="92">
        <v>500</v>
      </c>
      <c r="F9" s="92">
        <f t="shared" si="0"/>
        <v>23100</v>
      </c>
    </row>
    <row r="10" spans="2:7" ht="21" x14ac:dyDescent="0.4">
      <c r="B10" s="89">
        <v>45196</v>
      </c>
      <c r="C10" s="90">
        <v>7</v>
      </c>
      <c r="D10" s="91" t="s">
        <v>70</v>
      </c>
      <c r="E10" s="92">
        <v>600</v>
      </c>
      <c r="F10" s="92">
        <f t="shared" si="0"/>
        <v>23700</v>
      </c>
    </row>
    <row r="11" spans="2:7" ht="21" x14ac:dyDescent="0.4">
      <c r="B11" s="89">
        <v>45199</v>
      </c>
      <c r="C11" s="90">
        <v>7</v>
      </c>
      <c r="D11" s="91" t="s">
        <v>70</v>
      </c>
      <c r="E11" s="92">
        <v>2000</v>
      </c>
      <c r="F11" s="92">
        <f t="shared" si="0"/>
        <v>25700</v>
      </c>
    </row>
    <row r="12" spans="2:7" ht="21" x14ac:dyDescent="0.4">
      <c r="B12" s="89">
        <v>45217</v>
      </c>
      <c r="C12" s="90">
        <v>7</v>
      </c>
      <c r="D12" s="91" t="s">
        <v>182</v>
      </c>
      <c r="E12" s="92">
        <v>28500</v>
      </c>
      <c r="F12" s="92">
        <f t="shared" si="0"/>
        <v>54200</v>
      </c>
    </row>
    <row r="13" spans="2:7" ht="21" x14ac:dyDescent="0.4">
      <c r="B13" s="89">
        <v>45218</v>
      </c>
      <c r="C13" s="159">
        <v>7</v>
      </c>
      <c r="D13" s="91" t="s">
        <v>184</v>
      </c>
      <c r="E13" s="91">
        <v>13000</v>
      </c>
      <c r="F13" s="92">
        <f t="shared" si="0"/>
        <v>67200</v>
      </c>
    </row>
    <row r="14" spans="2:7" ht="21" x14ac:dyDescent="0.4">
      <c r="B14" s="91"/>
      <c r="C14" s="91"/>
      <c r="D14" s="91"/>
      <c r="E14" s="91"/>
      <c r="F14" s="92">
        <f t="shared" si="0"/>
        <v>67200</v>
      </c>
    </row>
    <row r="15" spans="2:7" ht="21" x14ac:dyDescent="0.4">
      <c r="B15" s="91"/>
      <c r="C15" s="91"/>
      <c r="D15" s="91"/>
      <c r="E15" s="91"/>
      <c r="F15" s="92">
        <f t="shared" si="0"/>
        <v>67200</v>
      </c>
    </row>
    <row r="16" spans="2:7" ht="21" x14ac:dyDescent="0.4">
      <c r="B16" s="91"/>
      <c r="C16" s="91"/>
      <c r="D16" s="91"/>
      <c r="E16" s="91"/>
      <c r="F16" s="92">
        <f t="shared" si="0"/>
        <v>67200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0"/>
  <sheetViews>
    <sheetView workbookViewId="0">
      <selection activeCell="I10" sqref="I10"/>
    </sheetView>
  </sheetViews>
  <sheetFormatPr defaultRowHeight="14.4" x14ac:dyDescent="0.3"/>
  <cols>
    <col min="2" max="2" width="12.5546875" bestFit="1" customWidth="1"/>
    <col min="3" max="3" width="32.44140625" bestFit="1" customWidth="1"/>
    <col min="4" max="4" width="15.33203125" bestFit="1" customWidth="1"/>
    <col min="5" max="5" width="17.109375" bestFit="1" customWidth="1"/>
  </cols>
  <sheetData>
    <row r="3" spans="2:5" ht="40.200000000000003" x14ac:dyDescent="0.8">
      <c r="B3" s="247" t="s">
        <v>252</v>
      </c>
      <c r="C3" s="247"/>
      <c r="D3" s="247"/>
      <c r="E3" s="247"/>
    </row>
    <row r="4" spans="2:5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5" ht="21" x14ac:dyDescent="0.3">
      <c r="B5" s="4"/>
      <c r="C5" s="4"/>
      <c r="D5" s="5"/>
      <c r="E5" s="6">
        <v>0</v>
      </c>
    </row>
    <row r="6" spans="2:5" ht="21" x14ac:dyDescent="0.4">
      <c r="B6" s="7">
        <v>45429</v>
      </c>
      <c r="C6" s="8" t="s">
        <v>33</v>
      </c>
      <c r="D6" s="22">
        <v>100000</v>
      </c>
      <c r="E6" s="23">
        <f>E5+D6</f>
        <v>100000</v>
      </c>
    </row>
    <row r="7" spans="2:5" ht="21" x14ac:dyDescent="0.4">
      <c r="B7" s="7"/>
      <c r="C7" s="157"/>
      <c r="D7" s="37">
        <v>0</v>
      </c>
      <c r="E7" s="23">
        <f t="shared" ref="E7:E40" si="0">E6+D7</f>
        <v>100000</v>
      </c>
    </row>
    <row r="8" spans="2:5" ht="21" x14ac:dyDescent="0.4">
      <c r="B8" s="7"/>
      <c r="C8" s="195"/>
      <c r="D8" s="37">
        <v>0</v>
      </c>
      <c r="E8" s="11">
        <f t="shared" si="0"/>
        <v>100000</v>
      </c>
    </row>
    <row r="9" spans="2:5" ht="21" x14ac:dyDescent="0.4">
      <c r="B9" s="43"/>
      <c r="C9" s="158"/>
      <c r="D9" s="43"/>
      <c r="E9" s="11">
        <f t="shared" si="0"/>
        <v>100000</v>
      </c>
    </row>
    <row r="10" spans="2:5" ht="21" x14ac:dyDescent="0.4">
      <c r="B10" s="43"/>
      <c r="C10" s="158"/>
      <c r="D10" s="43"/>
      <c r="E10" s="11">
        <f t="shared" si="0"/>
        <v>100000</v>
      </c>
    </row>
    <row r="11" spans="2:5" ht="21" x14ac:dyDescent="0.4">
      <c r="B11" s="43"/>
      <c r="C11" s="158"/>
      <c r="D11" s="43"/>
      <c r="E11" s="11">
        <f t="shared" si="0"/>
        <v>100000</v>
      </c>
    </row>
    <row r="12" spans="2:5" ht="21" x14ac:dyDescent="0.4">
      <c r="B12" s="43"/>
      <c r="C12" s="158"/>
      <c r="D12" s="43"/>
      <c r="E12" s="11">
        <f t="shared" si="0"/>
        <v>100000</v>
      </c>
    </row>
    <row r="13" spans="2:5" ht="21" x14ac:dyDescent="0.4">
      <c r="B13" s="43"/>
      <c r="C13" s="158"/>
      <c r="D13" s="43"/>
      <c r="E13" s="11">
        <f t="shared" si="0"/>
        <v>100000</v>
      </c>
    </row>
    <row r="14" spans="2:5" ht="21" x14ac:dyDescent="0.4">
      <c r="B14" s="43"/>
      <c r="C14" s="158"/>
      <c r="D14" s="43"/>
      <c r="E14" s="11">
        <f t="shared" si="0"/>
        <v>100000</v>
      </c>
    </row>
    <row r="15" spans="2:5" ht="21" x14ac:dyDescent="0.4">
      <c r="B15" s="43"/>
      <c r="C15" s="158"/>
      <c r="D15" s="43"/>
      <c r="E15" s="11">
        <f t="shared" si="0"/>
        <v>100000</v>
      </c>
    </row>
    <row r="16" spans="2:5" ht="21" x14ac:dyDescent="0.4">
      <c r="B16" s="43"/>
      <c r="C16" s="158"/>
      <c r="D16" s="43"/>
      <c r="E16" s="11">
        <f t="shared" si="0"/>
        <v>100000</v>
      </c>
    </row>
    <row r="17" spans="2:5" ht="21" x14ac:dyDescent="0.4">
      <c r="B17" s="43"/>
      <c r="C17" s="158"/>
      <c r="D17" s="43"/>
      <c r="E17" s="11">
        <f t="shared" si="0"/>
        <v>100000</v>
      </c>
    </row>
    <row r="18" spans="2:5" ht="21" x14ac:dyDescent="0.4">
      <c r="B18" s="43"/>
      <c r="C18" s="158"/>
      <c r="D18" s="43"/>
      <c r="E18" s="11">
        <f t="shared" si="0"/>
        <v>100000</v>
      </c>
    </row>
    <row r="19" spans="2:5" ht="21" x14ac:dyDescent="0.4">
      <c r="B19" s="43"/>
      <c r="C19" s="158"/>
      <c r="D19" s="43"/>
      <c r="E19" s="11">
        <f t="shared" si="0"/>
        <v>100000</v>
      </c>
    </row>
    <row r="20" spans="2:5" ht="21" x14ac:dyDescent="0.4">
      <c r="B20" s="43"/>
      <c r="C20" s="158"/>
      <c r="D20" s="43"/>
      <c r="E20" s="11">
        <f t="shared" si="0"/>
        <v>100000</v>
      </c>
    </row>
    <row r="21" spans="2:5" ht="21" x14ac:dyDescent="0.4">
      <c r="B21" s="43"/>
      <c r="C21" s="158"/>
      <c r="D21" s="43"/>
      <c r="E21" s="11">
        <f t="shared" si="0"/>
        <v>100000</v>
      </c>
    </row>
    <row r="22" spans="2:5" ht="21" x14ac:dyDescent="0.4">
      <c r="B22" s="43"/>
      <c r="C22" s="158"/>
      <c r="D22" s="43"/>
      <c r="E22" s="11">
        <f t="shared" si="0"/>
        <v>100000</v>
      </c>
    </row>
    <row r="23" spans="2:5" ht="21" x14ac:dyDescent="0.4">
      <c r="B23" s="43"/>
      <c r="C23" s="158"/>
      <c r="D23" s="43"/>
      <c r="E23" s="11">
        <f t="shared" si="0"/>
        <v>100000</v>
      </c>
    </row>
    <row r="24" spans="2:5" ht="21" x14ac:dyDescent="0.4">
      <c r="B24" s="43"/>
      <c r="C24" s="158"/>
      <c r="D24" s="43"/>
      <c r="E24" s="11">
        <f t="shared" si="0"/>
        <v>100000</v>
      </c>
    </row>
    <row r="25" spans="2:5" ht="21" x14ac:dyDescent="0.4">
      <c r="B25" s="43"/>
      <c r="C25" s="158"/>
      <c r="D25" s="43"/>
      <c r="E25" s="11">
        <f t="shared" si="0"/>
        <v>100000</v>
      </c>
    </row>
    <row r="26" spans="2:5" ht="21" x14ac:dyDescent="0.4">
      <c r="B26" s="43"/>
      <c r="C26" s="158"/>
      <c r="D26" s="43"/>
      <c r="E26" s="11">
        <f t="shared" si="0"/>
        <v>100000</v>
      </c>
    </row>
    <row r="27" spans="2:5" ht="21" x14ac:dyDescent="0.4">
      <c r="B27" s="43"/>
      <c r="C27" s="158"/>
      <c r="D27" s="43"/>
      <c r="E27" s="11">
        <f t="shared" si="0"/>
        <v>100000</v>
      </c>
    </row>
    <row r="28" spans="2:5" ht="21" x14ac:dyDescent="0.4">
      <c r="B28" s="43"/>
      <c r="C28" s="158"/>
      <c r="D28" s="43"/>
      <c r="E28" s="11">
        <f t="shared" si="0"/>
        <v>100000</v>
      </c>
    </row>
    <row r="29" spans="2:5" ht="21" x14ac:dyDescent="0.4">
      <c r="B29" s="43"/>
      <c r="C29" s="158"/>
      <c r="D29" s="43"/>
      <c r="E29" s="11">
        <f t="shared" si="0"/>
        <v>100000</v>
      </c>
    </row>
    <row r="30" spans="2:5" ht="21" x14ac:dyDescent="0.4">
      <c r="B30" s="43"/>
      <c r="C30" s="158"/>
      <c r="D30" s="43"/>
      <c r="E30" s="11">
        <f t="shared" si="0"/>
        <v>100000</v>
      </c>
    </row>
    <row r="31" spans="2:5" ht="21" x14ac:dyDescent="0.4">
      <c r="B31" s="43"/>
      <c r="C31" s="158"/>
      <c r="D31" s="43"/>
      <c r="E31" s="11">
        <f t="shared" si="0"/>
        <v>100000</v>
      </c>
    </row>
    <row r="32" spans="2:5" ht="21" x14ac:dyDescent="0.4">
      <c r="B32" s="43"/>
      <c r="C32" s="158"/>
      <c r="D32" s="43"/>
      <c r="E32" s="11">
        <f t="shared" si="0"/>
        <v>100000</v>
      </c>
    </row>
    <row r="33" spans="2:5" ht="21" x14ac:dyDescent="0.4">
      <c r="B33" s="43"/>
      <c r="C33" s="158"/>
      <c r="D33" s="43"/>
      <c r="E33" s="11">
        <f t="shared" si="0"/>
        <v>100000</v>
      </c>
    </row>
    <row r="34" spans="2:5" ht="21" x14ac:dyDescent="0.4">
      <c r="B34" s="43"/>
      <c r="C34" s="158"/>
      <c r="D34" s="43"/>
      <c r="E34" s="11">
        <f t="shared" si="0"/>
        <v>100000</v>
      </c>
    </row>
    <row r="35" spans="2:5" ht="21" x14ac:dyDescent="0.4">
      <c r="B35" s="43"/>
      <c r="C35" s="158"/>
      <c r="D35" s="43"/>
      <c r="E35" s="11">
        <f t="shared" si="0"/>
        <v>100000</v>
      </c>
    </row>
    <row r="36" spans="2:5" ht="21" x14ac:dyDescent="0.4">
      <c r="B36" s="43"/>
      <c r="C36" s="158"/>
      <c r="D36" s="43"/>
      <c r="E36" s="11">
        <f t="shared" si="0"/>
        <v>100000</v>
      </c>
    </row>
    <row r="37" spans="2:5" ht="21" x14ac:dyDescent="0.4">
      <c r="B37" s="43"/>
      <c r="C37" s="158"/>
      <c r="D37" s="43"/>
      <c r="E37" s="11">
        <f t="shared" si="0"/>
        <v>100000</v>
      </c>
    </row>
    <row r="38" spans="2:5" ht="21" x14ac:dyDescent="0.4">
      <c r="B38" s="43"/>
      <c r="C38" s="158"/>
      <c r="D38" s="43"/>
      <c r="E38" s="11">
        <f t="shared" si="0"/>
        <v>100000</v>
      </c>
    </row>
    <row r="39" spans="2:5" ht="21" x14ac:dyDescent="0.4">
      <c r="B39" s="43"/>
      <c r="C39" s="158"/>
      <c r="D39" s="43"/>
      <c r="E39" s="11">
        <f t="shared" si="0"/>
        <v>100000</v>
      </c>
    </row>
    <row r="40" spans="2:5" ht="21" x14ac:dyDescent="0.4">
      <c r="B40" s="43"/>
      <c r="C40" s="158"/>
      <c r="D40" s="43"/>
      <c r="E40" s="11">
        <f t="shared" si="0"/>
        <v>100000</v>
      </c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192"/>
  <sheetViews>
    <sheetView topLeftCell="A46" workbookViewId="0">
      <selection activeCell="D59" activeCellId="1" sqref="D58 D59"/>
    </sheetView>
  </sheetViews>
  <sheetFormatPr defaultRowHeight="14.4" x14ac:dyDescent="0.3"/>
  <cols>
    <col min="2" max="2" width="12.33203125" customWidth="1"/>
    <col min="3" max="3" width="38.109375" bestFit="1" customWidth="1"/>
    <col min="4" max="4" width="17.109375" bestFit="1" customWidth="1"/>
    <col min="5" max="5" width="21.6640625" customWidth="1"/>
    <col min="9" max="9" width="10.109375" bestFit="1" customWidth="1"/>
    <col min="10" max="10" width="26.21875" customWidth="1"/>
  </cols>
  <sheetData>
    <row r="3" spans="2:9" ht="40.200000000000003" x14ac:dyDescent="0.8">
      <c r="B3" s="247" t="s">
        <v>30</v>
      </c>
      <c r="C3" s="247"/>
      <c r="D3" s="247"/>
      <c r="E3" s="247"/>
    </row>
    <row r="4" spans="2:9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9" ht="21" hidden="1" x14ac:dyDescent="0.3">
      <c r="B5" s="4"/>
      <c r="C5" s="4"/>
      <c r="D5" s="5"/>
      <c r="E5" s="6">
        <v>0</v>
      </c>
    </row>
    <row r="6" spans="2:9" ht="21" x14ac:dyDescent="0.4">
      <c r="B6" s="7"/>
      <c r="C6" s="8" t="s">
        <v>33</v>
      </c>
      <c r="D6" s="22">
        <v>10000</v>
      </c>
      <c r="E6" s="23">
        <f>E5+D6</f>
        <v>10000</v>
      </c>
      <c r="G6">
        <f>_xlfn.DAYS(B33,B7)</f>
        <v>120</v>
      </c>
      <c r="I6" s="20"/>
    </row>
    <row r="7" spans="2:9" ht="21" x14ac:dyDescent="0.4">
      <c r="B7" s="7">
        <v>45126</v>
      </c>
      <c r="C7" s="157" t="s">
        <v>87</v>
      </c>
      <c r="D7" s="37">
        <v>40000</v>
      </c>
      <c r="E7" s="23">
        <f t="shared" ref="E7:E70" si="0">E6+D7</f>
        <v>50000</v>
      </c>
    </row>
    <row r="8" spans="2:9" ht="21" x14ac:dyDescent="0.4">
      <c r="B8" s="7">
        <v>45134</v>
      </c>
      <c r="C8" s="152" t="s">
        <v>112</v>
      </c>
      <c r="D8" s="37">
        <v>20000</v>
      </c>
      <c r="E8" s="11">
        <f t="shared" si="0"/>
        <v>70000</v>
      </c>
    </row>
    <row r="9" spans="2:9" ht="21" x14ac:dyDescent="0.4">
      <c r="B9" s="117">
        <v>45141</v>
      </c>
      <c r="C9" s="152" t="s">
        <v>66</v>
      </c>
      <c r="D9" s="11">
        <v>50000</v>
      </c>
      <c r="E9" s="11">
        <f t="shared" si="0"/>
        <v>120000</v>
      </c>
    </row>
    <row r="10" spans="2:9" ht="21" x14ac:dyDescent="0.4">
      <c r="B10" s="117">
        <v>45144</v>
      </c>
      <c r="C10" s="152" t="s">
        <v>76</v>
      </c>
      <c r="D10" s="11">
        <v>20000</v>
      </c>
      <c r="E10" s="11">
        <f t="shared" si="0"/>
        <v>140000</v>
      </c>
    </row>
    <row r="11" spans="2:9" ht="21" x14ac:dyDescent="0.4">
      <c r="B11" s="117">
        <v>45148</v>
      </c>
      <c r="C11" s="151" t="s">
        <v>108</v>
      </c>
      <c r="D11" s="11">
        <v>80000</v>
      </c>
      <c r="E11" s="11">
        <f t="shared" si="0"/>
        <v>220000</v>
      </c>
    </row>
    <row r="12" spans="2:9" ht="21" x14ac:dyDescent="0.4">
      <c r="B12" s="117">
        <v>45155</v>
      </c>
      <c r="C12" s="152" t="s">
        <v>97</v>
      </c>
      <c r="D12" s="11">
        <v>70000</v>
      </c>
      <c r="E12" s="11">
        <f t="shared" si="0"/>
        <v>290000</v>
      </c>
    </row>
    <row r="13" spans="2:9" ht="21" x14ac:dyDescent="0.4">
      <c r="B13" s="117">
        <v>45162</v>
      </c>
      <c r="C13" s="152" t="s">
        <v>99</v>
      </c>
      <c r="D13" s="11">
        <v>66000</v>
      </c>
      <c r="E13" s="11">
        <f t="shared" si="0"/>
        <v>356000</v>
      </c>
    </row>
    <row r="14" spans="2:9" ht="21" x14ac:dyDescent="0.4">
      <c r="B14" s="117">
        <v>45167</v>
      </c>
      <c r="C14" s="152" t="s">
        <v>103</v>
      </c>
      <c r="D14" s="11">
        <v>25000</v>
      </c>
      <c r="E14" s="11">
        <f t="shared" si="0"/>
        <v>381000</v>
      </c>
    </row>
    <row r="15" spans="2:9" ht="21" x14ac:dyDescent="0.4">
      <c r="B15" s="117">
        <v>45167</v>
      </c>
      <c r="C15" s="152" t="s">
        <v>104</v>
      </c>
      <c r="D15" s="11">
        <v>5600</v>
      </c>
      <c r="E15" s="11">
        <f t="shared" si="0"/>
        <v>386600</v>
      </c>
    </row>
    <row r="16" spans="2:9" ht="21" x14ac:dyDescent="0.4">
      <c r="B16" s="117">
        <v>45169</v>
      </c>
      <c r="C16" s="152" t="s">
        <v>113</v>
      </c>
      <c r="D16" s="11">
        <v>45000</v>
      </c>
      <c r="E16" s="11">
        <f t="shared" si="0"/>
        <v>431600</v>
      </c>
    </row>
    <row r="17" spans="2:10" ht="21" x14ac:dyDescent="0.4">
      <c r="B17" s="117">
        <v>45176</v>
      </c>
      <c r="C17" s="152" t="s">
        <v>112</v>
      </c>
      <c r="D17" s="11">
        <v>30000</v>
      </c>
      <c r="E17" s="11">
        <f t="shared" si="0"/>
        <v>461600</v>
      </c>
    </row>
    <row r="18" spans="2:10" ht="21.6" thickBot="1" x14ac:dyDescent="0.45">
      <c r="B18" s="194">
        <v>45183</v>
      </c>
      <c r="C18" s="195" t="s">
        <v>112</v>
      </c>
      <c r="D18" s="196">
        <v>45000</v>
      </c>
      <c r="E18" s="196">
        <f t="shared" si="0"/>
        <v>506600</v>
      </c>
    </row>
    <row r="19" spans="2:10" ht="21" x14ac:dyDescent="0.4">
      <c r="B19" s="200">
        <v>45185</v>
      </c>
      <c r="C19" s="201" t="s">
        <v>150</v>
      </c>
      <c r="D19" s="202">
        <v>20000</v>
      </c>
      <c r="E19" s="203">
        <f t="shared" si="0"/>
        <v>526600</v>
      </c>
      <c r="F19" t="s">
        <v>151</v>
      </c>
      <c r="H19" s="248" t="s">
        <v>214</v>
      </c>
      <c r="I19" s="249"/>
      <c r="J19" s="250"/>
    </row>
    <row r="20" spans="2:10" ht="21" x14ac:dyDescent="0.4">
      <c r="B20" s="204">
        <v>45189</v>
      </c>
      <c r="C20" s="152" t="s">
        <v>152</v>
      </c>
      <c r="D20" s="11">
        <v>1000</v>
      </c>
      <c r="E20" s="205">
        <f t="shared" si="0"/>
        <v>527600</v>
      </c>
      <c r="H20" s="251"/>
      <c r="I20" s="252"/>
      <c r="J20" s="253"/>
    </row>
    <row r="21" spans="2:10" ht="21.6" thickBot="1" x14ac:dyDescent="0.45">
      <c r="B21" s="206">
        <v>45189</v>
      </c>
      <c r="C21" s="207" t="s">
        <v>112</v>
      </c>
      <c r="D21" s="208">
        <v>79000</v>
      </c>
      <c r="E21" s="209">
        <f t="shared" si="0"/>
        <v>606600</v>
      </c>
      <c r="H21" s="254"/>
      <c r="I21" s="255"/>
      <c r="J21" s="256"/>
    </row>
    <row r="22" spans="2:10" ht="21" x14ac:dyDescent="0.4">
      <c r="B22" s="197">
        <v>45197</v>
      </c>
      <c r="C22" s="198" t="s">
        <v>112</v>
      </c>
      <c r="D22" s="199">
        <v>68500</v>
      </c>
      <c r="E22" s="199">
        <f t="shared" si="0"/>
        <v>675100</v>
      </c>
    </row>
    <row r="23" spans="2:10" ht="21" x14ac:dyDescent="0.4">
      <c r="B23" s="117">
        <v>45204</v>
      </c>
      <c r="C23" s="152" t="s">
        <v>112</v>
      </c>
      <c r="D23" s="11">
        <v>90000</v>
      </c>
      <c r="E23" s="11">
        <f t="shared" si="0"/>
        <v>765100</v>
      </c>
    </row>
    <row r="24" spans="2:10" ht="21" x14ac:dyDescent="0.4">
      <c r="B24" s="117">
        <v>45209</v>
      </c>
      <c r="C24" s="158" t="s">
        <v>180</v>
      </c>
      <c r="D24" s="11">
        <v>100000</v>
      </c>
      <c r="E24" s="11">
        <f t="shared" si="0"/>
        <v>865100</v>
      </c>
    </row>
    <row r="25" spans="2:10" ht="21" x14ac:dyDescent="0.4">
      <c r="B25" s="117">
        <v>45209</v>
      </c>
      <c r="C25" s="158" t="s">
        <v>172</v>
      </c>
      <c r="D25" s="11">
        <v>15000</v>
      </c>
      <c r="E25" s="11">
        <f t="shared" si="0"/>
        <v>880100</v>
      </c>
    </row>
    <row r="26" spans="2:10" ht="21.6" thickBot="1" x14ac:dyDescent="0.45">
      <c r="B26" s="194">
        <v>45211</v>
      </c>
      <c r="C26" s="210" t="s">
        <v>173</v>
      </c>
      <c r="D26" s="196">
        <v>100000</v>
      </c>
      <c r="E26" s="196">
        <f t="shared" si="0"/>
        <v>980100</v>
      </c>
    </row>
    <row r="27" spans="2:10" ht="21" x14ac:dyDescent="0.4">
      <c r="B27" s="200">
        <v>45217</v>
      </c>
      <c r="C27" s="211" t="s">
        <v>181</v>
      </c>
      <c r="D27" s="202">
        <v>3000</v>
      </c>
      <c r="E27" s="203">
        <f t="shared" si="0"/>
        <v>983100</v>
      </c>
      <c r="H27" s="248" t="s">
        <v>215</v>
      </c>
      <c r="I27" s="249"/>
      <c r="J27" s="250"/>
    </row>
    <row r="28" spans="2:10" ht="21" x14ac:dyDescent="0.4">
      <c r="B28" s="204">
        <v>45217</v>
      </c>
      <c r="C28" s="158" t="s">
        <v>181</v>
      </c>
      <c r="D28" s="11">
        <v>120000</v>
      </c>
      <c r="E28" s="205">
        <f t="shared" si="0"/>
        <v>1103100</v>
      </c>
      <c r="H28" s="251"/>
      <c r="I28" s="252"/>
      <c r="J28" s="253"/>
    </row>
    <row r="29" spans="2:10" ht="21.6" thickBot="1" x14ac:dyDescent="0.45">
      <c r="B29" s="206">
        <v>45217</v>
      </c>
      <c r="C29" s="212" t="s">
        <v>181</v>
      </c>
      <c r="D29" s="208">
        <v>27000</v>
      </c>
      <c r="E29" s="209">
        <f t="shared" si="0"/>
        <v>1130100</v>
      </c>
      <c r="H29" s="254"/>
      <c r="I29" s="255"/>
      <c r="J29" s="256"/>
    </row>
    <row r="30" spans="2:10" ht="21" x14ac:dyDescent="0.4">
      <c r="B30" s="197">
        <v>45225</v>
      </c>
      <c r="C30" s="198" t="s">
        <v>112</v>
      </c>
      <c r="D30" s="199">
        <v>90000</v>
      </c>
      <c r="E30" s="199">
        <f t="shared" si="0"/>
        <v>1220100</v>
      </c>
    </row>
    <row r="31" spans="2:10" ht="21" x14ac:dyDescent="0.4">
      <c r="B31" s="117">
        <v>45232</v>
      </c>
      <c r="C31" s="152" t="s">
        <v>112</v>
      </c>
      <c r="D31" s="11">
        <v>95000</v>
      </c>
      <c r="E31" s="11">
        <f t="shared" si="0"/>
        <v>1315100</v>
      </c>
    </row>
    <row r="32" spans="2:10" ht="21" x14ac:dyDescent="0.4">
      <c r="B32" s="117">
        <v>45239</v>
      </c>
      <c r="C32" s="152" t="s">
        <v>112</v>
      </c>
      <c r="D32" s="11">
        <v>80000</v>
      </c>
      <c r="E32" s="11">
        <f t="shared" si="0"/>
        <v>1395100</v>
      </c>
    </row>
    <row r="33" spans="2:5" ht="21" x14ac:dyDescent="0.4">
      <c r="B33" s="117">
        <v>45246</v>
      </c>
      <c r="C33" s="152" t="s">
        <v>112</v>
      </c>
      <c r="D33" s="11">
        <v>100000</v>
      </c>
      <c r="E33" s="11">
        <f t="shared" si="0"/>
        <v>1495100</v>
      </c>
    </row>
    <row r="34" spans="2:5" ht="21" x14ac:dyDescent="0.4">
      <c r="B34" s="117">
        <v>45253</v>
      </c>
      <c r="C34" s="152" t="s">
        <v>112</v>
      </c>
      <c r="D34" s="11">
        <v>70000</v>
      </c>
      <c r="E34" s="11">
        <f t="shared" si="0"/>
        <v>1565100</v>
      </c>
    </row>
    <row r="35" spans="2:5" ht="21" x14ac:dyDescent="0.4">
      <c r="B35" s="117">
        <v>45260</v>
      </c>
      <c r="C35" s="152" t="s">
        <v>112</v>
      </c>
      <c r="D35" s="11">
        <v>100000</v>
      </c>
      <c r="E35" s="11">
        <f t="shared" si="0"/>
        <v>1665100</v>
      </c>
    </row>
    <row r="36" spans="2:5" ht="21" x14ac:dyDescent="0.4">
      <c r="B36" s="117">
        <v>45267</v>
      </c>
      <c r="C36" s="152" t="s">
        <v>112</v>
      </c>
      <c r="D36" s="11">
        <v>65000</v>
      </c>
      <c r="E36" s="11">
        <f t="shared" si="0"/>
        <v>1730100</v>
      </c>
    </row>
    <row r="37" spans="2:5" ht="21" x14ac:dyDescent="0.4">
      <c r="B37" s="117">
        <v>45274</v>
      </c>
      <c r="C37" s="152" t="s">
        <v>112</v>
      </c>
      <c r="D37" s="11">
        <v>20000</v>
      </c>
      <c r="E37" s="11">
        <f t="shared" si="0"/>
        <v>1750100</v>
      </c>
    </row>
    <row r="38" spans="2:5" ht="21" x14ac:dyDescent="0.4">
      <c r="B38" s="117">
        <v>45274</v>
      </c>
      <c r="C38" s="158" t="s">
        <v>230</v>
      </c>
      <c r="D38" s="11">
        <v>2200</v>
      </c>
      <c r="E38" s="11">
        <f t="shared" si="0"/>
        <v>1752300</v>
      </c>
    </row>
    <row r="39" spans="2:5" ht="21" x14ac:dyDescent="0.4">
      <c r="B39" s="117">
        <v>45275</v>
      </c>
      <c r="C39" s="158"/>
      <c r="D39" s="11">
        <v>20000</v>
      </c>
      <c r="E39" s="11">
        <f t="shared" si="0"/>
        <v>1772300</v>
      </c>
    </row>
    <row r="40" spans="2:5" ht="21" x14ac:dyDescent="0.4">
      <c r="B40" s="117">
        <v>45276</v>
      </c>
      <c r="C40" s="158"/>
      <c r="D40" s="11">
        <v>35000</v>
      </c>
      <c r="E40" s="11">
        <f t="shared" si="0"/>
        <v>1807300</v>
      </c>
    </row>
    <row r="41" spans="2:5" ht="21" x14ac:dyDescent="0.4">
      <c r="B41" s="117">
        <v>45281</v>
      </c>
      <c r="C41" s="152" t="s">
        <v>112</v>
      </c>
      <c r="D41" s="11">
        <v>55000</v>
      </c>
      <c r="E41" s="11">
        <f t="shared" si="0"/>
        <v>1862300</v>
      </c>
    </row>
    <row r="42" spans="2:5" ht="21" x14ac:dyDescent="0.4">
      <c r="B42" s="117">
        <v>45288</v>
      </c>
      <c r="C42" s="152" t="s">
        <v>112</v>
      </c>
      <c r="D42" s="11">
        <v>95000</v>
      </c>
      <c r="E42" s="11">
        <f t="shared" si="0"/>
        <v>1957300</v>
      </c>
    </row>
    <row r="43" spans="2:5" ht="21" x14ac:dyDescent="0.4">
      <c r="B43" s="117">
        <v>45295</v>
      </c>
      <c r="C43" s="152" t="s">
        <v>112</v>
      </c>
      <c r="D43" s="11">
        <v>110000</v>
      </c>
      <c r="E43" s="11">
        <f t="shared" si="0"/>
        <v>2067300</v>
      </c>
    </row>
    <row r="44" spans="2:5" ht="21" x14ac:dyDescent="0.4">
      <c r="B44" s="117">
        <v>45302</v>
      </c>
      <c r="C44" s="152" t="s">
        <v>112</v>
      </c>
      <c r="D44" s="11">
        <v>100000</v>
      </c>
      <c r="E44" s="11">
        <f t="shared" si="0"/>
        <v>2167300</v>
      </c>
    </row>
    <row r="45" spans="2:5" ht="21" x14ac:dyDescent="0.4">
      <c r="B45" s="117">
        <v>45309</v>
      </c>
      <c r="C45" s="152" t="s">
        <v>112</v>
      </c>
      <c r="D45" s="11">
        <v>75000</v>
      </c>
      <c r="E45" s="11">
        <f t="shared" si="0"/>
        <v>2242300</v>
      </c>
    </row>
    <row r="46" spans="2:5" ht="21" x14ac:dyDescent="0.4">
      <c r="B46" s="117">
        <v>45316</v>
      </c>
      <c r="C46" s="152" t="s">
        <v>231</v>
      </c>
      <c r="D46" s="11">
        <v>100000</v>
      </c>
      <c r="E46" s="11">
        <f t="shared" si="0"/>
        <v>2342300</v>
      </c>
    </row>
    <row r="47" spans="2:5" ht="21" x14ac:dyDescent="0.4">
      <c r="B47" s="117">
        <v>45323</v>
      </c>
      <c r="C47" s="152" t="s">
        <v>112</v>
      </c>
      <c r="D47" s="11"/>
      <c r="E47" s="11">
        <f t="shared" si="0"/>
        <v>2342300</v>
      </c>
    </row>
    <row r="48" spans="2:5" ht="21" x14ac:dyDescent="0.4">
      <c r="B48" s="117">
        <v>45330</v>
      </c>
      <c r="C48" s="152" t="s">
        <v>112</v>
      </c>
      <c r="D48" s="11">
        <v>60000</v>
      </c>
      <c r="E48" s="11">
        <f t="shared" si="0"/>
        <v>2402300</v>
      </c>
    </row>
    <row r="49" spans="2:9" ht="21" x14ac:dyDescent="0.4">
      <c r="B49" s="117">
        <v>45335</v>
      </c>
      <c r="C49" s="103"/>
      <c r="D49" s="11">
        <v>20000</v>
      </c>
      <c r="E49" s="11">
        <f t="shared" si="0"/>
        <v>2422300</v>
      </c>
    </row>
    <row r="50" spans="2:9" ht="21" x14ac:dyDescent="0.4">
      <c r="B50" s="117">
        <v>45337</v>
      </c>
      <c r="C50" s="152" t="s">
        <v>112</v>
      </c>
      <c r="D50" s="11">
        <v>75000</v>
      </c>
      <c r="E50" s="11">
        <f t="shared" si="0"/>
        <v>2497300</v>
      </c>
    </row>
    <row r="51" spans="2:9" ht="21" x14ac:dyDescent="0.4">
      <c r="B51" s="117">
        <v>45344</v>
      </c>
      <c r="C51" s="152" t="s">
        <v>112</v>
      </c>
      <c r="D51" s="11">
        <v>90000</v>
      </c>
      <c r="E51" s="11">
        <f t="shared" si="0"/>
        <v>2587300</v>
      </c>
    </row>
    <row r="52" spans="2:9" ht="21" x14ac:dyDescent="0.4">
      <c r="B52" s="117">
        <v>45351</v>
      </c>
      <c r="C52" s="152" t="s">
        <v>112</v>
      </c>
      <c r="D52" s="11">
        <v>80000</v>
      </c>
      <c r="E52" s="11">
        <f t="shared" si="0"/>
        <v>2667300</v>
      </c>
    </row>
    <row r="53" spans="2:9" ht="21" x14ac:dyDescent="0.4">
      <c r="B53" s="117">
        <v>45358</v>
      </c>
      <c r="C53" s="152" t="s">
        <v>112</v>
      </c>
      <c r="D53" s="11">
        <v>60000</v>
      </c>
      <c r="E53" s="11">
        <f t="shared" si="0"/>
        <v>2727300</v>
      </c>
    </row>
    <row r="54" spans="2:9" ht="21" x14ac:dyDescent="0.4">
      <c r="B54" s="117">
        <v>45365</v>
      </c>
      <c r="C54" s="152" t="s">
        <v>112</v>
      </c>
      <c r="D54" s="11">
        <v>40000</v>
      </c>
      <c r="E54" s="11">
        <f t="shared" si="0"/>
        <v>2767300</v>
      </c>
    </row>
    <row r="55" spans="2:9" ht="21" x14ac:dyDescent="0.4">
      <c r="B55" s="117">
        <v>45367</v>
      </c>
      <c r="C55" s="103" t="s">
        <v>168</v>
      </c>
      <c r="D55" s="11">
        <v>15000</v>
      </c>
      <c r="E55" s="11">
        <f t="shared" si="0"/>
        <v>2782300</v>
      </c>
    </row>
    <row r="56" spans="2:9" ht="21" x14ac:dyDescent="0.4">
      <c r="B56" s="117">
        <v>45372</v>
      </c>
      <c r="C56" s="152" t="s">
        <v>112</v>
      </c>
      <c r="D56" s="11">
        <v>40000</v>
      </c>
      <c r="E56" s="11">
        <f t="shared" si="0"/>
        <v>2822300</v>
      </c>
    </row>
    <row r="57" spans="2:9" ht="21" x14ac:dyDescent="0.4">
      <c r="B57" s="117">
        <v>45379</v>
      </c>
      <c r="C57" s="152" t="s">
        <v>112</v>
      </c>
      <c r="D57" s="11">
        <v>40000</v>
      </c>
      <c r="E57" s="11">
        <f t="shared" si="0"/>
        <v>2862300</v>
      </c>
    </row>
    <row r="58" spans="2:9" ht="21" x14ac:dyDescent="0.4">
      <c r="B58" s="117">
        <v>45386</v>
      </c>
      <c r="C58" s="152" t="s">
        <v>112</v>
      </c>
      <c r="D58" s="11">
        <v>25000</v>
      </c>
      <c r="E58" s="11">
        <f t="shared" si="0"/>
        <v>2887300</v>
      </c>
    </row>
    <row r="59" spans="2:9" ht="21" x14ac:dyDescent="0.4">
      <c r="B59" s="117">
        <v>45392</v>
      </c>
      <c r="C59" s="103" t="s">
        <v>232</v>
      </c>
      <c r="D59" s="11">
        <v>30000</v>
      </c>
      <c r="E59" s="11">
        <f t="shared" si="0"/>
        <v>2917300</v>
      </c>
    </row>
    <row r="60" spans="2:9" ht="21" x14ac:dyDescent="0.4">
      <c r="B60" s="117">
        <v>45421</v>
      </c>
      <c r="C60" s="152" t="s">
        <v>112</v>
      </c>
      <c r="D60" s="11">
        <v>15000</v>
      </c>
      <c r="E60" s="11">
        <f t="shared" si="0"/>
        <v>2932300</v>
      </c>
    </row>
    <row r="61" spans="2:9" ht="21" x14ac:dyDescent="0.4">
      <c r="B61" s="117">
        <v>45428</v>
      </c>
      <c r="C61" s="152" t="s">
        <v>253</v>
      </c>
      <c r="D61" s="11">
        <v>38000</v>
      </c>
      <c r="E61" s="11">
        <f t="shared" si="0"/>
        <v>2970300</v>
      </c>
      <c r="G61" s="257" t="s">
        <v>254</v>
      </c>
      <c r="H61" s="257"/>
      <c r="I61" s="257"/>
    </row>
    <row r="62" spans="2:9" ht="21" x14ac:dyDescent="0.4">
      <c r="B62" s="43"/>
      <c r="C62" s="103"/>
      <c r="D62" s="11"/>
      <c r="E62" s="11">
        <f t="shared" si="0"/>
        <v>2970300</v>
      </c>
    </row>
    <row r="63" spans="2:9" ht="21" x14ac:dyDescent="0.4">
      <c r="B63" s="43"/>
      <c r="C63" s="103"/>
      <c r="D63" s="11"/>
      <c r="E63" s="11">
        <f t="shared" si="0"/>
        <v>2970300</v>
      </c>
    </row>
    <row r="64" spans="2:9" ht="21" x14ac:dyDescent="0.4">
      <c r="B64" s="43"/>
      <c r="C64" s="103"/>
      <c r="D64" s="11"/>
      <c r="E64" s="11">
        <f t="shared" si="0"/>
        <v>2970300</v>
      </c>
    </row>
    <row r="65" spans="2:5" ht="21" x14ac:dyDescent="0.4">
      <c r="B65" s="43"/>
      <c r="C65" s="103"/>
      <c r="D65" s="11"/>
      <c r="E65" s="11">
        <f t="shared" si="0"/>
        <v>2970300</v>
      </c>
    </row>
    <row r="66" spans="2:5" ht="21" x14ac:dyDescent="0.4">
      <c r="B66" s="43"/>
      <c r="C66" s="103"/>
      <c r="D66" s="11"/>
      <c r="E66" s="11">
        <f t="shared" si="0"/>
        <v>2970300</v>
      </c>
    </row>
    <row r="67" spans="2:5" ht="21" x14ac:dyDescent="0.4">
      <c r="B67" s="43"/>
      <c r="C67" s="103"/>
      <c r="D67" s="11"/>
      <c r="E67" s="11">
        <f t="shared" si="0"/>
        <v>2970300</v>
      </c>
    </row>
    <row r="68" spans="2:5" ht="21" x14ac:dyDescent="0.4">
      <c r="B68" s="43"/>
      <c r="C68" s="103"/>
      <c r="D68" s="11"/>
      <c r="E68" s="11">
        <f t="shared" si="0"/>
        <v>2970300</v>
      </c>
    </row>
    <row r="69" spans="2:5" ht="21" x14ac:dyDescent="0.4">
      <c r="B69" s="43"/>
      <c r="C69" s="103"/>
      <c r="D69" s="11"/>
      <c r="E69" s="11">
        <f t="shared" si="0"/>
        <v>2970300</v>
      </c>
    </row>
    <row r="70" spans="2:5" ht="21" x14ac:dyDescent="0.4">
      <c r="B70" s="43"/>
      <c r="C70" s="103"/>
      <c r="D70" s="11"/>
      <c r="E70" s="11">
        <f t="shared" si="0"/>
        <v>2970300</v>
      </c>
    </row>
    <row r="71" spans="2:5" ht="21" x14ac:dyDescent="0.4">
      <c r="B71" s="1"/>
      <c r="C71" s="103"/>
      <c r="D71" s="11"/>
      <c r="E71" s="11">
        <f t="shared" ref="E71:E134" si="1">E70+D71</f>
        <v>2970300</v>
      </c>
    </row>
    <row r="72" spans="2:5" ht="21" x14ac:dyDescent="0.4">
      <c r="B72" s="1"/>
      <c r="C72" s="103"/>
      <c r="D72" s="11"/>
      <c r="E72" s="11">
        <f t="shared" si="1"/>
        <v>2970300</v>
      </c>
    </row>
    <row r="73" spans="2:5" ht="21" x14ac:dyDescent="0.4">
      <c r="B73" s="1"/>
      <c r="C73" s="103"/>
      <c r="D73" s="11"/>
      <c r="E73" s="11">
        <f t="shared" si="1"/>
        <v>2970300</v>
      </c>
    </row>
    <row r="74" spans="2:5" ht="21" x14ac:dyDescent="0.4">
      <c r="B74" s="1"/>
      <c r="C74" s="103"/>
      <c r="D74" s="11"/>
      <c r="E74" s="11">
        <f t="shared" si="1"/>
        <v>2970300</v>
      </c>
    </row>
    <row r="75" spans="2:5" ht="21" x14ac:dyDescent="0.4">
      <c r="B75" s="1"/>
      <c r="C75" s="103"/>
      <c r="D75" s="11"/>
      <c r="E75" s="11">
        <f t="shared" si="1"/>
        <v>2970300</v>
      </c>
    </row>
    <row r="76" spans="2:5" ht="21" x14ac:dyDescent="0.4">
      <c r="B76" s="1"/>
      <c r="C76" s="103"/>
      <c r="D76" s="11"/>
      <c r="E76" s="11">
        <f t="shared" si="1"/>
        <v>2970300</v>
      </c>
    </row>
    <row r="77" spans="2:5" ht="21" x14ac:dyDescent="0.4">
      <c r="B77" s="1"/>
      <c r="C77" s="103"/>
      <c r="D77" s="11"/>
      <c r="E77" s="11">
        <f t="shared" si="1"/>
        <v>2970300</v>
      </c>
    </row>
    <row r="78" spans="2:5" ht="21" x14ac:dyDescent="0.4">
      <c r="B78" s="1"/>
      <c r="C78" s="103"/>
      <c r="D78" s="11"/>
      <c r="E78" s="11">
        <f t="shared" si="1"/>
        <v>2970300</v>
      </c>
    </row>
    <row r="79" spans="2:5" ht="21" x14ac:dyDescent="0.4">
      <c r="B79" s="1"/>
      <c r="C79" s="103"/>
      <c r="D79" s="11"/>
      <c r="E79" s="11">
        <f t="shared" si="1"/>
        <v>2970300</v>
      </c>
    </row>
    <row r="80" spans="2:5" ht="21" x14ac:dyDescent="0.4">
      <c r="B80" s="1"/>
      <c r="C80" s="103"/>
      <c r="D80" s="11"/>
      <c r="E80" s="11">
        <f t="shared" si="1"/>
        <v>2970300</v>
      </c>
    </row>
    <row r="81" spans="2:5" ht="21" x14ac:dyDescent="0.4">
      <c r="B81" s="1"/>
      <c r="C81" s="103"/>
      <c r="D81" s="11"/>
      <c r="E81" s="11">
        <f t="shared" si="1"/>
        <v>2970300</v>
      </c>
    </row>
    <row r="82" spans="2:5" ht="21" x14ac:dyDescent="0.4">
      <c r="B82" s="1"/>
      <c r="C82" s="103"/>
      <c r="D82" s="11"/>
      <c r="E82" s="11">
        <f t="shared" si="1"/>
        <v>2970300</v>
      </c>
    </row>
    <row r="83" spans="2:5" ht="21" x14ac:dyDescent="0.4">
      <c r="B83" s="1"/>
      <c r="C83" s="103"/>
      <c r="D83" s="11"/>
      <c r="E83" s="11">
        <f t="shared" si="1"/>
        <v>2970300</v>
      </c>
    </row>
    <row r="84" spans="2:5" ht="21" x14ac:dyDescent="0.4">
      <c r="B84" s="1"/>
      <c r="C84" s="103"/>
      <c r="D84" s="11"/>
      <c r="E84" s="11">
        <f t="shared" si="1"/>
        <v>2970300</v>
      </c>
    </row>
    <row r="85" spans="2:5" ht="21" x14ac:dyDescent="0.4">
      <c r="B85" s="1"/>
      <c r="C85" s="103"/>
      <c r="D85" s="11"/>
      <c r="E85" s="11">
        <f t="shared" si="1"/>
        <v>2970300</v>
      </c>
    </row>
    <row r="86" spans="2:5" ht="21" x14ac:dyDescent="0.4">
      <c r="B86" s="1"/>
      <c r="C86" s="103"/>
      <c r="D86" s="11"/>
      <c r="E86" s="11">
        <f t="shared" si="1"/>
        <v>2970300</v>
      </c>
    </row>
    <row r="87" spans="2:5" ht="21" x14ac:dyDescent="0.4">
      <c r="B87" s="1"/>
      <c r="C87" s="103"/>
      <c r="D87" s="11"/>
      <c r="E87" s="11">
        <f t="shared" si="1"/>
        <v>2970300</v>
      </c>
    </row>
    <row r="88" spans="2:5" ht="21" x14ac:dyDescent="0.4">
      <c r="B88" s="1"/>
      <c r="C88" s="103"/>
      <c r="D88" s="11"/>
      <c r="E88" s="11">
        <f t="shared" si="1"/>
        <v>2970300</v>
      </c>
    </row>
    <row r="89" spans="2:5" ht="21" x14ac:dyDescent="0.4">
      <c r="B89" s="1"/>
      <c r="C89" s="103"/>
      <c r="D89" s="11"/>
      <c r="E89" s="11">
        <f t="shared" si="1"/>
        <v>2970300</v>
      </c>
    </row>
    <row r="90" spans="2:5" ht="21" x14ac:dyDescent="0.4">
      <c r="B90" s="1"/>
      <c r="C90" s="103"/>
      <c r="D90" s="11"/>
      <c r="E90" s="11">
        <f t="shared" si="1"/>
        <v>2970300</v>
      </c>
    </row>
    <row r="91" spans="2:5" ht="21" x14ac:dyDescent="0.4">
      <c r="B91" s="1"/>
      <c r="C91" s="103"/>
      <c r="D91" s="11"/>
      <c r="E91" s="11">
        <f t="shared" si="1"/>
        <v>2970300</v>
      </c>
    </row>
    <row r="92" spans="2:5" ht="21" x14ac:dyDescent="0.4">
      <c r="B92" s="1"/>
      <c r="C92" s="103"/>
      <c r="D92" s="11"/>
      <c r="E92" s="11">
        <f t="shared" si="1"/>
        <v>2970300</v>
      </c>
    </row>
    <row r="93" spans="2:5" ht="21" x14ac:dyDescent="0.4">
      <c r="B93" s="1"/>
      <c r="C93" s="103"/>
      <c r="D93" s="11"/>
      <c r="E93" s="11">
        <f t="shared" si="1"/>
        <v>2970300</v>
      </c>
    </row>
    <row r="94" spans="2:5" ht="21" x14ac:dyDescent="0.4">
      <c r="B94" s="1"/>
      <c r="C94" s="103"/>
      <c r="D94" s="11"/>
      <c r="E94" s="11">
        <f t="shared" si="1"/>
        <v>2970300</v>
      </c>
    </row>
    <row r="95" spans="2:5" ht="21" x14ac:dyDescent="0.4">
      <c r="B95" s="1"/>
      <c r="C95" s="103"/>
      <c r="D95" s="11"/>
      <c r="E95" s="11">
        <f t="shared" si="1"/>
        <v>2970300</v>
      </c>
    </row>
    <row r="96" spans="2:5" ht="21" x14ac:dyDescent="0.4">
      <c r="B96" s="1"/>
      <c r="C96" s="103"/>
      <c r="D96" s="11"/>
      <c r="E96" s="11">
        <f t="shared" si="1"/>
        <v>2970300</v>
      </c>
    </row>
    <row r="97" spans="2:5" ht="21" x14ac:dyDescent="0.4">
      <c r="B97" s="1"/>
      <c r="C97" s="103"/>
      <c r="D97" s="11"/>
      <c r="E97" s="11">
        <f t="shared" si="1"/>
        <v>2970300</v>
      </c>
    </row>
    <row r="98" spans="2:5" ht="21" x14ac:dyDescent="0.4">
      <c r="B98" s="1"/>
      <c r="C98" s="103"/>
      <c r="D98" s="11"/>
      <c r="E98" s="11">
        <f t="shared" si="1"/>
        <v>2970300</v>
      </c>
    </row>
    <row r="99" spans="2:5" ht="21" x14ac:dyDescent="0.4">
      <c r="B99" s="1"/>
      <c r="C99" s="103"/>
      <c r="D99" s="11"/>
      <c r="E99" s="11">
        <f t="shared" si="1"/>
        <v>2970300</v>
      </c>
    </row>
    <row r="100" spans="2:5" ht="21" x14ac:dyDescent="0.4">
      <c r="B100" s="1"/>
      <c r="C100" s="103"/>
      <c r="D100" s="11"/>
      <c r="E100" s="11">
        <f t="shared" si="1"/>
        <v>2970300</v>
      </c>
    </row>
    <row r="101" spans="2:5" ht="21" x14ac:dyDescent="0.4">
      <c r="B101" s="1"/>
      <c r="C101" s="103"/>
      <c r="D101" s="11"/>
      <c r="E101" s="11">
        <f t="shared" si="1"/>
        <v>2970300</v>
      </c>
    </row>
    <row r="102" spans="2:5" ht="21" x14ac:dyDescent="0.4">
      <c r="B102" s="1"/>
      <c r="C102" s="103"/>
      <c r="D102" s="11"/>
      <c r="E102" s="11">
        <f t="shared" si="1"/>
        <v>2970300</v>
      </c>
    </row>
    <row r="103" spans="2:5" ht="21" x14ac:dyDescent="0.4">
      <c r="B103" s="1"/>
      <c r="C103" s="103"/>
      <c r="D103" s="11"/>
      <c r="E103" s="11">
        <f t="shared" si="1"/>
        <v>2970300</v>
      </c>
    </row>
    <row r="104" spans="2:5" ht="21" x14ac:dyDescent="0.4">
      <c r="B104" s="1"/>
      <c r="C104" s="103"/>
      <c r="D104" s="11"/>
      <c r="E104" s="11">
        <f t="shared" si="1"/>
        <v>2970300</v>
      </c>
    </row>
    <row r="105" spans="2:5" ht="21" x14ac:dyDescent="0.4">
      <c r="B105" s="1"/>
      <c r="C105" s="103"/>
      <c r="D105" s="11"/>
      <c r="E105" s="11">
        <f t="shared" si="1"/>
        <v>2970300</v>
      </c>
    </row>
    <row r="106" spans="2:5" ht="21" x14ac:dyDescent="0.4">
      <c r="B106" s="1"/>
      <c r="C106" s="103"/>
      <c r="D106" s="11"/>
      <c r="E106" s="11">
        <f t="shared" si="1"/>
        <v>2970300</v>
      </c>
    </row>
    <row r="107" spans="2:5" ht="21" x14ac:dyDescent="0.4">
      <c r="B107" s="1"/>
      <c r="C107" s="103"/>
      <c r="D107" s="11"/>
      <c r="E107" s="11">
        <f t="shared" si="1"/>
        <v>2970300</v>
      </c>
    </row>
    <row r="108" spans="2:5" ht="21" x14ac:dyDescent="0.4">
      <c r="B108" s="1"/>
      <c r="C108" s="103"/>
      <c r="D108" s="11"/>
      <c r="E108" s="11">
        <f t="shared" si="1"/>
        <v>2970300</v>
      </c>
    </row>
    <row r="109" spans="2:5" ht="21" x14ac:dyDescent="0.4">
      <c r="B109" s="1"/>
      <c r="C109" s="103"/>
      <c r="D109" s="11"/>
      <c r="E109" s="11">
        <f t="shared" si="1"/>
        <v>2970300</v>
      </c>
    </row>
    <row r="110" spans="2:5" ht="21" x14ac:dyDescent="0.4">
      <c r="B110" s="1"/>
      <c r="C110" s="103"/>
      <c r="D110" s="11"/>
      <c r="E110" s="11">
        <f t="shared" si="1"/>
        <v>2970300</v>
      </c>
    </row>
    <row r="111" spans="2:5" ht="21" x14ac:dyDescent="0.4">
      <c r="B111" s="1"/>
      <c r="C111" s="103"/>
      <c r="D111" s="11"/>
      <c r="E111" s="11">
        <f t="shared" si="1"/>
        <v>2970300</v>
      </c>
    </row>
    <row r="112" spans="2:5" ht="21" x14ac:dyDescent="0.4">
      <c r="B112" s="1"/>
      <c r="C112" s="103"/>
      <c r="D112" s="11"/>
      <c r="E112" s="11">
        <f t="shared" si="1"/>
        <v>2970300</v>
      </c>
    </row>
    <row r="113" spans="2:5" ht="21" x14ac:dyDescent="0.4">
      <c r="B113" s="1"/>
      <c r="C113" s="103"/>
      <c r="D113" s="11"/>
      <c r="E113" s="11">
        <f t="shared" si="1"/>
        <v>2970300</v>
      </c>
    </row>
    <row r="114" spans="2:5" ht="21" x14ac:dyDescent="0.4">
      <c r="B114" s="1"/>
      <c r="C114" s="103"/>
      <c r="D114" s="11"/>
      <c r="E114" s="11">
        <f t="shared" si="1"/>
        <v>2970300</v>
      </c>
    </row>
    <row r="115" spans="2:5" ht="21" x14ac:dyDescent="0.4">
      <c r="B115" s="1"/>
      <c r="C115" s="103"/>
      <c r="D115" s="11"/>
      <c r="E115" s="11">
        <f t="shared" si="1"/>
        <v>2970300</v>
      </c>
    </row>
    <row r="116" spans="2:5" ht="21" x14ac:dyDescent="0.4">
      <c r="B116" s="1"/>
      <c r="C116" s="103"/>
      <c r="D116" s="11"/>
      <c r="E116" s="11">
        <f t="shared" si="1"/>
        <v>2970300</v>
      </c>
    </row>
    <row r="117" spans="2:5" ht="21" x14ac:dyDescent="0.4">
      <c r="B117" s="1"/>
      <c r="C117" s="103"/>
      <c r="D117" s="11"/>
      <c r="E117" s="11">
        <f t="shared" si="1"/>
        <v>2970300</v>
      </c>
    </row>
    <row r="118" spans="2:5" ht="21" x14ac:dyDescent="0.4">
      <c r="B118" s="1"/>
      <c r="C118" s="103"/>
      <c r="D118" s="11"/>
      <c r="E118" s="11">
        <f t="shared" si="1"/>
        <v>2970300</v>
      </c>
    </row>
    <row r="119" spans="2:5" ht="21" x14ac:dyDescent="0.4">
      <c r="B119" s="1"/>
      <c r="C119" s="103"/>
      <c r="D119" s="11"/>
      <c r="E119" s="11">
        <f t="shared" si="1"/>
        <v>2970300</v>
      </c>
    </row>
    <row r="120" spans="2:5" ht="21" x14ac:dyDescent="0.4">
      <c r="B120" s="1"/>
      <c r="C120" s="103"/>
      <c r="D120" s="11"/>
      <c r="E120" s="11">
        <f t="shared" si="1"/>
        <v>2970300</v>
      </c>
    </row>
    <row r="121" spans="2:5" ht="21" x14ac:dyDescent="0.4">
      <c r="B121" s="1"/>
      <c r="C121" s="103"/>
      <c r="D121" s="11"/>
      <c r="E121" s="11">
        <f t="shared" si="1"/>
        <v>2970300</v>
      </c>
    </row>
    <row r="122" spans="2:5" ht="21" x14ac:dyDescent="0.4">
      <c r="B122" s="1"/>
      <c r="C122" s="103"/>
      <c r="D122" s="11"/>
      <c r="E122" s="11">
        <f t="shared" si="1"/>
        <v>2970300</v>
      </c>
    </row>
    <row r="123" spans="2:5" ht="21" x14ac:dyDescent="0.4">
      <c r="B123" s="1"/>
      <c r="C123" s="103"/>
      <c r="D123" s="11"/>
      <c r="E123" s="11">
        <f t="shared" si="1"/>
        <v>2970300</v>
      </c>
    </row>
    <row r="124" spans="2:5" ht="21" x14ac:dyDescent="0.4">
      <c r="B124" s="1"/>
      <c r="C124" s="103"/>
      <c r="D124" s="11"/>
      <c r="E124" s="11">
        <f t="shared" si="1"/>
        <v>2970300</v>
      </c>
    </row>
    <row r="125" spans="2:5" ht="21" x14ac:dyDescent="0.4">
      <c r="B125" s="1"/>
      <c r="C125" s="103"/>
      <c r="D125" s="11"/>
      <c r="E125" s="11">
        <f t="shared" si="1"/>
        <v>2970300</v>
      </c>
    </row>
    <row r="126" spans="2:5" ht="21" x14ac:dyDescent="0.4">
      <c r="B126" s="1"/>
      <c r="C126" s="103"/>
      <c r="D126" s="11"/>
      <c r="E126" s="11">
        <f t="shared" si="1"/>
        <v>2970300</v>
      </c>
    </row>
    <row r="127" spans="2:5" ht="21" x14ac:dyDescent="0.4">
      <c r="B127" s="1"/>
      <c r="C127" s="103"/>
      <c r="D127" s="11"/>
      <c r="E127" s="11">
        <f t="shared" si="1"/>
        <v>2970300</v>
      </c>
    </row>
    <row r="128" spans="2:5" ht="21" x14ac:dyDescent="0.4">
      <c r="B128" s="1"/>
      <c r="C128" s="103"/>
      <c r="D128" s="11"/>
      <c r="E128" s="11">
        <f t="shared" si="1"/>
        <v>2970300</v>
      </c>
    </row>
    <row r="129" spans="2:5" ht="21" x14ac:dyDescent="0.4">
      <c r="B129" s="1"/>
      <c r="C129" s="103"/>
      <c r="D129" s="11"/>
      <c r="E129" s="11">
        <f t="shared" si="1"/>
        <v>2970300</v>
      </c>
    </row>
    <row r="130" spans="2:5" ht="21" x14ac:dyDescent="0.4">
      <c r="B130" s="1"/>
      <c r="C130" s="103"/>
      <c r="D130" s="11"/>
      <c r="E130" s="11">
        <f t="shared" si="1"/>
        <v>2970300</v>
      </c>
    </row>
    <row r="131" spans="2:5" ht="21" x14ac:dyDescent="0.4">
      <c r="B131" s="1"/>
      <c r="C131" s="103"/>
      <c r="D131" s="11"/>
      <c r="E131" s="11">
        <f t="shared" si="1"/>
        <v>2970300</v>
      </c>
    </row>
    <row r="132" spans="2:5" ht="21" x14ac:dyDescent="0.4">
      <c r="B132" s="1"/>
      <c r="C132" s="103"/>
      <c r="D132" s="11"/>
      <c r="E132" s="11">
        <f t="shared" si="1"/>
        <v>2970300</v>
      </c>
    </row>
    <row r="133" spans="2:5" ht="21" x14ac:dyDescent="0.4">
      <c r="B133" s="1"/>
      <c r="C133" s="103"/>
      <c r="D133" s="11"/>
      <c r="E133" s="11">
        <f t="shared" si="1"/>
        <v>2970300</v>
      </c>
    </row>
    <row r="134" spans="2:5" ht="21" x14ac:dyDescent="0.4">
      <c r="B134" s="1"/>
      <c r="C134" s="103"/>
      <c r="D134" s="11"/>
      <c r="E134" s="11">
        <f t="shared" si="1"/>
        <v>2970300</v>
      </c>
    </row>
    <row r="135" spans="2:5" ht="21" x14ac:dyDescent="0.4">
      <c r="B135" s="1"/>
      <c r="C135" s="103"/>
      <c r="D135" s="11"/>
      <c r="E135" s="11">
        <f t="shared" ref="E135:E192" si="2">E134+D135</f>
        <v>2970300</v>
      </c>
    </row>
    <row r="136" spans="2:5" ht="21" x14ac:dyDescent="0.4">
      <c r="B136" s="1"/>
      <c r="C136" s="103"/>
      <c r="D136" s="11"/>
      <c r="E136" s="11">
        <f t="shared" si="2"/>
        <v>2970300</v>
      </c>
    </row>
    <row r="137" spans="2:5" ht="21" x14ac:dyDescent="0.4">
      <c r="B137" s="1"/>
      <c r="C137" s="103"/>
      <c r="D137" s="11"/>
      <c r="E137" s="11">
        <f t="shared" si="2"/>
        <v>2970300</v>
      </c>
    </row>
    <row r="138" spans="2:5" ht="21" x14ac:dyDescent="0.4">
      <c r="B138" s="1"/>
      <c r="C138" s="103"/>
      <c r="D138" s="11"/>
      <c r="E138" s="11">
        <f t="shared" si="2"/>
        <v>2970300</v>
      </c>
    </row>
    <row r="139" spans="2:5" ht="21" x14ac:dyDescent="0.4">
      <c r="B139" s="1"/>
      <c r="C139" s="1"/>
      <c r="D139" s="11"/>
      <c r="E139" s="11">
        <f t="shared" si="2"/>
        <v>2970300</v>
      </c>
    </row>
    <row r="140" spans="2:5" ht="21" x14ac:dyDescent="0.4">
      <c r="B140" s="1"/>
      <c r="C140" s="1"/>
      <c r="D140" s="11"/>
      <c r="E140" s="11">
        <f t="shared" si="2"/>
        <v>2970300</v>
      </c>
    </row>
    <row r="141" spans="2:5" ht="21" x14ac:dyDescent="0.4">
      <c r="B141" s="1"/>
      <c r="C141" s="1"/>
      <c r="D141" s="11"/>
      <c r="E141" s="11">
        <f t="shared" si="2"/>
        <v>2970300</v>
      </c>
    </row>
    <row r="142" spans="2:5" ht="21" x14ac:dyDescent="0.4">
      <c r="B142" s="1"/>
      <c r="C142" s="1"/>
      <c r="D142" s="11"/>
      <c r="E142" s="11">
        <f t="shared" si="2"/>
        <v>2970300</v>
      </c>
    </row>
    <row r="143" spans="2:5" ht="21" x14ac:dyDescent="0.4">
      <c r="B143" s="1"/>
      <c r="C143" s="1"/>
      <c r="D143" s="11"/>
      <c r="E143" s="11">
        <f t="shared" si="2"/>
        <v>2970300</v>
      </c>
    </row>
    <row r="144" spans="2:5" ht="21" x14ac:dyDescent="0.4">
      <c r="B144" s="1"/>
      <c r="C144" s="1"/>
      <c r="D144" s="11"/>
      <c r="E144" s="11">
        <f t="shared" si="2"/>
        <v>2970300</v>
      </c>
    </row>
    <row r="145" spans="2:5" ht="21" x14ac:dyDescent="0.4">
      <c r="B145" s="1"/>
      <c r="C145" s="1"/>
      <c r="D145" s="11"/>
      <c r="E145" s="11">
        <f t="shared" si="2"/>
        <v>2970300</v>
      </c>
    </row>
    <row r="146" spans="2:5" ht="21" x14ac:dyDescent="0.4">
      <c r="B146" s="1"/>
      <c r="C146" s="1"/>
      <c r="D146" s="11"/>
      <c r="E146" s="11">
        <f t="shared" si="2"/>
        <v>2970300</v>
      </c>
    </row>
    <row r="147" spans="2:5" ht="21" x14ac:dyDescent="0.4">
      <c r="B147" s="1"/>
      <c r="C147" s="1"/>
      <c r="D147" s="11"/>
      <c r="E147" s="11">
        <f t="shared" si="2"/>
        <v>2970300</v>
      </c>
    </row>
    <row r="148" spans="2:5" ht="21" x14ac:dyDescent="0.4">
      <c r="B148" s="1"/>
      <c r="C148" s="1"/>
      <c r="D148" s="11"/>
      <c r="E148" s="11">
        <f t="shared" si="2"/>
        <v>2970300</v>
      </c>
    </row>
    <row r="149" spans="2:5" ht="21" x14ac:dyDescent="0.4">
      <c r="B149" s="1"/>
      <c r="C149" s="1"/>
      <c r="D149" s="11"/>
      <c r="E149" s="11">
        <f t="shared" si="2"/>
        <v>2970300</v>
      </c>
    </row>
    <row r="150" spans="2:5" ht="21" x14ac:dyDescent="0.4">
      <c r="B150" s="1"/>
      <c r="C150" s="1"/>
      <c r="D150" s="11"/>
      <c r="E150" s="11">
        <f t="shared" si="2"/>
        <v>2970300</v>
      </c>
    </row>
    <row r="151" spans="2:5" ht="21" x14ac:dyDescent="0.4">
      <c r="B151" s="1"/>
      <c r="C151" s="1"/>
      <c r="D151" s="11"/>
      <c r="E151" s="11">
        <f t="shared" si="2"/>
        <v>2970300</v>
      </c>
    </row>
    <row r="152" spans="2:5" ht="21" x14ac:dyDescent="0.4">
      <c r="B152" s="1"/>
      <c r="C152" s="1"/>
      <c r="D152" s="11"/>
      <c r="E152" s="11">
        <f t="shared" si="2"/>
        <v>2970300</v>
      </c>
    </row>
    <row r="153" spans="2:5" ht="21" x14ac:dyDescent="0.4">
      <c r="B153" s="1"/>
      <c r="C153" s="1"/>
      <c r="D153" s="11"/>
      <c r="E153" s="11">
        <f t="shared" si="2"/>
        <v>2970300</v>
      </c>
    </row>
    <row r="154" spans="2:5" ht="21" x14ac:dyDescent="0.4">
      <c r="B154" s="1"/>
      <c r="C154" s="1"/>
      <c r="D154" s="11"/>
      <c r="E154" s="11">
        <f t="shared" si="2"/>
        <v>2970300</v>
      </c>
    </row>
    <row r="155" spans="2:5" ht="21" x14ac:dyDescent="0.4">
      <c r="B155" s="1"/>
      <c r="C155" s="1"/>
      <c r="D155" s="11"/>
      <c r="E155" s="11">
        <f t="shared" si="2"/>
        <v>2970300</v>
      </c>
    </row>
    <row r="156" spans="2:5" ht="21" x14ac:dyDescent="0.4">
      <c r="B156" s="1"/>
      <c r="C156" s="1"/>
      <c r="D156" s="11"/>
      <c r="E156" s="11">
        <f t="shared" si="2"/>
        <v>2970300</v>
      </c>
    </row>
    <row r="157" spans="2:5" ht="21" x14ac:dyDescent="0.4">
      <c r="B157" s="1"/>
      <c r="C157" s="1"/>
      <c r="D157" s="11"/>
      <c r="E157" s="11">
        <f t="shared" si="2"/>
        <v>2970300</v>
      </c>
    </row>
    <row r="158" spans="2:5" ht="21" x14ac:dyDescent="0.4">
      <c r="B158" s="1"/>
      <c r="C158" s="1"/>
      <c r="D158" s="11"/>
      <c r="E158" s="11">
        <f t="shared" si="2"/>
        <v>2970300</v>
      </c>
    </row>
    <row r="159" spans="2:5" ht="21" x14ac:dyDescent="0.4">
      <c r="B159" s="1"/>
      <c r="C159" s="1"/>
      <c r="D159" s="11"/>
      <c r="E159" s="11">
        <f t="shared" si="2"/>
        <v>2970300</v>
      </c>
    </row>
    <row r="160" spans="2:5" ht="21" x14ac:dyDescent="0.4">
      <c r="B160" s="1"/>
      <c r="C160" s="1"/>
      <c r="D160" s="11"/>
      <c r="E160" s="11">
        <f t="shared" si="2"/>
        <v>2970300</v>
      </c>
    </row>
    <row r="161" spans="2:5" ht="21" x14ac:dyDescent="0.4">
      <c r="B161" s="1"/>
      <c r="C161" s="1"/>
      <c r="D161" s="11"/>
      <c r="E161" s="11">
        <f t="shared" si="2"/>
        <v>2970300</v>
      </c>
    </row>
    <row r="162" spans="2:5" ht="21" x14ac:dyDescent="0.4">
      <c r="B162" s="1"/>
      <c r="C162" s="1"/>
      <c r="D162" s="11"/>
      <c r="E162" s="11">
        <f t="shared" si="2"/>
        <v>2970300</v>
      </c>
    </row>
    <row r="163" spans="2:5" ht="21" x14ac:dyDescent="0.4">
      <c r="B163" s="1"/>
      <c r="C163" s="1"/>
      <c r="D163" s="11"/>
      <c r="E163" s="11">
        <f t="shared" si="2"/>
        <v>2970300</v>
      </c>
    </row>
    <row r="164" spans="2:5" ht="21" x14ac:dyDescent="0.4">
      <c r="B164" s="1"/>
      <c r="C164" s="1"/>
      <c r="D164" s="11"/>
      <c r="E164" s="11">
        <f t="shared" si="2"/>
        <v>2970300</v>
      </c>
    </row>
    <row r="165" spans="2:5" ht="21" x14ac:dyDescent="0.4">
      <c r="B165" s="1"/>
      <c r="C165" s="1"/>
      <c r="D165" s="11"/>
      <c r="E165" s="11">
        <f t="shared" si="2"/>
        <v>2970300</v>
      </c>
    </row>
    <row r="166" spans="2:5" ht="21" x14ac:dyDescent="0.4">
      <c r="B166" s="1"/>
      <c r="C166" s="1"/>
      <c r="D166" s="11"/>
      <c r="E166" s="11">
        <f t="shared" si="2"/>
        <v>2970300</v>
      </c>
    </row>
    <row r="167" spans="2:5" ht="21" x14ac:dyDescent="0.4">
      <c r="B167" s="1"/>
      <c r="C167" s="1"/>
      <c r="D167" s="11"/>
      <c r="E167" s="11">
        <f t="shared" si="2"/>
        <v>2970300</v>
      </c>
    </row>
    <row r="168" spans="2:5" ht="21" x14ac:dyDescent="0.4">
      <c r="B168" s="1"/>
      <c r="C168" s="1"/>
      <c r="D168" s="11"/>
      <c r="E168" s="11">
        <f t="shared" si="2"/>
        <v>2970300</v>
      </c>
    </row>
    <row r="169" spans="2:5" ht="21" x14ac:dyDescent="0.4">
      <c r="B169" s="1"/>
      <c r="C169" s="1"/>
      <c r="D169" s="11"/>
      <c r="E169" s="11">
        <f t="shared" si="2"/>
        <v>2970300</v>
      </c>
    </row>
    <row r="170" spans="2:5" ht="21" x14ac:dyDescent="0.4">
      <c r="B170" s="1"/>
      <c r="C170" s="1"/>
      <c r="D170" s="11"/>
      <c r="E170" s="11">
        <f t="shared" si="2"/>
        <v>2970300</v>
      </c>
    </row>
    <row r="171" spans="2:5" ht="21" x14ac:dyDescent="0.4">
      <c r="B171" s="1"/>
      <c r="C171" s="1"/>
      <c r="D171" s="11"/>
      <c r="E171" s="11">
        <f t="shared" si="2"/>
        <v>2970300</v>
      </c>
    </row>
    <row r="172" spans="2:5" ht="21" x14ac:dyDescent="0.4">
      <c r="B172" s="1"/>
      <c r="C172" s="1"/>
      <c r="D172" s="11"/>
      <c r="E172" s="11">
        <f t="shared" si="2"/>
        <v>2970300</v>
      </c>
    </row>
    <row r="173" spans="2:5" ht="21" x14ac:dyDescent="0.4">
      <c r="B173" s="1"/>
      <c r="C173" s="1"/>
      <c r="D173" s="11"/>
      <c r="E173" s="11">
        <f t="shared" si="2"/>
        <v>2970300</v>
      </c>
    </row>
    <row r="174" spans="2:5" ht="21" x14ac:dyDescent="0.4">
      <c r="B174" s="1"/>
      <c r="C174" s="1"/>
      <c r="D174" s="11"/>
      <c r="E174" s="11">
        <f t="shared" si="2"/>
        <v>2970300</v>
      </c>
    </row>
    <row r="175" spans="2:5" ht="21" x14ac:dyDescent="0.4">
      <c r="B175" s="1"/>
      <c r="C175" s="1"/>
      <c r="D175" s="11"/>
      <c r="E175" s="11">
        <f t="shared" si="2"/>
        <v>2970300</v>
      </c>
    </row>
    <row r="176" spans="2:5" ht="21" x14ac:dyDescent="0.4">
      <c r="B176" s="1"/>
      <c r="C176" s="1"/>
      <c r="D176" s="11"/>
      <c r="E176" s="11">
        <f t="shared" si="2"/>
        <v>2970300</v>
      </c>
    </row>
    <row r="177" spans="2:5" ht="21" x14ac:dyDescent="0.4">
      <c r="B177" s="1"/>
      <c r="C177" s="1"/>
      <c r="D177" s="11"/>
      <c r="E177" s="11">
        <f t="shared" si="2"/>
        <v>2970300</v>
      </c>
    </row>
    <row r="178" spans="2:5" ht="21" x14ac:dyDescent="0.4">
      <c r="B178" s="1"/>
      <c r="C178" s="1"/>
      <c r="D178" s="11"/>
      <c r="E178" s="11">
        <f t="shared" si="2"/>
        <v>2970300</v>
      </c>
    </row>
    <row r="179" spans="2:5" ht="21" x14ac:dyDescent="0.4">
      <c r="B179" s="1"/>
      <c r="C179" s="1"/>
      <c r="D179" s="11"/>
      <c r="E179" s="11">
        <f t="shared" si="2"/>
        <v>2970300</v>
      </c>
    </row>
    <row r="180" spans="2:5" ht="21" x14ac:dyDescent="0.4">
      <c r="B180" s="1"/>
      <c r="C180" s="1"/>
      <c r="D180" s="11"/>
      <c r="E180" s="11">
        <f t="shared" si="2"/>
        <v>2970300</v>
      </c>
    </row>
    <row r="181" spans="2:5" ht="21" x14ac:dyDescent="0.4">
      <c r="B181" s="1"/>
      <c r="C181" s="1"/>
      <c r="D181" s="11"/>
      <c r="E181" s="11">
        <f t="shared" si="2"/>
        <v>2970300</v>
      </c>
    </row>
    <row r="182" spans="2:5" ht="21" x14ac:dyDescent="0.4">
      <c r="B182" s="1"/>
      <c r="C182" s="1"/>
      <c r="D182" s="11"/>
      <c r="E182" s="11">
        <f t="shared" si="2"/>
        <v>2970300</v>
      </c>
    </row>
    <row r="183" spans="2:5" ht="21" x14ac:dyDescent="0.4">
      <c r="B183" s="1"/>
      <c r="C183" s="1"/>
      <c r="D183" s="11"/>
      <c r="E183" s="11">
        <f t="shared" si="2"/>
        <v>2970300</v>
      </c>
    </row>
    <row r="184" spans="2:5" ht="21" x14ac:dyDescent="0.4">
      <c r="B184" s="1"/>
      <c r="C184" s="1"/>
      <c r="D184" s="11"/>
      <c r="E184" s="11">
        <f t="shared" si="2"/>
        <v>2970300</v>
      </c>
    </row>
    <row r="185" spans="2:5" ht="21" x14ac:dyDescent="0.4">
      <c r="B185" s="1"/>
      <c r="C185" s="1"/>
      <c r="D185" s="11"/>
      <c r="E185" s="11">
        <f t="shared" si="2"/>
        <v>2970300</v>
      </c>
    </row>
    <row r="186" spans="2:5" ht="21" x14ac:dyDescent="0.4">
      <c r="B186" s="1"/>
      <c r="C186" s="1"/>
      <c r="D186" s="11"/>
      <c r="E186" s="11">
        <f t="shared" si="2"/>
        <v>2970300</v>
      </c>
    </row>
    <row r="187" spans="2:5" ht="21" x14ac:dyDescent="0.4">
      <c r="B187" s="1"/>
      <c r="C187" s="1"/>
      <c r="D187" s="11"/>
      <c r="E187" s="11">
        <f t="shared" si="2"/>
        <v>2970300</v>
      </c>
    </row>
    <row r="188" spans="2:5" ht="21" x14ac:dyDescent="0.4">
      <c r="B188" s="1"/>
      <c r="C188" s="1"/>
      <c r="D188" s="11"/>
      <c r="E188" s="11">
        <f t="shared" si="2"/>
        <v>2970300</v>
      </c>
    </row>
    <row r="189" spans="2:5" ht="21" x14ac:dyDescent="0.4">
      <c r="B189" s="1"/>
      <c r="C189" s="1"/>
      <c r="D189" s="11"/>
      <c r="E189" s="11">
        <f t="shared" si="2"/>
        <v>2970300</v>
      </c>
    </row>
    <row r="190" spans="2:5" ht="21" x14ac:dyDescent="0.4">
      <c r="B190" s="1"/>
      <c r="C190" s="1"/>
      <c r="D190" s="11"/>
      <c r="E190" s="11">
        <f t="shared" si="2"/>
        <v>2970300</v>
      </c>
    </row>
    <row r="191" spans="2:5" ht="21" x14ac:dyDescent="0.4">
      <c r="B191" s="1"/>
      <c r="C191" s="1"/>
      <c r="D191" s="11"/>
      <c r="E191" s="11">
        <f t="shared" si="2"/>
        <v>2970300</v>
      </c>
    </row>
    <row r="192" spans="2:5" ht="21" x14ac:dyDescent="0.4">
      <c r="B192" s="1"/>
      <c r="C192" s="1"/>
      <c r="D192" s="11"/>
      <c r="E192" s="11">
        <f t="shared" si="2"/>
        <v>2970300</v>
      </c>
    </row>
  </sheetData>
  <mergeCells count="4">
    <mergeCell ref="B3:E3"/>
    <mergeCell ref="H19:J21"/>
    <mergeCell ref="H27:J29"/>
    <mergeCell ref="G61:I61"/>
  </mergeCells>
  <pageMargins left="0.7" right="0.7" top="0.75" bottom="0.75" header="0.3" footer="0.3"/>
  <pageSetup scale="7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66"/>
  <sheetViews>
    <sheetView topLeftCell="A10" workbookViewId="0">
      <selection activeCell="E48" sqref="E48"/>
    </sheetView>
  </sheetViews>
  <sheetFormatPr defaultRowHeight="14.4" x14ac:dyDescent="0.3"/>
  <cols>
    <col min="2" max="2" width="12.5546875" bestFit="1" customWidth="1"/>
    <col min="3" max="3" width="33.109375" bestFit="1" customWidth="1"/>
    <col min="4" max="5" width="17.109375" bestFit="1" customWidth="1"/>
  </cols>
  <sheetData>
    <row r="3" spans="2:6" ht="40.200000000000003" x14ac:dyDescent="0.8">
      <c r="B3" s="247" t="s">
        <v>220</v>
      </c>
      <c r="C3" s="247"/>
      <c r="D3" s="247"/>
      <c r="E3" s="247"/>
    </row>
    <row r="4" spans="2:6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6" ht="21" hidden="1" x14ac:dyDescent="0.3">
      <c r="B5" s="4"/>
      <c r="C5" s="4"/>
      <c r="D5" s="5"/>
      <c r="E5" s="6">
        <v>0</v>
      </c>
    </row>
    <row r="6" spans="2:6" ht="21" x14ac:dyDescent="0.4">
      <c r="B6" s="7"/>
      <c r="C6" s="8" t="s">
        <v>33</v>
      </c>
      <c r="D6" s="22">
        <v>100000</v>
      </c>
      <c r="E6" s="23">
        <f>E5+D6</f>
        <v>100000</v>
      </c>
    </row>
    <row r="7" spans="2:6" ht="21" x14ac:dyDescent="0.4">
      <c r="B7" s="7">
        <v>45381</v>
      </c>
      <c r="C7" s="222" t="s">
        <v>226</v>
      </c>
      <c r="D7" s="37">
        <v>1360</v>
      </c>
      <c r="E7" s="23">
        <f>E6+D7</f>
        <v>101360</v>
      </c>
    </row>
    <row r="8" spans="2:6" ht="21" x14ac:dyDescent="0.4">
      <c r="B8" s="7">
        <v>45381</v>
      </c>
      <c r="C8" s="157" t="s">
        <v>11</v>
      </c>
      <c r="D8" s="37">
        <v>2380</v>
      </c>
      <c r="E8" s="23">
        <f>E7+D8</f>
        <v>103740</v>
      </c>
      <c r="F8" t="s">
        <v>221</v>
      </c>
    </row>
    <row r="9" spans="2:6" ht="21" x14ac:dyDescent="0.4">
      <c r="B9" s="7">
        <v>45382</v>
      </c>
      <c r="C9" s="157" t="s">
        <v>11</v>
      </c>
      <c r="D9" s="37">
        <v>2380</v>
      </c>
      <c r="E9" s="11">
        <f t="shared" ref="E9:E66" si="0">E8+D9</f>
        <v>106120</v>
      </c>
      <c r="F9" t="s">
        <v>221</v>
      </c>
    </row>
    <row r="10" spans="2:6" ht="21" x14ac:dyDescent="0.4">
      <c r="B10" s="7">
        <v>45382</v>
      </c>
      <c r="C10" s="157" t="s">
        <v>229</v>
      </c>
      <c r="D10" s="11">
        <v>1200</v>
      </c>
      <c r="E10" s="11">
        <f>E9+D10</f>
        <v>107320</v>
      </c>
      <c r="F10" s="217"/>
    </row>
    <row r="11" spans="2:6" ht="21" x14ac:dyDescent="0.4">
      <c r="B11" s="7">
        <v>45383</v>
      </c>
      <c r="C11" s="157" t="s">
        <v>11</v>
      </c>
      <c r="D11" s="11">
        <v>1190</v>
      </c>
      <c r="E11" s="11">
        <f>E10+D11</f>
        <v>108510</v>
      </c>
      <c r="F11" t="s">
        <v>223</v>
      </c>
    </row>
    <row r="12" spans="2:6" ht="21" x14ac:dyDescent="0.4">
      <c r="B12" s="7">
        <v>45384</v>
      </c>
      <c r="C12" s="157" t="s">
        <v>11</v>
      </c>
      <c r="D12" s="11">
        <v>3570</v>
      </c>
      <c r="E12" s="11">
        <f t="shared" si="0"/>
        <v>112080</v>
      </c>
      <c r="F12" t="s">
        <v>222</v>
      </c>
    </row>
    <row r="13" spans="2:6" ht="21" x14ac:dyDescent="0.4">
      <c r="B13" s="7">
        <v>45385</v>
      </c>
      <c r="C13" s="157" t="s">
        <v>11</v>
      </c>
      <c r="D13" s="11">
        <v>1190</v>
      </c>
      <c r="E13" s="11">
        <f t="shared" si="0"/>
        <v>113270</v>
      </c>
      <c r="F13" t="s">
        <v>223</v>
      </c>
    </row>
    <row r="14" spans="2:6" ht="21" x14ac:dyDescent="0.4">
      <c r="B14" s="7">
        <v>45386</v>
      </c>
      <c r="C14" s="157" t="s">
        <v>11</v>
      </c>
      <c r="D14" s="11">
        <v>3570</v>
      </c>
      <c r="E14" s="11">
        <f t="shared" si="0"/>
        <v>116840</v>
      </c>
      <c r="F14" t="s">
        <v>222</v>
      </c>
    </row>
    <row r="15" spans="2:6" ht="21" x14ac:dyDescent="0.4">
      <c r="B15" s="7">
        <v>45388</v>
      </c>
      <c r="C15" s="157" t="s">
        <v>11</v>
      </c>
      <c r="D15" s="37">
        <v>2380</v>
      </c>
      <c r="E15" s="11">
        <f t="shared" si="0"/>
        <v>119220</v>
      </c>
      <c r="F15" t="s">
        <v>221</v>
      </c>
    </row>
    <row r="16" spans="2:6" ht="21" x14ac:dyDescent="0.4">
      <c r="B16" s="7">
        <v>45389</v>
      </c>
      <c r="C16" s="157" t="s">
        <v>11</v>
      </c>
      <c r="D16" s="11">
        <v>3570</v>
      </c>
      <c r="E16" s="11">
        <f t="shared" si="0"/>
        <v>122790</v>
      </c>
      <c r="F16" t="s">
        <v>222</v>
      </c>
    </row>
    <row r="17" spans="2:9" ht="21" x14ac:dyDescent="0.4">
      <c r="B17" s="7">
        <v>45389</v>
      </c>
      <c r="C17" s="152" t="s">
        <v>225</v>
      </c>
      <c r="D17" s="11">
        <v>550</v>
      </c>
      <c r="E17" s="11">
        <f t="shared" si="0"/>
        <v>123340</v>
      </c>
    </row>
    <row r="18" spans="2:9" ht="21" x14ac:dyDescent="0.4">
      <c r="B18" s="7">
        <v>45389</v>
      </c>
      <c r="C18" s="152" t="s">
        <v>247</v>
      </c>
      <c r="D18" s="11">
        <v>2350</v>
      </c>
      <c r="E18" s="11">
        <f t="shared" si="0"/>
        <v>125690</v>
      </c>
      <c r="F18" t="s">
        <v>239</v>
      </c>
    </row>
    <row r="19" spans="2:9" ht="21" x14ac:dyDescent="0.4">
      <c r="B19" s="7">
        <v>45389</v>
      </c>
      <c r="C19" s="158" t="s">
        <v>228</v>
      </c>
      <c r="D19" s="3">
        <v>1400</v>
      </c>
      <c r="E19" s="11">
        <f t="shared" si="0"/>
        <v>127090</v>
      </c>
      <c r="F19" t="s">
        <v>221</v>
      </c>
    </row>
    <row r="20" spans="2:9" ht="21" x14ac:dyDescent="0.4">
      <c r="B20" s="7">
        <v>45390</v>
      </c>
      <c r="C20" s="157" t="s">
        <v>11</v>
      </c>
      <c r="D20" s="37">
        <v>2380</v>
      </c>
      <c r="E20" s="11">
        <f t="shared" si="0"/>
        <v>129470</v>
      </c>
      <c r="F20" t="s">
        <v>221</v>
      </c>
    </row>
    <row r="21" spans="2:9" ht="21" x14ac:dyDescent="0.4">
      <c r="B21" s="7">
        <v>45390</v>
      </c>
      <c r="C21" s="158" t="s">
        <v>232</v>
      </c>
      <c r="D21" s="11">
        <v>200000</v>
      </c>
      <c r="E21" s="11">
        <f t="shared" si="0"/>
        <v>329470</v>
      </c>
    </row>
    <row r="22" spans="2:9" ht="21" x14ac:dyDescent="0.4">
      <c r="B22" s="7">
        <v>45405</v>
      </c>
      <c r="C22" s="158" t="s">
        <v>233</v>
      </c>
      <c r="D22" s="11">
        <v>16800</v>
      </c>
      <c r="E22" s="11">
        <f t="shared" si="0"/>
        <v>346270</v>
      </c>
    </row>
    <row r="23" spans="2:9" ht="21" x14ac:dyDescent="0.4">
      <c r="B23" s="7">
        <v>45405</v>
      </c>
      <c r="C23" s="158" t="s">
        <v>234</v>
      </c>
      <c r="D23" s="11">
        <v>1100</v>
      </c>
      <c r="E23" s="11">
        <f t="shared" si="0"/>
        <v>347370</v>
      </c>
    </row>
    <row r="24" spans="2:9" ht="21" x14ac:dyDescent="0.4">
      <c r="B24" s="7">
        <v>45405</v>
      </c>
      <c r="C24" s="158" t="s">
        <v>235</v>
      </c>
      <c r="D24" s="11">
        <v>700</v>
      </c>
      <c r="E24" s="11">
        <f t="shared" si="0"/>
        <v>348070</v>
      </c>
    </row>
    <row r="25" spans="2:9" ht="21" x14ac:dyDescent="0.4">
      <c r="B25" s="7">
        <v>45405</v>
      </c>
      <c r="C25" s="158" t="s">
        <v>236</v>
      </c>
      <c r="D25" s="11">
        <v>4000</v>
      </c>
      <c r="E25" s="11">
        <f t="shared" si="0"/>
        <v>352070</v>
      </c>
      <c r="F25">
        <v>300</v>
      </c>
      <c r="G25" t="s">
        <v>246</v>
      </c>
      <c r="I25" s="229">
        <f ca="1">TODAY()</f>
        <v>45463</v>
      </c>
    </row>
    <row r="26" spans="2:9" ht="21" x14ac:dyDescent="0.4">
      <c r="B26" s="7">
        <v>45406</v>
      </c>
      <c r="C26" s="158" t="s">
        <v>237</v>
      </c>
      <c r="D26" s="11">
        <v>500</v>
      </c>
      <c r="E26" s="11">
        <f t="shared" si="0"/>
        <v>352570</v>
      </c>
    </row>
    <row r="27" spans="2:9" ht="21" x14ac:dyDescent="0.4">
      <c r="B27" s="7">
        <v>45406</v>
      </c>
      <c r="C27" s="158" t="s">
        <v>234</v>
      </c>
      <c r="D27" s="11">
        <v>1020</v>
      </c>
      <c r="E27" s="11">
        <f t="shared" si="0"/>
        <v>353590</v>
      </c>
    </row>
    <row r="28" spans="2:9" ht="21" x14ac:dyDescent="0.4">
      <c r="B28" s="7">
        <v>45407</v>
      </c>
      <c r="C28" s="157" t="s">
        <v>11</v>
      </c>
      <c r="D28" s="37">
        <v>2380</v>
      </c>
      <c r="E28" s="11">
        <f t="shared" si="0"/>
        <v>355970</v>
      </c>
      <c r="F28" t="s">
        <v>221</v>
      </c>
    </row>
    <row r="29" spans="2:9" ht="21" x14ac:dyDescent="0.4">
      <c r="B29" s="7">
        <v>45407</v>
      </c>
      <c r="C29" s="157" t="s">
        <v>125</v>
      </c>
      <c r="D29" s="11">
        <v>600</v>
      </c>
      <c r="E29" s="11">
        <f t="shared" si="0"/>
        <v>356570</v>
      </c>
      <c r="F29" t="s">
        <v>223</v>
      </c>
    </row>
    <row r="30" spans="2:9" ht="21" x14ac:dyDescent="0.4">
      <c r="B30" s="7">
        <v>45407</v>
      </c>
      <c r="C30" s="157" t="s">
        <v>238</v>
      </c>
      <c r="D30" s="11">
        <v>2200</v>
      </c>
      <c r="E30" s="11">
        <f t="shared" si="0"/>
        <v>358770</v>
      </c>
      <c r="F30" t="s">
        <v>239</v>
      </c>
    </row>
    <row r="31" spans="2:9" ht="21" x14ac:dyDescent="0.4">
      <c r="B31" s="7">
        <v>45408</v>
      </c>
      <c r="C31" s="157" t="s">
        <v>11</v>
      </c>
      <c r="D31" s="11">
        <v>1190</v>
      </c>
      <c r="E31" s="11">
        <f t="shared" si="0"/>
        <v>359960</v>
      </c>
      <c r="F31" t="s">
        <v>223</v>
      </c>
    </row>
    <row r="32" spans="2:9" ht="21" x14ac:dyDescent="0.4">
      <c r="B32" s="7">
        <v>45409</v>
      </c>
      <c r="C32" s="157" t="s">
        <v>11</v>
      </c>
      <c r="D32" s="196">
        <v>1190</v>
      </c>
      <c r="E32" s="11">
        <f t="shared" si="0"/>
        <v>361150</v>
      </c>
      <c r="F32" t="s">
        <v>223</v>
      </c>
    </row>
    <row r="33" spans="2:12" ht="21" x14ac:dyDescent="0.4">
      <c r="B33" s="7">
        <v>45411</v>
      </c>
      <c r="C33" s="157" t="s">
        <v>11</v>
      </c>
      <c r="D33" s="37">
        <v>2380</v>
      </c>
      <c r="E33" s="11">
        <f t="shared" si="0"/>
        <v>363530</v>
      </c>
      <c r="F33" t="s">
        <v>221</v>
      </c>
    </row>
    <row r="34" spans="2:12" ht="21" x14ac:dyDescent="0.4">
      <c r="B34" s="7">
        <v>45412</v>
      </c>
      <c r="C34" s="157" t="s">
        <v>11</v>
      </c>
      <c r="D34" s="37">
        <v>2380</v>
      </c>
      <c r="E34" s="11">
        <f t="shared" si="0"/>
        <v>365910</v>
      </c>
      <c r="F34" t="s">
        <v>221</v>
      </c>
    </row>
    <row r="35" spans="2:12" ht="21" x14ac:dyDescent="0.4">
      <c r="B35" s="7">
        <v>45414</v>
      </c>
      <c r="C35" s="157" t="s">
        <v>11</v>
      </c>
      <c r="D35" s="11">
        <v>3570</v>
      </c>
      <c r="E35" s="11">
        <f t="shared" si="0"/>
        <v>369480</v>
      </c>
      <c r="F35" t="s">
        <v>222</v>
      </c>
    </row>
    <row r="36" spans="2:12" ht="21" x14ac:dyDescent="0.4">
      <c r="B36" s="7">
        <v>45414</v>
      </c>
      <c r="C36" s="157" t="s">
        <v>60</v>
      </c>
      <c r="D36" s="11">
        <v>100000</v>
      </c>
      <c r="E36" s="11">
        <f t="shared" si="0"/>
        <v>469480</v>
      </c>
    </row>
    <row r="37" spans="2:12" ht="21" x14ac:dyDescent="0.4">
      <c r="B37" s="7">
        <v>45415</v>
      </c>
      <c r="C37" s="157" t="s">
        <v>11</v>
      </c>
      <c r="D37" s="196">
        <v>1190</v>
      </c>
      <c r="E37" s="11">
        <f t="shared" si="0"/>
        <v>470670</v>
      </c>
      <c r="F37" t="s">
        <v>223</v>
      </c>
    </row>
    <row r="38" spans="2:12" ht="21" x14ac:dyDescent="0.4">
      <c r="B38" s="7">
        <v>45416</v>
      </c>
      <c r="C38" s="157" t="s">
        <v>11</v>
      </c>
      <c r="D38" s="37">
        <v>2380</v>
      </c>
      <c r="E38" s="11">
        <f t="shared" si="0"/>
        <v>473050</v>
      </c>
      <c r="F38" t="s">
        <v>221</v>
      </c>
    </row>
    <row r="39" spans="2:12" ht="21" x14ac:dyDescent="0.4">
      <c r="B39" s="7">
        <v>45416</v>
      </c>
      <c r="C39" s="157"/>
      <c r="D39" s="11">
        <v>2300</v>
      </c>
      <c r="E39" s="11">
        <f t="shared" si="0"/>
        <v>475350</v>
      </c>
    </row>
    <row r="40" spans="2:12" ht="21" x14ac:dyDescent="0.4">
      <c r="B40" s="7">
        <v>45416</v>
      </c>
      <c r="C40" s="157" t="s">
        <v>240</v>
      </c>
      <c r="D40" s="11">
        <v>2400</v>
      </c>
      <c r="E40" s="11">
        <f t="shared" si="0"/>
        <v>477750</v>
      </c>
      <c r="F40" t="s">
        <v>221</v>
      </c>
      <c r="G40" s="258" t="s">
        <v>241</v>
      </c>
      <c r="H40" s="258"/>
    </row>
    <row r="41" spans="2:12" ht="21" x14ac:dyDescent="0.4">
      <c r="B41" s="7">
        <v>45418</v>
      </c>
      <c r="C41" s="157" t="s">
        <v>11</v>
      </c>
      <c r="D41" s="11">
        <v>2200</v>
      </c>
      <c r="E41" s="11">
        <f t="shared" si="0"/>
        <v>479950</v>
      </c>
      <c r="F41" t="s">
        <v>221</v>
      </c>
    </row>
    <row r="42" spans="2:12" ht="21" x14ac:dyDescent="0.4">
      <c r="B42" s="7">
        <v>45419</v>
      </c>
      <c r="C42" s="157" t="s">
        <v>11</v>
      </c>
      <c r="D42" s="11">
        <v>1200</v>
      </c>
      <c r="E42" s="11">
        <f t="shared" si="0"/>
        <v>481150</v>
      </c>
      <c r="F42" t="s">
        <v>223</v>
      </c>
    </row>
    <row r="43" spans="2:12" ht="21" x14ac:dyDescent="0.4">
      <c r="B43" s="7">
        <v>45419</v>
      </c>
      <c r="C43" s="158" t="s">
        <v>242</v>
      </c>
      <c r="D43" s="11">
        <v>500</v>
      </c>
      <c r="E43" s="11">
        <f t="shared" si="0"/>
        <v>481650</v>
      </c>
      <c r="F43" s="259" t="s">
        <v>244</v>
      </c>
      <c r="G43" s="260"/>
      <c r="H43" s="260"/>
      <c r="I43" s="260"/>
      <c r="J43" s="260"/>
      <c r="K43" s="260"/>
      <c r="L43" s="260"/>
    </row>
    <row r="44" spans="2:12" ht="21" x14ac:dyDescent="0.4">
      <c r="B44" s="7">
        <v>45419</v>
      </c>
      <c r="C44" s="157" t="s">
        <v>238</v>
      </c>
      <c r="D44" s="11">
        <v>3300</v>
      </c>
      <c r="E44" s="11">
        <f t="shared" si="0"/>
        <v>484950</v>
      </c>
      <c r="F44" t="s">
        <v>243</v>
      </c>
    </row>
    <row r="45" spans="2:12" ht="21" x14ac:dyDescent="0.4">
      <c r="B45" s="7">
        <v>45420</v>
      </c>
      <c r="C45" s="157" t="s">
        <v>11</v>
      </c>
      <c r="D45" s="11">
        <v>2400</v>
      </c>
      <c r="E45" s="11">
        <f t="shared" si="0"/>
        <v>487350</v>
      </c>
      <c r="F45" t="s">
        <v>221</v>
      </c>
    </row>
    <row r="46" spans="2:12" ht="21" x14ac:dyDescent="0.4">
      <c r="B46" s="7">
        <v>45420</v>
      </c>
      <c r="C46" s="158" t="s">
        <v>245</v>
      </c>
      <c r="D46" s="11">
        <v>1650</v>
      </c>
      <c r="E46" s="11">
        <f t="shared" si="0"/>
        <v>489000</v>
      </c>
    </row>
    <row r="47" spans="2:12" ht="21" x14ac:dyDescent="0.4">
      <c r="B47" s="7">
        <v>45421</v>
      </c>
      <c r="C47" s="157" t="s">
        <v>11</v>
      </c>
      <c r="D47" s="11">
        <v>1200</v>
      </c>
      <c r="E47" s="11">
        <f t="shared" si="0"/>
        <v>490200</v>
      </c>
      <c r="F47" t="s">
        <v>223</v>
      </c>
    </row>
    <row r="48" spans="2:12" ht="21" x14ac:dyDescent="0.4">
      <c r="B48" s="7">
        <v>45421</v>
      </c>
      <c r="C48" s="158" t="s">
        <v>248</v>
      </c>
      <c r="D48" s="11">
        <v>1000</v>
      </c>
      <c r="E48" s="11">
        <f t="shared" si="0"/>
        <v>491200</v>
      </c>
    </row>
    <row r="49" spans="2:5" ht="21" x14ac:dyDescent="0.4">
      <c r="B49" s="43"/>
      <c r="C49" s="158"/>
      <c r="D49" s="11"/>
      <c r="E49" s="11">
        <f t="shared" si="0"/>
        <v>491200</v>
      </c>
    </row>
    <row r="50" spans="2:5" ht="21" x14ac:dyDescent="0.4">
      <c r="B50" s="43"/>
      <c r="C50" s="158"/>
      <c r="D50" s="11"/>
      <c r="E50" s="11">
        <f t="shared" si="0"/>
        <v>491200</v>
      </c>
    </row>
    <row r="51" spans="2:5" ht="21" x14ac:dyDescent="0.4">
      <c r="B51" s="43"/>
      <c r="C51" s="158"/>
      <c r="D51" s="11"/>
      <c r="E51" s="11">
        <f t="shared" si="0"/>
        <v>491200</v>
      </c>
    </row>
    <row r="52" spans="2:5" ht="21" x14ac:dyDescent="0.4">
      <c r="B52" s="43"/>
      <c r="C52" s="158"/>
      <c r="D52" s="11"/>
      <c r="E52" s="11">
        <f t="shared" si="0"/>
        <v>491200</v>
      </c>
    </row>
    <row r="53" spans="2:5" ht="21" x14ac:dyDescent="0.4">
      <c r="B53" s="43"/>
      <c r="C53" s="158"/>
      <c r="D53" s="11"/>
      <c r="E53" s="11">
        <f t="shared" si="0"/>
        <v>491200</v>
      </c>
    </row>
    <row r="54" spans="2:5" ht="21" x14ac:dyDescent="0.4">
      <c r="B54" s="43"/>
      <c r="C54" s="158"/>
      <c r="D54" s="11"/>
      <c r="E54" s="11">
        <f t="shared" si="0"/>
        <v>491200</v>
      </c>
    </row>
    <row r="55" spans="2:5" ht="21" x14ac:dyDescent="0.4">
      <c r="B55" s="43"/>
      <c r="C55" s="158"/>
      <c r="D55" s="11"/>
      <c r="E55" s="11">
        <f t="shared" si="0"/>
        <v>491200</v>
      </c>
    </row>
    <row r="56" spans="2:5" ht="21" x14ac:dyDescent="0.4">
      <c r="B56" s="43"/>
      <c r="C56" s="158"/>
      <c r="D56" s="11"/>
      <c r="E56" s="11">
        <f t="shared" si="0"/>
        <v>491200</v>
      </c>
    </row>
    <row r="57" spans="2:5" ht="21" x14ac:dyDescent="0.4">
      <c r="B57" s="43"/>
      <c r="C57" s="158"/>
      <c r="D57" s="11"/>
      <c r="E57" s="11">
        <f t="shared" si="0"/>
        <v>491200</v>
      </c>
    </row>
    <row r="58" spans="2:5" ht="21" x14ac:dyDescent="0.4">
      <c r="B58" s="43"/>
      <c r="C58" s="158"/>
      <c r="D58" s="11"/>
      <c r="E58" s="11">
        <f t="shared" si="0"/>
        <v>491200</v>
      </c>
    </row>
    <row r="59" spans="2:5" ht="21" x14ac:dyDescent="0.4">
      <c r="B59" s="43"/>
      <c r="C59" s="158"/>
      <c r="D59" s="11"/>
      <c r="E59" s="11">
        <f t="shared" si="0"/>
        <v>491200</v>
      </c>
    </row>
    <row r="60" spans="2:5" ht="21" x14ac:dyDescent="0.4">
      <c r="B60" s="43"/>
      <c r="C60" s="158"/>
      <c r="D60" s="11"/>
      <c r="E60" s="11">
        <f t="shared" si="0"/>
        <v>491200</v>
      </c>
    </row>
    <row r="61" spans="2:5" ht="21" x14ac:dyDescent="0.4">
      <c r="B61" s="43"/>
      <c r="C61" s="158"/>
      <c r="D61" s="11"/>
      <c r="E61" s="11">
        <f t="shared" si="0"/>
        <v>491200</v>
      </c>
    </row>
    <row r="62" spans="2:5" ht="21" x14ac:dyDescent="0.4">
      <c r="B62" s="43"/>
      <c r="C62" s="158"/>
      <c r="D62" s="11"/>
      <c r="E62" s="11">
        <f t="shared" si="0"/>
        <v>491200</v>
      </c>
    </row>
    <row r="63" spans="2:5" ht="21" x14ac:dyDescent="0.4">
      <c r="B63" s="43"/>
      <c r="C63" s="158"/>
      <c r="D63" s="3"/>
      <c r="E63" s="11">
        <f t="shared" si="0"/>
        <v>491200</v>
      </c>
    </row>
    <row r="64" spans="2:5" ht="21" x14ac:dyDescent="0.4">
      <c r="B64" s="43"/>
      <c r="C64" s="158"/>
      <c r="D64" s="3"/>
      <c r="E64" s="11">
        <f t="shared" si="0"/>
        <v>491200</v>
      </c>
    </row>
    <row r="65" spans="2:5" ht="21" x14ac:dyDescent="0.4">
      <c r="B65" s="43"/>
      <c r="C65" s="158"/>
      <c r="D65" s="3"/>
      <c r="E65" s="11">
        <f t="shared" si="0"/>
        <v>491200</v>
      </c>
    </row>
    <row r="66" spans="2:5" ht="21" x14ac:dyDescent="0.4">
      <c r="B66" s="43"/>
      <c r="C66" s="158"/>
      <c r="D66" s="3"/>
      <c r="E66" s="11">
        <f t="shared" si="0"/>
        <v>491200</v>
      </c>
    </row>
  </sheetData>
  <mergeCells count="3">
    <mergeCell ref="B3:E3"/>
    <mergeCell ref="G40:H40"/>
    <mergeCell ref="F43:L4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9"/>
  <sheetViews>
    <sheetView workbookViewId="0">
      <selection activeCell="H10" sqref="H10"/>
    </sheetView>
  </sheetViews>
  <sheetFormatPr defaultRowHeight="14.4" x14ac:dyDescent="0.3"/>
  <cols>
    <col min="3" max="3" width="12.109375" bestFit="1" customWidth="1"/>
    <col min="4" max="4" width="19.88671875" bestFit="1" customWidth="1"/>
    <col min="5" max="5" width="13.109375" bestFit="1" customWidth="1"/>
    <col min="6" max="6" width="12.6640625" bestFit="1" customWidth="1"/>
  </cols>
  <sheetData>
    <row r="5" spans="3:6" x14ac:dyDescent="0.3">
      <c r="C5" s="261" t="s">
        <v>86</v>
      </c>
      <c r="D5" s="261"/>
      <c r="E5" s="261"/>
      <c r="F5" s="261"/>
    </row>
    <row r="6" spans="3:6" x14ac:dyDescent="0.3">
      <c r="C6" s="261"/>
      <c r="D6" s="261"/>
      <c r="E6" s="261"/>
      <c r="F6" s="261"/>
    </row>
    <row r="7" spans="3:6" ht="21" x14ac:dyDescent="0.4">
      <c r="C7" s="3" t="s">
        <v>0</v>
      </c>
      <c r="D7" s="3" t="s">
        <v>1</v>
      </c>
      <c r="E7" s="3" t="s">
        <v>2</v>
      </c>
      <c r="F7" s="3" t="s">
        <v>3</v>
      </c>
    </row>
    <row r="8" spans="3:6" ht="15.6" hidden="1" x14ac:dyDescent="0.3">
      <c r="C8" s="185">
        <v>45251</v>
      </c>
      <c r="D8" s="183"/>
      <c r="E8" s="183"/>
      <c r="F8" s="183">
        <v>0</v>
      </c>
    </row>
    <row r="9" spans="3:6" ht="15.6" x14ac:dyDescent="0.3">
      <c r="C9" s="192" t="s">
        <v>5</v>
      </c>
      <c r="D9" s="191" t="s">
        <v>5</v>
      </c>
      <c r="E9" s="187">
        <v>10000</v>
      </c>
      <c r="F9" s="187">
        <f>F8+E9</f>
        <v>10000</v>
      </c>
    </row>
    <row r="10" spans="3:6" ht="18" x14ac:dyDescent="0.35">
      <c r="C10" s="117">
        <v>45260</v>
      </c>
      <c r="D10" s="158" t="s">
        <v>210</v>
      </c>
      <c r="E10" s="187">
        <v>20000</v>
      </c>
      <c r="F10" s="187">
        <f t="shared" ref="F10:F13" si="0">F9+E10</f>
        <v>30000</v>
      </c>
    </row>
    <row r="11" spans="3:6" ht="15.6" x14ac:dyDescent="0.3">
      <c r="C11" s="186"/>
      <c r="D11" s="158"/>
      <c r="E11" s="187">
        <v>0</v>
      </c>
      <c r="F11" s="187">
        <f t="shared" si="0"/>
        <v>30000</v>
      </c>
    </row>
    <row r="12" spans="3:6" ht="15.6" x14ac:dyDescent="0.3">
      <c r="C12" s="186"/>
      <c r="D12" s="158"/>
      <c r="E12" s="187">
        <v>0</v>
      </c>
      <c r="F12" s="187">
        <f t="shared" si="0"/>
        <v>30000</v>
      </c>
    </row>
    <row r="13" spans="3:6" ht="15.6" x14ac:dyDescent="0.3">
      <c r="C13" s="158"/>
      <c r="D13" s="158"/>
      <c r="E13" s="187"/>
      <c r="F13" s="187">
        <f t="shared" si="0"/>
        <v>30000</v>
      </c>
    </row>
    <row r="14" spans="3:6" ht="15.6" x14ac:dyDescent="0.3">
      <c r="C14" s="158"/>
      <c r="D14" s="158"/>
      <c r="E14" s="187"/>
      <c r="F14" s="187"/>
    </row>
    <row r="15" spans="3:6" ht="15.6" x14ac:dyDescent="0.3">
      <c r="C15" s="158"/>
      <c r="D15" s="158"/>
      <c r="E15" s="187"/>
      <c r="F15" s="187"/>
    </row>
    <row r="16" spans="3:6" ht="15.6" x14ac:dyDescent="0.3">
      <c r="C16" s="158"/>
      <c r="D16" s="158"/>
      <c r="E16" s="187"/>
      <c r="F16" s="187"/>
    </row>
    <row r="17" spans="3:6" ht="15.6" x14ac:dyDescent="0.3">
      <c r="C17" s="158"/>
      <c r="D17" s="158"/>
      <c r="E17" s="187"/>
      <c r="F17" s="187"/>
    </row>
    <row r="18" spans="3:6" ht="15.6" x14ac:dyDescent="0.3">
      <c r="C18" s="158"/>
      <c r="D18" s="158"/>
      <c r="E18" s="187"/>
      <c r="F18" s="187"/>
    </row>
    <row r="19" spans="3:6" ht="15.6" x14ac:dyDescent="0.3">
      <c r="C19" s="158"/>
      <c r="D19" s="158"/>
      <c r="E19" s="187"/>
      <c r="F19" s="187"/>
    </row>
  </sheetData>
  <mergeCells count="1">
    <mergeCell ref="C5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E9" sqref="E9"/>
    </sheetView>
  </sheetViews>
  <sheetFormatPr defaultRowHeight="14.4" x14ac:dyDescent="0.3"/>
  <cols>
    <col min="2" max="2" width="11.6640625" bestFit="1" customWidth="1"/>
    <col min="3" max="3" width="19.5546875" bestFit="1" customWidth="1"/>
    <col min="4" max="4" width="12.77734375" bestFit="1" customWidth="1"/>
    <col min="5" max="5" width="12.5546875" bestFit="1" customWidth="1"/>
  </cols>
  <sheetData>
    <row r="2" spans="2:6" x14ac:dyDescent="0.3">
      <c r="B2" s="261" t="s">
        <v>203</v>
      </c>
      <c r="C2" s="261"/>
      <c r="D2" s="261"/>
      <c r="E2" s="261"/>
    </row>
    <row r="3" spans="2:6" x14ac:dyDescent="0.3">
      <c r="B3" s="261"/>
      <c r="C3" s="261"/>
      <c r="D3" s="261"/>
      <c r="E3" s="261"/>
    </row>
    <row r="4" spans="2:6" ht="21" x14ac:dyDescent="0.4">
      <c r="B4" s="3" t="s">
        <v>0</v>
      </c>
      <c r="C4" s="3" t="s">
        <v>1</v>
      </c>
      <c r="D4" s="3" t="s">
        <v>2</v>
      </c>
      <c r="E4" s="3" t="s">
        <v>3</v>
      </c>
    </row>
    <row r="5" spans="2:6" ht="15.6" hidden="1" x14ac:dyDescent="0.3">
      <c r="B5" s="185">
        <v>45251</v>
      </c>
      <c r="C5" s="183"/>
      <c r="D5" s="183"/>
      <c r="E5" s="183">
        <v>0</v>
      </c>
    </row>
    <row r="6" spans="2:6" ht="15.6" x14ac:dyDescent="0.3">
      <c r="B6" s="186">
        <v>45251</v>
      </c>
      <c r="C6" s="158" t="s">
        <v>204</v>
      </c>
      <c r="D6" s="187">
        <v>10000</v>
      </c>
      <c r="E6" s="187">
        <f>E5+D6</f>
        <v>10000</v>
      </c>
    </row>
    <row r="7" spans="2:6" ht="15.6" x14ac:dyDescent="0.3">
      <c r="B7" s="186">
        <v>45253</v>
      </c>
      <c r="C7" s="158" t="s">
        <v>60</v>
      </c>
      <c r="D7" s="187">
        <v>250000</v>
      </c>
      <c r="E7" s="187">
        <f t="shared" ref="E7:E10" si="0">E6+D7</f>
        <v>260000</v>
      </c>
    </row>
    <row r="8" spans="2:6" ht="15.6" x14ac:dyDescent="0.3">
      <c r="B8" s="186">
        <v>45264</v>
      </c>
      <c r="C8" s="158" t="s">
        <v>210</v>
      </c>
      <c r="D8" s="187">
        <v>35000</v>
      </c>
      <c r="E8" s="187">
        <f t="shared" si="0"/>
        <v>295000</v>
      </c>
    </row>
    <row r="9" spans="2:6" ht="15.6" x14ac:dyDescent="0.3">
      <c r="B9" s="186">
        <v>45270</v>
      </c>
      <c r="C9" s="158" t="s">
        <v>210</v>
      </c>
      <c r="D9" s="187">
        <v>30000</v>
      </c>
      <c r="E9" s="187">
        <f t="shared" si="0"/>
        <v>325000</v>
      </c>
    </row>
    <row r="10" spans="2:6" ht="15.6" x14ac:dyDescent="0.3">
      <c r="B10" s="158"/>
      <c r="C10" s="158"/>
      <c r="D10" s="187"/>
      <c r="E10" s="187">
        <f t="shared" si="0"/>
        <v>325000</v>
      </c>
    </row>
    <row r="11" spans="2:6" ht="15.6" x14ac:dyDescent="0.3">
      <c r="B11" s="158"/>
      <c r="C11" s="158"/>
      <c r="D11" s="187"/>
      <c r="E11" s="187"/>
      <c r="F11" s="184"/>
    </row>
    <row r="12" spans="2:6" ht="15.6" x14ac:dyDescent="0.3">
      <c r="B12" s="158"/>
      <c r="C12" s="158"/>
      <c r="D12" s="187"/>
      <c r="E12" s="187"/>
      <c r="F12" s="184"/>
    </row>
    <row r="13" spans="2:6" ht="15.6" x14ac:dyDescent="0.3">
      <c r="B13" s="158"/>
      <c r="C13" s="158"/>
      <c r="D13" s="187"/>
      <c r="E13" s="187"/>
    </row>
    <row r="14" spans="2:6" ht="15.6" x14ac:dyDescent="0.3">
      <c r="B14" s="158"/>
      <c r="C14" s="158"/>
      <c r="D14" s="187"/>
      <c r="E14" s="187"/>
    </row>
    <row r="15" spans="2:6" ht="15.6" x14ac:dyDescent="0.3">
      <c r="B15" s="158"/>
      <c r="C15" s="158"/>
      <c r="D15" s="187"/>
      <c r="E15" s="187"/>
    </row>
    <row r="16" spans="2:6" ht="15.6" x14ac:dyDescent="0.3">
      <c r="B16" s="158"/>
      <c r="C16" s="158"/>
      <c r="D16" s="187"/>
      <c r="E16" s="187"/>
    </row>
  </sheetData>
  <mergeCells count="1">
    <mergeCell ref="B2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6"/>
  <sheetViews>
    <sheetView workbookViewId="0">
      <selection activeCell="M6" sqref="M6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32.44140625" bestFit="1" customWidth="1"/>
    <col min="4" max="4" width="15.88671875" customWidth="1"/>
    <col min="5" max="5" width="15.77734375" customWidth="1"/>
    <col min="6" max="6" width="15.5546875" bestFit="1" customWidth="1"/>
    <col min="7" max="7" width="17.109375" bestFit="1" customWidth="1"/>
    <col min="8" max="8" width="10.109375" bestFit="1" customWidth="1"/>
  </cols>
  <sheetData>
    <row r="2" spans="2:13" ht="31.2" x14ac:dyDescent="0.6">
      <c r="B2" s="262" t="s">
        <v>55</v>
      </c>
      <c r="C2" s="262"/>
      <c r="D2" s="262"/>
      <c r="E2" s="262"/>
      <c r="F2" s="262"/>
      <c r="G2" s="262"/>
    </row>
    <row r="3" spans="2:13" ht="21" x14ac:dyDescent="0.3">
      <c r="B3" s="51" t="s">
        <v>0</v>
      </c>
      <c r="C3" s="51" t="s">
        <v>1</v>
      </c>
      <c r="D3" s="52" t="s">
        <v>53</v>
      </c>
      <c r="E3" s="52" t="s">
        <v>54</v>
      </c>
      <c r="F3" s="52" t="s">
        <v>2</v>
      </c>
      <c r="G3" s="53" t="s">
        <v>3</v>
      </c>
      <c r="I3" s="263"/>
      <c r="J3" s="263"/>
      <c r="K3" s="263"/>
    </row>
    <row r="4" spans="2:13" ht="21" x14ac:dyDescent="0.3">
      <c r="B4" s="4"/>
      <c r="C4" s="4"/>
      <c r="D4" s="5"/>
      <c r="E4" s="5"/>
      <c r="F4" s="5"/>
      <c r="G4" s="6">
        <v>0</v>
      </c>
      <c r="L4">
        <v>1</v>
      </c>
      <c r="M4">
        <v>197</v>
      </c>
    </row>
    <row r="5" spans="2:13" ht="21" x14ac:dyDescent="0.4">
      <c r="B5" s="66">
        <v>45150</v>
      </c>
      <c r="C5" s="1"/>
      <c r="D5" s="1">
        <v>3</v>
      </c>
      <c r="E5" s="1">
        <v>5</v>
      </c>
      <c r="F5" s="11">
        <f>((1500*D5)+(1000*E5)+1500)</f>
        <v>11000</v>
      </c>
      <c r="G5" s="11">
        <f>G4+F5</f>
        <v>11000</v>
      </c>
      <c r="L5">
        <v>2</v>
      </c>
      <c r="M5">
        <v>198</v>
      </c>
    </row>
    <row r="6" spans="2:13" ht="21" x14ac:dyDescent="0.4">
      <c r="B6" s="66">
        <v>45151</v>
      </c>
      <c r="C6" s="1"/>
      <c r="D6" s="1">
        <v>3</v>
      </c>
      <c r="E6" s="1">
        <v>5</v>
      </c>
      <c r="F6" s="11">
        <f t="shared" ref="F6:F69" si="0">((1500*D6)+(1000*E6)+1500)</f>
        <v>11000</v>
      </c>
      <c r="G6" s="11">
        <f t="shared" ref="G6:G69" si="1">G5+F6</f>
        <v>22000</v>
      </c>
      <c r="L6">
        <v>3</v>
      </c>
    </row>
    <row r="7" spans="2:13" ht="21" x14ac:dyDescent="0.4">
      <c r="B7" s="66">
        <v>45152</v>
      </c>
      <c r="C7" s="1"/>
      <c r="D7" s="1"/>
      <c r="E7" s="1">
        <v>1</v>
      </c>
      <c r="F7" s="11">
        <f>((1500*D7)+(1000*E7)+0)</f>
        <v>1000</v>
      </c>
      <c r="G7" s="11">
        <f t="shared" si="1"/>
        <v>23000</v>
      </c>
      <c r="L7">
        <v>4</v>
      </c>
    </row>
    <row r="8" spans="2:13" ht="21" x14ac:dyDescent="0.4">
      <c r="B8" s="66">
        <v>45153</v>
      </c>
      <c r="C8" s="1"/>
      <c r="D8" s="1">
        <v>3</v>
      </c>
      <c r="E8" s="1">
        <v>5</v>
      </c>
      <c r="F8" s="11">
        <f t="shared" si="0"/>
        <v>11000</v>
      </c>
      <c r="G8" s="11">
        <f t="shared" si="1"/>
        <v>34000</v>
      </c>
      <c r="L8">
        <v>5</v>
      </c>
    </row>
    <row r="9" spans="2:13" ht="21" x14ac:dyDescent="0.4">
      <c r="B9" s="66">
        <v>45154</v>
      </c>
      <c r="C9" s="1"/>
      <c r="D9" s="1">
        <v>3</v>
      </c>
      <c r="E9" s="1">
        <v>5</v>
      </c>
      <c r="F9" s="11">
        <f t="shared" si="0"/>
        <v>11000</v>
      </c>
      <c r="G9" s="11">
        <f t="shared" si="1"/>
        <v>45000</v>
      </c>
      <c r="L9">
        <v>6</v>
      </c>
    </row>
    <row r="10" spans="2:13" ht="21" x14ac:dyDescent="0.4">
      <c r="B10" s="66">
        <v>45155</v>
      </c>
      <c r="C10" s="1"/>
      <c r="D10" s="1">
        <v>3</v>
      </c>
      <c r="E10" s="1">
        <v>5</v>
      </c>
      <c r="F10" s="11">
        <f t="shared" si="0"/>
        <v>11000</v>
      </c>
      <c r="G10" s="11">
        <f t="shared" si="1"/>
        <v>56000</v>
      </c>
      <c r="L10">
        <v>7</v>
      </c>
    </row>
    <row r="11" spans="2:13" ht="21" x14ac:dyDescent="0.4">
      <c r="B11" s="66">
        <v>45157</v>
      </c>
      <c r="C11" s="1"/>
      <c r="D11" s="1">
        <v>3</v>
      </c>
      <c r="E11" s="1">
        <v>5</v>
      </c>
      <c r="F11" s="11">
        <f t="shared" si="0"/>
        <v>11000</v>
      </c>
      <c r="G11" s="11">
        <f t="shared" si="1"/>
        <v>67000</v>
      </c>
      <c r="H11" s="20"/>
      <c r="L11">
        <v>8</v>
      </c>
    </row>
    <row r="12" spans="2:13" ht="21" x14ac:dyDescent="0.4">
      <c r="B12" s="66">
        <v>45158</v>
      </c>
      <c r="C12" s="1"/>
      <c r="D12" s="1">
        <v>1</v>
      </c>
      <c r="E12" s="1">
        <v>4</v>
      </c>
      <c r="F12" s="11">
        <f t="shared" si="0"/>
        <v>7000</v>
      </c>
      <c r="G12" s="11">
        <f t="shared" si="1"/>
        <v>74000</v>
      </c>
      <c r="H12" s="20"/>
      <c r="L12">
        <v>9</v>
      </c>
    </row>
    <row r="13" spans="2:13" ht="21" x14ac:dyDescent="0.4">
      <c r="B13" s="66">
        <v>45159</v>
      </c>
      <c r="C13" s="1"/>
      <c r="D13" s="1">
        <v>1</v>
      </c>
      <c r="E13" s="1">
        <v>3</v>
      </c>
      <c r="F13" s="11">
        <f t="shared" si="0"/>
        <v>6000</v>
      </c>
      <c r="G13" s="11">
        <f t="shared" si="1"/>
        <v>80000</v>
      </c>
      <c r="H13" s="20"/>
      <c r="L13">
        <v>10</v>
      </c>
    </row>
    <row r="14" spans="2:13" ht="21" x14ac:dyDescent="0.4">
      <c r="B14" s="66">
        <v>45160</v>
      </c>
      <c r="C14" s="1"/>
      <c r="D14" s="1">
        <v>1</v>
      </c>
      <c r="E14" s="1">
        <v>3</v>
      </c>
      <c r="F14" s="11">
        <f t="shared" si="0"/>
        <v>6000</v>
      </c>
      <c r="G14" s="11">
        <f t="shared" si="1"/>
        <v>86000</v>
      </c>
      <c r="H14" s="20"/>
      <c r="L14">
        <v>11</v>
      </c>
    </row>
    <row r="15" spans="2:13" ht="21" x14ac:dyDescent="0.4">
      <c r="B15" s="66">
        <v>45161</v>
      </c>
      <c r="C15" s="1"/>
      <c r="D15" s="1">
        <v>1</v>
      </c>
      <c r="E15" s="1">
        <v>3</v>
      </c>
      <c r="F15" s="11">
        <f t="shared" si="0"/>
        <v>6000</v>
      </c>
      <c r="G15" s="11">
        <f t="shared" si="1"/>
        <v>92000</v>
      </c>
      <c r="H15" s="20"/>
      <c r="L15">
        <v>12</v>
      </c>
    </row>
    <row r="16" spans="2:13" ht="21" x14ac:dyDescent="0.4">
      <c r="B16" s="66">
        <v>45162</v>
      </c>
      <c r="C16" s="1"/>
      <c r="D16" s="1">
        <v>1</v>
      </c>
      <c r="E16" s="1">
        <v>3</v>
      </c>
      <c r="F16" s="11">
        <f t="shared" si="0"/>
        <v>6000</v>
      </c>
      <c r="G16" s="11">
        <f t="shared" si="1"/>
        <v>98000</v>
      </c>
      <c r="H16" s="20"/>
      <c r="L16">
        <v>13</v>
      </c>
    </row>
    <row r="17" spans="1:12" ht="21" x14ac:dyDescent="0.4">
      <c r="B17" s="66">
        <v>45163</v>
      </c>
      <c r="C17" s="1"/>
      <c r="D17" s="1">
        <v>0</v>
      </c>
      <c r="E17" s="1">
        <v>0</v>
      </c>
      <c r="F17" s="11">
        <f>((1500*D17)+(1000*E17)+0)</f>
        <v>0</v>
      </c>
      <c r="G17" s="11">
        <f t="shared" si="1"/>
        <v>98000</v>
      </c>
      <c r="L17">
        <v>14</v>
      </c>
    </row>
    <row r="18" spans="1:12" ht="21" x14ac:dyDescent="0.4">
      <c r="B18" s="66">
        <v>45164</v>
      </c>
      <c r="C18" s="1"/>
      <c r="D18" s="1">
        <v>1</v>
      </c>
      <c r="E18" s="1">
        <v>3</v>
      </c>
      <c r="F18" s="11">
        <f t="shared" si="0"/>
        <v>6000</v>
      </c>
      <c r="G18" s="11">
        <f t="shared" si="1"/>
        <v>104000</v>
      </c>
      <c r="H18" s="20"/>
      <c r="L18">
        <v>15</v>
      </c>
    </row>
    <row r="19" spans="1:12" ht="21" x14ac:dyDescent="0.4">
      <c r="B19" s="66">
        <v>45165</v>
      </c>
      <c r="C19" s="1"/>
      <c r="D19" s="1">
        <v>1</v>
      </c>
      <c r="E19" s="1">
        <v>3</v>
      </c>
      <c r="F19" s="11">
        <f t="shared" si="0"/>
        <v>6000</v>
      </c>
      <c r="G19" s="11">
        <f t="shared" si="1"/>
        <v>110000</v>
      </c>
      <c r="H19" s="20"/>
      <c r="L19">
        <v>16</v>
      </c>
    </row>
    <row r="20" spans="1:12" ht="21" x14ac:dyDescent="0.4">
      <c r="B20" s="66">
        <v>45166</v>
      </c>
      <c r="C20" s="1"/>
      <c r="D20" s="1">
        <v>1</v>
      </c>
      <c r="E20" s="1">
        <v>2</v>
      </c>
      <c r="F20" s="11">
        <f t="shared" si="0"/>
        <v>5000</v>
      </c>
      <c r="G20" s="11">
        <f t="shared" si="1"/>
        <v>115000</v>
      </c>
      <c r="H20" s="20"/>
      <c r="L20">
        <v>17</v>
      </c>
    </row>
    <row r="21" spans="1:12" ht="21" x14ac:dyDescent="0.4">
      <c r="B21" s="66">
        <v>45167</v>
      </c>
      <c r="C21" s="1"/>
      <c r="D21" s="1">
        <v>3</v>
      </c>
      <c r="E21" s="1">
        <v>3</v>
      </c>
      <c r="F21" s="11">
        <f t="shared" si="0"/>
        <v>9000</v>
      </c>
      <c r="G21" s="11">
        <f t="shared" si="1"/>
        <v>124000</v>
      </c>
      <c r="H21" s="20"/>
      <c r="L21">
        <v>18</v>
      </c>
    </row>
    <row r="22" spans="1:12" ht="21" x14ac:dyDescent="0.4">
      <c r="B22" s="66">
        <v>45168</v>
      </c>
      <c r="C22" s="1"/>
      <c r="D22" s="1">
        <v>3</v>
      </c>
      <c r="E22" s="1">
        <v>3</v>
      </c>
      <c r="F22" s="11">
        <f t="shared" si="0"/>
        <v>9000</v>
      </c>
      <c r="G22" s="11">
        <f t="shared" si="1"/>
        <v>133000</v>
      </c>
      <c r="H22" s="20"/>
      <c r="L22">
        <v>19</v>
      </c>
    </row>
    <row r="23" spans="1:12" ht="21" x14ac:dyDescent="0.4">
      <c r="B23" s="66">
        <v>45169</v>
      </c>
      <c r="C23" s="1"/>
      <c r="D23" s="1">
        <v>3</v>
      </c>
      <c r="E23" s="1">
        <v>3</v>
      </c>
      <c r="F23" s="11">
        <f t="shared" si="0"/>
        <v>9000</v>
      </c>
      <c r="G23" s="11">
        <f t="shared" si="1"/>
        <v>142000</v>
      </c>
      <c r="H23" s="20">
        <v>0</v>
      </c>
      <c r="L23">
        <v>20</v>
      </c>
    </row>
    <row r="24" spans="1:12" ht="21" x14ac:dyDescent="0.4">
      <c r="A24" t="s">
        <v>116</v>
      </c>
      <c r="B24" s="66">
        <v>45170</v>
      </c>
      <c r="C24" s="1"/>
      <c r="D24" s="1">
        <v>1</v>
      </c>
      <c r="E24" s="1">
        <v>3</v>
      </c>
      <c r="F24" s="11">
        <f t="shared" si="0"/>
        <v>6000</v>
      </c>
      <c r="G24" s="11">
        <f t="shared" si="1"/>
        <v>148000</v>
      </c>
      <c r="H24" s="20"/>
      <c r="L24">
        <v>21</v>
      </c>
    </row>
    <row r="25" spans="1:12" ht="21" x14ac:dyDescent="0.4">
      <c r="A25" t="s">
        <v>117</v>
      </c>
      <c r="B25" s="66">
        <v>45171</v>
      </c>
      <c r="C25" s="1"/>
      <c r="D25" s="1">
        <v>1</v>
      </c>
      <c r="E25" s="1">
        <v>3</v>
      </c>
      <c r="F25" s="11">
        <f t="shared" si="0"/>
        <v>6000</v>
      </c>
      <c r="G25" s="11">
        <f t="shared" si="1"/>
        <v>154000</v>
      </c>
      <c r="H25" s="20"/>
    </row>
    <row r="26" spans="1:12" ht="21" x14ac:dyDescent="0.4">
      <c r="A26" t="s">
        <v>118</v>
      </c>
      <c r="B26" s="66">
        <v>45172</v>
      </c>
      <c r="C26" s="1"/>
      <c r="D26" s="1">
        <v>1</v>
      </c>
      <c r="E26" s="1">
        <v>2</v>
      </c>
      <c r="F26" s="11">
        <f t="shared" si="0"/>
        <v>5000</v>
      </c>
      <c r="G26" s="11">
        <f t="shared" si="1"/>
        <v>159000</v>
      </c>
      <c r="H26" s="20"/>
    </row>
    <row r="27" spans="1:12" ht="21" x14ac:dyDescent="0.4">
      <c r="A27" t="s">
        <v>119</v>
      </c>
      <c r="B27" s="66">
        <v>45173</v>
      </c>
      <c r="C27" s="1"/>
      <c r="D27" s="1">
        <v>1</v>
      </c>
      <c r="E27" s="1">
        <v>2</v>
      </c>
      <c r="F27" s="11">
        <f t="shared" si="0"/>
        <v>5000</v>
      </c>
      <c r="G27" s="11">
        <f t="shared" si="1"/>
        <v>164000</v>
      </c>
      <c r="H27" s="20">
        <v>0</v>
      </c>
    </row>
    <row r="28" spans="1:12" ht="21" x14ac:dyDescent="0.4">
      <c r="A28" t="s">
        <v>120</v>
      </c>
      <c r="B28" s="66">
        <v>45174</v>
      </c>
      <c r="C28" s="1"/>
      <c r="D28" s="1"/>
      <c r="E28" s="1">
        <v>2</v>
      </c>
      <c r="F28" s="11">
        <f>((1500*D28)+(1000*E28))</f>
        <v>2000</v>
      </c>
      <c r="G28" s="11">
        <f t="shared" si="1"/>
        <v>166000</v>
      </c>
      <c r="H28" s="20"/>
    </row>
    <row r="29" spans="1:12" ht="21" x14ac:dyDescent="0.4">
      <c r="A29" t="s">
        <v>121</v>
      </c>
      <c r="B29" s="66">
        <v>45175</v>
      </c>
      <c r="C29" s="1"/>
      <c r="D29" s="1">
        <v>1</v>
      </c>
      <c r="E29" s="1">
        <v>4</v>
      </c>
      <c r="F29" s="11">
        <f>((1500*D29)+(1000*E29))</f>
        <v>5500</v>
      </c>
      <c r="G29" s="11">
        <f t="shared" si="1"/>
        <v>171500</v>
      </c>
      <c r="H29" s="20"/>
    </row>
    <row r="30" spans="1:12" ht="21" x14ac:dyDescent="0.4">
      <c r="A30" t="s">
        <v>112</v>
      </c>
      <c r="B30" s="66">
        <v>45176</v>
      </c>
      <c r="C30" s="1"/>
      <c r="D30" s="1">
        <v>1</v>
      </c>
      <c r="E30" s="1">
        <v>4</v>
      </c>
      <c r="F30" s="11">
        <f>((1500*D30)+(1000*E30))</f>
        <v>5500</v>
      </c>
      <c r="G30" s="11">
        <f t="shared" si="1"/>
        <v>177000</v>
      </c>
      <c r="H30" s="20"/>
    </row>
    <row r="31" spans="1:12" ht="21" x14ac:dyDescent="0.4">
      <c r="A31" t="s">
        <v>116</v>
      </c>
      <c r="B31" s="66">
        <v>45177</v>
      </c>
      <c r="C31" s="1"/>
      <c r="D31" s="1"/>
      <c r="E31" s="1">
        <v>0</v>
      </c>
      <c r="F31" s="11">
        <f t="shared" si="0"/>
        <v>1500</v>
      </c>
      <c r="G31" s="11">
        <f t="shared" si="1"/>
        <v>178500</v>
      </c>
      <c r="H31" s="20"/>
    </row>
    <row r="32" spans="1:12" ht="21" x14ac:dyDescent="0.4">
      <c r="A32" t="s">
        <v>117</v>
      </c>
      <c r="B32" s="66">
        <v>45178</v>
      </c>
      <c r="C32" s="1"/>
      <c r="D32" s="1"/>
      <c r="E32" s="1"/>
      <c r="F32" s="11">
        <f>((1500*D32)+(1000*E32))</f>
        <v>0</v>
      </c>
      <c r="G32" s="11">
        <f t="shared" si="1"/>
        <v>178500</v>
      </c>
    </row>
    <row r="33" spans="1:8" ht="21" x14ac:dyDescent="0.4">
      <c r="A33" t="s">
        <v>118</v>
      </c>
      <c r="B33" s="66">
        <v>45179</v>
      </c>
      <c r="C33" s="1"/>
      <c r="D33" s="1"/>
      <c r="E33" s="1"/>
      <c r="F33" s="11">
        <f>((1500*D33)+(1000*E33))</f>
        <v>0</v>
      </c>
      <c r="G33" s="11">
        <f t="shared" si="1"/>
        <v>178500</v>
      </c>
    </row>
    <row r="34" spans="1:8" ht="21" x14ac:dyDescent="0.4">
      <c r="A34" t="s">
        <v>119</v>
      </c>
      <c r="B34" s="66">
        <v>45180</v>
      </c>
      <c r="C34" s="1"/>
      <c r="D34" s="1"/>
      <c r="E34" s="1"/>
      <c r="F34" s="11">
        <f>((1500*D34)+(1000*E34))</f>
        <v>0</v>
      </c>
      <c r="G34" s="11">
        <f t="shared" si="1"/>
        <v>178500</v>
      </c>
      <c r="H34" s="20">
        <v>0</v>
      </c>
    </row>
    <row r="35" spans="1:8" ht="21" x14ac:dyDescent="0.4">
      <c r="A35" t="s">
        <v>120</v>
      </c>
      <c r="B35" s="66">
        <v>45181</v>
      </c>
      <c r="C35" s="1"/>
      <c r="D35" s="1">
        <v>2</v>
      </c>
      <c r="E35" s="1">
        <v>2</v>
      </c>
      <c r="F35" s="11">
        <f t="shared" si="0"/>
        <v>6500</v>
      </c>
      <c r="G35" s="11">
        <f t="shared" si="1"/>
        <v>185000</v>
      </c>
      <c r="H35" s="20"/>
    </row>
    <row r="36" spans="1:8" ht="21" x14ac:dyDescent="0.4">
      <c r="A36" t="s">
        <v>121</v>
      </c>
      <c r="B36" s="66">
        <v>45182</v>
      </c>
      <c r="C36" s="1"/>
      <c r="D36" s="1">
        <v>4</v>
      </c>
      <c r="E36" s="1">
        <v>3</v>
      </c>
      <c r="F36" s="11">
        <f t="shared" si="0"/>
        <v>10500</v>
      </c>
      <c r="G36" s="11">
        <f t="shared" si="1"/>
        <v>195500</v>
      </c>
      <c r="H36" s="20"/>
    </row>
    <row r="37" spans="1:8" ht="21" x14ac:dyDescent="0.4">
      <c r="A37" t="s">
        <v>112</v>
      </c>
      <c r="B37" s="66">
        <v>45183</v>
      </c>
      <c r="C37" s="1"/>
      <c r="D37" s="1">
        <v>5</v>
      </c>
      <c r="E37" s="1">
        <v>3</v>
      </c>
      <c r="F37" s="11">
        <f t="shared" si="0"/>
        <v>12000</v>
      </c>
      <c r="G37" s="11">
        <f t="shared" si="1"/>
        <v>207500</v>
      </c>
      <c r="H37" s="20"/>
    </row>
    <row r="38" spans="1:8" ht="21" x14ac:dyDescent="0.4">
      <c r="A38" t="s">
        <v>116</v>
      </c>
      <c r="B38" s="66">
        <v>45184</v>
      </c>
      <c r="C38" s="1"/>
      <c r="D38" s="1">
        <v>3</v>
      </c>
      <c r="E38" s="1">
        <v>2</v>
      </c>
      <c r="F38" s="11">
        <f t="shared" si="0"/>
        <v>8000</v>
      </c>
      <c r="G38" s="11">
        <f t="shared" si="1"/>
        <v>215500</v>
      </c>
      <c r="H38" s="20"/>
    </row>
    <row r="39" spans="1:8" ht="21" x14ac:dyDescent="0.4">
      <c r="A39" t="s">
        <v>117</v>
      </c>
      <c r="B39" s="66">
        <v>45185</v>
      </c>
      <c r="C39" s="1"/>
      <c r="D39" s="1">
        <v>6</v>
      </c>
      <c r="E39" s="1">
        <v>3</v>
      </c>
      <c r="F39" s="11">
        <f t="shared" si="0"/>
        <v>13500</v>
      </c>
      <c r="G39" s="11">
        <f t="shared" si="1"/>
        <v>229000</v>
      </c>
      <c r="H39" s="20"/>
    </row>
    <row r="40" spans="1:8" ht="21" x14ac:dyDescent="0.4">
      <c r="A40" t="s">
        <v>118</v>
      </c>
      <c r="B40" s="66">
        <v>45186</v>
      </c>
      <c r="C40" s="1"/>
      <c r="D40" s="1"/>
      <c r="E40" s="1"/>
      <c r="F40" s="11">
        <f t="shared" si="0"/>
        <v>1500</v>
      </c>
      <c r="G40" s="11">
        <f t="shared" si="1"/>
        <v>230500</v>
      </c>
    </row>
    <row r="41" spans="1:8" ht="21" x14ac:dyDescent="0.4">
      <c r="A41" t="s">
        <v>119</v>
      </c>
      <c r="B41" s="66">
        <v>45187</v>
      </c>
      <c r="C41" s="1"/>
      <c r="D41" s="1"/>
      <c r="E41" s="1"/>
      <c r="F41" s="11">
        <f t="shared" si="0"/>
        <v>1500</v>
      </c>
      <c r="G41" s="11">
        <f t="shared" si="1"/>
        <v>232000</v>
      </c>
    </row>
    <row r="42" spans="1:8" ht="21" x14ac:dyDescent="0.4">
      <c r="A42" t="s">
        <v>120</v>
      </c>
      <c r="B42" s="66">
        <v>45188</v>
      </c>
      <c r="C42" s="1"/>
      <c r="D42" s="1"/>
      <c r="E42" s="1"/>
      <c r="F42" s="11">
        <f t="shared" si="0"/>
        <v>1500</v>
      </c>
      <c r="G42" s="11">
        <f t="shared" si="1"/>
        <v>233500</v>
      </c>
    </row>
    <row r="43" spans="1:8" ht="21" x14ac:dyDescent="0.4">
      <c r="A43" t="s">
        <v>121</v>
      </c>
      <c r="B43" s="66">
        <v>45189</v>
      </c>
      <c r="C43" s="1"/>
      <c r="D43" s="1"/>
      <c r="E43" s="1"/>
      <c r="F43" s="11">
        <f t="shared" si="0"/>
        <v>1500</v>
      </c>
      <c r="G43" s="11">
        <f t="shared" si="1"/>
        <v>235000</v>
      </c>
    </row>
    <row r="44" spans="1:8" ht="21" x14ac:dyDescent="0.4">
      <c r="A44" t="s">
        <v>112</v>
      </c>
      <c r="B44" s="66">
        <v>45190</v>
      </c>
      <c r="C44" s="1"/>
      <c r="D44" s="1"/>
      <c r="E44" s="1"/>
      <c r="F44" s="11">
        <f t="shared" si="0"/>
        <v>1500</v>
      </c>
      <c r="G44" s="11">
        <f t="shared" si="1"/>
        <v>236500</v>
      </c>
    </row>
    <row r="45" spans="1:8" ht="21" x14ac:dyDescent="0.4">
      <c r="A45" t="s">
        <v>116</v>
      </c>
      <c r="B45" s="66">
        <v>45191</v>
      </c>
      <c r="C45" s="1"/>
      <c r="D45" s="1"/>
      <c r="E45" s="1"/>
      <c r="F45" s="11">
        <f t="shared" si="0"/>
        <v>1500</v>
      </c>
      <c r="G45" s="11">
        <f t="shared" si="1"/>
        <v>238000</v>
      </c>
    </row>
    <row r="46" spans="1:8" ht="21" x14ac:dyDescent="0.4">
      <c r="A46" t="s">
        <v>117</v>
      </c>
      <c r="B46" s="1"/>
      <c r="C46" s="1"/>
      <c r="D46" s="1"/>
      <c r="E46" s="1"/>
      <c r="F46" s="11">
        <f t="shared" si="0"/>
        <v>1500</v>
      </c>
      <c r="G46" s="11">
        <f t="shared" si="1"/>
        <v>239500</v>
      </c>
    </row>
    <row r="47" spans="1:8" ht="21" x14ac:dyDescent="0.4">
      <c r="A47" t="s">
        <v>118</v>
      </c>
      <c r="B47" s="1"/>
      <c r="C47" s="1"/>
      <c r="D47" s="1"/>
      <c r="E47" s="1"/>
      <c r="F47" s="11">
        <f t="shared" si="0"/>
        <v>1500</v>
      </c>
      <c r="G47" s="11">
        <f t="shared" si="1"/>
        <v>241000</v>
      </c>
    </row>
    <row r="48" spans="1:8" ht="21" x14ac:dyDescent="0.4">
      <c r="A48" t="s">
        <v>119</v>
      </c>
      <c r="B48" s="1"/>
      <c r="C48" s="1"/>
      <c r="D48" s="1"/>
      <c r="E48" s="1"/>
      <c r="F48" s="11">
        <f t="shared" si="0"/>
        <v>1500</v>
      </c>
      <c r="G48" s="11">
        <f t="shared" si="1"/>
        <v>242500</v>
      </c>
    </row>
    <row r="49" spans="1:7" ht="21" x14ac:dyDescent="0.4">
      <c r="A49" t="s">
        <v>120</v>
      </c>
      <c r="B49" s="1"/>
      <c r="C49" s="1"/>
      <c r="D49" s="1"/>
      <c r="E49" s="1"/>
      <c r="F49" s="11">
        <f t="shared" si="0"/>
        <v>1500</v>
      </c>
      <c r="G49" s="11">
        <f t="shared" si="1"/>
        <v>244000</v>
      </c>
    </row>
    <row r="50" spans="1:7" ht="21" x14ac:dyDescent="0.4">
      <c r="A50" t="s">
        <v>121</v>
      </c>
      <c r="B50" s="1"/>
      <c r="C50" s="1"/>
      <c r="D50" s="1"/>
      <c r="E50" s="1"/>
      <c r="F50" s="11">
        <f t="shared" si="0"/>
        <v>1500</v>
      </c>
      <c r="G50" s="11">
        <f t="shared" si="1"/>
        <v>245500</v>
      </c>
    </row>
    <row r="51" spans="1:7" ht="21" x14ac:dyDescent="0.4">
      <c r="A51" t="s">
        <v>112</v>
      </c>
      <c r="B51" s="1"/>
      <c r="C51" s="1"/>
      <c r="D51" s="1"/>
      <c r="E51" s="1"/>
      <c r="F51" s="11">
        <f t="shared" si="0"/>
        <v>1500</v>
      </c>
      <c r="G51" s="11">
        <f t="shared" si="1"/>
        <v>247000</v>
      </c>
    </row>
    <row r="52" spans="1:7" ht="21" x14ac:dyDescent="0.4">
      <c r="A52" t="s">
        <v>116</v>
      </c>
      <c r="B52" s="1"/>
      <c r="C52" s="1"/>
      <c r="D52" s="1"/>
      <c r="E52" s="1"/>
      <c r="F52" s="11">
        <f t="shared" si="0"/>
        <v>1500</v>
      </c>
      <c r="G52" s="11">
        <f t="shared" si="1"/>
        <v>248500</v>
      </c>
    </row>
    <row r="53" spans="1:7" ht="21" x14ac:dyDescent="0.4">
      <c r="A53" t="s">
        <v>117</v>
      </c>
      <c r="B53" s="1"/>
      <c r="C53" s="1"/>
      <c r="D53" s="1"/>
      <c r="E53" s="1"/>
      <c r="F53" s="11">
        <f t="shared" si="0"/>
        <v>1500</v>
      </c>
      <c r="G53" s="11">
        <f t="shared" si="1"/>
        <v>250000</v>
      </c>
    </row>
    <row r="54" spans="1:7" ht="21" x14ac:dyDescent="0.4">
      <c r="A54" t="s">
        <v>118</v>
      </c>
      <c r="B54" s="1"/>
      <c r="C54" s="1"/>
      <c r="D54" s="1"/>
      <c r="E54" s="1"/>
      <c r="F54" s="11">
        <f t="shared" si="0"/>
        <v>1500</v>
      </c>
      <c r="G54" s="11">
        <f t="shared" si="1"/>
        <v>251500</v>
      </c>
    </row>
    <row r="55" spans="1:7" ht="21" x14ac:dyDescent="0.4">
      <c r="A55" t="s">
        <v>119</v>
      </c>
      <c r="B55" s="1"/>
      <c r="C55" s="1"/>
      <c r="D55" s="1"/>
      <c r="E55" s="1"/>
      <c r="F55" s="11">
        <f t="shared" si="0"/>
        <v>1500</v>
      </c>
      <c r="G55" s="11">
        <f t="shared" si="1"/>
        <v>253000</v>
      </c>
    </row>
    <row r="56" spans="1:7" ht="21" x14ac:dyDescent="0.4">
      <c r="A56" t="s">
        <v>120</v>
      </c>
      <c r="B56" s="1"/>
      <c r="C56" s="1"/>
      <c r="D56" s="1"/>
      <c r="E56" s="1"/>
      <c r="F56" s="11">
        <f t="shared" si="0"/>
        <v>1500</v>
      </c>
      <c r="G56" s="11">
        <f t="shared" si="1"/>
        <v>254500</v>
      </c>
    </row>
    <row r="57" spans="1:7" ht="21" x14ac:dyDescent="0.4">
      <c r="A57" t="s">
        <v>121</v>
      </c>
      <c r="B57" s="1"/>
      <c r="C57" s="1"/>
      <c r="D57" s="1"/>
      <c r="E57" s="1"/>
      <c r="F57" s="11">
        <f t="shared" si="0"/>
        <v>1500</v>
      </c>
      <c r="G57" s="11">
        <f t="shared" si="1"/>
        <v>256000</v>
      </c>
    </row>
    <row r="58" spans="1:7" ht="21" x14ac:dyDescent="0.4">
      <c r="A58" t="s">
        <v>112</v>
      </c>
      <c r="B58" s="1"/>
      <c r="C58" s="1"/>
      <c r="D58" s="1"/>
      <c r="E58" s="1"/>
      <c r="F58" s="11">
        <f t="shared" si="0"/>
        <v>1500</v>
      </c>
      <c r="G58" s="11">
        <f t="shared" si="1"/>
        <v>257500</v>
      </c>
    </row>
    <row r="59" spans="1:7" ht="21" x14ac:dyDescent="0.4">
      <c r="A59" t="s">
        <v>116</v>
      </c>
      <c r="B59" s="1"/>
      <c r="C59" s="1"/>
      <c r="D59" s="1"/>
      <c r="E59" s="1"/>
      <c r="F59" s="11">
        <f t="shared" si="0"/>
        <v>1500</v>
      </c>
      <c r="G59" s="11">
        <f t="shared" si="1"/>
        <v>259000</v>
      </c>
    </row>
    <row r="60" spans="1:7" ht="21" x14ac:dyDescent="0.4">
      <c r="A60" t="s">
        <v>117</v>
      </c>
      <c r="B60" s="1"/>
      <c r="C60" s="1"/>
      <c r="D60" s="1"/>
      <c r="E60" s="1"/>
      <c r="F60" s="11">
        <f t="shared" si="0"/>
        <v>1500</v>
      </c>
      <c r="G60" s="11">
        <f t="shared" si="1"/>
        <v>260500</v>
      </c>
    </row>
    <row r="61" spans="1:7" ht="21" x14ac:dyDescent="0.4">
      <c r="A61" t="s">
        <v>118</v>
      </c>
      <c r="B61" s="1"/>
      <c r="C61" s="1"/>
      <c r="D61" s="1"/>
      <c r="E61" s="1"/>
      <c r="F61" s="11">
        <f t="shared" si="0"/>
        <v>1500</v>
      </c>
      <c r="G61" s="11">
        <f t="shared" si="1"/>
        <v>262000</v>
      </c>
    </row>
    <row r="62" spans="1:7" ht="21" x14ac:dyDescent="0.4">
      <c r="A62" t="s">
        <v>119</v>
      </c>
      <c r="B62" s="1"/>
      <c r="C62" s="1"/>
      <c r="D62" s="1"/>
      <c r="E62" s="1"/>
      <c r="F62" s="11">
        <f t="shared" si="0"/>
        <v>1500</v>
      </c>
      <c r="G62" s="11">
        <f t="shared" si="1"/>
        <v>263500</v>
      </c>
    </row>
    <row r="63" spans="1:7" ht="21" x14ac:dyDescent="0.4">
      <c r="A63" t="s">
        <v>120</v>
      </c>
      <c r="B63" s="1"/>
      <c r="C63" s="1"/>
      <c r="D63" s="1"/>
      <c r="E63" s="1"/>
      <c r="F63" s="11">
        <f t="shared" si="0"/>
        <v>1500</v>
      </c>
      <c r="G63" s="11">
        <f t="shared" si="1"/>
        <v>265000</v>
      </c>
    </row>
    <row r="64" spans="1:7" ht="21" x14ac:dyDescent="0.4">
      <c r="A64" t="s">
        <v>121</v>
      </c>
      <c r="B64" s="1"/>
      <c r="C64" s="1"/>
      <c r="D64" s="1"/>
      <c r="E64" s="1"/>
      <c r="F64" s="11">
        <f t="shared" si="0"/>
        <v>1500</v>
      </c>
      <c r="G64" s="11">
        <f t="shared" si="1"/>
        <v>266500</v>
      </c>
    </row>
    <row r="65" spans="1:7" ht="21" x14ac:dyDescent="0.4">
      <c r="A65" t="s">
        <v>112</v>
      </c>
      <c r="B65" s="1"/>
      <c r="C65" s="1"/>
      <c r="D65" s="1"/>
      <c r="E65" s="1"/>
      <c r="F65" s="11">
        <f t="shared" si="0"/>
        <v>1500</v>
      </c>
      <c r="G65" s="11">
        <f t="shared" si="1"/>
        <v>268000</v>
      </c>
    </row>
    <row r="66" spans="1:7" ht="21" x14ac:dyDescent="0.4">
      <c r="A66" t="s">
        <v>116</v>
      </c>
      <c r="B66" s="1"/>
      <c r="C66" s="1"/>
      <c r="D66" s="1"/>
      <c r="E66" s="1"/>
      <c r="F66" s="11">
        <f t="shared" si="0"/>
        <v>1500</v>
      </c>
      <c r="G66" s="11">
        <f t="shared" si="1"/>
        <v>269500</v>
      </c>
    </row>
    <row r="67" spans="1:7" ht="21" x14ac:dyDescent="0.4">
      <c r="A67" t="s">
        <v>117</v>
      </c>
      <c r="B67" s="1"/>
      <c r="C67" s="1"/>
      <c r="D67" s="1"/>
      <c r="E67" s="1"/>
      <c r="F67" s="11">
        <f t="shared" si="0"/>
        <v>1500</v>
      </c>
      <c r="G67" s="11">
        <f t="shared" si="1"/>
        <v>271000</v>
      </c>
    </row>
    <row r="68" spans="1:7" ht="21" x14ac:dyDescent="0.4">
      <c r="A68" t="s">
        <v>118</v>
      </c>
      <c r="B68" s="1"/>
      <c r="C68" s="1"/>
      <c r="D68" s="1"/>
      <c r="E68" s="1"/>
      <c r="F68" s="11">
        <f t="shared" si="0"/>
        <v>1500</v>
      </c>
      <c r="G68" s="11">
        <f t="shared" si="1"/>
        <v>272500</v>
      </c>
    </row>
    <row r="69" spans="1:7" ht="21" x14ac:dyDescent="0.4">
      <c r="A69" t="s">
        <v>119</v>
      </c>
      <c r="B69" s="1"/>
      <c r="C69" s="1"/>
      <c r="D69" s="1"/>
      <c r="E69" s="1"/>
      <c r="F69" s="11">
        <f t="shared" si="0"/>
        <v>1500</v>
      </c>
      <c r="G69" s="11">
        <f t="shared" si="1"/>
        <v>274000</v>
      </c>
    </row>
    <row r="70" spans="1:7" ht="21" x14ac:dyDescent="0.4">
      <c r="A70" t="s">
        <v>120</v>
      </c>
      <c r="B70" s="1"/>
      <c r="C70" s="1"/>
      <c r="D70" s="1"/>
      <c r="E70" s="1"/>
      <c r="F70" s="11">
        <f t="shared" ref="F70:F133" si="2">((1500*D70)+(1000*E70)+1500)</f>
        <v>1500</v>
      </c>
      <c r="G70" s="11">
        <f t="shared" ref="G70:G133" si="3">G69+F70</f>
        <v>275500</v>
      </c>
    </row>
    <row r="71" spans="1:7" ht="21" x14ac:dyDescent="0.4">
      <c r="A71" t="s">
        <v>121</v>
      </c>
      <c r="B71" s="1"/>
      <c r="C71" s="1"/>
      <c r="D71" s="1"/>
      <c r="E71" s="1"/>
      <c r="F71" s="11">
        <f t="shared" si="2"/>
        <v>1500</v>
      </c>
      <c r="G71" s="11">
        <f t="shared" si="3"/>
        <v>277000</v>
      </c>
    </row>
    <row r="72" spans="1:7" ht="21" x14ac:dyDescent="0.4">
      <c r="A72" t="s">
        <v>112</v>
      </c>
      <c r="B72" s="1"/>
      <c r="C72" s="1"/>
      <c r="D72" s="1"/>
      <c r="E72" s="1"/>
      <c r="F72" s="11">
        <f t="shared" si="2"/>
        <v>1500</v>
      </c>
      <c r="G72" s="11">
        <f t="shared" si="3"/>
        <v>278500</v>
      </c>
    </row>
    <row r="73" spans="1:7" ht="21" x14ac:dyDescent="0.4">
      <c r="A73" t="s">
        <v>116</v>
      </c>
      <c r="B73" s="1"/>
      <c r="C73" s="1"/>
      <c r="D73" s="1"/>
      <c r="E73" s="1"/>
      <c r="F73" s="11">
        <f t="shared" si="2"/>
        <v>1500</v>
      </c>
      <c r="G73" s="11">
        <f t="shared" si="3"/>
        <v>280000</v>
      </c>
    </row>
    <row r="74" spans="1:7" ht="21" x14ac:dyDescent="0.4">
      <c r="A74" t="s">
        <v>117</v>
      </c>
      <c r="B74" s="1"/>
      <c r="C74" s="1"/>
      <c r="D74" s="1"/>
      <c r="E74" s="1"/>
      <c r="F74" s="11">
        <f t="shared" si="2"/>
        <v>1500</v>
      </c>
      <c r="G74" s="11">
        <f t="shared" si="3"/>
        <v>281500</v>
      </c>
    </row>
    <row r="75" spans="1:7" ht="21" x14ac:dyDescent="0.4">
      <c r="A75" t="s">
        <v>118</v>
      </c>
      <c r="B75" s="1"/>
      <c r="C75" s="1"/>
      <c r="D75" s="1"/>
      <c r="E75" s="1"/>
      <c r="F75" s="11">
        <f t="shared" si="2"/>
        <v>1500</v>
      </c>
      <c r="G75" s="11">
        <f t="shared" si="3"/>
        <v>283000</v>
      </c>
    </row>
    <row r="76" spans="1:7" ht="21" x14ac:dyDescent="0.4">
      <c r="A76" t="s">
        <v>119</v>
      </c>
      <c r="B76" s="1"/>
      <c r="C76" s="1"/>
      <c r="D76" s="1"/>
      <c r="E76" s="1"/>
      <c r="F76" s="11">
        <f t="shared" si="2"/>
        <v>1500</v>
      </c>
      <c r="G76" s="11">
        <f t="shared" si="3"/>
        <v>284500</v>
      </c>
    </row>
    <row r="77" spans="1:7" ht="21" x14ac:dyDescent="0.4">
      <c r="A77" t="s">
        <v>120</v>
      </c>
      <c r="B77" s="1"/>
      <c r="C77" s="1"/>
      <c r="D77" s="1"/>
      <c r="E77" s="1"/>
      <c r="F77" s="11">
        <f t="shared" si="2"/>
        <v>1500</v>
      </c>
      <c r="G77" s="11">
        <f t="shared" si="3"/>
        <v>286000</v>
      </c>
    </row>
    <row r="78" spans="1:7" ht="21" x14ac:dyDescent="0.4">
      <c r="A78" t="s">
        <v>121</v>
      </c>
      <c r="B78" s="1"/>
      <c r="C78" s="1"/>
      <c r="D78" s="1"/>
      <c r="E78" s="1"/>
      <c r="F78" s="11">
        <f t="shared" si="2"/>
        <v>1500</v>
      </c>
      <c r="G78" s="11">
        <f t="shared" si="3"/>
        <v>287500</v>
      </c>
    </row>
    <row r="79" spans="1:7" ht="21" x14ac:dyDescent="0.4">
      <c r="A79" t="s">
        <v>112</v>
      </c>
      <c r="B79" s="1"/>
      <c r="C79" s="1"/>
      <c r="D79" s="1"/>
      <c r="E79" s="1"/>
      <c r="F79" s="11">
        <f t="shared" si="2"/>
        <v>1500</v>
      </c>
      <c r="G79" s="11">
        <f t="shared" si="3"/>
        <v>289000</v>
      </c>
    </row>
    <row r="80" spans="1:7" ht="21" x14ac:dyDescent="0.4">
      <c r="A80" t="s">
        <v>116</v>
      </c>
      <c r="B80" s="1"/>
      <c r="C80" s="1"/>
      <c r="D80" s="1"/>
      <c r="E80" s="1"/>
      <c r="F80" s="11">
        <f t="shared" si="2"/>
        <v>1500</v>
      </c>
      <c r="G80" s="11">
        <f t="shared" si="3"/>
        <v>290500</v>
      </c>
    </row>
    <row r="81" spans="1:7" ht="21" x14ac:dyDescent="0.4">
      <c r="A81" t="s">
        <v>117</v>
      </c>
      <c r="B81" s="1"/>
      <c r="C81" s="1"/>
      <c r="D81" s="1"/>
      <c r="E81" s="1"/>
      <c r="F81" s="11">
        <f t="shared" si="2"/>
        <v>1500</v>
      </c>
      <c r="G81" s="11">
        <f t="shared" si="3"/>
        <v>292000</v>
      </c>
    </row>
    <row r="82" spans="1:7" ht="21" x14ac:dyDescent="0.4">
      <c r="A82" t="s">
        <v>118</v>
      </c>
      <c r="B82" s="1"/>
      <c r="C82" s="1"/>
      <c r="D82" s="1"/>
      <c r="E82" s="1"/>
      <c r="F82" s="11">
        <f t="shared" si="2"/>
        <v>1500</v>
      </c>
      <c r="G82" s="11">
        <f t="shared" si="3"/>
        <v>293500</v>
      </c>
    </row>
    <row r="83" spans="1:7" ht="21" x14ac:dyDescent="0.4">
      <c r="A83" t="s">
        <v>119</v>
      </c>
      <c r="B83" s="1"/>
      <c r="C83" s="1"/>
      <c r="D83" s="1"/>
      <c r="E83" s="1"/>
      <c r="F83" s="11">
        <f t="shared" si="2"/>
        <v>1500</v>
      </c>
      <c r="G83" s="11">
        <f t="shared" si="3"/>
        <v>295000</v>
      </c>
    </row>
    <row r="84" spans="1:7" ht="21" x14ac:dyDescent="0.4">
      <c r="A84" t="s">
        <v>120</v>
      </c>
      <c r="B84" s="1"/>
      <c r="C84" s="1"/>
      <c r="D84" s="1"/>
      <c r="E84" s="1"/>
      <c r="F84" s="11">
        <f t="shared" si="2"/>
        <v>1500</v>
      </c>
      <c r="G84" s="11">
        <f t="shared" si="3"/>
        <v>296500</v>
      </c>
    </row>
    <row r="85" spans="1:7" ht="21" x14ac:dyDescent="0.4">
      <c r="A85" t="s">
        <v>121</v>
      </c>
      <c r="B85" s="1"/>
      <c r="C85" s="1"/>
      <c r="D85" s="1"/>
      <c r="E85" s="1"/>
      <c r="F85" s="11">
        <f t="shared" si="2"/>
        <v>1500</v>
      </c>
      <c r="G85" s="11">
        <f t="shared" si="3"/>
        <v>298000</v>
      </c>
    </row>
    <row r="86" spans="1:7" ht="21" x14ac:dyDescent="0.4">
      <c r="A86" t="s">
        <v>112</v>
      </c>
      <c r="B86" s="1"/>
      <c r="C86" s="1"/>
      <c r="D86" s="1"/>
      <c r="E86" s="1"/>
      <c r="F86" s="11">
        <f t="shared" si="2"/>
        <v>1500</v>
      </c>
      <c r="G86" s="11">
        <f t="shared" si="3"/>
        <v>299500</v>
      </c>
    </row>
    <row r="87" spans="1:7" ht="21" x14ac:dyDescent="0.4">
      <c r="A87" t="s">
        <v>116</v>
      </c>
      <c r="B87" s="1"/>
      <c r="C87" s="1"/>
      <c r="D87" s="1"/>
      <c r="E87" s="1"/>
      <c r="F87" s="11">
        <f t="shared" si="2"/>
        <v>1500</v>
      </c>
      <c r="G87" s="11">
        <f t="shared" si="3"/>
        <v>301000</v>
      </c>
    </row>
    <row r="88" spans="1:7" ht="21" x14ac:dyDescent="0.4">
      <c r="A88" t="s">
        <v>117</v>
      </c>
      <c r="B88" s="1"/>
      <c r="C88" s="1"/>
      <c r="D88" s="1"/>
      <c r="E88" s="1"/>
      <c r="F88" s="11">
        <f t="shared" si="2"/>
        <v>1500</v>
      </c>
      <c r="G88" s="11">
        <f t="shared" si="3"/>
        <v>302500</v>
      </c>
    </row>
    <row r="89" spans="1:7" ht="21" x14ac:dyDescent="0.4">
      <c r="A89" t="s">
        <v>118</v>
      </c>
      <c r="B89" s="1"/>
      <c r="C89" s="1"/>
      <c r="D89" s="1"/>
      <c r="E89" s="1"/>
      <c r="F89" s="11">
        <f t="shared" si="2"/>
        <v>1500</v>
      </c>
      <c r="G89" s="11">
        <f t="shared" si="3"/>
        <v>304000</v>
      </c>
    </row>
    <row r="90" spans="1:7" ht="21" x14ac:dyDescent="0.4">
      <c r="A90" t="s">
        <v>119</v>
      </c>
      <c r="B90" s="1"/>
      <c r="C90" s="1"/>
      <c r="D90" s="1"/>
      <c r="E90" s="1"/>
      <c r="F90" s="11">
        <f t="shared" si="2"/>
        <v>1500</v>
      </c>
      <c r="G90" s="11">
        <f t="shared" si="3"/>
        <v>305500</v>
      </c>
    </row>
    <row r="91" spans="1:7" ht="21" x14ac:dyDescent="0.4">
      <c r="A91" t="s">
        <v>120</v>
      </c>
      <c r="B91" s="1"/>
      <c r="C91" s="1"/>
      <c r="D91" s="1"/>
      <c r="E91" s="1"/>
      <c r="F91" s="11">
        <f t="shared" si="2"/>
        <v>1500</v>
      </c>
      <c r="G91" s="11">
        <f t="shared" si="3"/>
        <v>307000</v>
      </c>
    </row>
    <row r="92" spans="1:7" ht="21" x14ac:dyDescent="0.4">
      <c r="A92" t="s">
        <v>121</v>
      </c>
      <c r="B92" s="1"/>
      <c r="C92" s="1"/>
      <c r="D92" s="1"/>
      <c r="E92" s="1"/>
      <c r="F92" s="11">
        <f t="shared" si="2"/>
        <v>1500</v>
      </c>
      <c r="G92" s="11">
        <f t="shared" si="3"/>
        <v>308500</v>
      </c>
    </row>
    <row r="93" spans="1:7" ht="21" x14ac:dyDescent="0.4">
      <c r="A93" t="s">
        <v>112</v>
      </c>
      <c r="B93" s="1"/>
      <c r="C93" s="1"/>
      <c r="D93" s="1"/>
      <c r="E93" s="1"/>
      <c r="F93" s="11">
        <f t="shared" si="2"/>
        <v>1500</v>
      </c>
      <c r="G93" s="11">
        <f t="shared" si="3"/>
        <v>310000</v>
      </c>
    </row>
    <row r="94" spans="1:7" ht="21" x14ac:dyDescent="0.4">
      <c r="A94" t="s">
        <v>116</v>
      </c>
      <c r="B94" s="1"/>
      <c r="C94" s="1"/>
      <c r="D94" s="1"/>
      <c r="E94" s="1"/>
      <c r="F94" s="11">
        <f t="shared" si="2"/>
        <v>1500</v>
      </c>
      <c r="G94" s="11">
        <f t="shared" si="3"/>
        <v>311500</v>
      </c>
    </row>
    <row r="95" spans="1:7" ht="21" x14ac:dyDescent="0.4">
      <c r="A95" t="s">
        <v>117</v>
      </c>
      <c r="B95" s="1"/>
      <c r="C95" s="1"/>
      <c r="D95" s="1"/>
      <c r="E95" s="1"/>
      <c r="F95" s="11">
        <f t="shared" si="2"/>
        <v>1500</v>
      </c>
      <c r="G95" s="11">
        <f t="shared" si="3"/>
        <v>313000</v>
      </c>
    </row>
    <row r="96" spans="1:7" ht="21" x14ac:dyDescent="0.4">
      <c r="A96" t="s">
        <v>118</v>
      </c>
      <c r="B96" s="1"/>
      <c r="C96" s="1"/>
      <c r="D96" s="1"/>
      <c r="E96" s="1"/>
      <c r="F96" s="11">
        <f t="shared" si="2"/>
        <v>1500</v>
      </c>
      <c r="G96" s="11">
        <f t="shared" si="3"/>
        <v>314500</v>
      </c>
    </row>
    <row r="97" spans="1:7" ht="21" x14ac:dyDescent="0.4">
      <c r="A97" t="s">
        <v>119</v>
      </c>
      <c r="B97" s="1"/>
      <c r="C97" s="1"/>
      <c r="D97" s="1"/>
      <c r="E97" s="1"/>
      <c r="F97" s="11">
        <f t="shared" si="2"/>
        <v>1500</v>
      </c>
      <c r="G97" s="11">
        <f t="shared" si="3"/>
        <v>316000</v>
      </c>
    </row>
    <row r="98" spans="1:7" ht="21" x14ac:dyDescent="0.4">
      <c r="A98" t="s">
        <v>120</v>
      </c>
      <c r="B98" s="1"/>
      <c r="C98" s="1"/>
      <c r="D98" s="1"/>
      <c r="E98" s="1"/>
      <c r="F98" s="11">
        <f t="shared" si="2"/>
        <v>1500</v>
      </c>
      <c r="G98" s="11">
        <f t="shared" si="3"/>
        <v>317500</v>
      </c>
    </row>
    <row r="99" spans="1:7" ht="21" x14ac:dyDescent="0.4">
      <c r="A99" t="s">
        <v>121</v>
      </c>
      <c r="B99" s="1"/>
      <c r="C99" s="1"/>
      <c r="D99" s="1"/>
      <c r="E99" s="1"/>
      <c r="F99" s="11">
        <f t="shared" si="2"/>
        <v>1500</v>
      </c>
      <c r="G99" s="11">
        <f t="shared" si="3"/>
        <v>319000</v>
      </c>
    </row>
    <row r="100" spans="1:7" ht="21" x14ac:dyDescent="0.4">
      <c r="A100" t="s">
        <v>112</v>
      </c>
      <c r="B100" s="1"/>
      <c r="C100" s="1"/>
      <c r="D100" s="1"/>
      <c r="E100" s="1"/>
      <c r="F100" s="11">
        <f t="shared" si="2"/>
        <v>1500</v>
      </c>
      <c r="G100" s="11">
        <f t="shared" si="3"/>
        <v>320500</v>
      </c>
    </row>
    <row r="101" spans="1:7" ht="21" x14ac:dyDescent="0.4">
      <c r="A101" t="s">
        <v>116</v>
      </c>
      <c r="B101" s="1"/>
      <c r="C101" s="1"/>
      <c r="D101" s="1"/>
      <c r="E101" s="1"/>
      <c r="F101" s="11">
        <f t="shared" si="2"/>
        <v>1500</v>
      </c>
      <c r="G101" s="11">
        <f t="shared" si="3"/>
        <v>322000</v>
      </c>
    </row>
    <row r="102" spans="1:7" ht="21" x14ac:dyDescent="0.4">
      <c r="A102" t="s">
        <v>117</v>
      </c>
      <c r="B102" s="1"/>
      <c r="C102" s="1"/>
      <c r="D102" s="1"/>
      <c r="E102" s="1"/>
      <c r="F102" s="11">
        <f t="shared" si="2"/>
        <v>1500</v>
      </c>
      <c r="G102" s="11">
        <f t="shared" si="3"/>
        <v>323500</v>
      </c>
    </row>
    <row r="103" spans="1:7" ht="21" x14ac:dyDescent="0.4">
      <c r="A103" t="s">
        <v>118</v>
      </c>
      <c r="B103" s="1"/>
      <c r="C103" s="1"/>
      <c r="D103" s="1"/>
      <c r="E103" s="1"/>
      <c r="F103" s="11">
        <f t="shared" si="2"/>
        <v>1500</v>
      </c>
      <c r="G103" s="11">
        <f t="shared" si="3"/>
        <v>325000</v>
      </c>
    </row>
    <row r="104" spans="1:7" ht="21" x14ac:dyDescent="0.4">
      <c r="A104" t="s">
        <v>119</v>
      </c>
      <c r="B104" s="1"/>
      <c r="C104" s="1"/>
      <c r="D104" s="1"/>
      <c r="E104" s="1"/>
      <c r="F104" s="11">
        <f t="shared" si="2"/>
        <v>1500</v>
      </c>
      <c r="G104" s="11">
        <f t="shared" si="3"/>
        <v>326500</v>
      </c>
    </row>
    <row r="105" spans="1:7" ht="21" x14ac:dyDescent="0.4">
      <c r="A105" t="s">
        <v>120</v>
      </c>
      <c r="B105" s="1"/>
      <c r="C105" s="1"/>
      <c r="D105" s="1"/>
      <c r="E105" s="1"/>
      <c r="F105" s="11">
        <f t="shared" si="2"/>
        <v>1500</v>
      </c>
      <c r="G105" s="11">
        <f t="shared" si="3"/>
        <v>328000</v>
      </c>
    </row>
    <row r="106" spans="1:7" ht="21" x14ac:dyDescent="0.4">
      <c r="A106" t="s">
        <v>121</v>
      </c>
      <c r="B106" s="1"/>
      <c r="C106" s="1"/>
      <c r="D106" s="1"/>
      <c r="E106" s="1"/>
      <c r="F106" s="11">
        <f t="shared" si="2"/>
        <v>1500</v>
      </c>
      <c r="G106" s="11">
        <f t="shared" si="3"/>
        <v>329500</v>
      </c>
    </row>
    <row r="107" spans="1:7" ht="21" x14ac:dyDescent="0.4">
      <c r="A107" t="s">
        <v>112</v>
      </c>
      <c r="B107" s="1"/>
      <c r="C107" s="1"/>
      <c r="D107" s="1"/>
      <c r="E107" s="1"/>
      <c r="F107" s="11">
        <f t="shared" si="2"/>
        <v>1500</v>
      </c>
      <c r="G107" s="11">
        <f t="shared" si="3"/>
        <v>331000</v>
      </c>
    </row>
    <row r="108" spans="1:7" ht="21" x14ac:dyDescent="0.4">
      <c r="A108" t="s">
        <v>116</v>
      </c>
      <c r="B108" s="1"/>
      <c r="C108" s="1"/>
      <c r="D108" s="1"/>
      <c r="E108" s="1"/>
      <c r="F108" s="11">
        <f t="shared" si="2"/>
        <v>1500</v>
      </c>
      <c r="G108" s="11">
        <f t="shared" si="3"/>
        <v>332500</v>
      </c>
    </row>
    <row r="109" spans="1:7" ht="21" x14ac:dyDescent="0.4">
      <c r="A109" t="s">
        <v>117</v>
      </c>
      <c r="B109" s="1"/>
      <c r="C109" s="1"/>
      <c r="D109" s="1"/>
      <c r="E109" s="1"/>
      <c r="F109" s="11">
        <f t="shared" si="2"/>
        <v>1500</v>
      </c>
      <c r="G109" s="11">
        <f t="shared" si="3"/>
        <v>334000</v>
      </c>
    </row>
    <row r="110" spans="1:7" ht="21" x14ac:dyDescent="0.4">
      <c r="A110" t="s">
        <v>118</v>
      </c>
      <c r="B110" s="1"/>
      <c r="C110" s="1"/>
      <c r="D110" s="1"/>
      <c r="E110" s="1"/>
      <c r="F110" s="11">
        <f t="shared" si="2"/>
        <v>1500</v>
      </c>
      <c r="G110" s="11">
        <f t="shared" si="3"/>
        <v>335500</v>
      </c>
    </row>
    <row r="111" spans="1:7" ht="21" x14ac:dyDescent="0.4">
      <c r="A111" t="s">
        <v>119</v>
      </c>
      <c r="B111" s="1"/>
      <c r="C111" s="1"/>
      <c r="D111" s="1"/>
      <c r="E111" s="1"/>
      <c r="F111" s="11">
        <f t="shared" si="2"/>
        <v>1500</v>
      </c>
      <c r="G111" s="11">
        <f t="shared" si="3"/>
        <v>337000</v>
      </c>
    </row>
    <row r="112" spans="1:7" ht="21" x14ac:dyDescent="0.4">
      <c r="A112" t="s">
        <v>120</v>
      </c>
      <c r="B112" s="1"/>
      <c r="C112" s="1"/>
      <c r="D112" s="1"/>
      <c r="E112" s="1"/>
      <c r="F112" s="11">
        <f t="shared" si="2"/>
        <v>1500</v>
      </c>
      <c r="G112" s="11">
        <f t="shared" si="3"/>
        <v>338500</v>
      </c>
    </row>
    <row r="113" spans="1:7" ht="21" x14ac:dyDescent="0.4">
      <c r="A113" t="s">
        <v>121</v>
      </c>
      <c r="B113" s="1"/>
      <c r="C113" s="1"/>
      <c r="D113" s="1"/>
      <c r="E113" s="1"/>
      <c r="F113" s="11">
        <f t="shared" si="2"/>
        <v>1500</v>
      </c>
      <c r="G113" s="11">
        <f t="shared" si="3"/>
        <v>340000</v>
      </c>
    </row>
    <row r="114" spans="1:7" ht="21" x14ac:dyDescent="0.4">
      <c r="A114" t="s">
        <v>112</v>
      </c>
      <c r="B114" s="1"/>
      <c r="C114" s="1"/>
      <c r="D114" s="1"/>
      <c r="E114" s="1"/>
      <c r="F114" s="11">
        <f t="shared" si="2"/>
        <v>1500</v>
      </c>
      <c r="G114" s="11">
        <f t="shared" si="3"/>
        <v>341500</v>
      </c>
    </row>
    <row r="115" spans="1:7" ht="21" x14ac:dyDescent="0.4">
      <c r="A115" t="s">
        <v>116</v>
      </c>
      <c r="B115" s="1"/>
      <c r="C115" s="1"/>
      <c r="D115" s="1"/>
      <c r="E115" s="1"/>
      <c r="F115" s="11">
        <f t="shared" si="2"/>
        <v>1500</v>
      </c>
      <c r="G115" s="11">
        <f t="shared" si="3"/>
        <v>343000</v>
      </c>
    </row>
    <row r="116" spans="1:7" ht="21" x14ac:dyDescent="0.4">
      <c r="A116" t="s">
        <v>117</v>
      </c>
      <c r="B116" s="1"/>
      <c r="C116" s="1"/>
      <c r="D116" s="1"/>
      <c r="E116" s="1"/>
      <c r="F116" s="11">
        <f t="shared" si="2"/>
        <v>1500</v>
      </c>
      <c r="G116" s="11">
        <f t="shared" si="3"/>
        <v>344500</v>
      </c>
    </row>
    <row r="117" spans="1:7" ht="21" x14ac:dyDescent="0.4">
      <c r="A117" t="s">
        <v>118</v>
      </c>
      <c r="B117" s="1"/>
      <c r="C117" s="1"/>
      <c r="D117" s="1"/>
      <c r="E117" s="1"/>
      <c r="F117" s="11">
        <f t="shared" si="2"/>
        <v>1500</v>
      </c>
      <c r="G117" s="11">
        <f t="shared" si="3"/>
        <v>346000</v>
      </c>
    </row>
    <row r="118" spans="1:7" ht="21" x14ac:dyDescent="0.4">
      <c r="A118" t="s">
        <v>119</v>
      </c>
      <c r="B118" s="1"/>
      <c r="C118" s="1"/>
      <c r="D118" s="1"/>
      <c r="E118" s="1"/>
      <c r="F118" s="11">
        <f t="shared" si="2"/>
        <v>1500</v>
      </c>
      <c r="G118" s="11">
        <f t="shared" si="3"/>
        <v>347500</v>
      </c>
    </row>
    <row r="119" spans="1:7" ht="21" x14ac:dyDescent="0.4">
      <c r="A119" t="s">
        <v>120</v>
      </c>
      <c r="B119" s="1"/>
      <c r="C119" s="1"/>
      <c r="D119" s="1"/>
      <c r="E119" s="1"/>
      <c r="F119" s="11">
        <f t="shared" si="2"/>
        <v>1500</v>
      </c>
      <c r="G119" s="11">
        <f t="shared" si="3"/>
        <v>349000</v>
      </c>
    </row>
    <row r="120" spans="1:7" ht="21" x14ac:dyDescent="0.4">
      <c r="A120" t="s">
        <v>121</v>
      </c>
      <c r="B120" s="1"/>
      <c r="C120" s="1"/>
      <c r="D120" s="1"/>
      <c r="E120" s="1"/>
      <c r="F120" s="11">
        <f t="shared" si="2"/>
        <v>1500</v>
      </c>
      <c r="G120" s="11">
        <f t="shared" si="3"/>
        <v>350500</v>
      </c>
    </row>
    <row r="121" spans="1:7" ht="21" x14ac:dyDescent="0.4">
      <c r="A121" t="s">
        <v>112</v>
      </c>
      <c r="B121" s="1"/>
      <c r="C121" s="1"/>
      <c r="D121" s="1"/>
      <c r="E121" s="1"/>
      <c r="F121" s="11">
        <f t="shared" si="2"/>
        <v>1500</v>
      </c>
      <c r="G121" s="11">
        <f t="shared" si="3"/>
        <v>352000</v>
      </c>
    </row>
    <row r="122" spans="1:7" ht="21" x14ac:dyDescent="0.4">
      <c r="A122" t="s">
        <v>116</v>
      </c>
      <c r="B122" s="1"/>
      <c r="C122" s="1"/>
      <c r="D122" s="1"/>
      <c r="E122" s="1"/>
      <c r="F122" s="11">
        <f t="shared" si="2"/>
        <v>1500</v>
      </c>
      <c r="G122" s="11">
        <f t="shared" si="3"/>
        <v>353500</v>
      </c>
    </row>
    <row r="123" spans="1:7" ht="21" x14ac:dyDescent="0.4">
      <c r="A123" t="s">
        <v>117</v>
      </c>
      <c r="B123" s="1"/>
      <c r="C123" s="1"/>
      <c r="D123" s="1"/>
      <c r="E123" s="1"/>
      <c r="F123" s="11">
        <f t="shared" si="2"/>
        <v>1500</v>
      </c>
      <c r="G123" s="11">
        <f t="shared" si="3"/>
        <v>355000</v>
      </c>
    </row>
    <row r="124" spans="1:7" ht="21" x14ac:dyDescent="0.4">
      <c r="A124" t="s">
        <v>118</v>
      </c>
      <c r="B124" s="1"/>
      <c r="C124" s="1"/>
      <c r="D124" s="1"/>
      <c r="E124" s="1"/>
      <c r="F124" s="11">
        <f t="shared" si="2"/>
        <v>1500</v>
      </c>
      <c r="G124" s="11">
        <f t="shared" si="3"/>
        <v>356500</v>
      </c>
    </row>
    <row r="125" spans="1:7" ht="21" x14ac:dyDescent="0.4">
      <c r="A125" t="s">
        <v>119</v>
      </c>
      <c r="B125" s="1"/>
      <c r="C125" s="1"/>
      <c r="D125" s="1"/>
      <c r="E125" s="1"/>
      <c r="F125" s="11">
        <f t="shared" si="2"/>
        <v>1500</v>
      </c>
      <c r="G125" s="11">
        <f t="shared" si="3"/>
        <v>358000</v>
      </c>
    </row>
    <row r="126" spans="1:7" ht="21" x14ac:dyDescent="0.4">
      <c r="A126" t="s">
        <v>120</v>
      </c>
      <c r="B126" s="1"/>
      <c r="C126" s="1"/>
      <c r="D126" s="1"/>
      <c r="E126" s="1"/>
      <c r="F126" s="11">
        <f t="shared" si="2"/>
        <v>1500</v>
      </c>
      <c r="G126" s="11">
        <f t="shared" si="3"/>
        <v>359500</v>
      </c>
    </row>
    <row r="127" spans="1:7" ht="21" x14ac:dyDescent="0.4">
      <c r="A127" t="s">
        <v>121</v>
      </c>
      <c r="B127" s="1"/>
      <c r="C127" s="1"/>
      <c r="D127" s="1"/>
      <c r="E127" s="1"/>
      <c r="F127" s="11">
        <f t="shared" si="2"/>
        <v>1500</v>
      </c>
      <c r="G127" s="11">
        <f t="shared" si="3"/>
        <v>361000</v>
      </c>
    </row>
    <row r="128" spans="1:7" ht="21" x14ac:dyDescent="0.4">
      <c r="A128" t="s">
        <v>112</v>
      </c>
      <c r="B128" s="1"/>
      <c r="C128" s="1"/>
      <c r="D128" s="1"/>
      <c r="E128" s="1"/>
      <c r="F128" s="11">
        <f t="shared" si="2"/>
        <v>1500</v>
      </c>
      <c r="G128" s="11">
        <f t="shared" si="3"/>
        <v>362500</v>
      </c>
    </row>
    <row r="129" spans="1:7" ht="21" x14ac:dyDescent="0.4">
      <c r="A129" t="s">
        <v>116</v>
      </c>
      <c r="B129" s="1"/>
      <c r="C129" s="1"/>
      <c r="D129" s="1"/>
      <c r="E129" s="1"/>
      <c r="F129" s="11">
        <f t="shared" si="2"/>
        <v>1500</v>
      </c>
      <c r="G129" s="11">
        <f t="shared" si="3"/>
        <v>364000</v>
      </c>
    </row>
    <row r="130" spans="1:7" ht="21" x14ac:dyDescent="0.4">
      <c r="A130" t="s">
        <v>117</v>
      </c>
      <c r="B130" s="1"/>
      <c r="C130" s="1"/>
      <c r="D130" s="1"/>
      <c r="E130" s="1"/>
      <c r="F130" s="11">
        <f t="shared" si="2"/>
        <v>1500</v>
      </c>
      <c r="G130" s="11">
        <f t="shared" si="3"/>
        <v>365500</v>
      </c>
    </row>
    <row r="131" spans="1:7" ht="21" x14ac:dyDescent="0.4">
      <c r="A131" t="s">
        <v>118</v>
      </c>
      <c r="B131" s="1"/>
      <c r="C131" s="1"/>
      <c r="D131" s="1"/>
      <c r="E131" s="1"/>
      <c r="F131" s="11">
        <f t="shared" si="2"/>
        <v>1500</v>
      </c>
      <c r="G131" s="11">
        <f t="shared" si="3"/>
        <v>367000</v>
      </c>
    </row>
    <row r="132" spans="1:7" ht="21" x14ac:dyDescent="0.4">
      <c r="A132" t="s">
        <v>119</v>
      </c>
      <c r="B132" s="1"/>
      <c r="C132" s="1"/>
      <c r="D132" s="1"/>
      <c r="E132" s="1"/>
      <c r="F132" s="11">
        <f t="shared" si="2"/>
        <v>1500</v>
      </c>
      <c r="G132" s="11">
        <f t="shared" si="3"/>
        <v>368500</v>
      </c>
    </row>
    <row r="133" spans="1:7" ht="21" x14ac:dyDescent="0.4">
      <c r="A133" t="s">
        <v>120</v>
      </c>
      <c r="B133" s="1"/>
      <c r="C133" s="1"/>
      <c r="D133" s="1"/>
      <c r="E133" s="1"/>
      <c r="F133" s="11">
        <f t="shared" si="2"/>
        <v>1500</v>
      </c>
      <c r="G133" s="11">
        <f t="shared" si="3"/>
        <v>370000</v>
      </c>
    </row>
    <row r="134" spans="1:7" ht="21" x14ac:dyDescent="0.4">
      <c r="A134" t="s">
        <v>121</v>
      </c>
      <c r="B134" s="1"/>
      <c r="C134" s="1"/>
      <c r="D134" s="1"/>
      <c r="E134" s="1"/>
      <c r="F134" s="11">
        <f t="shared" ref="F134:F197" si="4">((1500*D134)+(1000*E134)+1500)</f>
        <v>1500</v>
      </c>
      <c r="G134" s="11">
        <f t="shared" ref="G134:G197" si="5">G133+F134</f>
        <v>371500</v>
      </c>
    </row>
    <row r="135" spans="1:7" ht="21" x14ac:dyDescent="0.4">
      <c r="A135" t="s">
        <v>112</v>
      </c>
      <c r="B135" s="1"/>
      <c r="C135" s="1"/>
      <c r="D135" s="1"/>
      <c r="E135" s="1"/>
      <c r="F135" s="11">
        <f t="shared" si="4"/>
        <v>1500</v>
      </c>
      <c r="G135" s="11">
        <f t="shared" si="5"/>
        <v>373000</v>
      </c>
    </row>
    <row r="136" spans="1:7" ht="21" x14ac:dyDescent="0.4">
      <c r="A136" t="s">
        <v>116</v>
      </c>
      <c r="B136" s="1"/>
      <c r="C136" s="1"/>
      <c r="D136" s="1"/>
      <c r="E136" s="1"/>
      <c r="F136" s="11">
        <f t="shared" si="4"/>
        <v>1500</v>
      </c>
      <c r="G136" s="11">
        <f t="shared" si="5"/>
        <v>374500</v>
      </c>
    </row>
    <row r="137" spans="1:7" ht="21" x14ac:dyDescent="0.4">
      <c r="A137" t="s">
        <v>117</v>
      </c>
      <c r="B137" s="1"/>
      <c r="C137" s="1"/>
      <c r="D137" s="1"/>
      <c r="E137" s="1"/>
      <c r="F137" s="11">
        <f t="shared" si="4"/>
        <v>1500</v>
      </c>
      <c r="G137" s="11">
        <f t="shared" si="5"/>
        <v>376000</v>
      </c>
    </row>
    <row r="138" spans="1:7" ht="21" x14ac:dyDescent="0.4">
      <c r="A138" t="s">
        <v>118</v>
      </c>
      <c r="B138" s="1"/>
      <c r="C138" s="1"/>
      <c r="D138" s="1"/>
      <c r="E138" s="1"/>
      <c r="F138" s="11">
        <f t="shared" si="4"/>
        <v>1500</v>
      </c>
      <c r="G138" s="11">
        <f t="shared" si="5"/>
        <v>377500</v>
      </c>
    </row>
    <row r="139" spans="1:7" ht="21" x14ac:dyDescent="0.4">
      <c r="A139" t="s">
        <v>119</v>
      </c>
      <c r="B139" s="1"/>
      <c r="C139" s="1"/>
      <c r="D139" s="1"/>
      <c r="E139" s="1"/>
      <c r="F139" s="11">
        <f t="shared" si="4"/>
        <v>1500</v>
      </c>
      <c r="G139" s="11">
        <f t="shared" si="5"/>
        <v>379000</v>
      </c>
    </row>
    <row r="140" spans="1:7" ht="21" x14ac:dyDescent="0.4">
      <c r="A140" t="s">
        <v>120</v>
      </c>
      <c r="B140" s="1"/>
      <c r="C140" s="1"/>
      <c r="D140" s="1"/>
      <c r="E140" s="1"/>
      <c r="F140" s="11">
        <f t="shared" si="4"/>
        <v>1500</v>
      </c>
      <c r="G140" s="11">
        <f t="shared" si="5"/>
        <v>380500</v>
      </c>
    </row>
    <row r="141" spans="1:7" ht="21" x14ac:dyDescent="0.4">
      <c r="A141" t="s">
        <v>121</v>
      </c>
      <c r="B141" s="1"/>
      <c r="C141" s="1"/>
      <c r="D141" s="1"/>
      <c r="E141" s="1"/>
      <c r="F141" s="11">
        <f t="shared" si="4"/>
        <v>1500</v>
      </c>
      <c r="G141" s="11">
        <f t="shared" si="5"/>
        <v>382000</v>
      </c>
    </row>
    <row r="142" spans="1:7" ht="21" x14ac:dyDescent="0.4">
      <c r="A142" t="s">
        <v>112</v>
      </c>
      <c r="B142" s="1"/>
      <c r="C142" s="1"/>
      <c r="D142" s="1"/>
      <c r="E142" s="1"/>
      <c r="F142" s="11">
        <f t="shared" si="4"/>
        <v>1500</v>
      </c>
      <c r="G142" s="11">
        <f t="shared" si="5"/>
        <v>383500</v>
      </c>
    </row>
    <row r="143" spans="1:7" ht="21" x14ac:dyDescent="0.4">
      <c r="A143" t="s">
        <v>116</v>
      </c>
      <c r="B143" s="1"/>
      <c r="C143" s="1"/>
      <c r="D143" s="1"/>
      <c r="E143" s="1"/>
      <c r="F143" s="11">
        <f t="shared" si="4"/>
        <v>1500</v>
      </c>
      <c r="G143" s="11">
        <f t="shared" si="5"/>
        <v>385000</v>
      </c>
    </row>
    <row r="144" spans="1:7" ht="21" x14ac:dyDescent="0.4">
      <c r="A144" t="s">
        <v>117</v>
      </c>
      <c r="B144" s="1"/>
      <c r="C144" s="1"/>
      <c r="D144" s="1"/>
      <c r="E144" s="1"/>
      <c r="F144" s="11">
        <f t="shared" si="4"/>
        <v>1500</v>
      </c>
      <c r="G144" s="11">
        <f t="shared" si="5"/>
        <v>386500</v>
      </c>
    </row>
    <row r="145" spans="1:7" ht="21" x14ac:dyDescent="0.4">
      <c r="A145" t="s">
        <v>118</v>
      </c>
      <c r="B145" s="1"/>
      <c r="C145" s="1"/>
      <c r="D145" s="1"/>
      <c r="E145" s="1"/>
      <c r="F145" s="11">
        <f t="shared" si="4"/>
        <v>1500</v>
      </c>
      <c r="G145" s="11">
        <f t="shared" si="5"/>
        <v>388000</v>
      </c>
    </row>
    <row r="146" spans="1:7" ht="21" x14ac:dyDescent="0.4">
      <c r="A146" t="s">
        <v>119</v>
      </c>
      <c r="B146" s="1"/>
      <c r="C146" s="1"/>
      <c r="D146" s="1"/>
      <c r="E146" s="1"/>
      <c r="F146" s="11">
        <f t="shared" si="4"/>
        <v>1500</v>
      </c>
      <c r="G146" s="11">
        <f t="shared" si="5"/>
        <v>389500</v>
      </c>
    </row>
    <row r="147" spans="1:7" ht="21" x14ac:dyDescent="0.4">
      <c r="A147" t="s">
        <v>120</v>
      </c>
      <c r="B147" s="1"/>
      <c r="C147" s="1"/>
      <c r="D147" s="1"/>
      <c r="E147" s="1"/>
      <c r="F147" s="11">
        <f t="shared" si="4"/>
        <v>1500</v>
      </c>
      <c r="G147" s="11">
        <f t="shared" si="5"/>
        <v>391000</v>
      </c>
    </row>
    <row r="148" spans="1:7" ht="21" x14ac:dyDescent="0.4">
      <c r="B148" s="1"/>
      <c r="C148" s="1"/>
      <c r="D148" s="1"/>
      <c r="E148" s="1"/>
      <c r="F148" s="11">
        <f t="shared" si="4"/>
        <v>1500</v>
      </c>
      <c r="G148" s="11">
        <f t="shared" si="5"/>
        <v>392500</v>
      </c>
    </row>
    <row r="149" spans="1:7" ht="21" x14ac:dyDescent="0.4">
      <c r="B149" s="1"/>
      <c r="C149" s="1"/>
      <c r="D149" s="1"/>
      <c r="E149" s="1"/>
      <c r="F149" s="11">
        <f t="shared" si="4"/>
        <v>1500</v>
      </c>
      <c r="G149" s="11">
        <f t="shared" si="5"/>
        <v>394000</v>
      </c>
    </row>
    <row r="150" spans="1:7" ht="21" x14ac:dyDescent="0.4">
      <c r="B150" s="1"/>
      <c r="C150" s="1"/>
      <c r="D150" s="1"/>
      <c r="E150" s="1"/>
      <c r="F150" s="11">
        <f t="shared" si="4"/>
        <v>1500</v>
      </c>
      <c r="G150" s="11">
        <f t="shared" si="5"/>
        <v>395500</v>
      </c>
    </row>
    <row r="151" spans="1:7" ht="21" x14ac:dyDescent="0.4">
      <c r="B151" s="1"/>
      <c r="C151" s="1"/>
      <c r="D151" s="1"/>
      <c r="E151" s="1"/>
      <c r="F151" s="11">
        <f t="shared" si="4"/>
        <v>1500</v>
      </c>
      <c r="G151" s="11">
        <f t="shared" si="5"/>
        <v>397000</v>
      </c>
    </row>
    <row r="152" spans="1:7" ht="21" x14ac:dyDescent="0.4">
      <c r="B152" s="1"/>
      <c r="C152" s="1"/>
      <c r="D152" s="1"/>
      <c r="E152" s="1"/>
      <c r="F152" s="11">
        <f t="shared" si="4"/>
        <v>1500</v>
      </c>
      <c r="G152" s="11">
        <f t="shared" si="5"/>
        <v>398500</v>
      </c>
    </row>
    <row r="153" spans="1:7" ht="21" x14ac:dyDescent="0.4">
      <c r="B153" s="1"/>
      <c r="C153" s="1"/>
      <c r="D153" s="1"/>
      <c r="E153" s="1"/>
      <c r="F153" s="11">
        <f t="shared" si="4"/>
        <v>1500</v>
      </c>
      <c r="G153" s="11">
        <f t="shared" si="5"/>
        <v>400000</v>
      </c>
    </row>
    <row r="154" spans="1:7" ht="21" x14ac:dyDescent="0.4">
      <c r="B154" s="1"/>
      <c r="C154" s="1"/>
      <c r="D154" s="1"/>
      <c r="E154" s="1"/>
      <c r="F154" s="11">
        <f t="shared" si="4"/>
        <v>1500</v>
      </c>
      <c r="G154" s="11">
        <f t="shared" si="5"/>
        <v>401500</v>
      </c>
    </row>
    <row r="155" spans="1:7" ht="21" x14ac:dyDescent="0.4">
      <c r="B155" s="1"/>
      <c r="C155" s="1"/>
      <c r="D155" s="1"/>
      <c r="E155" s="1"/>
      <c r="F155" s="11">
        <f t="shared" si="4"/>
        <v>1500</v>
      </c>
      <c r="G155" s="11">
        <f t="shared" si="5"/>
        <v>403000</v>
      </c>
    </row>
    <row r="156" spans="1:7" ht="21" x14ac:dyDescent="0.4">
      <c r="B156" s="1"/>
      <c r="C156" s="1"/>
      <c r="D156" s="1"/>
      <c r="E156" s="1"/>
      <c r="F156" s="11">
        <f t="shared" si="4"/>
        <v>1500</v>
      </c>
      <c r="G156" s="11">
        <f t="shared" si="5"/>
        <v>404500</v>
      </c>
    </row>
    <row r="157" spans="1:7" ht="21" x14ac:dyDescent="0.4">
      <c r="B157" s="1"/>
      <c r="C157" s="1"/>
      <c r="D157" s="1"/>
      <c r="E157" s="1"/>
      <c r="F157" s="11">
        <f t="shared" si="4"/>
        <v>1500</v>
      </c>
      <c r="G157" s="11">
        <f t="shared" si="5"/>
        <v>406000</v>
      </c>
    </row>
    <row r="158" spans="1:7" ht="21" x14ac:dyDescent="0.4">
      <c r="B158" s="1"/>
      <c r="C158" s="1"/>
      <c r="D158" s="1"/>
      <c r="E158" s="1"/>
      <c r="F158" s="11">
        <f t="shared" si="4"/>
        <v>1500</v>
      </c>
      <c r="G158" s="11">
        <f t="shared" si="5"/>
        <v>407500</v>
      </c>
    </row>
    <row r="159" spans="1:7" ht="21" x14ac:dyDescent="0.4">
      <c r="B159" s="1"/>
      <c r="C159" s="1"/>
      <c r="D159" s="1"/>
      <c r="E159" s="1"/>
      <c r="F159" s="11">
        <f t="shared" si="4"/>
        <v>1500</v>
      </c>
      <c r="G159" s="11">
        <f t="shared" si="5"/>
        <v>409000</v>
      </c>
    </row>
    <row r="160" spans="1:7" ht="21" x14ac:dyDescent="0.4">
      <c r="B160" s="1"/>
      <c r="C160" s="1"/>
      <c r="D160" s="1"/>
      <c r="E160" s="1"/>
      <c r="F160" s="11">
        <f t="shared" si="4"/>
        <v>1500</v>
      </c>
      <c r="G160" s="11">
        <f t="shared" si="5"/>
        <v>410500</v>
      </c>
    </row>
    <row r="161" spans="2:7" ht="21" x14ac:dyDescent="0.4">
      <c r="B161" s="1"/>
      <c r="C161" s="1"/>
      <c r="D161" s="1"/>
      <c r="E161" s="1"/>
      <c r="F161" s="11">
        <f t="shared" si="4"/>
        <v>1500</v>
      </c>
      <c r="G161" s="11">
        <f t="shared" si="5"/>
        <v>412000</v>
      </c>
    </row>
    <row r="162" spans="2:7" ht="21" x14ac:dyDescent="0.4">
      <c r="B162" s="1"/>
      <c r="C162" s="1"/>
      <c r="D162" s="1"/>
      <c r="E162" s="1"/>
      <c r="F162" s="11">
        <f t="shared" si="4"/>
        <v>1500</v>
      </c>
      <c r="G162" s="11">
        <f t="shared" si="5"/>
        <v>413500</v>
      </c>
    </row>
    <row r="163" spans="2:7" ht="21" x14ac:dyDescent="0.4">
      <c r="B163" s="1"/>
      <c r="C163" s="1"/>
      <c r="D163" s="1"/>
      <c r="E163" s="1"/>
      <c r="F163" s="11">
        <f t="shared" si="4"/>
        <v>1500</v>
      </c>
      <c r="G163" s="11">
        <f t="shared" si="5"/>
        <v>415000</v>
      </c>
    </row>
    <row r="164" spans="2:7" ht="21" x14ac:dyDescent="0.4">
      <c r="B164" s="1"/>
      <c r="C164" s="1"/>
      <c r="D164" s="1"/>
      <c r="E164" s="1"/>
      <c r="F164" s="11">
        <f t="shared" si="4"/>
        <v>1500</v>
      </c>
      <c r="G164" s="11">
        <f t="shared" si="5"/>
        <v>416500</v>
      </c>
    </row>
    <row r="165" spans="2:7" ht="21" x14ac:dyDescent="0.4">
      <c r="B165" s="1"/>
      <c r="C165" s="1"/>
      <c r="D165" s="1"/>
      <c r="E165" s="1"/>
      <c r="F165" s="11">
        <f t="shared" si="4"/>
        <v>1500</v>
      </c>
      <c r="G165" s="11">
        <f t="shared" si="5"/>
        <v>418000</v>
      </c>
    </row>
    <row r="166" spans="2:7" ht="21" x14ac:dyDescent="0.4">
      <c r="B166" s="1"/>
      <c r="C166" s="1"/>
      <c r="D166" s="1"/>
      <c r="E166" s="1"/>
      <c r="F166" s="11">
        <f t="shared" si="4"/>
        <v>1500</v>
      </c>
      <c r="G166" s="11">
        <f t="shared" si="5"/>
        <v>419500</v>
      </c>
    </row>
    <row r="167" spans="2:7" ht="21" x14ac:dyDescent="0.4">
      <c r="B167" s="1"/>
      <c r="C167" s="1"/>
      <c r="D167" s="1"/>
      <c r="E167" s="1"/>
      <c r="F167" s="11">
        <f t="shared" si="4"/>
        <v>1500</v>
      </c>
      <c r="G167" s="11">
        <f t="shared" si="5"/>
        <v>421000</v>
      </c>
    </row>
    <row r="168" spans="2:7" ht="21" x14ac:dyDescent="0.4">
      <c r="B168" s="1"/>
      <c r="C168" s="1"/>
      <c r="D168" s="1"/>
      <c r="E168" s="1"/>
      <c r="F168" s="11">
        <f t="shared" si="4"/>
        <v>1500</v>
      </c>
      <c r="G168" s="11">
        <f t="shared" si="5"/>
        <v>422500</v>
      </c>
    </row>
    <row r="169" spans="2:7" ht="21" x14ac:dyDescent="0.4">
      <c r="B169" s="1"/>
      <c r="C169" s="1"/>
      <c r="D169" s="1"/>
      <c r="E169" s="1"/>
      <c r="F169" s="11">
        <f t="shared" si="4"/>
        <v>1500</v>
      </c>
      <c r="G169" s="11">
        <f t="shared" si="5"/>
        <v>424000</v>
      </c>
    </row>
    <row r="170" spans="2:7" ht="21" x14ac:dyDescent="0.4">
      <c r="B170" s="1"/>
      <c r="C170" s="1"/>
      <c r="D170" s="1"/>
      <c r="E170" s="1"/>
      <c r="F170" s="11">
        <f t="shared" si="4"/>
        <v>1500</v>
      </c>
      <c r="G170" s="11">
        <f t="shared" si="5"/>
        <v>425500</v>
      </c>
    </row>
    <row r="171" spans="2:7" ht="21" x14ac:dyDescent="0.4">
      <c r="B171" s="1"/>
      <c r="C171" s="1"/>
      <c r="D171" s="1"/>
      <c r="E171" s="1"/>
      <c r="F171" s="11">
        <f t="shared" si="4"/>
        <v>1500</v>
      </c>
      <c r="G171" s="11">
        <f t="shared" si="5"/>
        <v>427000</v>
      </c>
    </row>
    <row r="172" spans="2:7" ht="21" x14ac:dyDescent="0.4">
      <c r="B172" s="1"/>
      <c r="C172" s="1"/>
      <c r="D172" s="1"/>
      <c r="E172" s="1"/>
      <c r="F172" s="11">
        <f t="shared" si="4"/>
        <v>1500</v>
      </c>
      <c r="G172" s="11">
        <f t="shared" si="5"/>
        <v>428500</v>
      </c>
    </row>
    <row r="173" spans="2:7" ht="21" x14ac:dyDescent="0.4">
      <c r="B173" s="1"/>
      <c r="C173" s="1"/>
      <c r="D173" s="1"/>
      <c r="E173" s="1"/>
      <c r="F173" s="11">
        <f t="shared" si="4"/>
        <v>1500</v>
      </c>
      <c r="G173" s="11">
        <f t="shared" si="5"/>
        <v>430000</v>
      </c>
    </row>
    <row r="174" spans="2:7" ht="21" x14ac:dyDescent="0.4">
      <c r="B174" s="1"/>
      <c r="C174" s="1"/>
      <c r="D174" s="1"/>
      <c r="E174" s="1"/>
      <c r="F174" s="11">
        <f t="shared" si="4"/>
        <v>1500</v>
      </c>
      <c r="G174" s="11">
        <f t="shared" si="5"/>
        <v>431500</v>
      </c>
    </row>
    <row r="175" spans="2:7" ht="21" x14ac:dyDescent="0.4">
      <c r="B175" s="1"/>
      <c r="C175" s="1"/>
      <c r="D175" s="1"/>
      <c r="E175" s="1"/>
      <c r="F175" s="11">
        <f t="shared" si="4"/>
        <v>1500</v>
      </c>
      <c r="G175" s="11">
        <f t="shared" si="5"/>
        <v>433000</v>
      </c>
    </row>
    <row r="176" spans="2:7" ht="21" x14ac:dyDescent="0.4">
      <c r="B176" s="1"/>
      <c r="C176" s="1"/>
      <c r="D176" s="1"/>
      <c r="E176" s="1"/>
      <c r="F176" s="11">
        <f t="shared" si="4"/>
        <v>1500</v>
      </c>
      <c r="G176" s="11">
        <f t="shared" si="5"/>
        <v>434500</v>
      </c>
    </row>
    <row r="177" spans="2:7" ht="21" x14ac:dyDescent="0.4">
      <c r="B177" s="1"/>
      <c r="C177" s="1"/>
      <c r="D177" s="1"/>
      <c r="E177" s="1"/>
      <c r="F177" s="11">
        <f t="shared" si="4"/>
        <v>1500</v>
      </c>
      <c r="G177" s="11">
        <f t="shared" si="5"/>
        <v>436000</v>
      </c>
    </row>
    <row r="178" spans="2:7" ht="21" x14ac:dyDescent="0.4">
      <c r="B178" s="1"/>
      <c r="C178" s="1"/>
      <c r="D178" s="1"/>
      <c r="E178" s="1"/>
      <c r="F178" s="11">
        <f t="shared" si="4"/>
        <v>1500</v>
      </c>
      <c r="G178" s="11">
        <f t="shared" si="5"/>
        <v>437500</v>
      </c>
    </row>
    <row r="179" spans="2:7" ht="21" x14ac:dyDescent="0.4">
      <c r="B179" s="1"/>
      <c r="C179" s="1"/>
      <c r="D179" s="1"/>
      <c r="E179" s="1"/>
      <c r="F179" s="11">
        <f t="shared" si="4"/>
        <v>1500</v>
      </c>
      <c r="G179" s="11">
        <f t="shared" si="5"/>
        <v>439000</v>
      </c>
    </row>
    <row r="180" spans="2:7" ht="21" x14ac:dyDescent="0.4">
      <c r="B180" s="1"/>
      <c r="C180" s="1"/>
      <c r="D180" s="1"/>
      <c r="E180" s="1"/>
      <c r="F180" s="11">
        <f t="shared" si="4"/>
        <v>1500</v>
      </c>
      <c r="G180" s="11">
        <f t="shared" si="5"/>
        <v>440500</v>
      </c>
    </row>
    <row r="181" spans="2:7" ht="21" x14ac:dyDescent="0.4">
      <c r="B181" s="1"/>
      <c r="C181" s="1"/>
      <c r="D181" s="1"/>
      <c r="E181" s="1"/>
      <c r="F181" s="11">
        <f t="shared" si="4"/>
        <v>1500</v>
      </c>
      <c r="G181" s="11">
        <f t="shared" si="5"/>
        <v>442000</v>
      </c>
    </row>
    <row r="182" spans="2:7" ht="21" x14ac:dyDescent="0.4">
      <c r="B182" s="1"/>
      <c r="C182" s="1"/>
      <c r="D182" s="1"/>
      <c r="E182" s="1"/>
      <c r="F182" s="11">
        <f t="shared" si="4"/>
        <v>1500</v>
      </c>
      <c r="G182" s="11">
        <f t="shared" si="5"/>
        <v>443500</v>
      </c>
    </row>
    <row r="183" spans="2:7" ht="21" x14ac:dyDescent="0.4">
      <c r="B183" s="1"/>
      <c r="C183" s="1"/>
      <c r="D183" s="1"/>
      <c r="E183" s="1"/>
      <c r="F183" s="11">
        <f t="shared" si="4"/>
        <v>1500</v>
      </c>
      <c r="G183" s="11">
        <f t="shared" si="5"/>
        <v>445000</v>
      </c>
    </row>
    <row r="184" spans="2:7" ht="21" x14ac:dyDescent="0.4">
      <c r="B184" s="1"/>
      <c r="C184" s="1"/>
      <c r="D184" s="1"/>
      <c r="E184" s="1"/>
      <c r="F184" s="11">
        <f t="shared" si="4"/>
        <v>1500</v>
      </c>
      <c r="G184" s="11">
        <f t="shared" si="5"/>
        <v>446500</v>
      </c>
    </row>
    <row r="185" spans="2:7" ht="21" x14ac:dyDescent="0.4">
      <c r="B185" s="1"/>
      <c r="C185" s="1"/>
      <c r="D185" s="1"/>
      <c r="E185" s="1"/>
      <c r="F185" s="11">
        <f t="shared" si="4"/>
        <v>1500</v>
      </c>
      <c r="G185" s="11">
        <f t="shared" si="5"/>
        <v>448000</v>
      </c>
    </row>
    <row r="186" spans="2:7" ht="21" x14ac:dyDescent="0.4">
      <c r="B186" s="1"/>
      <c r="C186" s="1"/>
      <c r="D186" s="1"/>
      <c r="E186" s="1"/>
      <c r="F186" s="11">
        <f t="shared" si="4"/>
        <v>1500</v>
      </c>
      <c r="G186" s="11">
        <f t="shared" si="5"/>
        <v>449500</v>
      </c>
    </row>
    <row r="187" spans="2:7" ht="21" x14ac:dyDescent="0.4">
      <c r="B187" s="1"/>
      <c r="C187" s="1"/>
      <c r="D187" s="1"/>
      <c r="E187" s="1"/>
      <c r="F187" s="11">
        <f t="shared" si="4"/>
        <v>1500</v>
      </c>
      <c r="G187" s="11">
        <f t="shared" si="5"/>
        <v>451000</v>
      </c>
    </row>
    <row r="188" spans="2:7" ht="21" x14ac:dyDescent="0.4">
      <c r="B188" s="1"/>
      <c r="C188" s="1"/>
      <c r="D188" s="1"/>
      <c r="E188" s="1"/>
      <c r="F188" s="11">
        <f t="shared" si="4"/>
        <v>1500</v>
      </c>
      <c r="G188" s="11">
        <f t="shared" si="5"/>
        <v>452500</v>
      </c>
    </row>
    <row r="189" spans="2:7" ht="21" x14ac:dyDescent="0.4">
      <c r="B189" s="1"/>
      <c r="C189" s="1"/>
      <c r="D189" s="1"/>
      <c r="E189" s="1"/>
      <c r="F189" s="11">
        <f t="shared" si="4"/>
        <v>1500</v>
      </c>
      <c r="G189" s="11">
        <f t="shared" si="5"/>
        <v>454000</v>
      </c>
    </row>
    <row r="190" spans="2:7" ht="21" x14ac:dyDescent="0.4">
      <c r="B190" s="1"/>
      <c r="C190" s="1"/>
      <c r="D190" s="1"/>
      <c r="E190" s="1"/>
      <c r="F190" s="11">
        <f t="shared" si="4"/>
        <v>1500</v>
      </c>
      <c r="G190" s="11">
        <f t="shared" si="5"/>
        <v>455500</v>
      </c>
    </row>
    <row r="191" spans="2:7" ht="21" x14ac:dyDescent="0.4">
      <c r="B191" s="1"/>
      <c r="C191" s="1"/>
      <c r="D191" s="1"/>
      <c r="E191" s="1"/>
      <c r="F191" s="11">
        <f t="shared" si="4"/>
        <v>1500</v>
      </c>
      <c r="G191" s="11">
        <f t="shared" si="5"/>
        <v>457000</v>
      </c>
    </row>
    <row r="192" spans="2:7" ht="21" x14ac:dyDescent="0.4">
      <c r="B192" s="1"/>
      <c r="C192" s="1"/>
      <c r="D192" s="1"/>
      <c r="E192" s="1"/>
      <c r="F192" s="11">
        <f t="shared" si="4"/>
        <v>1500</v>
      </c>
      <c r="G192" s="11">
        <f t="shared" si="5"/>
        <v>458500</v>
      </c>
    </row>
    <row r="193" spans="2:7" ht="21" x14ac:dyDescent="0.4">
      <c r="B193" s="1"/>
      <c r="C193" s="1"/>
      <c r="D193" s="1"/>
      <c r="E193" s="1"/>
      <c r="F193" s="11">
        <f t="shared" si="4"/>
        <v>1500</v>
      </c>
      <c r="G193" s="11">
        <f t="shared" si="5"/>
        <v>460000</v>
      </c>
    </row>
    <row r="194" spans="2:7" ht="21" x14ac:dyDescent="0.4">
      <c r="B194" s="1"/>
      <c r="C194" s="1"/>
      <c r="D194" s="1"/>
      <c r="E194" s="1"/>
      <c r="F194" s="11">
        <f t="shared" si="4"/>
        <v>1500</v>
      </c>
      <c r="G194" s="11">
        <f t="shared" si="5"/>
        <v>461500</v>
      </c>
    </row>
    <row r="195" spans="2:7" ht="21" x14ac:dyDescent="0.4">
      <c r="B195" s="1"/>
      <c r="C195" s="1"/>
      <c r="D195" s="1"/>
      <c r="E195" s="1"/>
      <c r="F195" s="11">
        <f t="shared" si="4"/>
        <v>1500</v>
      </c>
      <c r="G195" s="11">
        <f t="shared" si="5"/>
        <v>463000</v>
      </c>
    </row>
    <row r="196" spans="2:7" ht="21" x14ac:dyDescent="0.4">
      <c r="B196" s="1"/>
      <c r="C196" s="1"/>
      <c r="D196" s="1"/>
      <c r="E196" s="1"/>
      <c r="F196" s="11">
        <f t="shared" si="4"/>
        <v>1500</v>
      </c>
      <c r="G196" s="11">
        <f t="shared" si="5"/>
        <v>464500</v>
      </c>
    </row>
    <row r="197" spans="2:7" ht="21" x14ac:dyDescent="0.4">
      <c r="B197" s="1"/>
      <c r="C197" s="1"/>
      <c r="D197" s="1"/>
      <c r="E197" s="1"/>
      <c r="F197" s="11">
        <f t="shared" si="4"/>
        <v>1500</v>
      </c>
      <c r="G197" s="11">
        <f t="shared" si="5"/>
        <v>466000</v>
      </c>
    </row>
    <row r="198" spans="2:7" ht="21" x14ac:dyDescent="0.4">
      <c r="B198" s="1"/>
      <c r="C198" s="1"/>
      <c r="D198" s="1"/>
      <c r="E198" s="1"/>
      <c r="F198" s="11">
        <f t="shared" ref="F198:F261" si="6">((1500*D198)+(1000*E198)+1500)</f>
        <v>1500</v>
      </c>
      <c r="G198" s="11">
        <f t="shared" ref="G198:G261" si="7">G197+F198</f>
        <v>467500</v>
      </c>
    </row>
    <row r="199" spans="2:7" ht="21" x14ac:dyDescent="0.4">
      <c r="B199" s="1"/>
      <c r="C199" s="1"/>
      <c r="D199" s="1"/>
      <c r="E199" s="1"/>
      <c r="F199" s="11">
        <f t="shared" si="6"/>
        <v>1500</v>
      </c>
      <c r="G199" s="11">
        <f t="shared" si="7"/>
        <v>469000</v>
      </c>
    </row>
    <row r="200" spans="2:7" ht="21" x14ac:dyDescent="0.4">
      <c r="B200" s="1"/>
      <c r="C200" s="1"/>
      <c r="D200" s="1"/>
      <c r="E200" s="1"/>
      <c r="F200" s="11">
        <f t="shared" si="6"/>
        <v>1500</v>
      </c>
      <c r="G200" s="11">
        <f t="shared" si="7"/>
        <v>470500</v>
      </c>
    </row>
    <row r="201" spans="2:7" ht="21" x14ac:dyDescent="0.4">
      <c r="B201" s="1"/>
      <c r="C201" s="1"/>
      <c r="D201" s="1"/>
      <c r="E201" s="1"/>
      <c r="F201" s="11">
        <f t="shared" si="6"/>
        <v>1500</v>
      </c>
      <c r="G201" s="11">
        <f t="shared" si="7"/>
        <v>472000</v>
      </c>
    </row>
    <row r="202" spans="2:7" ht="21" x14ac:dyDescent="0.4">
      <c r="B202" s="1"/>
      <c r="C202" s="1"/>
      <c r="D202" s="1"/>
      <c r="E202" s="1"/>
      <c r="F202" s="11">
        <f t="shared" si="6"/>
        <v>1500</v>
      </c>
      <c r="G202" s="11">
        <f t="shared" si="7"/>
        <v>473500</v>
      </c>
    </row>
    <row r="203" spans="2:7" ht="21" x14ac:dyDescent="0.4">
      <c r="B203" s="1"/>
      <c r="C203" s="1"/>
      <c r="D203" s="1"/>
      <c r="E203" s="1"/>
      <c r="F203" s="11">
        <f t="shared" si="6"/>
        <v>1500</v>
      </c>
      <c r="G203" s="11">
        <f t="shared" si="7"/>
        <v>475000</v>
      </c>
    </row>
    <row r="204" spans="2:7" ht="21" x14ac:dyDescent="0.4">
      <c r="B204" s="1"/>
      <c r="C204" s="1"/>
      <c r="D204" s="1"/>
      <c r="E204" s="1"/>
      <c r="F204" s="11">
        <f t="shared" si="6"/>
        <v>1500</v>
      </c>
      <c r="G204" s="11">
        <f t="shared" si="7"/>
        <v>476500</v>
      </c>
    </row>
    <row r="205" spans="2:7" ht="21" x14ac:dyDescent="0.4">
      <c r="B205" s="1"/>
      <c r="C205" s="1"/>
      <c r="D205" s="1"/>
      <c r="E205" s="1"/>
      <c r="F205" s="11">
        <f t="shared" si="6"/>
        <v>1500</v>
      </c>
      <c r="G205" s="11">
        <f t="shared" si="7"/>
        <v>478000</v>
      </c>
    </row>
    <row r="206" spans="2:7" ht="21" x14ac:dyDescent="0.4">
      <c r="B206" s="1"/>
      <c r="C206" s="1"/>
      <c r="D206" s="1"/>
      <c r="E206" s="1"/>
      <c r="F206" s="11">
        <f t="shared" si="6"/>
        <v>1500</v>
      </c>
      <c r="G206" s="11">
        <f t="shared" si="7"/>
        <v>479500</v>
      </c>
    </row>
    <row r="207" spans="2:7" ht="21" x14ac:dyDescent="0.4">
      <c r="B207" s="1"/>
      <c r="C207" s="1"/>
      <c r="D207" s="1"/>
      <c r="E207" s="1"/>
      <c r="F207" s="11">
        <f t="shared" si="6"/>
        <v>1500</v>
      </c>
      <c r="G207" s="11">
        <f t="shared" si="7"/>
        <v>481000</v>
      </c>
    </row>
    <row r="208" spans="2:7" ht="21" x14ac:dyDescent="0.4">
      <c r="B208" s="1"/>
      <c r="C208" s="1"/>
      <c r="D208" s="1"/>
      <c r="E208" s="1"/>
      <c r="F208" s="11">
        <f t="shared" si="6"/>
        <v>1500</v>
      </c>
      <c r="G208" s="11">
        <f t="shared" si="7"/>
        <v>482500</v>
      </c>
    </row>
    <row r="209" spans="2:7" ht="21" x14ac:dyDescent="0.4">
      <c r="B209" s="1"/>
      <c r="C209" s="1"/>
      <c r="D209" s="1"/>
      <c r="E209" s="1"/>
      <c r="F209" s="11">
        <f t="shared" si="6"/>
        <v>1500</v>
      </c>
      <c r="G209" s="11">
        <f t="shared" si="7"/>
        <v>484000</v>
      </c>
    </row>
    <row r="210" spans="2:7" ht="21" x14ac:dyDescent="0.4">
      <c r="B210" s="1"/>
      <c r="C210" s="1"/>
      <c r="D210" s="1"/>
      <c r="E210" s="1"/>
      <c r="F210" s="11">
        <f t="shared" si="6"/>
        <v>1500</v>
      </c>
      <c r="G210" s="11">
        <f t="shared" si="7"/>
        <v>485500</v>
      </c>
    </row>
    <row r="211" spans="2:7" ht="21" x14ac:dyDescent="0.4">
      <c r="B211" s="1"/>
      <c r="C211" s="1"/>
      <c r="D211" s="1"/>
      <c r="E211" s="1"/>
      <c r="F211" s="11">
        <f t="shared" si="6"/>
        <v>1500</v>
      </c>
      <c r="G211" s="11">
        <f t="shared" si="7"/>
        <v>487000</v>
      </c>
    </row>
    <row r="212" spans="2:7" ht="21" x14ac:dyDescent="0.4">
      <c r="B212" s="1"/>
      <c r="C212" s="1"/>
      <c r="D212" s="1"/>
      <c r="E212" s="1"/>
      <c r="F212" s="11">
        <f t="shared" si="6"/>
        <v>1500</v>
      </c>
      <c r="G212" s="11">
        <f t="shared" si="7"/>
        <v>488500</v>
      </c>
    </row>
    <row r="213" spans="2:7" ht="21" x14ac:dyDescent="0.4">
      <c r="B213" s="1"/>
      <c r="C213" s="1"/>
      <c r="D213" s="1"/>
      <c r="E213" s="1"/>
      <c r="F213" s="11">
        <f t="shared" si="6"/>
        <v>1500</v>
      </c>
      <c r="G213" s="11">
        <f t="shared" si="7"/>
        <v>490000</v>
      </c>
    </row>
    <row r="214" spans="2:7" ht="21" x14ac:dyDescent="0.4">
      <c r="B214" s="1"/>
      <c r="C214" s="1"/>
      <c r="D214" s="1"/>
      <c r="E214" s="1"/>
      <c r="F214" s="11">
        <f t="shared" si="6"/>
        <v>1500</v>
      </c>
      <c r="G214" s="11">
        <f t="shared" si="7"/>
        <v>491500</v>
      </c>
    </row>
    <row r="215" spans="2:7" ht="21" x14ac:dyDescent="0.4">
      <c r="B215" s="1"/>
      <c r="C215" s="1"/>
      <c r="D215" s="1"/>
      <c r="E215" s="1"/>
      <c r="F215" s="11">
        <f t="shared" si="6"/>
        <v>1500</v>
      </c>
      <c r="G215" s="11">
        <f t="shared" si="7"/>
        <v>493000</v>
      </c>
    </row>
    <row r="216" spans="2:7" ht="21" x14ac:dyDescent="0.4">
      <c r="B216" s="1"/>
      <c r="C216" s="1"/>
      <c r="D216" s="1"/>
      <c r="E216" s="1"/>
      <c r="F216" s="11">
        <f t="shared" si="6"/>
        <v>1500</v>
      </c>
      <c r="G216" s="11">
        <f t="shared" si="7"/>
        <v>494500</v>
      </c>
    </row>
    <row r="217" spans="2:7" ht="21" x14ac:dyDescent="0.4">
      <c r="B217" s="1"/>
      <c r="C217" s="1"/>
      <c r="D217" s="1"/>
      <c r="E217" s="1"/>
      <c r="F217" s="11">
        <f t="shared" si="6"/>
        <v>1500</v>
      </c>
      <c r="G217" s="11">
        <f t="shared" si="7"/>
        <v>496000</v>
      </c>
    </row>
    <row r="218" spans="2:7" ht="21" x14ac:dyDescent="0.4">
      <c r="B218" s="1"/>
      <c r="C218" s="1"/>
      <c r="D218" s="1"/>
      <c r="E218" s="1"/>
      <c r="F218" s="11">
        <f t="shared" si="6"/>
        <v>1500</v>
      </c>
      <c r="G218" s="11">
        <f t="shared" si="7"/>
        <v>497500</v>
      </c>
    </row>
    <row r="219" spans="2:7" ht="21" x14ac:dyDescent="0.4">
      <c r="B219" s="1"/>
      <c r="C219" s="1"/>
      <c r="D219" s="1"/>
      <c r="E219" s="1"/>
      <c r="F219" s="11">
        <f t="shared" si="6"/>
        <v>1500</v>
      </c>
      <c r="G219" s="11">
        <f t="shared" si="7"/>
        <v>499000</v>
      </c>
    </row>
    <row r="220" spans="2:7" ht="21" x14ac:dyDescent="0.4">
      <c r="B220" s="1"/>
      <c r="C220" s="1"/>
      <c r="D220" s="1"/>
      <c r="E220" s="1"/>
      <c r="F220" s="11">
        <f t="shared" si="6"/>
        <v>1500</v>
      </c>
      <c r="G220" s="11">
        <f t="shared" si="7"/>
        <v>500500</v>
      </c>
    </row>
    <row r="221" spans="2:7" ht="21" x14ac:dyDescent="0.4">
      <c r="B221" s="1"/>
      <c r="C221" s="1"/>
      <c r="D221" s="1"/>
      <c r="E221" s="1"/>
      <c r="F221" s="11">
        <f t="shared" si="6"/>
        <v>1500</v>
      </c>
      <c r="G221" s="11">
        <f t="shared" si="7"/>
        <v>502000</v>
      </c>
    </row>
    <row r="222" spans="2:7" ht="21" x14ac:dyDescent="0.4">
      <c r="B222" s="1"/>
      <c r="C222" s="1"/>
      <c r="D222" s="1"/>
      <c r="E222" s="1"/>
      <c r="F222" s="11">
        <f t="shared" si="6"/>
        <v>1500</v>
      </c>
      <c r="G222" s="11">
        <f t="shared" si="7"/>
        <v>503500</v>
      </c>
    </row>
    <row r="223" spans="2:7" ht="21" x14ac:dyDescent="0.4">
      <c r="B223" s="1"/>
      <c r="C223" s="1"/>
      <c r="D223" s="1"/>
      <c r="E223" s="1"/>
      <c r="F223" s="11">
        <f t="shared" si="6"/>
        <v>1500</v>
      </c>
      <c r="G223" s="11">
        <f t="shared" si="7"/>
        <v>505000</v>
      </c>
    </row>
    <row r="224" spans="2:7" ht="21" x14ac:dyDescent="0.4">
      <c r="B224" s="1"/>
      <c r="C224" s="1"/>
      <c r="D224" s="1"/>
      <c r="E224" s="1"/>
      <c r="F224" s="11">
        <f t="shared" si="6"/>
        <v>1500</v>
      </c>
      <c r="G224" s="11">
        <f t="shared" si="7"/>
        <v>506500</v>
      </c>
    </row>
    <row r="225" spans="2:7" ht="21" x14ac:dyDescent="0.4">
      <c r="B225" s="1"/>
      <c r="C225" s="1"/>
      <c r="D225" s="1"/>
      <c r="E225" s="1"/>
      <c r="F225" s="11">
        <f t="shared" si="6"/>
        <v>1500</v>
      </c>
      <c r="G225" s="11">
        <f t="shared" si="7"/>
        <v>508000</v>
      </c>
    </row>
    <row r="226" spans="2:7" ht="21" x14ac:dyDescent="0.4">
      <c r="B226" s="1"/>
      <c r="C226" s="1"/>
      <c r="D226" s="1"/>
      <c r="E226" s="1"/>
      <c r="F226" s="11">
        <f t="shared" si="6"/>
        <v>1500</v>
      </c>
      <c r="G226" s="11">
        <f t="shared" si="7"/>
        <v>509500</v>
      </c>
    </row>
    <row r="227" spans="2:7" ht="21" x14ac:dyDescent="0.4">
      <c r="B227" s="1"/>
      <c r="C227" s="1"/>
      <c r="D227" s="1"/>
      <c r="E227" s="1"/>
      <c r="F227" s="11">
        <f t="shared" si="6"/>
        <v>1500</v>
      </c>
      <c r="G227" s="11">
        <f t="shared" si="7"/>
        <v>511000</v>
      </c>
    </row>
    <row r="228" spans="2:7" ht="21" x14ac:dyDescent="0.4">
      <c r="B228" s="1"/>
      <c r="C228" s="1"/>
      <c r="D228" s="1"/>
      <c r="E228" s="1"/>
      <c r="F228" s="11">
        <f t="shared" si="6"/>
        <v>1500</v>
      </c>
      <c r="G228" s="11">
        <f t="shared" si="7"/>
        <v>512500</v>
      </c>
    </row>
    <row r="229" spans="2:7" ht="21" x14ac:dyDescent="0.4">
      <c r="B229" s="1"/>
      <c r="C229" s="1"/>
      <c r="D229" s="1"/>
      <c r="E229" s="1"/>
      <c r="F229" s="11">
        <f t="shared" si="6"/>
        <v>1500</v>
      </c>
      <c r="G229" s="11">
        <f t="shared" si="7"/>
        <v>514000</v>
      </c>
    </row>
    <row r="230" spans="2:7" ht="21" x14ac:dyDescent="0.4">
      <c r="B230" s="1"/>
      <c r="C230" s="1"/>
      <c r="D230" s="1"/>
      <c r="E230" s="1"/>
      <c r="F230" s="11">
        <f t="shared" si="6"/>
        <v>1500</v>
      </c>
      <c r="G230" s="11">
        <f t="shared" si="7"/>
        <v>515500</v>
      </c>
    </row>
    <row r="231" spans="2:7" ht="21" x14ac:dyDescent="0.4">
      <c r="B231" s="1"/>
      <c r="C231" s="1"/>
      <c r="D231" s="1"/>
      <c r="E231" s="1"/>
      <c r="F231" s="11">
        <f t="shared" si="6"/>
        <v>1500</v>
      </c>
      <c r="G231" s="11">
        <f t="shared" si="7"/>
        <v>517000</v>
      </c>
    </row>
    <row r="232" spans="2:7" ht="21" x14ac:dyDescent="0.4">
      <c r="B232" s="1"/>
      <c r="C232" s="1"/>
      <c r="D232" s="1"/>
      <c r="E232" s="1"/>
      <c r="F232" s="11">
        <f t="shared" si="6"/>
        <v>1500</v>
      </c>
      <c r="G232" s="11">
        <f t="shared" si="7"/>
        <v>518500</v>
      </c>
    </row>
    <row r="233" spans="2:7" ht="21" x14ac:dyDescent="0.4">
      <c r="B233" s="1"/>
      <c r="C233" s="1"/>
      <c r="D233" s="1"/>
      <c r="E233" s="1"/>
      <c r="F233" s="11">
        <f t="shared" si="6"/>
        <v>1500</v>
      </c>
      <c r="G233" s="11">
        <f t="shared" si="7"/>
        <v>520000</v>
      </c>
    </row>
    <row r="234" spans="2:7" ht="21" x14ac:dyDescent="0.4">
      <c r="B234" s="1"/>
      <c r="C234" s="1"/>
      <c r="D234" s="1"/>
      <c r="E234" s="1"/>
      <c r="F234" s="11">
        <f t="shared" si="6"/>
        <v>1500</v>
      </c>
      <c r="G234" s="11">
        <f t="shared" si="7"/>
        <v>521500</v>
      </c>
    </row>
    <row r="235" spans="2:7" ht="21" x14ac:dyDescent="0.4">
      <c r="B235" s="1"/>
      <c r="C235" s="1"/>
      <c r="D235" s="1"/>
      <c r="E235" s="1"/>
      <c r="F235" s="11">
        <f t="shared" si="6"/>
        <v>1500</v>
      </c>
      <c r="G235" s="11">
        <f t="shared" si="7"/>
        <v>523000</v>
      </c>
    </row>
    <row r="236" spans="2:7" ht="21" x14ac:dyDescent="0.4">
      <c r="B236" s="1"/>
      <c r="C236" s="1"/>
      <c r="D236" s="1"/>
      <c r="E236" s="1"/>
      <c r="F236" s="11">
        <f t="shared" si="6"/>
        <v>1500</v>
      </c>
      <c r="G236" s="11">
        <f t="shared" si="7"/>
        <v>524500</v>
      </c>
    </row>
    <row r="237" spans="2:7" ht="21" x14ac:dyDescent="0.4">
      <c r="B237" s="1"/>
      <c r="C237" s="1"/>
      <c r="D237" s="1"/>
      <c r="E237" s="1"/>
      <c r="F237" s="11">
        <f t="shared" si="6"/>
        <v>1500</v>
      </c>
      <c r="G237" s="11">
        <f t="shared" si="7"/>
        <v>526000</v>
      </c>
    </row>
    <row r="238" spans="2:7" ht="21" x14ac:dyDescent="0.4">
      <c r="B238" s="1"/>
      <c r="C238" s="1"/>
      <c r="D238" s="1"/>
      <c r="E238" s="1"/>
      <c r="F238" s="11">
        <f t="shared" si="6"/>
        <v>1500</v>
      </c>
      <c r="G238" s="11">
        <f t="shared" si="7"/>
        <v>527500</v>
      </c>
    </row>
    <row r="239" spans="2:7" ht="21" x14ac:dyDescent="0.4">
      <c r="B239" s="1"/>
      <c r="C239" s="1"/>
      <c r="D239" s="1"/>
      <c r="E239" s="1"/>
      <c r="F239" s="11">
        <f t="shared" si="6"/>
        <v>1500</v>
      </c>
      <c r="G239" s="11">
        <f t="shared" si="7"/>
        <v>529000</v>
      </c>
    </row>
    <row r="240" spans="2:7" ht="21" x14ac:dyDescent="0.4">
      <c r="B240" s="1"/>
      <c r="C240" s="1"/>
      <c r="D240" s="1"/>
      <c r="E240" s="1"/>
      <c r="F240" s="11">
        <f t="shared" si="6"/>
        <v>1500</v>
      </c>
      <c r="G240" s="11">
        <f t="shared" si="7"/>
        <v>530500</v>
      </c>
    </row>
    <row r="241" spans="2:7" ht="21" x14ac:dyDescent="0.4">
      <c r="B241" s="1"/>
      <c r="C241" s="1"/>
      <c r="D241" s="1"/>
      <c r="E241" s="1"/>
      <c r="F241" s="11">
        <f t="shared" si="6"/>
        <v>1500</v>
      </c>
      <c r="G241" s="11">
        <f t="shared" si="7"/>
        <v>532000</v>
      </c>
    </row>
    <row r="242" spans="2:7" ht="21" x14ac:dyDescent="0.4">
      <c r="B242" s="1"/>
      <c r="C242" s="1"/>
      <c r="D242" s="1"/>
      <c r="E242" s="1"/>
      <c r="F242" s="11">
        <f t="shared" si="6"/>
        <v>1500</v>
      </c>
      <c r="G242" s="11">
        <f t="shared" si="7"/>
        <v>533500</v>
      </c>
    </row>
    <row r="243" spans="2:7" ht="21" x14ac:dyDescent="0.4">
      <c r="B243" s="1"/>
      <c r="C243" s="1"/>
      <c r="D243" s="1"/>
      <c r="E243" s="1"/>
      <c r="F243" s="11">
        <f t="shared" si="6"/>
        <v>1500</v>
      </c>
      <c r="G243" s="11">
        <f t="shared" si="7"/>
        <v>535000</v>
      </c>
    </row>
    <row r="244" spans="2:7" ht="21" x14ac:dyDescent="0.4">
      <c r="B244" s="1"/>
      <c r="C244" s="1"/>
      <c r="D244" s="1"/>
      <c r="E244" s="1"/>
      <c r="F244" s="11">
        <f t="shared" si="6"/>
        <v>1500</v>
      </c>
      <c r="G244" s="11">
        <f t="shared" si="7"/>
        <v>536500</v>
      </c>
    </row>
    <row r="245" spans="2:7" ht="21" x14ac:dyDescent="0.4">
      <c r="B245" s="1"/>
      <c r="C245" s="1"/>
      <c r="D245" s="1"/>
      <c r="E245" s="1"/>
      <c r="F245" s="11">
        <f t="shared" si="6"/>
        <v>1500</v>
      </c>
      <c r="G245" s="11">
        <f t="shared" si="7"/>
        <v>538000</v>
      </c>
    </row>
    <row r="246" spans="2:7" ht="21" x14ac:dyDescent="0.4">
      <c r="B246" s="1"/>
      <c r="C246" s="1"/>
      <c r="D246" s="1"/>
      <c r="E246" s="1"/>
      <c r="F246" s="11">
        <f t="shared" si="6"/>
        <v>1500</v>
      </c>
      <c r="G246" s="11">
        <f t="shared" si="7"/>
        <v>539500</v>
      </c>
    </row>
    <row r="247" spans="2:7" ht="21" x14ac:dyDescent="0.4">
      <c r="B247" s="1"/>
      <c r="C247" s="1"/>
      <c r="D247" s="1"/>
      <c r="E247" s="1"/>
      <c r="F247" s="11">
        <f t="shared" si="6"/>
        <v>1500</v>
      </c>
      <c r="G247" s="11">
        <f t="shared" si="7"/>
        <v>541000</v>
      </c>
    </row>
    <row r="248" spans="2:7" ht="21" x14ac:dyDescent="0.4">
      <c r="B248" s="1"/>
      <c r="C248" s="1"/>
      <c r="D248" s="1"/>
      <c r="E248" s="1"/>
      <c r="F248" s="11">
        <f t="shared" si="6"/>
        <v>1500</v>
      </c>
      <c r="G248" s="11">
        <f t="shared" si="7"/>
        <v>542500</v>
      </c>
    </row>
    <row r="249" spans="2:7" ht="21" x14ac:dyDescent="0.4">
      <c r="B249" s="1"/>
      <c r="C249" s="1"/>
      <c r="D249" s="1"/>
      <c r="E249" s="1"/>
      <c r="F249" s="11">
        <f t="shared" si="6"/>
        <v>1500</v>
      </c>
      <c r="G249" s="11">
        <f t="shared" si="7"/>
        <v>544000</v>
      </c>
    </row>
    <row r="250" spans="2:7" ht="21" x14ac:dyDescent="0.4">
      <c r="B250" s="1"/>
      <c r="C250" s="1"/>
      <c r="D250" s="1"/>
      <c r="E250" s="1"/>
      <c r="F250" s="11">
        <f t="shared" si="6"/>
        <v>1500</v>
      </c>
      <c r="G250" s="11">
        <f t="shared" si="7"/>
        <v>545500</v>
      </c>
    </row>
    <row r="251" spans="2:7" ht="21" x14ac:dyDescent="0.4">
      <c r="B251" s="1"/>
      <c r="C251" s="1"/>
      <c r="D251" s="1"/>
      <c r="E251" s="1"/>
      <c r="F251" s="11">
        <f t="shared" si="6"/>
        <v>1500</v>
      </c>
      <c r="G251" s="11">
        <f t="shared" si="7"/>
        <v>547000</v>
      </c>
    </row>
    <row r="252" spans="2:7" ht="21" x14ac:dyDescent="0.4">
      <c r="B252" s="1"/>
      <c r="C252" s="1"/>
      <c r="D252" s="1"/>
      <c r="E252" s="1"/>
      <c r="F252" s="11">
        <f t="shared" si="6"/>
        <v>1500</v>
      </c>
      <c r="G252" s="11">
        <f t="shared" si="7"/>
        <v>548500</v>
      </c>
    </row>
    <row r="253" spans="2:7" ht="21" x14ac:dyDescent="0.4">
      <c r="B253" s="1"/>
      <c r="C253" s="1"/>
      <c r="D253" s="1"/>
      <c r="E253" s="1"/>
      <c r="F253" s="11">
        <f t="shared" si="6"/>
        <v>1500</v>
      </c>
      <c r="G253" s="11">
        <f t="shared" si="7"/>
        <v>550000</v>
      </c>
    </row>
    <row r="254" spans="2:7" ht="21" x14ac:dyDescent="0.4">
      <c r="B254" s="1"/>
      <c r="C254" s="1"/>
      <c r="D254" s="1"/>
      <c r="E254" s="1"/>
      <c r="F254" s="11">
        <f t="shared" si="6"/>
        <v>1500</v>
      </c>
      <c r="G254" s="11">
        <f t="shared" si="7"/>
        <v>551500</v>
      </c>
    </row>
    <row r="255" spans="2:7" ht="21" x14ac:dyDescent="0.4">
      <c r="B255" s="1"/>
      <c r="C255" s="1"/>
      <c r="D255" s="1"/>
      <c r="E255" s="1"/>
      <c r="F255" s="11">
        <f t="shared" si="6"/>
        <v>1500</v>
      </c>
      <c r="G255" s="11">
        <f t="shared" si="7"/>
        <v>553000</v>
      </c>
    </row>
    <row r="256" spans="2:7" ht="21" x14ac:dyDescent="0.4">
      <c r="B256" s="1"/>
      <c r="C256" s="1"/>
      <c r="D256" s="1"/>
      <c r="E256" s="1"/>
      <c r="F256" s="11">
        <f t="shared" si="6"/>
        <v>1500</v>
      </c>
      <c r="G256" s="11">
        <f t="shared" si="7"/>
        <v>554500</v>
      </c>
    </row>
    <row r="257" spans="2:7" ht="21" x14ac:dyDescent="0.4">
      <c r="B257" s="1"/>
      <c r="C257" s="1"/>
      <c r="D257" s="1"/>
      <c r="E257" s="1"/>
      <c r="F257" s="11">
        <f t="shared" si="6"/>
        <v>1500</v>
      </c>
      <c r="G257" s="11">
        <f t="shared" si="7"/>
        <v>556000</v>
      </c>
    </row>
    <row r="258" spans="2:7" ht="21" x14ac:dyDescent="0.4">
      <c r="B258" s="1"/>
      <c r="C258" s="1"/>
      <c r="D258" s="1"/>
      <c r="E258" s="1"/>
      <c r="F258" s="11">
        <f t="shared" si="6"/>
        <v>1500</v>
      </c>
      <c r="G258" s="11">
        <f t="shared" si="7"/>
        <v>557500</v>
      </c>
    </row>
    <row r="259" spans="2:7" ht="21" x14ac:dyDescent="0.4">
      <c r="B259" s="1"/>
      <c r="C259" s="1"/>
      <c r="D259" s="1"/>
      <c r="E259" s="1"/>
      <c r="F259" s="11">
        <f t="shared" si="6"/>
        <v>1500</v>
      </c>
      <c r="G259" s="11">
        <f t="shared" si="7"/>
        <v>559000</v>
      </c>
    </row>
    <row r="260" spans="2:7" ht="21" x14ac:dyDescent="0.4">
      <c r="B260" s="1"/>
      <c r="C260" s="1"/>
      <c r="D260" s="1"/>
      <c r="E260" s="1"/>
      <c r="F260" s="11">
        <f t="shared" si="6"/>
        <v>1500</v>
      </c>
      <c r="G260" s="11">
        <f t="shared" si="7"/>
        <v>560500</v>
      </c>
    </row>
    <row r="261" spans="2:7" ht="21" x14ac:dyDescent="0.4">
      <c r="B261" s="1"/>
      <c r="C261" s="1"/>
      <c r="D261" s="1"/>
      <c r="E261" s="1"/>
      <c r="F261" s="11">
        <f t="shared" si="6"/>
        <v>1500</v>
      </c>
      <c r="G261" s="11">
        <f t="shared" si="7"/>
        <v>562000</v>
      </c>
    </row>
    <row r="262" spans="2:7" ht="21" x14ac:dyDescent="0.4">
      <c r="B262" s="1"/>
      <c r="C262" s="1"/>
      <c r="D262" s="1"/>
      <c r="E262" s="1"/>
      <c r="F262" s="11">
        <f t="shared" ref="F262:F325" si="8">((1500*D262)+(1000*E262)+1500)</f>
        <v>1500</v>
      </c>
      <c r="G262" s="11">
        <f t="shared" ref="G262:G325" si="9">G261+F262</f>
        <v>563500</v>
      </c>
    </row>
    <row r="263" spans="2:7" ht="21" x14ac:dyDescent="0.4">
      <c r="B263" s="1"/>
      <c r="C263" s="1"/>
      <c r="D263" s="1"/>
      <c r="E263" s="1"/>
      <c r="F263" s="11">
        <f t="shared" si="8"/>
        <v>1500</v>
      </c>
      <c r="G263" s="11">
        <f t="shared" si="9"/>
        <v>565000</v>
      </c>
    </row>
    <row r="264" spans="2:7" ht="21" x14ac:dyDescent="0.4">
      <c r="B264" s="1"/>
      <c r="C264" s="1"/>
      <c r="D264" s="1"/>
      <c r="E264" s="1"/>
      <c r="F264" s="11">
        <f t="shared" si="8"/>
        <v>1500</v>
      </c>
      <c r="G264" s="11">
        <f t="shared" si="9"/>
        <v>566500</v>
      </c>
    </row>
    <row r="265" spans="2:7" ht="21" x14ac:dyDescent="0.4">
      <c r="B265" s="1"/>
      <c r="C265" s="1"/>
      <c r="D265" s="1"/>
      <c r="E265" s="1"/>
      <c r="F265" s="11">
        <f t="shared" si="8"/>
        <v>1500</v>
      </c>
      <c r="G265" s="11">
        <f t="shared" si="9"/>
        <v>568000</v>
      </c>
    </row>
    <row r="266" spans="2:7" ht="21" x14ac:dyDescent="0.4">
      <c r="B266" s="1"/>
      <c r="C266" s="1"/>
      <c r="D266" s="1"/>
      <c r="E266" s="1"/>
      <c r="F266" s="11">
        <f t="shared" si="8"/>
        <v>1500</v>
      </c>
      <c r="G266" s="11">
        <f t="shared" si="9"/>
        <v>569500</v>
      </c>
    </row>
    <row r="267" spans="2:7" ht="21" x14ac:dyDescent="0.4">
      <c r="B267" s="1"/>
      <c r="C267" s="1"/>
      <c r="D267" s="1"/>
      <c r="E267" s="1"/>
      <c r="F267" s="11">
        <f t="shared" si="8"/>
        <v>1500</v>
      </c>
      <c r="G267" s="11">
        <f t="shared" si="9"/>
        <v>571000</v>
      </c>
    </row>
    <row r="268" spans="2:7" ht="21" x14ac:dyDescent="0.4">
      <c r="B268" s="1"/>
      <c r="C268" s="1"/>
      <c r="D268" s="1"/>
      <c r="E268" s="1"/>
      <c r="F268" s="11">
        <f t="shared" si="8"/>
        <v>1500</v>
      </c>
      <c r="G268" s="11">
        <f t="shared" si="9"/>
        <v>572500</v>
      </c>
    </row>
    <row r="269" spans="2:7" ht="21" x14ac:dyDescent="0.4">
      <c r="B269" s="1"/>
      <c r="C269" s="1"/>
      <c r="D269" s="1"/>
      <c r="E269" s="1"/>
      <c r="F269" s="11">
        <f t="shared" si="8"/>
        <v>1500</v>
      </c>
      <c r="G269" s="11">
        <f t="shared" si="9"/>
        <v>574000</v>
      </c>
    </row>
    <row r="270" spans="2:7" ht="21" x14ac:dyDescent="0.4">
      <c r="B270" s="1"/>
      <c r="C270" s="1"/>
      <c r="D270" s="1"/>
      <c r="E270" s="1"/>
      <c r="F270" s="11">
        <f t="shared" si="8"/>
        <v>1500</v>
      </c>
      <c r="G270" s="11">
        <f t="shared" si="9"/>
        <v>575500</v>
      </c>
    </row>
    <row r="271" spans="2:7" ht="21" x14ac:dyDescent="0.4">
      <c r="B271" s="1"/>
      <c r="C271" s="1"/>
      <c r="D271" s="1"/>
      <c r="E271" s="1"/>
      <c r="F271" s="11">
        <f t="shared" si="8"/>
        <v>1500</v>
      </c>
      <c r="G271" s="11">
        <f t="shared" si="9"/>
        <v>577000</v>
      </c>
    </row>
    <row r="272" spans="2:7" ht="21" x14ac:dyDescent="0.4">
      <c r="B272" s="1"/>
      <c r="C272" s="1"/>
      <c r="D272" s="1"/>
      <c r="E272" s="1"/>
      <c r="F272" s="11">
        <f t="shared" si="8"/>
        <v>1500</v>
      </c>
      <c r="G272" s="11">
        <f t="shared" si="9"/>
        <v>578500</v>
      </c>
    </row>
    <row r="273" spans="2:7" ht="21" x14ac:dyDescent="0.4">
      <c r="B273" s="1"/>
      <c r="C273" s="1"/>
      <c r="D273" s="1"/>
      <c r="E273" s="1"/>
      <c r="F273" s="11">
        <f t="shared" si="8"/>
        <v>1500</v>
      </c>
      <c r="G273" s="11">
        <f t="shared" si="9"/>
        <v>580000</v>
      </c>
    </row>
    <row r="274" spans="2:7" ht="21" x14ac:dyDescent="0.4">
      <c r="B274" s="1"/>
      <c r="C274" s="1"/>
      <c r="D274" s="1"/>
      <c r="E274" s="1"/>
      <c r="F274" s="11">
        <f t="shared" si="8"/>
        <v>1500</v>
      </c>
      <c r="G274" s="11">
        <f t="shared" si="9"/>
        <v>581500</v>
      </c>
    </row>
    <row r="275" spans="2:7" ht="21" x14ac:dyDescent="0.4">
      <c r="B275" s="1"/>
      <c r="C275" s="1"/>
      <c r="D275" s="1"/>
      <c r="E275" s="1"/>
      <c r="F275" s="11">
        <f t="shared" si="8"/>
        <v>1500</v>
      </c>
      <c r="G275" s="11">
        <f t="shared" si="9"/>
        <v>583000</v>
      </c>
    </row>
    <row r="276" spans="2:7" ht="21" x14ac:dyDescent="0.4">
      <c r="B276" s="1"/>
      <c r="C276" s="1"/>
      <c r="D276" s="1"/>
      <c r="E276" s="1"/>
      <c r="F276" s="11">
        <f t="shared" si="8"/>
        <v>1500</v>
      </c>
      <c r="G276" s="11">
        <f t="shared" si="9"/>
        <v>584500</v>
      </c>
    </row>
    <row r="277" spans="2:7" ht="21" x14ac:dyDescent="0.4">
      <c r="B277" s="1"/>
      <c r="C277" s="1"/>
      <c r="D277" s="1"/>
      <c r="E277" s="1"/>
      <c r="F277" s="11">
        <f t="shared" si="8"/>
        <v>1500</v>
      </c>
      <c r="G277" s="11">
        <f t="shared" si="9"/>
        <v>586000</v>
      </c>
    </row>
    <row r="278" spans="2:7" ht="21" x14ac:dyDescent="0.4">
      <c r="B278" s="1"/>
      <c r="C278" s="1"/>
      <c r="D278" s="1"/>
      <c r="E278" s="1"/>
      <c r="F278" s="11">
        <f t="shared" si="8"/>
        <v>1500</v>
      </c>
      <c r="G278" s="11">
        <f t="shared" si="9"/>
        <v>587500</v>
      </c>
    </row>
    <row r="279" spans="2:7" ht="21" x14ac:dyDescent="0.4">
      <c r="B279" s="1"/>
      <c r="C279" s="1"/>
      <c r="D279" s="1"/>
      <c r="E279" s="1"/>
      <c r="F279" s="11">
        <f t="shared" si="8"/>
        <v>1500</v>
      </c>
      <c r="G279" s="11">
        <f t="shared" si="9"/>
        <v>589000</v>
      </c>
    </row>
    <row r="280" spans="2:7" ht="21" x14ac:dyDescent="0.4">
      <c r="B280" s="1"/>
      <c r="C280" s="1"/>
      <c r="D280" s="1"/>
      <c r="E280" s="1"/>
      <c r="F280" s="11">
        <f t="shared" si="8"/>
        <v>1500</v>
      </c>
      <c r="G280" s="11">
        <f t="shared" si="9"/>
        <v>590500</v>
      </c>
    </row>
    <row r="281" spans="2:7" ht="21" x14ac:dyDescent="0.4">
      <c r="B281" s="1"/>
      <c r="C281" s="1"/>
      <c r="D281" s="1"/>
      <c r="E281" s="1"/>
      <c r="F281" s="11">
        <f t="shared" si="8"/>
        <v>1500</v>
      </c>
      <c r="G281" s="11">
        <f t="shared" si="9"/>
        <v>592000</v>
      </c>
    </row>
    <row r="282" spans="2:7" ht="21" x14ac:dyDescent="0.4">
      <c r="B282" s="1"/>
      <c r="C282" s="1"/>
      <c r="D282" s="1"/>
      <c r="E282" s="1"/>
      <c r="F282" s="11">
        <f t="shared" si="8"/>
        <v>1500</v>
      </c>
      <c r="G282" s="11">
        <f t="shared" si="9"/>
        <v>593500</v>
      </c>
    </row>
    <row r="283" spans="2:7" ht="21" x14ac:dyDescent="0.4">
      <c r="B283" s="1"/>
      <c r="C283" s="1"/>
      <c r="D283" s="1"/>
      <c r="E283" s="1"/>
      <c r="F283" s="11">
        <f t="shared" si="8"/>
        <v>1500</v>
      </c>
      <c r="G283" s="11">
        <f t="shared" si="9"/>
        <v>595000</v>
      </c>
    </row>
    <row r="284" spans="2:7" ht="21" x14ac:dyDescent="0.4">
      <c r="B284" s="1"/>
      <c r="C284" s="1"/>
      <c r="D284" s="1"/>
      <c r="E284" s="1"/>
      <c r="F284" s="11">
        <f t="shared" si="8"/>
        <v>1500</v>
      </c>
      <c r="G284" s="11">
        <f t="shared" si="9"/>
        <v>596500</v>
      </c>
    </row>
    <row r="285" spans="2:7" ht="21" x14ac:dyDescent="0.4">
      <c r="B285" s="1"/>
      <c r="C285" s="1"/>
      <c r="D285" s="1"/>
      <c r="E285" s="1"/>
      <c r="F285" s="11">
        <f t="shared" si="8"/>
        <v>1500</v>
      </c>
      <c r="G285" s="11">
        <f t="shared" si="9"/>
        <v>598000</v>
      </c>
    </row>
    <row r="286" spans="2:7" ht="21" x14ac:dyDescent="0.4">
      <c r="B286" s="1"/>
      <c r="C286" s="1"/>
      <c r="D286" s="1"/>
      <c r="E286" s="1"/>
      <c r="F286" s="11">
        <f t="shared" si="8"/>
        <v>1500</v>
      </c>
      <c r="G286" s="11">
        <f t="shared" si="9"/>
        <v>599500</v>
      </c>
    </row>
    <row r="287" spans="2:7" ht="21" x14ac:dyDescent="0.4">
      <c r="B287" s="1"/>
      <c r="C287" s="1"/>
      <c r="D287" s="1"/>
      <c r="E287" s="1"/>
      <c r="F287" s="11">
        <f t="shared" si="8"/>
        <v>1500</v>
      </c>
      <c r="G287" s="11">
        <f t="shared" si="9"/>
        <v>601000</v>
      </c>
    </row>
    <row r="288" spans="2:7" ht="21" x14ac:dyDescent="0.4">
      <c r="B288" s="1"/>
      <c r="C288" s="1"/>
      <c r="D288" s="1"/>
      <c r="E288" s="1"/>
      <c r="F288" s="11">
        <f t="shared" si="8"/>
        <v>1500</v>
      </c>
      <c r="G288" s="11">
        <f t="shared" si="9"/>
        <v>602500</v>
      </c>
    </row>
    <row r="289" spans="2:7" ht="21" x14ac:dyDescent="0.4">
      <c r="B289" s="1"/>
      <c r="C289" s="1"/>
      <c r="D289" s="1"/>
      <c r="E289" s="1"/>
      <c r="F289" s="11">
        <f t="shared" si="8"/>
        <v>1500</v>
      </c>
      <c r="G289" s="11">
        <f t="shared" si="9"/>
        <v>604000</v>
      </c>
    </row>
    <row r="290" spans="2:7" ht="21" x14ac:dyDescent="0.4">
      <c r="B290" s="1"/>
      <c r="C290" s="1"/>
      <c r="D290" s="1"/>
      <c r="E290" s="1"/>
      <c r="F290" s="11">
        <f t="shared" si="8"/>
        <v>1500</v>
      </c>
      <c r="G290" s="11">
        <f t="shared" si="9"/>
        <v>605500</v>
      </c>
    </row>
    <row r="291" spans="2:7" ht="21" x14ac:dyDescent="0.4">
      <c r="B291" s="1"/>
      <c r="C291" s="1"/>
      <c r="D291" s="1"/>
      <c r="E291" s="1"/>
      <c r="F291" s="11">
        <f t="shared" si="8"/>
        <v>1500</v>
      </c>
      <c r="G291" s="11">
        <f t="shared" si="9"/>
        <v>607000</v>
      </c>
    </row>
    <row r="292" spans="2:7" ht="21" x14ac:dyDescent="0.4">
      <c r="B292" s="1"/>
      <c r="C292" s="1"/>
      <c r="D292" s="1"/>
      <c r="E292" s="1"/>
      <c r="F292" s="11">
        <f t="shared" si="8"/>
        <v>1500</v>
      </c>
      <c r="G292" s="11">
        <f t="shared" si="9"/>
        <v>608500</v>
      </c>
    </row>
    <row r="293" spans="2:7" ht="21" x14ac:dyDescent="0.4">
      <c r="B293" s="1"/>
      <c r="C293" s="1"/>
      <c r="D293" s="1"/>
      <c r="E293" s="1"/>
      <c r="F293" s="11">
        <f t="shared" si="8"/>
        <v>1500</v>
      </c>
      <c r="G293" s="11">
        <f t="shared" si="9"/>
        <v>610000</v>
      </c>
    </row>
    <row r="294" spans="2:7" ht="21" x14ac:dyDescent="0.4">
      <c r="B294" s="1"/>
      <c r="C294" s="1"/>
      <c r="D294" s="1"/>
      <c r="E294" s="1"/>
      <c r="F294" s="11">
        <f t="shared" si="8"/>
        <v>1500</v>
      </c>
      <c r="G294" s="11">
        <f t="shared" si="9"/>
        <v>611500</v>
      </c>
    </row>
    <row r="295" spans="2:7" ht="21" x14ac:dyDescent="0.4">
      <c r="B295" s="1"/>
      <c r="C295" s="1"/>
      <c r="D295" s="1"/>
      <c r="E295" s="1"/>
      <c r="F295" s="11">
        <f t="shared" si="8"/>
        <v>1500</v>
      </c>
      <c r="G295" s="11">
        <f t="shared" si="9"/>
        <v>613000</v>
      </c>
    </row>
    <row r="296" spans="2:7" ht="21" x14ac:dyDescent="0.4">
      <c r="B296" s="1"/>
      <c r="C296" s="1"/>
      <c r="D296" s="1"/>
      <c r="E296" s="1"/>
      <c r="F296" s="11">
        <f t="shared" si="8"/>
        <v>1500</v>
      </c>
      <c r="G296" s="11">
        <f t="shared" si="9"/>
        <v>614500</v>
      </c>
    </row>
    <row r="297" spans="2:7" ht="21" x14ac:dyDescent="0.4">
      <c r="B297" s="1"/>
      <c r="C297" s="1"/>
      <c r="D297" s="1"/>
      <c r="E297" s="1"/>
      <c r="F297" s="11">
        <f t="shared" si="8"/>
        <v>1500</v>
      </c>
      <c r="G297" s="11">
        <f t="shared" si="9"/>
        <v>616000</v>
      </c>
    </row>
    <row r="298" spans="2:7" ht="21" x14ac:dyDescent="0.4">
      <c r="B298" s="1"/>
      <c r="C298" s="1"/>
      <c r="D298" s="1"/>
      <c r="E298" s="1"/>
      <c r="F298" s="11">
        <f t="shared" si="8"/>
        <v>1500</v>
      </c>
      <c r="G298" s="11">
        <f t="shared" si="9"/>
        <v>617500</v>
      </c>
    </row>
    <row r="299" spans="2:7" ht="21" x14ac:dyDescent="0.4">
      <c r="B299" s="1"/>
      <c r="C299" s="1"/>
      <c r="D299" s="1"/>
      <c r="E299" s="1"/>
      <c r="F299" s="11">
        <f t="shared" si="8"/>
        <v>1500</v>
      </c>
      <c r="G299" s="11">
        <f t="shared" si="9"/>
        <v>619000</v>
      </c>
    </row>
    <row r="300" spans="2:7" ht="21" x14ac:dyDescent="0.4">
      <c r="B300" s="1"/>
      <c r="C300" s="1"/>
      <c r="D300" s="1"/>
      <c r="E300" s="1"/>
      <c r="F300" s="11">
        <f t="shared" si="8"/>
        <v>1500</v>
      </c>
      <c r="G300" s="11">
        <f t="shared" si="9"/>
        <v>620500</v>
      </c>
    </row>
    <row r="301" spans="2:7" ht="21" x14ac:dyDescent="0.4">
      <c r="B301" s="1"/>
      <c r="C301" s="1"/>
      <c r="D301" s="1"/>
      <c r="E301" s="1"/>
      <c r="F301" s="11">
        <f t="shared" si="8"/>
        <v>1500</v>
      </c>
      <c r="G301" s="11">
        <f t="shared" si="9"/>
        <v>622000</v>
      </c>
    </row>
    <row r="302" spans="2:7" ht="21" x14ac:dyDescent="0.4">
      <c r="B302" s="1"/>
      <c r="C302" s="1"/>
      <c r="D302" s="1"/>
      <c r="E302" s="1"/>
      <c r="F302" s="11">
        <f t="shared" si="8"/>
        <v>1500</v>
      </c>
      <c r="G302" s="11">
        <f t="shared" si="9"/>
        <v>623500</v>
      </c>
    </row>
    <row r="303" spans="2:7" ht="21" x14ac:dyDescent="0.4">
      <c r="B303" s="1"/>
      <c r="C303" s="1"/>
      <c r="D303" s="1"/>
      <c r="E303" s="1"/>
      <c r="F303" s="11">
        <f t="shared" si="8"/>
        <v>1500</v>
      </c>
      <c r="G303" s="11">
        <f t="shared" si="9"/>
        <v>625000</v>
      </c>
    </row>
    <row r="304" spans="2:7" ht="21" x14ac:dyDescent="0.4">
      <c r="B304" s="1"/>
      <c r="C304" s="1"/>
      <c r="D304" s="1"/>
      <c r="E304" s="1"/>
      <c r="F304" s="11">
        <f t="shared" si="8"/>
        <v>1500</v>
      </c>
      <c r="G304" s="11">
        <f t="shared" si="9"/>
        <v>626500</v>
      </c>
    </row>
    <row r="305" spans="2:7" ht="21" x14ac:dyDescent="0.4">
      <c r="B305" s="1"/>
      <c r="C305" s="1"/>
      <c r="D305" s="1"/>
      <c r="E305" s="1"/>
      <c r="F305" s="11">
        <f t="shared" si="8"/>
        <v>1500</v>
      </c>
      <c r="G305" s="11">
        <f t="shared" si="9"/>
        <v>628000</v>
      </c>
    </row>
    <row r="306" spans="2:7" ht="21" x14ac:dyDescent="0.4">
      <c r="B306" s="1"/>
      <c r="C306" s="1"/>
      <c r="D306" s="1"/>
      <c r="E306" s="1"/>
      <c r="F306" s="11">
        <f t="shared" si="8"/>
        <v>1500</v>
      </c>
      <c r="G306" s="11">
        <f t="shared" si="9"/>
        <v>629500</v>
      </c>
    </row>
    <row r="307" spans="2:7" ht="21" x14ac:dyDescent="0.4">
      <c r="B307" s="1"/>
      <c r="C307" s="1"/>
      <c r="D307" s="1"/>
      <c r="E307" s="1"/>
      <c r="F307" s="11">
        <f t="shared" si="8"/>
        <v>1500</v>
      </c>
      <c r="G307" s="11">
        <f t="shared" si="9"/>
        <v>631000</v>
      </c>
    </row>
    <row r="308" spans="2:7" ht="21" x14ac:dyDescent="0.4">
      <c r="B308" s="1"/>
      <c r="C308" s="1"/>
      <c r="D308" s="1"/>
      <c r="E308" s="1"/>
      <c r="F308" s="11">
        <f t="shared" si="8"/>
        <v>1500</v>
      </c>
      <c r="G308" s="11">
        <f t="shared" si="9"/>
        <v>632500</v>
      </c>
    </row>
    <row r="309" spans="2:7" ht="21" x14ac:dyDescent="0.4">
      <c r="B309" s="1"/>
      <c r="C309" s="1"/>
      <c r="D309" s="1"/>
      <c r="E309" s="1"/>
      <c r="F309" s="11">
        <f t="shared" si="8"/>
        <v>1500</v>
      </c>
      <c r="G309" s="11">
        <f t="shared" si="9"/>
        <v>634000</v>
      </c>
    </row>
    <row r="310" spans="2:7" ht="21" x14ac:dyDescent="0.4">
      <c r="B310" s="1"/>
      <c r="C310" s="1"/>
      <c r="D310" s="1"/>
      <c r="E310" s="1"/>
      <c r="F310" s="11">
        <f t="shared" si="8"/>
        <v>1500</v>
      </c>
      <c r="G310" s="11">
        <f t="shared" si="9"/>
        <v>635500</v>
      </c>
    </row>
    <row r="311" spans="2:7" ht="21" x14ac:dyDescent="0.4">
      <c r="B311" s="1"/>
      <c r="C311" s="1"/>
      <c r="D311" s="1"/>
      <c r="E311" s="1"/>
      <c r="F311" s="11">
        <f t="shared" si="8"/>
        <v>1500</v>
      </c>
      <c r="G311" s="11">
        <f t="shared" si="9"/>
        <v>637000</v>
      </c>
    </row>
    <row r="312" spans="2:7" ht="21" x14ac:dyDescent="0.4">
      <c r="B312" s="1"/>
      <c r="C312" s="1"/>
      <c r="D312" s="1"/>
      <c r="E312" s="1"/>
      <c r="F312" s="11">
        <f t="shared" si="8"/>
        <v>1500</v>
      </c>
      <c r="G312" s="11">
        <f t="shared" si="9"/>
        <v>638500</v>
      </c>
    </row>
    <row r="313" spans="2:7" ht="21" x14ac:dyDescent="0.4">
      <c r="B313" s="1"/>
      <c r="C313" s="1"/>
      <c r="D313" s="1"/>
      <c r="E313" s="1"/>
      <c r="F313" s="11">
        <f t="shared" si="8"/>
        <v>1500</v>
      </c>
      <c r="G313" s="11">
        <f t="shared" si="9"/>
        <v>640000</v>
      </c>
    </row>
    <row r="314" spans="2:7" ht="21" x14ac:dyDescent="0.4">
      <c r="B314" s="1"/>
      <c r="C314" s="1"/>
      <c r="D314" s="1"/>
      <c r="E314" s="1"/>
      <c r="F314" s="11">
        <f t="shared" si="8"/>
        <v>1500</v>
      </c>
      <c r="G314" s="11">
        <f t="shared" si="9"/>
        <v>641500</v>
      </c>
    </row>
    <row r="315" spans="2:7" ht="21" x14ac:dyDescent="0.4">
      <c r="B315" s="1"/>
      <c r="C315" s="1"/>
      <c r="D315" s="1"/>
      <c r="E315" s="1"/>
      <c r="F315" s="11">
        <f t="shared" si="8"/>
        <v>1500</v>
      </c>
      <c r="G315" s="11">
        <f t="shared" si="9"/>
        <v>643000</v>
      </c>
    </row>
    <row r="316" spans="2:7" ht="21" x14ac:dyDescent="0.4">
      <c r="B316" s="1"/>
      <c r="C316" s="1"/>
      <c r="D316" s="1"/>
      <c r="E316" s="1"/>
      <c r="F316" s="11">
        <f t="shared" si="8"/>
        <v>1500</v>
      </c>
      <c r="G316" s="11">
        <f t="shared" si="9"/>
        <v>644500</v>
      </c>
    </row>
    <row r="317" spans="2:7" ht="21" x14ac:dyDescent="0.4">
      <c r="B317" s="1"/>
      <c r="C317" s="1"/>
      <c r="D317" s="1"/>
      <c r="E317" s="1"/>
      <c r="F317" s="11">
        <f t="shared" si="8"/>
        <v>1500</v>
      </c>
      <c r="G317" s="11">
        <f t="shared" si="9"/>
        <v>646000</v>
      </c>
    </row>
    <row r="318" spans="2:7" ht="21" x14ac:dyDescent="0.4">
      <c r="B318" s="1"/>
      <c r="C318" s="1"/>
      <c r="D318" s="1"/>
      <c r="E318" s="1"/>
      <c r="F318" s="11">
        <f t="shared" si="8"/>
        <v>1500</v>
      </c>
      <c r="G318" s="11">
        <f t="shared" si="9"/>
        <v>647500</v>
      </c>
    </row>
    <row r="319" spans="2:7" ht="21" x14ac:dyDescent="0.4">
      <c r="B319" s="1"/>
      <c r="C319" s="1"/>
      <c r="D319" s="1"/>
      <c r="E319" s="1"/>
      <c r="F319" s="11">
        <f t="shared" si="8"/>
        <v>1500</v>
      </c>
      <c r="G319" s="11">
        <f t="shared" si="9"/>
        <v>649000</v>
      </c>
    </row>
    <row r="320" spans="2:7" ht="21" x14ac:dyDescent="0.4">
      <c r="B320" s="1"/>
      <c r="C320" s="1"/>
      <c r="D320" s="1"/>
      <c r="E320" s="1"/>
      <c r="F320" s="11">
        <f t="shared" si="8"/>
        <v>1500</v>
      </c>
      <c r="G320" s="11">
        <f t="shared" si="9"/>
        <v>650500</v>
      </c>
    </row>
    <row r="321" spans="2:7" ht="21" x14ac:dyDescent="0.4">
      <c r="B321" s="1"/>
      <c r="C321" s="1"/>
      <c r="D321" s="1"/>
      <c r="E321" s="1"/>
      <c r="F321" s="11">
        <f t="shared" si="8"/>
        <v>1500</v>
      </c>
      <c r="G321" s="11">
        <f t="shared" si="9"/>
        <v>652000</v>
      </c>
    </row>
    <row r="322" spans="2:7" ht="21" x14ac:dyDescent="0.4">
      <c r="B322" s="1"/>
      <c r="C322" s="1"/>
      <c r="D322" s="1"/>
      <c r="E322" s="1"/>
      <c r="F322" s="11">
        <f t="shared" si="8"/>
        <v>1500</v>
      </c>
      <c r="G322" s="11">
        <f t="shared" si="9"/>
        <v>653500</v>
      </c>
    </row>
    <row r="323" spans="2:7" ht="21" x14ac:dyDescent="0.4">
      <c r="B323" s="1"/>
      <c r="C323" s="1"/>
      <c r="D323" s="1"/>
      <c r="E323" s="1"/>
      <c r="F323" s="11">
        <f t="shared" si="8"/>
        <v>1500</v>
      </c>
      <c r="G323" s="11">
        <f t="shared" si="9"/>
        <v>655000</v>
      </c>
    </row>
    <row r="324" spans="2:7" ht="21" x14ac:dyDescent="0.4">
      <c r="B324" s="1"/>
      <c r="C324" s="1"/>
      <c r="D324" s="1"/>
      <c r="E324" s="1"/>
      <c r="F324" s="11">
        <f t="shared" si="8"/>
        <v>1500</v>
      </c>
      <c r="G324" s="11">
        <f t="shared" si="9"/>
        <v>656500</v>
      </c>
    </row>
    <row r="325" spans="2:7" ht="21" x14ac:dyDescent="0.4">
      <c r="B325" s="1"/>
      <c r="C325" s="1"/>
      <c r="D325" s="1"/>
      <c r="E325" s="1"/>
      <c r="F325" s="11">
        <f t="shared" si="8"/>
        <v>1500</v>
      </c>
      <c r="G325" s="11">
        <f t="shared" si="9"/>
        <v>658000</v>
      </c>
    </row>
    <row r="326" spans="2:7" ht="21" x14ac:dyDescent="0.4">
      <c r="B326" s="1"/>
      <c r="C326" s="1"/>
      <c r="D326" s="1"/>
      <c r="E326" s="1"/>
      <c r="F326" s="11">
        <f t="shared" ref="F326:F356" si="10">((1500*D326)+(1000*E326)+1500)</f>
        <v>1500</v>
      </c>
      <c r="G326" s="11">
        <f t="shared" ref="G326:G356" si="11">G325+F326</f>
        <v>659500</v>
      </c>
    </row>
    <row r="327" spans="2:7" ht="21" x14ac:dyDescent="0.4">
      <c r="B327" s="1"/>
      <c r="C327" s="1"/>
      <c r="D327" s="1"/>
      <c r="E327" s="1"/>
      <c r="F327" s="11">
        <f t="shared" si="10"/>
        <v>1500</v>
      </c>
      <c r="G327" s="11">
        <f t="shared" si="11"/>
        <v>661000</v>
      </c>
    </row>
    <row r="328" spans="2:7" ht="21" x14ac:dyDescent="0.4">
      <c r="B328" s="1"/>
      <c r="C328" s="1"/>
      <c r="D328" s="1"/>
      <c r="E328" s="1"/>
      <c r="F328" s="11">
        <f t="shared" si="10"/>
        <v>1500</v>
      </c>
      <c r="G328" s="11">
        <f t="shared" si="11"/>
        <v>662500</v>
      </c>
    </row>
    <row r="329" spans="2:7" ht="21" x14ac:dyDescent="0.4">
      <c r="B329" s="1"/>
      <c r="C329" s="1"/>
      <c r="D329" s="1"/>
      <c r="E329" s="1"/>
      <c r="F329" s="11">
        <f t="shared" si="10"/>
        <v>1500</v>
      </c>
      <c r="G329" s="11">
        <f t="shared" si="11"/>
        <v>664000</v>
      </c>
    </row>
    <row r="330" spans="2:7" ht="21" x14ac:dyDescent="0.4">
      <c r="B330" s="1"/>
      <c r="C330" s="1"/>
      <c r="D330" s="1"/>
      <c r="E330" s="1"/>
      <c r="F330" s="11">
        <f t="shared" si="10"/>
        <v>1500</v>
      </c>
      <c r="G330" s="11">
        <f t="shared" si="11"/>
        <v>665500</v>
      </c>
    </row>
    <row r="331" spans="2:7" ht="21" x14ac:dyDescent="0.4">
      <c r="B331" s="1"/>
      <c r="C331" s="1"/>
      <c r="D331" s="1"/>
      <c r="E331" s="1"/>
      <c r="F331" s="11">
        <f t="shared" si="10"/>
        <v>1500</v>
      </c>
      <c r="G331" s="11">
        <f t="shared" si="11"/>
        <v>667000</v>
      </c>
    </row>
    <row r="332" spans="2:7" ht="21" x14ac:dyDescent="0.4">
      <c r="B332" s="1"/>
      <c r="C332" s="1"/>
      <c r="D332" s="1"/>
      <c r="E332" s="1"/>
      <c r="F332" s="11">
        <f t="shared" si="10"/>
        <v>1500</v>
      </c>
      <c r="G332" s="11">
        <f t="shared" si="11"/>
        <v>668500</v>
      </c>
    </row>
    <row r="333" spans="2:7" ht="21" x14ac:dyDescent="0.4">
      <c r="B333" s="1"/>
      <c r="C333" s="1"/>
      <c r="D333" s="1"/>
      <c r="E333" s="1"/>
      <c r="F333" s="11">
        <f t="shared" si="10"/>
        <v>1500</v>
      </c>
      <c r="G333" s="11">
        <f t="shared" si="11"/>
        <v>670000</v>
      </c>
    </row>
    <row r="334" spans="2:7" ht="21" x14ac:dyDescent="0.4">
      <c r="B334" s="1"/>
      <c r="C334" s="1"/>
      <c r="D334" s="1"/>
      <c r="E334" s="1"/>
      <c r="F334" s="11">
        <f t="shared" si="10"/>
        <v>1500</v>
      </c>
      <c r="G334" s="11">
        <f t="shared" si="11"/>
        <v>671500</v>
      </c>
    </row>
    <row r="335" spans="2:7" ht="21" x14ac:dyDescent="0.4">
      <c r="B335" s="1"/>
      <c r="C335" s="1"/>
      <c r="D335" s="1"/>
      <c r="E335" s="1"/>
      <c r="F335" s="11">
        <f t="shared" si="10"/>
        <v>1500</v>
      </c>
      <c r="G335" s="11">
        <f t="shared" si="11"/>
        <v>673000</v>
      </c>
    </row>
    <row r="336" spans="2:7" ht="21" x14ac:dyDescent="0.4">
      <c r="B336" s="1"/>
      <c r="C336" s="1"/>
      <c r="D336" s="1"/>
      <c r="E336" s="1"/>
      <c r="F336" s="11">
        <f t="shared" si="10"/>
        <v>1500</v>
      </c>
      <c r="G336" s="11">
        <f t="shared" si="11"/>
        <v>674500</v>
      </c>
    </row>
    <row r="337" spans="2:7" ht="21" x14ac:dyDescent="0.4">
      <c r="B337" s="1"/>
      <c r="C337" s="1"/>
      <c r="D337" s="1"/>
      <c r="E337" s="1"/>
      <c r="F337" s="11">
        <f t="shared" si="10"/>
        <v>1500</v>
      </c>
      <c r="G337" s="11">
        <f t="shared" si="11"/>
        <v>676000</v>
      </c>
    </row>
    <row r="338" spans="2:7" ht="21" x14ac:dyDescent="0.4">
      <c r="B338" s="1"/>
      <c r="C338" s="1"/>
      <c r="D338" s="1"/>
      <c r="E338" s="1"/>
      <c r="F338" s="11">
        <f t="shared" si="10"/>
        <v>1500</v>
      </c>
      <c r="G338" s="11">
        <f t="shared" si="11"/>
        <v>677500</v>
      </c>
    </row>
    <row r="339" spans="2:7" ht="21" x14ac:dyDescent="0.4">
      <c r="B339" s="1"/>
      <c r="C339" s="1"/>
      <c r="D339" s="1"/>
      <c r="E339" s="1"/>
      <c r="F339" s="11">
        <f t="shared" si="10"/>
        <v>1500</v>
      </c>
      <c r="G339" s="11">
        <f t="shared" si="11"/>
        <v>679000</v>
      </c>
    </row>
    <row r="340" spans="2:7" ht="21" x14ac:dyDescent="0.4">
      <c r="B340" s="1"/>
      <c r="C340" s="1"/>
      <c r="D340" s="1"/>
      <c r="E340" s="1"/>
      <c r="F340" s="11">
        <f t="shared" si="10"/>
        <v>1500</v>
      </c>
      <c r="G340" s="11">
        <f t="shared" si="11"/>
        <v>680500</v>
      </c>
    </row>
    <row r="341" spans="2:7" ht="21" x14ac:dyDescent="0.4">
      <c r="B341" s="1"/>
      <c r="C341" s="1"/>
      <c r="D341" s="1"/>
      <c r="E341" s="1"/>
      <c r="F341" s="11">
        <f t="shared" si="10"/>
        <v>1500</v>
      </c>
      <c r="G341" s="11">
        <f t="shared" si="11"/>
        <v>682000</v>
      </c>
    </row>
    <row r="342" spans="2:7" ht="21" x14ac:dyDescent="0.4">
      <c r="B342" s="1"/>
      <c r="C342" s="1"/>
      <c r="D342" s="1"/>
      <c r="E342" s="1"/>
      <c r="F342" s="11">
        <f t="shared" si="10"/>
        <v>1500</v>
      </c>
      <c r="G342" s="11">
        <f t="shared" si="11"/>
        <v>683500</v>
      </c>
    </row>
    <row r="343" spans="2:7" ht="21" x14ac:dyDescent="0.4">
      <c r="B343" s="1"/>
      <c r="C343" s="1"/>
      <c r="D343" s="1"/>
      <c r="E343" s="1"/>
      <c r="F343" s="11">
        <f t="shared" si="10"/>
        <v>1500</v>
      </c>
      <c r="G343" s="11">
        <f t="shared" si="11"/>
        <v>685000</v>
      </c>
    </row>
    <row r="344" spans="2:7" ht="21" x14ac:dyDescent="0.4">
      <c r="B344" s="1"/>
      <c r="C344" s="1"/>
      <c r="D344" s="1"/>
      <c r="E344" s="1"/>
      <c r="F344" s="11">
        <f t="shared" si="10"/>
        <v>1500</v>
      </c>
      <c r="G344" s="11">
        <f t="shared" si="11"/>
        <v>686500</v>
      </c>
    </row>
    <row r="345" spans="2:7" ht="21" x14ac:dyDescent="0.4">
      <c r="B345" s="1"/>
      <c r="C345" s="1"/>
      <c r="D345" s="1"/>
      <c r="E345" s="1"/>
      <c r="F345" s="11">
        <f t="shared" si="10"/>
        <v>1500</v>
      </c>
      <c r="G345" s="11">
        <f t="shared" si="11"/>
        <v>688000</v>
      </c>
    </row>
    <row r="346" spans="2:7" ht="21" x14ac:dyDescent="0.4">
      <c r="B346" s="1"/>
      <c r="C346" s="1"/>
      <c r="D346" s="1"/>
      <c r="E346" s="1"/>
      <c r="F346" s="11">
        <f t="shared" si="10"/>
        <v>1500</v>
      </c>
      <c r="G346" s="11">
        <f t="shared" si="11"/>
        <v>689500</v>
      </c>
    </row>
    <row r="347" spans="2:7" ht="21" x14ac:dyDescent="0.4">
      <c r="B347" s="1"/>
      <c r="C347" s="1"/>
      <c r="D347" s="1"/>
      <c r="E347" s="1"/>
      <c r="F347" s="11">
        <f t="shared" si="10"/>
        <v>1500</v>
      </c>
      <c r="G347" s="11">
        <f t="shared" si="11"/>
        <v>691000</v>
      </c>
    </row>
    <row r="348" spans="2:7" ht="21" x14ac:dyDescent="0.4">
      <c r="B348" s="1"/>
      <c r="C348" s="1"/>
      <c r="D348" s="1"/>
      <c r="E348" s="1"/>
      <c r="F348" s="11">
        <f t="shared" si="10"/>
        <v>1500</v>
      </c>
      <c r="G348" s="11">
        <f t="shared" si="11"/>
        <v>692500</v>
      </c>
    </row>
    <row r="349" spans="2:7" ht="21" x14ac:dyDescent="0.4">
      <c r="B349" s="1"/>
      <c r="C349" s="1"/>
      <c r="D349" s="1"/>
      <c r="E349" s="1"/>
      <c r="F349" s="11">
        <f t="shared" si="10"/>
        <v>1500</v>
      </c>
      <c r="G349" s="11">
        <f t="shared" si="11"/>
        <v>694000</v>
      </c>
    </row>
    <row r="350" spans="2:7" ht="21" x14ac:dyDescent="0.4">
      <c r="B350" s="1"/>
      <c r="C350" s="1"/>
      <c r="D350" s="1"/>
      <c r="E350" s="1"/>
      <c r="F350" s="11">
        <f t="shared" si="10"/>
        <v>1500</v>
      </c>
      <c r="G350" s="11">
        <f t="shared" si="11"/>
        <v>695500</v>
      </c>
    </row>
    <row r="351" spans="2:7" ht="21" x14ac:dyDescent="0.4">
      <c r="B351" s="1"/>
      <c r="C351" s="1"/>
      <c r="D351" s="1"/>
      <c r="E351" s="1"/>
      <c r="F351" s="11">
        <f t="shared" si="10"/>
        <v>1500</v>
      </c>
      <c r="G351" s="11">
        <f t="shared" si="11"/>
        <v>697000</v>
      </c>
    </row>
    <row r="352" spans="2:7" ht="21" x14ac:dyDescent="0.4">
      <c r="B352" s="1"/>
      <c r="C352" s="1"/>
      <c r="D352" s="1"/>
      <c r="E352" s="1"/>
      <c r="F352" s="11">
        <f t="shared" si="10"/>
        <v>1500</v>
      </c>
      <c r="G352" s="11">
        <f t="shared" si="11"/>
        <v>698500</v>
      </c>
    </row>
    <row r="353" spans="2:7" ht="21" x14ac:dyDescent="0.4">
      <c r="B353" s="1"/>
      <c r="C353" s="1"/>
      <c r="D353" s="1"/>
      <c r="E353" s="1"/>
      <c r="F353" s="11">
        <f t="shared" si="10"/>
        <v>1500</v>
      </c>
      <c r="G353" s="11">
        <f t="shared" si="11"/>
        <v>700000</v>
      </c>
    </row>
    <row r="354" spans="2:7" ht="21" x14ac:dyDescent="0.4">
      <c r="B354" s="1"/>
      <c r="C354" s="1"/>
      <c r="D354" s="1"/>
      <c r="E354" s="1"/>
      <c r="F354" s="11">
        <f t="shared" si="10"/>
        <v>1500</v>
      </c>
      <c r="G354" s="11">
        <f t="shared" si="11"/>
        <v>701500</v>
      </c>
    </row>
    <row r="355" spans="2:7" ht="21" x14ac:dyDescent="0.4">
      <c r="B355" s="1"/>
      <c r="C355" s="1"/>
      <c r="D355" s="1"/>
      <c r="E355" s="1"/>
      <c r="F355" s="11">
        <f t="shared" si="10"/>
        <v>1500</v>
      </c>
      <c r="G355" s="11">
        <f t="shared" si="11"/>
        <v>703000</v>
      </c>
    </row>
    <row r="356" spans="2:7" ht="21" x14ac:dyDescent="0.4">
      <c r="B356" s="1"/>
      <c r="C356" s="1"/>
      <c r="D356" s="1"/>
      <c r="E356" s="1"/>
      <c r="F356" s="11">
        <f t="shared" si="10"/>
        <v>1500</v>
      </c>
      <c r="G356" s="11">
        <f t="shared" si="11"/>
        <v>704500</v>
      </c>
    </row>
  </sheetData>
  <mergeCells count="2">
    <mergeCell ref="B2:G2"/>
    <mergeCell ref="I3:K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E5" sqref="E5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7.5546875" bestFit="1" customWidth="1"/>
    <col min="5" max="5" width="21" bestFit="1" customWidth="1"/>
    <col min="6" max="6" width="14.44140625" bestFit="1" customWidth="1"/>
  </cols>
  <sheetData>
    <row r="2" spans="2:5" ht="37.200000000000003" x14ac:dyDescent="0.75">
      <c r="B2" s="264" t="s">
        <v>9</v>
      </c>
      <c r="C2" s="264"/>
      <c r="D2" s="264"/>
      <c r="E2" s="264"/>
    </row>
    <row r="3" spans="2:5" ht="21" x14ac:dyDescent="0.3">
      <c r="B3" s="51" t="s">
        <v>0</v>
      </c>
      <c r="C3" s="51" t="s">
        <v>1</v>
      </c>
      <c r="D3" s="52" t="s">
        <v>2</v>
      </c>
      <c r="E3" s="53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2">
        <v>10000</v>
      </c>
      <c r="E5" s="23">
        <f>E4+D5</f>
        <v>10000</v>
      </c>
    </row>
    <row r="6" spans="2:5" ht="21" x14ac:dyDescent="0.4">
      <c r="B6" s="7">
        <v>45117</v>
      </c>
      <c r="C6" s="1"/>
      <c r="D6" s="22">
        <v>15000</v>
      </c>
      <c r="E6" s="23">
        <f t="shared" ref="E6:E14" si="0">E5+D6</f>
        <v>25000</v>
      </c>
    </row>
    <row r="7" spans="2:5" ht="21" x14ac:dyDescent="0.4">
      <c r="B7" s="7">
        <v>45120</v>
      </c>
      <c r="C7" s="1"/>
      <c r="D7" s="22">
        <v>25000</v>
      </c>
      <c r="E7" s="23">
        <f t="shared" si="0"/>
        <v>50000</v>
      </c>
    </row>
    <row r="8" spans="2:5" ht="21" x14ac:dyDescent="0.4">
      <c r="B8" s="7">
        <v>45125</v>
      </c>
      <c r="C8" s="1"/>
      <c r="D8" s="22">
        <v>10000</v>
      </c>
      <c r="E8" s="23">
        <f t="shared" si="0"/>
        <v>60000</v>
      </c>
    </row>
    <row r="9" spans="2:5" ht="21" x14ac:dyDescent="0.4">
      <c r="B9" s="7">
        <v>45134</v>
      </c>
      <c r="C9" s="1"/>
      <c r="D9" s="22">
        <v>15000</v>
      </c>
      <c r="E9" s="23">
        <f t="shared" si="0"/>
        <v>75000</v>
      </c>
    </row>
    <row r="10" spans="2:5" ht="21" x14ac:dyDescent="0.4">
      <c r="B10" s="7">
        <v>45140</v>
      </c>
      <c r="C10" s="1"/>
      <c r="D10" s="22">
        <v>2000</v>
      </c>
      <c r="E10" s="23">
        <f t="shared" si="0"/>
        <v>77000</v>
      </c>
    </row>
    <row r="11" spans="2:5" ht="21" x14ac:dyDescent="0.4">
      <c r="B11" s="7">
        <v>45143</v>
      </c>
      <c r="C11" s="1"/>
      <c r="D11" s="22">
        <v>5000</v>
      </c>
      <c r="E11" s="23">
        <f t="shared" si="0"/>
        <v>82000</v>
      </c>
    </row>
    <row r="12" spans="2:5" ht="21" x14ac:dyDescent="0.4">
      <c r="B12" s="7">
        <v>45145</v>
      </c>
      <c r="C12" s="4" t="s">
        <v>78</v>
      </c>
      <c r="D12" s="22">
        <v>20500</v>
      </c>
      <c r="E12" s="23">
        <f t="shared" si="0"/>
        <v>102500</v>
      </c>
    </row>
    <row r="13" spans="2:5" ht="21" x14ac:dyDescent="0.4">
      <c r="B13" s="7">
        <v>45145</v>
      </c>
      <c r="C13" s="93" t="s">
        <v>79</v>
      </c>
      <c r="D13" s="22">
        <v>500</v>
      </c>
      <c r="E13" s="23">
        <f t="shared" si="0"/>
        <v>103000</v>
      </c>
    </row>
    <row r="14" spans="2:5" ht="25.8" x14ac:dyDescent="0.4">
      <c r="B14" s="66"/>
      <c r="C14" s="94" t="s">
        <v>42</v>
      </c>
      <c r="D14" s="22"/>
      <c r="E14" s="95">
        <f t="shared" si="0"/>
        <v>103000</v>
      </c>
    </row>
    <row r="27" spans="2:6" x14ac:dyDescent="0.3">
      <c r="B27" t="s">
        <v>137</v>
      </c>
      <c r="C27" t="s">
        <v>138</v>
      </c>
      <c r="D27" t="s">
        <v>139</v>
      </c>
      <c r="E27" t="s">
        <v>140</v>
      </c>
      <c r="F27" t="s">
        <v>141</v>
      </c>
    </row>
    <row r="28" spans="2:6" x14ac:dyDescent="0.3">
      <c r="B28" t="s">
        <v>146</v>
      </c>
      <c r="C28" t="s">
        <v>142</v>
      </c>
      <c r="D28">
        <v>17480</v>
      </c>
      <c r="E28">
        <v>17622</v>
      </c>
      <c r="F28">
        <f>E28-D28</f>
        <v>142</v>
      </c>
    </row>
    <row r="29" spans="2:6" x14ac:dyDescent="0.3">
      <c r="B29" t="s">
        <v>148</v>
      </c>
      <c r="C29" t="s">
        <v>143</v>
      </c>
      <c r="D29">
        <v>2895</v>
      </c>
      <c r="E29">
        <v>3096</v>
      </c>
      <c r="F29">
        <f t="shared" ref="F29:F31" si="1">E29-D29</f>
        <v>201</v>
      </c>
    </row>
    <row r="30" spans="2:6" x14ac:dyDescent="0.3">
      <c r="B30" t="s">
        <v>145</v>
      </c>
      <c r="C30" t="s">
        <v>143</v>
      </c>
      <c r="D30">
        <v>16133</v>
      </c>
      <c r="E30">
        <v>16294</v>
      </c>
      <c r="F30">
        <f t="shared" si="1"/>
        <v>161</v>
      </c>
    </row>
    <row r="31" spans="2:6" x14ac:dyDescent="0.3">
      <c r="B31" t="s">
        <v>147</v>
      </c>
      <c r="C31" t="s">
        <v>144</v>
      </c>
      <c r="D31">
        <v>4683</v>
      </c>
      <c r="E31">
        <v>4782</v>
      </c>
      <c r="F31">
        <f t="shared" si="1"/>
        <v>99</v>
      </c>
    </row>
    <row r="32" spans="2:6" x14ac:dyDescent="0.3">
      <c r="F32">
        <f>SUM(F28:F31)</f>
        <v>603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5"/>
  <sheetViews>
    <sheetView topLeftCell="A23" zoomScale="85" workbookViewId="0">
      <selection activeCell="D42" sqref="D42:D48"/>
    </sheetView>
  </sheetViews>
  <sheetFormatPr defaultRowHeight="14.4" x14ac:dyDescent="0.3"/>
  <cols>
    <col min="2" max="2" width="12.21875" customWidth="1"/>
    <col min="3" max="3" width="7.21875" customWidth="1"/>
    <col min="4" max="4" width="12.109375" customWidth="1"/>
    <col min="5" max="5" width="10.33203125" customWidth="1"/>
    <col min="6" max="6" width="12" customWidth="1"/>
    <col min="7" max="7" width="15.109375" customWidth="1"/>
    <col min="8" max="8" width="14.5546875" customWidth="1"/>
    <col min="9" max="9" width="17.21875" customWidth="1"/>
    <col min="10" max="10" width="15.44140625" customWidth="1"/>
    <col min="11" max="11" width="7.44140625" customWidth="1"/>
    <col min="12" max="12" width="6.6640625" customWidth="1"/>
    <col min="13" max="13" width="3.6640625" customWidth="1"/>
  </cols>
  <sheetData>
    <row r="2" spans="2:13" ht="33.6" customHeight="1" x14ac:dyDescent="0.3">
      <c r="B2" s="265" t="s">
        <v>171</v>
      </c>
      <c r="C2" s="266"/>
      <c r="D2" s="266"/>
      <c r="E2" s="266"/>
      <c r="F2" s="266"/>
      <c r="G2" s="266"/>
      <c r="H2" s="266"/>
      <c r="I2" s="266"/>
      <c r="J2" s="267"/>
    </row>
    <row r="3" spans="2:13" ht="33.6" customHeight="1" x14ac:dyDescent="0.3">
      <c r="B3" s="268"/>
      <c r="C3" s="269"/>
      <c r="D3" s="269"/>
      <c r="E3" s="269"/>
      <c r="F3" s="269"/>
      <c r="G3" s="269"/>
      <c r="H3" s="269"/>
      <c r="I3" s="269"/>
      <c r="J3" s="270"/>
    </row>
    <row r="4" spans="2:13" ht="21" x14ac:dyDescent="0.3">
      <c r="B4" s="181" t="s">
        <v>0</v>
      </c>
      <c r="C4" s="181" t="s">
        <v>189</v>
      </c>
      <c r="D4" s="181" t="s">
        <v>48</v>
      </c>
      <c r="E4" s="181" t="s">
        <v>27</v>
      </c>
      <c r="F4" s="182" t="s">
        <v>28</v>
      </c>
      <c r="G4" s="181" t="s">
        <v>169</v>
      </c>
      <c r="H4" s="181" t="s">
        <v>170</v>
      </c>
      <c r="I4" s="181" t="s">
        <v>3</v>
      </c>
      <c r="J4" s="181" t="s">
        <v>191</v>
      </c>
      <c r="K4">
        <v>0</v>
      </c>
    </row>
    <row r="5" spans="2:13" ht="15.6" hidden="1" x14ac:dyDescent="0.3">
      <c r="B5" s="158"/>
      <c r="C5" s="158"/>
      <c r="D5" s="158"/>
      <c r="E5" s="158"/>
      <c r="F5" s="158"/>
      <c r="G5" s="158"/>
      <c r="H5" s="158"/>
      <c r="I5" s="158">
        <v>0</v>
      </c>
      <c r="J5" s="164"/>
    </row>
    <row r="6" spans="2:13" ht="21" customHeight="1" x14ac:dyDescent="0.35">
      <c r="B6" s="171">
        <v>45186</v>
      </c>
      <c r="C6" s="172">
        <v>879</v>
      </c>
      <c r="D6" s="173">
        <v>2500</v>
      </c>
      <c r="E6" s="173">
        <v>13</v>
      </c>
      <c r="F6" s="173">
        <v>0</v>
      </c>
      <c r="G6" s="173">
        <f t="shared" ref="G6:G39" si="0">(D6*E6)+F6</f>
        <v>32500</v>
      </c>
      <c r="H6" s="173">
        <v>0</v>
      </c>
      <c r="I6" s="173">
        <f t="shared" ref="I6:I37" si="1">I5+G6-H6</f>
        <v>32500</v>
      </c>
      <c r="J6" s="173">
        <f>K4+D6</f>
        <v>2500</v>
      </c>
      <c r="K6" s="271" t="s">
        <v>192</v>
      </c>
      <c r="L6" s="272"/>
      <c r="M6" s="273"/>
    </row>
    <row r="7" spans="2:13" ht="21" customHeight="1" x14ac:dyDescent="0.35">
      <c r="B7" s="171">
        <v>45187</v>
      </c>
      <c r="C7" s="172">
        <v>880</v>
      </c>
      <c r="D7" s="173">
        <v>2500</v>
      </c>
      <c r="E7" s="173">
        <v>13</v>
      </c>
      <c r="F7" s="173">
        <v>0</v>
      </c>
      <c r="G7" s="173">
        <f t="shared" si="0"/>
        <v>32500</v>
      </c>
      <c r="H7" s="173"/>
      <c r="I7" s="173">
        <f t="shared" si="1"/>
        <v>65000</v>
      </c>
      <c r="J7" s="173">
        <f t="shared" ref="J7:J48" si="2">J6+D7</f>
        <v>5000</v>
      </c>
      <c r="K7" s="274"/>
      <c r="L7" s="275"/>
      <c r="M7" s="276"/>
    </row>
    <row r="8" spans="2:13" ht="21" customHeight="1" x14ac:dyDescent="0.35">
      <c r="B8" s="171">
        <v>45187</v>
      </c>
      <c r="C8" s="172">
        <v>881</v>
      </c>
      <c r="D8" s="173">
        <v>2500</v>
      </c>
      <c r="E8" s="173">
        <v>13</v>
      </c>
      <c r="F8" s="173">
        <v>0</v>
      </c>
      <c r="G8" s="173">
        <f t="shared" si="0"/>
        <v>32500</v>
      </c>
      <c r="H8" s="173"/>
      <c r="I8" s="173">
        <f t="shared" si="1"/>
        <v>97500</v>
      </c>
      <c r="J8" s="173">
        <f t="shared" si="2"/>
        <v>7500</v>
      </c>
      <c r="K8" s="274"/>
      <c r="L8" s="275"/>
      <c r="M8" s="276"/>
    </row>
    <row r="9" spans="2:13" ht="21" customHeight="1" x14ac:dyDescent="0.35">
      <c r="B9" s="171">
        <v>45190</v>
      </c>
      <c r="C9" s="172">
        <v>899</v>
      </c>
      <c r="D9" s="173">
        <v>2500</v>
      </c>
      <c r="E9" s="173">
        <v>13</v>
      </c>
      <c r="F9" s="173">
        <v>0</v>
      </c>
      <c r="G9" s="173">
        <f t="shared" si="0"/>
        <v>32500</v>
      </c>
      <c r="H9" s="173"/>
      <c r="I9" s="173">
        <f t="shared" si="1"/>
        <v>130000</v>
      </c>
      <c r="J9" s="173">
        <f t="shared" si="2"/>
        <v>10000</v>
      </c>
      <c r="K9" s="274"/>
      <c r="L9" s="275"/>
      <c r="M9" s="276"/>
    </row>
    <row r="10" spans="2:13" ht="18" x14ac:dyDescent="0.35">
      <c r="B10" s="174">
        <v>45194</v>
      </c>
      <c r="C10" s="175"/>
      <c r="D10" s="176"/>
      <c r="E10" s="176"/>
      <c r="F10" s="176"/>
      <c r="G10" s="176">
        <f t="shared" si="0"/>
        <v>0</v>
      </c>
      <c r="H10" s="176">
        <v>130000</v>
      </c>
      <c r="I10" s="176">
        <f t="shared" si="1"/>
        <v>0</v>
      </c>
      <c r="J10" s="173">
        <f t="shared" si="2"/>
        <v>10000</v>
      </c>
      <c r="K10" s="274"/>
      <c r="L10" s="275"/>
      <c r="M10" s="276"/>
    </row>
    <row r="11" spans="2:13" ht="21" customHeight="1" x14ac:dyDescent="0.35">
      <c r="B11" s="171">
        <v>45194</v>
      </c>
      <c r="C11" s="172">
        <v>916</v>
      </c>
      <c r="D11" s="173">
        <v>2500</v>
      </c>
      <c r="E11" s="173">
        <v>13</v>
      </c>
      <c r="F11" s="173">
        <v>0</v>
      </c>
      <c r="G11" s="173">
        <f t="shared" si="0"/>
        <v>32500</v>
      </c>
      <c r="H11" s="173"/>
      <c r="I11" s="173">
        <f t="shared" si="1"/>
        <v>32500</v>
      </c>
      <c r="J11" s="173">
        <f t="shared" si="2"/>
        <v>12500</v>
      </c>
      <c r="K11" s="274"/>
      <c r="L11" s="275"/>
      <c r="M11" s="276"/>
    </row>
    <row r="12" spans="2:13" ht="21" customHeight="1" x14ac:dyDescent="0.35">
      <c r="B12" s="213">
        <v>45202</v>
      </c>
      <c r="C12" s="214">
        <v>958</v>
      </c>
      <c r="D12" s="215">
        <v>2500</v>
      </c>
      <c r="E12" s="215">
        <v>13</v>
      </c>
      <c r="F12" s="215">
        <v>0</v>
      </c>
      <c r="G12" s="215">
        <f t="shared" si="0"/>
        <v>32500</v>
      </c>
      <c r="H12" s="215"/>
      <c r="I12" s="215">
        <f t="shared" si="1"/>
        <v>65000</v>
      </c>
      <c r="J12" s="173">
        <f t="shared" si="2"/>
        <v>15000</v>
      </c>
      <c r="K12" s="274"/>
      <c r="L12" s="275"/>
      <c r="M12" s="276"/>
    </row>
    <row r="13" spans="2:13" ht="21" customHeight="1" x14ac:dyDescent="0.35">
      <c r="B13" s="171">
        <v>45202</v>
      </c>
      <c r="C13" s="172">
        <v>961</v>
      </c>
      <c r="D13" s="173">
        <v>2500</v>
      </c>
      <c r="E13" s="173">
        <v>13</v>
      </c>
      <c r="F13" s="173">
        <v>0</v>
      </c>
      <c r="G13" s="173">
        <f t="shared" si="0"/>
        <v>32500</v>
      </c>
      <c r="H13" s="173"/>
      <c r="I13" s="173">
        <f t="shared" si="1"/>
        <v>97500</v>
      </c>
      <c r="J13" s="173">
        <f t="shared" si="2"/>
        <v>17500</v>
      </c>
      <c r="K13" s="274"/>
      <c r="L13" s="275"/>
      <c r="M13" s="276"/>
    </row>
    <row r="14" spans="2:13" ht="21" customHeight="1" x14ac:dyDescent="0.35">
      <c r="B14" s="213">
        <v>45204</v>
      </c>
      <c r="C14" s="214">
        <v>976</v>
      </c>
      <c r="D14" s="215">
        <v>2500</v>
      </c>
      <c r="E14" s="215">
        <v>13</v>
      </c>
      <c r="F14" s="215">
        <v>0</v>
      </c>
      <c r="G14" s="215">
        <f t="shared" si="0"/>
        <v>32500</v>
      </c>
      <c r="H14" s="215"/>
      <c r="I14" s="215">
        <f t="shared" si="1"/>
        <v>130000</v>
      </c>
      <c r="J14" s="173">
        <f t="shared" si="2"/>
        <v>20000</v>
      </c>
      <c r="K14" s="277"/>
      <c r="L14" s="278"/>
      <c r="M14" s="279"/>
    </row>
    <row r="15" spans="2:13" ht="18" x14ac:dyDescent="0.35">
      <c r="B15" s="171">
        <v>45206</v>
      </c>
      <c r="C15" s="172">
        <v>1004</v>
      </c>
      <c r="D15" s="173">
        <v>2500</v>
      </c>
      <c r="E15" s="173">
        <v>13.3</v>
      </c>
      <c r="F15" s="173">
        <v>0</v>
      </c>
      <c r="G15" s="173">
        <f t="shared" si="0"/>
        <v>33250</v>
      </c>
      <c r="H15" s="173"/>
      <c r="I15" s="173">
        <f t="shared" si="1"/>
        <v>163250</v>
      </c>
      <c r="J15" s="173">
        <f t="shared" si="2"/>
        <v>22500</v>
      </c>
      <c r="K15" s="280" t="s">
        <v>202</v>
      </c>
      <c r="L15" s="281"/>
      <c r="M15" s="282"/>
    </row>
    <row r="16" spans="2:13" ht="18" x14ac:dyDescent="0.35">
      <c r="B16" s="177">
        <v>45209</v>
      </c>
      <c r="C16" s="178">
        <v>1019</v>
      </c>
      <c r="D16" s="179">
        <v>500</v>
      </c>
      <c r="E16" s="179">
        <v>7</v>
      </c>
      <c r="F16" s="179">
        <v>500</v>
      </c>
      <c r="G16" s="179">
        <f t="shared" si="0"/>
        <v>4000</v>
      </c>
      <c r="H16" s="179"/>
      <c r="I16" s="179">
        <f t="shared" si="1"/>
        <v>167250</v>
      </c>
      <c r="J16" s="173">
        <f t="shared" si="2"/>
        <v>23000</v>
      </c>
      <c r="K16" s="283"/>
      <c r="L16" s="284"/>
      <c r="M16" s="285"/>
    </row>
    <row r="17" spans="2:13" ht="18" x14ac:dyDescent="0.35">
      <c r="B17" s="171">
        <v>45210</v>
      </c>
      <c r="C17" s="172">
        <v>1030</v>
      </c>
      <c r="D17" s="173">
        <v>2500</v>
      </c>
      <c r="E17" s="173">
        <v>13.3</v>
      </c>
      <c r="F17" s="173">
        <v>0</v>
      </c>
      <c r="G17" s="173">
        <f t="shared" si="0"/>
        <v>33250</v>
      </c>
      <c r="H17" s="173"/>
      <c r="I17" s="173">
        <f t="shared" si="1"/>
        <v>200500</v>
      </c>
      <c r="J17" s="173">
        <f t="shared" si="2"/>
        <v>25500</v>
      </c>
      <c r="K17" s="283"/>
      <c r="L17" s="284"/>
      <c r="M17" s="285"/>
    </row>
    <row r="18" spans="2:13" ht="18" x14ac:dyDescent="0.35">
      <c r="B18" s="171">
        <v>45211</v>
      </c>
      <c r="C18" s="172">
        <v>1036</v>
      </c>
      <c r="D18" s="173">
        <v>2500</v>
      </c>
      <c r="E18" s="173">
        <v>13.3</v>
      </c>
      <c r="F18" s="173">
        <v>0</v>
      </c>
      <c r="G18" s="173">
        <f t="shared" si="0"/>
        <v>33250</v>
      </c>
      <c r="H18" s="173"/>
      <c r="I18" s="173">
        <f t="shared" si="1"/>
        <v>233750</v>
      </c>
      <c r="J18" s="173">
        <f t="shared" si="2"/>
        <v>28000</v>
      </c>
      <c r="K18" s="283"/>
      <c r="L18" s="284"/>
      <c r="M18" s="285"/>
    </row>
    <row r="19" spans="2:13" ht="18" x14ac:dyDescent="0.35">
      <c r="B19" s="171">
        <v>45220</v>
      </c>
      <c r="C19" s="172">
        <v>1115</v>
      </c>
      <c r="D19" s="173">
        <v>2500</v>
      </c>
      <c r="E19" s="173">
        <v>13.3</v>
      </c>
      <c r="F19" s="173">
        <v>0</v>
      </c>
      <c r="G19" s="173">
        <f t="shared" si="0"/>
        <v>33250</v>
      </c>
      <c r="H19" s="173"/>
      <c r="I19" s="173">
        <f t="shared" si="1"/>
        <v>267000</v>
      </c>
      <c r="J19" s="173">
        <f t="shared" si="2"/>
        <v>30500</v>
      </c>
      <c r="K19" s="283"/>
      <c r="L19" s="284"/>
      <c r="M19" s="285"/>
    </row>
    <row r="20" spans="2:13" ht="18" x14ac:dyDescent="0.35">
      <c r="B20" s="171">
        <v>45221</v>
      </c>
      <c r="C20" s="172">
        <v>1127</v>
      </c>
      <c r="D20" s="173">
        <v>2500</v>
      </c>
      <c r="E20" s="173">
        <v>13.3</v>
      </c>
      <c r="F20" s="173">
        <v>0</v>
      </c>
      <c r="G20" s="173">
        <f t="shared" si="0"/>
        <v>33250</v>
      </c>
      <c r="H20" s="173"/>
      <c r="I20" s="173">
        <f t="shared" si="1"/>
        <v>300250</v>
      </c>
      <c r="J20" s="173">
        <f t="shared" si="2"/>
        <v>33000</v>
      </c>
      <c r="K20" s="283"/>
      <c r="L20" s="284"/>
      <c r="M20" s="285"/>
    </row>
    <row r="21" spans="2:13" ht="18" x14ac:dyDescent="0.35">
      <c r="B21" s="171">
        <v>45223</v>
      </c>
      <c r="C21" s="172">
        <v>1144</v>
      </c>
      <c r="D21" s="173">
        <v>2500</v>
      </c>
      <c r="E21" s="173">
        <v>13.3</v>
      </c>
      <c r="F21" s="173">
        <v>0</v>
      </c>
      <c r="G21" s="173">
        <f t="shared" si="0"/>
        <v>33250</v>
      </c>
      <c r="H21" s="173"/>
      <c r="I21" s="173">
        <f t="shared" si="1"/>
        <v>333500</v>
      </c>
      <c r="J21" s="173">
        <f t="shared" si="2"/>
        <v>35500</v>
      </c>
      <c r="K21" s="283"/>
      <c r="L21" s="284"/>
      <c r="M21" s="285"/>
    </row>
    <row r="22" spans="2:13" ht="18" x14ac:dyDescent="0.35">
      <c r="B22" s="171">
        <v>45224</v>
      </c>
      <c r="C22" s="172">
        <v>1158</v>
      </c>
      <c r="D22" s="173">
        <v>2500</v>
      </c>
      <c r="E22" s="173">
        <v>13.3</v>
      </c>
      <c r="F22" s="173">
        <v>0</v>
      </c>
      <c r="G22" s="173">
        <f t="shared" si="0"/>
        <v>33250</v>
      </c>
      <c r="H22" s="173"/>
      <c r="I22" s="173">
        <f t="shared" si="1"/>
        <v>366750</v>
      </c>
      <c r="J22" s="173">
        <f t="shared" si="2"/>
        <v>38000</v>
      </c>
      <c r="K22" s="283"/>
      <c r="L22" s="284"/>
      <c r="M22" s="285"/>
    </row>
    <row r="23" spans="2:13" ht="18" x14ac:dyDescent="0.35">
      <c r="B23" s="174">
        <v>45224</v>
      </c>
      <c r="C23" s="175"/>
      <c r="D23" s="176"/>
      <c r="E23" s="176"/>
      <c r="F23" s="176"/>
      <c r="G23" s="176">
        <f t="shared" si="0"/>
        <v>0</v>
      </c>
      <c r="H23" s="176">
        <v>300000</v>
      </c>
      <c r="I23" s="176">
        <f t="shared" si="1"/>
        <v>66750</v>
      </c>
      <c r="J23" s="173">
        <f t="shared" si="2"/>
        <v>38000</v>
      </c>
      <c r="K23" s="283"/>
      <c r="L23" s="284"/>
      <c r="M23" s="285"/>
    </row>
    <row r="24" spans="2:13" ht="18" x14ac:dyDescent="0.35">
      <c r="B24" s="171">
        <v>45224</v>
      </c>
      <c r="C24" s="172">
        <v>1166</v>
      </c>
      <c r="D24" s="173">
        <v>2500</v>
      </c>
      <c r="E24" s="173">
        <v>13.3</v>
      </c>
      <c r="F24" s="173">
        <v>0</v>
      </c>
      <c r="G24" s="173">
        <f t="shared" si="0"/>
        <v>33250</v>
      </c>
      <c r="H24" s="173"/>
      <c r="I24" s="173">
        <f t="shared" si="1"/>
        <v>100000</v>
      </c>
      <c r="J24" s="173">
        <f t="shared" si="2"/>
        <v>40500</v>
      </c>
      <c r="K24" s="283"/>
      <c r="L24" s="284"/>
      <c r="M24" s="285"/>
    </row>
    <row r="25" spans="2:13" ht="18" x14ac:dyDescent="0.35">
      <c r="B25" s="171">
        <v>45225</v>
      </c>
      <c r="C25" s="172">
        <v>1173</v>
      </c>
      <c r="D25" s="173">
        <v>5000</v>
      </c>
      <c r="E25" s="173">
        <v>13.3</v>
      </c>
      <c r="F25" s="173">
        <v>0</v>
      </c>
      <c r="G25" s="173">
        <f t="shared" si="0"/>
        <v>66500</v>
      </c>
      <c r="H25" s="173"/>
      <c r="I25" s="173">
        <f t="shared" si="1"/>
        <v>166500</v>
      </c>
      <c r="J25" s="173">
        <f t="shared" si="2"/>
        <v>45500</v>
      </c>
      <c r="K25" s="283"/>
      <c r="L25" s="284"/>
      <c r="M25" s="285"/>
    </row>
    <row r="26" spans="2:13" ht="18" x14ac:dyDescent="0.35">
      <c r="B26" s="171">
        <v>45227</v>
      </c>
      <c r="C26" s="172">
        <v>1184</v>
      </c>
      <c r="D26" s="173">
        <v>2500</v>
      </c>
      <c r="E26" s="173">
        <v>13.3</v>
      </c>
      <c r="F26" s="173">
        <v>0</v>
      </c>
      <c r="G26" s="173">
        <f t="shared" si="0"/>
        <v>33250</v>
      </c>
      <c r="H26" s="173"/>
      <c r="I26" s="173">
        <f t="shared" si="1"/>
        <v>199750</v>
      </c>
      <c r="J26" s="173">
        <f t="shared" si="2"/>
        <v>48000</v>
      </c>
      <c r="K26" s="283"/>
      <c r="L26" s="284"/>
      <c r="M26" s="285"/>
    </row>
    <row r="27" spans="2:13" ht="18" x14ac:dyDescent="0.35">
      <c r="B27" s="171">
        <v>45228</v>
      </c>
      <c r="C27" s="172">
        <v>1195</v>
      </c>
      <c r="D27" s="173">
        <v>2500</v>
      </c>
      <c r="E27" s="173">
        <v>13.3</v>
      </c>
      <c r="F27" s="173">
        <v>0</v>
      </c>
      <c r="G27" s="173">
        <f t="shared" si="0"/>
        <v>33250</v>
      </c>
      <c r="H27" s="173"/>
      <c r="I27" s="173">
        <f t="shared" si="1"/>
        <v>233000</v>
      </c>
      <c r="J27" s="173">
        <f t="shared" si="2"/>
        <v>50500</v>
      </c>
      <c r="K27" s="286"/>
      <c r="L27" s="287"/>
      <c r="M27" s="288"/>
    </row>
    <row r="28" spans="2:13" ht="18" customHeight="1" x14ac:dyDescent="0.35">
      <c r="B28" s="171">
        <v>45228</v>
      </c>
      <c r="C28" s="172">
        <v>1203</v>
      </c>
      <c r="D28" s="173">
        <v>2500</v>
      </c>
      <c r="E28" s="173">
        <v>14.1</v>
      </c>
      <c r="F28" s="173">
        <v>0</v>
      </c>
      <c r="G28" s="173">
        <f t="shared" si="0"/>
        <v>35250</v>
      </c>
      <c r="H28" s="173"/>
      <c r="I28" s="173">
        <f t="shared" si="1"/>
        <v>268250</v>
      </c>
      <c r="J28" s="173">
        <f t="shared" si="2"/>
        <v>53000</v>
      </c>
      <c r="K28" s="280" t="s">
        <v>201</v>
      </c>
      <c r="L28" s="289"/>
      <c r="M28" s="290"/>
    </row>
    <row r="29" spans="2:13" ht="18" customHeight="1" x14ac:dyDescent="0.35">
      <c r="B29" s="171">
        <v>45234</v>
      </c>
      <c r="C29" s="172">
        <v>1225</v>
      </c>
      <c r="D29" s="173">
        <v>2500</v>
      </c>
      <c r="E29" s="173">
        <v>14.1</v>
      </c>
      <c r="F29" s="173">
        <v>0</v>
      </c>
      <c r="G29" s="173">
        <f t="shared" si="0"/>
        <v>35250</v>
      </c>
      <c r="H29" s="173"/>
      <c r="I29" s="173">
        <f t="shared" si="1"/>
        <v>303500</v>
      </c>
      <c r="J29" s="173">
        <f t="shared" si="2"/>
        <v>55500</v>
      </c>
      <c r="K29" s="291"/>
      <c r="L29" s="292"/>
      <c r="M29" s="293"/>
    </row>
    <row r="30" spans="2:13" ht="18" customHeight="1" x14ac:dyDescent="0.35">
      <c r="B30" s="171">
        <v>45234</v>
      </c>
      <c r="C30" s="172">
        <v>1228</v>
      </c>
      <c r="D30" s="173">
        <v>2500</v>
      </c>
      <c r="E30" s="173">
        <v>14.1</v>
      </c>
      <c r="F30" s="173">
        <v>0</v>
      </c>
      <c r="G30" s="173">
        <f t="shared" si="0"/>
        <v>35250</v>
      </c>
      <c r="H30" s="173"/>
      <c r="I30" s="173">
        <f t="shared" si="1"/>
        <v>338750</v>
      </c>
      <c r="J30" s="173">
        <f t="shared" si="2"/>
        <v>58000</v>
      </c>
      <c r="K30" s="291"/>
      <c r="L30" s="292"/>
      <c r="M30" s="293"/>
    </row>
    <row r="31" spans="2:13" ht="18" customHeight="1" x14ac:dyDescent="0.35">
      <c r="B31" s="171">
        <v>45235</v>
      </c>
      <c r="C31" s="172">
        <v>1238</v>
      </c>
      <c r="D31" s="173">
        <v>2500</v>
      </c>
      <c r="E31" s="173">
        <v>14.1</v>
      </c>
      <c r="F31" s="173">
        <v>0</v>
      </c>
      <c r="G31" s="173">
        <f t="shared" si="0"/>
        <v>35250</v>
      </c>
      <c r="H31" s="173"/>
      <c r="I31" s="173">
        <f t="shared" ref="I31" si="3">I30+G31-H31</f>
        <v>374000</v>
      </c>
      <c r="J31" s="173">
        <f t="shared" si="2"/>
        <v>60500</v>
      </c>
      <c r="K31" s="291"/>
      <c r="L31" s="292"/>
      <c r="M31" s="293"/>
    </row>
    <row r="32" spans="2:13" ht="18" customHeight="1" x14ac:dyDescent="0.35">
      <c r="B32" s="171">
        <v>45235</v>
      </c>
      <c r="C32" s="172">
        <v>1244</v>
      </c>
      <c r="D32" s="173">
        <v>2500</v>
      </c>
      <c r="E32" s="173">
        <v>14.1</v>
      </c>
      <c r="F32" s="173">
        <v>0</v>
      </c>
      <c r="G32" s="173">
        <f t="shared" si="0"/>
        <v>35250</v>
      </c>
      <c r="H32" s="173"/>
      <c r="I32" s="173">
        <f t="shared" si="1"/>
        <v>409250</v>
      </c>
      <c r="J32" s="173">
        <f t="shared" si="2"/>
        <v>63000</v>
      </c>
      <c r="K32" s="291"/>
      <c r="L32" s="292"/>
      <c r="M32" s="293"/>
    </row>
    <row r="33" spans="1:13" ht="18" customHeight="1" x14ac:dyDescent="0.35">
      <c r="B33" s="171">
        <v>45236</v>
      </c>
      <c r="C33" s="172">
        <v>1249</v>
      </c>
      <c r="D33" s="173">
        <v>2500</v>
      </c>
      <c r="E33" s="173">
        <v>14.1</v>
      </c>
      <c r="F33" s="173">
        <v>0</v>
      </c>
      <c r="G33" s="173">
        <f t="shared" si="0"/>
        <v>35250</v>
      </c>
      <c r="H33" s="173"/>
      <c r="I33" s="173">
        <f t="shared" si="1"/>
        <v>444500</v>
      </c>
      <c r="J33" s="173">
        <f t="shared" si="2"/>
        <v>65500</v>
      </c>
      <c r="K33" s="291"/>
      <c r="L33" s="292"/>
      <c r="M33" s="293"/>
    </row>
    <row r="34" spans="1:13" ht="18" customHeight="1" x14ac:dyDescent="0.35">
      <c r="B34" s="171">
        <v>45237</v>
      </c>
      <c r="C34" s="172">
        <v>1262</v>
      </c>
      <c r="D34" s="173">
        <v>2500</v>
      </c>
      <c r="E34" s="173">
        <v>14.1</v>
      </c>
      <c r="F34" s="173">
        <v>0</v>
      </c>
      <c r="G34" s="173">
        <f t="shared" si="0"/>
        <v>35250</v>
      </c>
      <c r="H34" s="173"/>
      <c r="I34" s="173">
        <f t="shared" si="1"/>
        <v>479750</v>
      </c>
      <c r="J34" s="173">
        <f t="shared" si="2"/>
        <v>68000</v>
      </c>
      <c r="K34" s="291"/>
      <c r="L34" s="292"/>
      <c r="M34" s="293"/>
    </row>
    <row r="35" spans="1:13" ht="18" customHeight="1" x14ac:dyDescent="0.35">
      <c r="B35" s="171">
        <v>45238</v>
      </c>
      <c r="C35" s="172">
        <v>1271</v>
      </c>
      <c r="D35" s="173">
        <v>3000</v>
      </c>
      <c r="E35" s="173">
        <v>10.5</v>
      </c>
      <c r="F35" s="173">
        <v>0</v>
      </c>
      <c r="G35" s="173">
        <f t="shared" si="0"/>
        <v>31500</v>
      </c>
      <c r="H35" s="173"/>
      <c r="I35" s="173">
        <f t="shared" si="1"/>
        <v>511250</v>
      </c>
      <c r="J35" s="173">
        <f t="shared" si="2"/>
        <v>71000</v>
      </c>
      <c r="K35" s="291"/>
      <c r="L35" s="292"/>
      <c r="M35" s="293"/>
    </row>
    <row r="36" spans="1:13" ht="18" customHeight="1" x14ac:dyDescent="0.35">
      <c r="B36" s="171">
        <v>45243</v>
      </c>
      <c r="C36" s="172">
        <v>1287</v>
      </c>
      <c r="D36" s="173">
        <v>2500</v>
      </c>
      <c r="E36" s="173">
        <v>14.1</v>
      </c>
      <c r="F36" s="173">
        <v>0</v>
      </c>
      <c r="G36" s="173">
        <f t="shared" si="0"/>
        <v>35250</v>
      </c>
      <c r="H36" s="173"/>
      <c r="I36" s="173">
        <f t="shared" si="1"/>
        <v>546500</v>
      </c>
      <c r="J36" s="173">
        <f t="shared" si="2"/>
        <v>73500</v>
      </c>
      <c r="K36" s="291"/>
      <c r="L36" s="292"/>
      <c r="M36" s="293"/>
    </row>
    <row r="37" spans="1:13" ht="18" customHeight="1" x14ac:dyDescent="0.35">
      <c r="B37" s="171">
        <v>45244</v>
      </c>
      <c r="C37" s="172">
        <v>1295</v>
      </c>
      <c r="D37" s="173">
        <v>2500</v>
      </c>
      <c r="E37" s="173">
        <v>14.1</v>
      </c>
      <c r="F37" s="173">
        <v>0</v>
      </c>
      <c r="G37" s="173">
        <f t="shared" si="0"/>
        <v>35250</v>
      </c>
      <c r="H37" s="173"/>
      <c r="I37" s="173">
        <f t="shared" si="1"/>
        <v>581750</v>
      </c>
      <c r="J37" s="173">
        <f t="shared" si="2"/>
        <v>76000</v>
      </c>
      <c r="K37" s="291"/>
      <c r="L37" s="292"/>
      <c r="M37" s="293"/>
    </row>
    <row r="38" spans="1:13" ht="18" customHeight="1" x14ac:dyDescent="0.35">
      <c r="B38" s="171">
        <v>45249</v>
      </c>
      <c r="C38" s="172">
        <v>1319</v>
      </c>
      <c r="D38" s="173">
        <v>2500</v>
      </c>
      <c r="E38" s="173">
        <v>14.1</v>
      </c>
      <c r="F38" s="173">
        <v>0</v>
      </c>
      <c r="G38" s="173">
        <f t="shared" si="0"/>
        <v>35250</v>
      </c>
      <c r="H38" s="173"/>
      <c r="I38" s="173">
        <f t="shared" ref="I38:I51" si="4">I37+G38-H38</f>
        <v>617000</v>
      </c>
      <c r="J38" s="173">
        <f t="shared" si="2"/>
        <v>78500</v>
      </c>
      <c r="K38" s="291"/>
      <c r="L38" s="292"/>
      <c r="M38" s="293"/>
    </row>
    <row r="39" spans="1:13" ht="18" x14ac:dyDescent="0.35">
      <c r="B39" s="171">
        <v>45250</v>
      </c>
      <c r="C39" s="172">
        <v>1321</v>
      </c>
      <c r="D39" s="173">
        <v>2500</v>
      </c>
      <c r="E39" s="173">
        <v>14.1</v>
      </c>
      <c r="F39" s="173">
        <v>0</v>
      </c>
      <c r="G39" s="173">
        <f t="shared" si="0"/>
        <v>35250</v>
      </c>
      <c r="H39" s="173"/>
      <c r="I39" s="173">
        <f t="shared" si="4"/>
        <v>652250</v>
      </c>
      <c r="J39" s="173">
        <f t="shared" si="2"/>
        <v>81000</v>
      </c>
      <c r="K39" s="291"/>
      <c r="L39" s="292"/>
      <c r="M39" s="293"/>
    </row>
    <row r="40" spans="1:13" ht="18" x14ac:dyDescent="0.35">
      <c r="B40" s="174">
        <v>45239</v>
      </c>
      <c r="C40" s="175"/>
      <c r="D40" s="176"/>
      <c r="E40" s="176"/>
      <c r="F40" s="176"/>
      <c r="G40" s="176">
        <f t="shared" ref="G40" si="5">(D40*E40)+F40</f>
        <v>0</v>
      </c>
      <c r="H40" s="176">
        <v>400000</v>
      </c>
      <c r="I40" s="176">
        <f t="shared" si="4"/>
        <v>252250</v>
      </c>
      <c r="J40" s="173">
        <f t="shared" si="2"/>
        <v>81000</v>
      </c>
    </row>
    <row r="41" spans="1:13" ht="18" x14ac:dyDescent="0.35">
      <c r="B41" s="174">
        <v>45252</v>
      </c>
      <c r="C41" s="175"/>
      <c r="D41" s="176"/>
      <c r="E41" s="176"/>
      <c r="F41" s="176"/>
      <c r="G41" s="176">
        <f t="shared" ref="G41" si="6">(D41*E41)+F41</f>
        <v>0</v>
      </c>
      <c r="H41" s="176">
        <v>200000</v>
      </c>
      <c r="I41" s="176">
        <f t="shared" si="4"/>
        <v>52250</v>
      </c>
      <c r="J41" s="173">
        <f t="shared" si="2"/>
        <v>81000</v>
      </c>
    </row>
    <row r="42" spans="1:13" ht="18" x14ac:dyDescent="0.35">
      <c r="B42" s="216">
        <v>45279</v>
      </c>
      <c r="C42" s="172">
        <v>1474</v>
      </c>
      <c r="D42" s="173">
        <v>2500</v>
      </c>
      <c r="E42" s="173"/>
      <c r="F42" s="173"/>
      <c r="G42" s="173"/>
      <c r="H42" s="173"/>
      <c r="I42" s="173">
        <f t="shared" si="4"/>
        <v>52250</v>
      </c>
      <c r="J42" s="173">
        <f t="shared" si="2"/>
        <v>83500</v>
      </c>
    </row>
    <row r="43" spans="1:13" ht="18" x14ac:dyDescent="0.35">
      <c r="B43" s="216">
        <v>45286</v>
      </c>
      <c r="C43" s="172">
        <v>1513</v>
      </c>
      <c r="D43" s="173">
        <v>2500</v>
      </c>
      <c r="E43" s="173"/>
      <c r="F43" s="173"/>
      <c r="G43" s="173"/>
      <c r="H43" s="173"/>
      <c r="I43" s="173">
        <f t="shared" si="4"/>
        <v>52250</v>
      </c>
      <c r="J43" s="173">
        <f t="shared" si="2"/>
        <v>86000</v>
      </c>
    </row>
    <row r="44" spans="1:13" ht="18" x14ac:dyDescent="0.35">
      <c r="A44" t="s">
        <v>218</v>
      </c>
      <c r="B44" s="216">
        <v>45292</v>
      </c>
      <c r="C44" s="172">
        <v>1541</v>
      </c>
      <c r="D44" s="173">
        <v>1000</v>
      </c>
      <c r="E44" s="173"/>
      <c r="F44" s="173"/>
      <c r="G44" s="173"/>
      <c r="H44" s="173"/>
      <c r="I44" s="173">
        <f t="shared" si="4"/>
        <v>52250</v>
      </c>
      <c r="J44" s="173">
        <f t="shared" si="2"/>
        <v>87000</v>
      </c>
    </row>
    <row r="45" spans="1:13" ht="18" x14ac:dyDescent="0.35">
      <c r="B45" s="216">
        <v>45300</v>
      </c>
      <c r="C45" s="172">
        <v>1563</v>
      </c>
      <c r="D45" s="173">
        <v>2500</v>
      </c>
      <c r="E45" s="173"/>
      <c r="F45" s="173"/>
      <c r="G45" s="173"/>
      <c r="H45" s="173"/>
      <c r="I45" s="173">
        <f t="shared" si="4"/>
        <v>52250</v>
      </c>
      <c r="J45" s="173">
        <f t="shared" si="2"/>
        <v>89500</v>
      </c>
    </row>
    <row r="46" spans="1:13" ht="18" x14ac:dyDescent="0.35">
      <c r="B46" s="216">
        <v>45349</v>
      </c>
      <c r="C46" s="172">
        <v>1806</v>
      </c>
      <c r="D46" s="173">
        <v>2500</v>
      </c>
      <c r="E46" s="173"/>
      <c r="F46" s="173"/>
      <c r="G46" s="173"/>
      <c r="H46" s="173"/>
      <c r="I46" s="173">
        <f t="shared" si="4"/>
        <v>52250</v>
      </c>
      <c r="J46" s="173">
        <f t="shared" si="2"/>
        <v>92000</v>
      </c>
    </row>
    <row r="47" spans="1:13" ht="18" x14ac:dyDescent="0.35">
      <c r="A47" t="s">
        <v>218</v>
      </c>
      <c r="B47" s="216">
        <v>45350</v>
      </c>
      <c r="C47" s="172">
        <v>1823</v>
      </c>
      <c r="D47" s="173">
        <v>5000</v>
      </c>
      <c r="E47" s="173"/>
      <c r="F47" s="173"/>
      <c r="G47" s="173"/>
      <c r="H47" s="173"/>
      <c r="I47" s="173">
        <f t="shared" si="4"/>
        <v>52250</v>
      </c>
      <c r="J47" s="173">
        <f t="shared" si="2"/>
        <v>97000</v>
      </c>
    </row>
    <row r="48" spans="1:13" ht="18" x14ac:dyDescent="0.35">
      <c r="A48" t="s">
        <v>218</v>
      </c>
      <c r="B48" s="216">
        <v>45350</v>
      </c>
      <c r="C48" s="172">
        <v>1810</v>
      </c>
      <c r="D48" s="173">
        <v>5000</v>
      </c>
      <c r="E48" s="173"/>
      <c r="F48" s="173"/>
      <c r="G48" s="173"/>
      <c r="H48" s="173"/>
      <c r="I48" s="173">
        <f t="shared" si="4"/>
        <v>52250</v>
      </c>
      <c r="J48" s="173">
        <f t="shared" si="2"/>
        <v>102000</v>
      </c>
    </row>
    <row r="49" spans="2:10" ht="21" x14ac:dyDescent="0.4">
      <c r="B49" s="43"/>
      <c r="C49" s="180"/>
      <c r="D49" s="57"/>
      <c r="E49" s="57"/>
      <c r="F49" s="57"/>
      <c r="G49" s="57"/>
      <c r="H49" s="57"/>
      <c r="I49" s="57">
        <f t="shared" si="4"/>
        <v>52250</v>
      </c>
      <c r="J49" s="165"/>
    </row>
    <row r="50" spans="2:10" ht="21" x14ac:dyDescent="0.4">
      <c r="B50" s="43"/>
      <c r="C50" s="180"/>
      <c r="D50" s="57"/>
      <c r="E50" s="57"/>
      <c r="F50" s="57"/>
      <c r="G50" s="57"/>
      <c r="H50" s="57"/>
      <c r="I50" s="57">
        <f t="shared" si="4"/>
        <v>52250</v>
      </c>
      <c r="J50" s="165"/>
    </row>
    <row r="51" spans="2:10" ht="21" x14ac:dyDescent="0.4">
      <c r="B51" s="43"/>
      <c r="C51" s="180"/>
      <c r="D51" s="57"/>
      <c r="E51" s="57"/>
      <c r="F51" s="57"/>
      <c r="G51" s="57"/>
      <c r="H51" s="57"/>
      <c r="I51" s="57">
        <f t="shared" si="4"/>
        <v>52250</v>
      </c>
      <c r="J51" s="165"/>
    </row>
    <row r="52" spans="2:10" ht="21" x14ac:dyDescent="0.4">
      <c r="J52" s="165"/>
    </row>
    <row r="53" spans="2:10" ht="21" x14ac:dyDescent="0.4">
      <c r="J53" s="165"/>
    </row>
    <row r="54" spans="2:10" ht="21" x14ac:dyDescent="0.4">
      <c r="J54" s="165"/>
    </row>
    <row r="55" spans="2:10" ht="21" x14ac:dyDescent="0.4">
      <c r="J55" s="165"/>
    </row>
    <row r="56" spans="2:10" ht="21" x14ac:dyDescent="0.4">
      <c r="J56" s="165"/>
    </row>
    <row r="57" spans="2:10" ht="21" x14ac:dyDescent="0.4">
      <c r="J57" s="165"/>
    </row>
    <row r="58" spans="2:10" ht="21" x14ac:dyDescent="0.4">
      <c r="J58" s="165"/>
    </row>
    <row r="59" spans="2:10" ht="21" x14ac:dyDescent="0.4">
      <c r="J59" s="165"/>
    </row>
    <row r="60" spans="2:10" ht="21" x14ac:dyDescent="0.4">
      <c r="J60" s="165"/>
    </row>
    <row r="61" spans="2:10" ht="21" x14ac:dyDescent="0.4">
      <c r="J61" s="165"/>
    </row>
    <row r="62" spans="2:10" ht="21" x14ac:dyDescent="0.4">
      <c r="J62" s="165"/>
    </row>
    <row r="63" spans="2:10" ht="21" x14ac:dyDescent="0.4">
      <c r="J63" s="165"/>
    </row>
    <row r="64" spans="2:10" ht="21" x14ac:dyDescent="0.4">
      <c r="J64" s="165"/>
    </row>
    <row r="65" spans="10:10" ht="21" x14ac:dyDescent="0.4">
      <c r="J65" s="165"/>
    </row>
    <row r="66" spans="10:10" ht="21" x14ac:dyDescent="0.4">
      <c r="J66" s="165"/>
    </row>
    <row r="67" spans="10:10" ht="21" x14ac:dyDescent="0.4">
      <c r="J67" s="165"/>
    </row>
    <row r="68" spans="10:10" ht="21" x14ac:dyDescent="0.4">
      <c r="J68" s="165"/>
    </row>
    <row r="69" spans="10:10" ht="21" x14ac:dyDescent="0.4">
      <c r="J69" s="165"/>
    </row>
    <row r="70" spans="10:10" ht="21" x14ac:dyDescent="0.4">
      <c r="J70" s="165"/>
    </row>
    <row r="71" spans="10:10" ht="21" x14ac:dyDescent="0.4">
      <c r="J71" s="165"/>
    </row>
    <row r="72" spans="10:10" ht="21" x14ac:dyDescent="0.4">
      <c r="J72" s="165"/>
    </row>
    <row r="73" spans="10:10" ht="21" x14ac:dyDescent="0.4">
      <c r="J73" s="165"/>
    </row>
    <row r="74" spans="10:10" ht="21" x14ac:dyDescent="0.4">
      <c r="J74" s="165"/>
    </row>
    <row r="75" spans="10:10" ht="21" x14ac:dyDescent="0.4">
      <c r="J75" s="165"/>
    </row>
    <row r="76" spans="10:10" ht="21" x14ac:dyDescent="0.4">
      <c r="J76" s="165"/>
    </row>
    <row r="77" spans="10:10" ht="21" x14ac:dyDescent="0.4">
      <c r="J77" s="165"/>
    </row>
    <row r="78" spans="10:10" ht="21" x14ac:dyDescent="0.4">
      <c r="J78" s="165"/>
    </row>
    <row r="79" spans="10:10" ht="21" x14ac:dyDescent="0.4">
      <c r="J79" s="165"/>
    </row>
    <row r="80" spans="10:10" ht="21" x14ac:dyDescent="0.4">
      <c r="J80" s="165"/>
    </row>
    <row r="81" spans="10:10" ht="21" x14ac:dyDescent="0.4">
      <c r="J81" s="165"/>
    </row>
    <row r="82" spans="10:10" ht="21" x14ac:dyDescent="0.4">
      <c r="J82" s="165"/>
    </row>
    <row r="83" spans="10:10" ht="21" x14ac:dyDescent="0.4">
      <c r="J83" s="165"/>
    </row>
    <row r="84" spans="10:10" ht="21" x14ac:dyDescent="0.4">
      <c r="J84" s="165"/>
    </row>
    <row r="85" spans="10:10" ht="21" x14ac:dyDescent="0.4">
      <c r="J85" s="165"/>
    </row>
    <row r="86" spans="10:10" ht="21" x14ac:dyDescent="0.4">
      <c r="J86" s="165"/>
    </row>
    <row r="87" spans="10:10" ht="21" x14ac:dyDescent="0.4">
      <c r="J87" s="165"/>
    </row>
    <row r="88" spans="10:10" ht="21" x14ac:dyDescent="0.4">
      <c r="J88" s="165"/>
    </row>
    <row r="89" spans="10:10" ht="21" x14ac:dyDescent="0.4">
      <c r="J89" s="165"/>
    </row>
    <row r="90" spans="10:10" ht="21" x14ac:dyDescent="0.4">
      <c r="J90" s="165"/>
    </row>
    <row r="91" spans="10:10" ht="21" x14ac:dyDescent="0.4">
      <c r="J91" s="165"/>
    </row>
    <row r="92" spans="10:10" ht="21" x14ac:dyDescent="0.4">
      <c r="J92" s="165"/>
    </row>
    <row r="93" spans="10:10" ht="21" x14ac:dyDescent="0.4">
      <c r="J93" s="165"/>
    </row>
    <row r="94" spans="10:10" ht="21" x14ac:dyDescent="0.4">
      <c r="J94" s="165"/>
    </row>
    <row r="95" spans="10:10" ht="21" x14ac:dyDescent="0.4">
      <c r="J95" s="165"/>
    </row>
    <row r="96" spans="10:10" ht="21" x14ac:dyDescent="0.4">
      <c r="J96" s="165"/>
    </row>
    <row r="97" spans="10:10" ht="21" x14ac:dyDescent="0.4">
      <c r="J97" s="165"/>
    </row>
    <row r="98" spans="10:10" ht="21" x14ac:dyDescent="0.4">
      <c r="J98" s="165"/>
    </row>
    <row r="99" spans="10:10" ht="21" x14ac:dyDescent="0.4">
      <c r="J99" s="165"/>
    </row>
    <row r="100" spans="10:10" ht="21" x14ac:dyDescent="0.4">
      <c r="J100" s="165"/>
    </row>
    <row r="101" spans="10:10" ht="21" x14ac:dyDescent="0.4">
      <c r="J101" s="165"/>
    </row>
    <row r="102" spans="10:10" ht="21" x14ac:dyDescent="0.4">
      <c r="J102" s="165"/>
    </row>
    <row r="103" spans="10:10" ht="21" x14ac:dyDescent="0.4">
      <c r="J103" s="165"/>
    </row>
    <row r="104" spans="10:10" ht="21" x14ac:dyDescent="0.4">
      <c r="J104" s="165"/>
    </row>
    <row r="105" spans="10:10" ht="21" x14ac:dyDescent="0.4">
      <c r="J105" s="165"/>
    </row>
    <row r="106" spans="10:10" ht="21" x14ac:dyDescent="0.4">
      <c r="J106" s="165"/>
    </row>
    <row r="107" spans="10:10" ht="21" x14ac:dyDescent="0.4">
      <c r="J107" s="165"/>
    </row>
    <row r="108" spans="10:10" ht="21" x14ac:dyDescent="0.4">
      <c r="J108" s="165"/>
    </row>
    <row r="109" spans="10:10" ht="21" x14ac:dyDescent="0.4">
      <c r="J109" s="165"/>
    </row>
    <row r="110" spans="10:10" ht="21" x14ac:dyDescent="0.4">
      <c r="J110" s="165"/>
    </row>
    <row r="111" spans="10:10" ht="21" x14ac:dyDescent="0.4">
      <c r="J111" s="165"/>
    </row>
    <row r="112" spans="10:10" ht="21" x14ac:dyDescent="0.4">
      <c r="J112" s="165"/>
    </row>
    <row r="113" spans="10:10" ht="21" x14ac:dyDescent="0.4">
      <c r="J113" s="165"/>
    </row>
    <row r="114" spans="10:10" ht="21" x14ac:dyDescent="0.4">
      <c r="J114" s="165"/>
    </row>
    <row r="115" spans="10:10" ht="21" x14ac:dyDescent="0.4">
      <c r="J115" s="165"/>
    </row>
    <row r="116" spans="10:10" ht="21" x14ac:dyDescent="0.4">
      <c r="J116" s="165"/>
    </row>
    <row r="117" spans="10:10" ht="21" x14ac:dyDescent="0.4">
      <c r="J117" s="165"/>
    </row>
    <row r="118" spans="10:10" ht="21" x14ac:dyDescent="0.4">
      <c r="J118" s="165"/>
    </row>
    <row r="119" spans="10:10" ht="21" x14ac:dyDescent="0.4">
      <c r="J119" s="165"/>
    </row>
    <row r="120" spans="10:10" ht="21" x14ac:dyDescent="0.4">
      <c r="J120" s="165"/>
    </row>
    <row r="121" spans="10:10" ht="21" x14ac:dyDescent="0.4">
      <c r="J121" s="165"/>
    </row>
    <row r="122" spans="10:10" ht="21" x14ac:dyDescent="0.4">
      <c r="J122" s="165"/>
    </row>
    <row r="123" spans="10:10" ht="21" x14ac:dyDescent="0.4">
      <c r="J123" s="165"/>
    </row>
    <row r="124" spans="10:10" ht="21" x14ac:dyDescent="0.4">
      <c r="J124" s="165"/>
    </row>
    <row r="125" spans="10:10" ht="21" x14ac:dyDescent="0.4">
      <c r="J125" s="165"/>
    </row>
    <row r="126" spans="10:10" ht="21" x14ac:dyDescent="0.4">
      <c r="J126" s="165"/>
    </row>
    <row r="127" spans="10:10" ht="21" x14ac:dyDescent="0.4">
      <c r="J127" s="165"/>
    </row>
    <row r="128" spans="10:10" ht="21" x14ac:dyDescent="0.4">
      <c r="J128" s="165"/>
    </row>
    <row r="129" spans="10:10" ht="21" x14ac:dyDescent="0.4">
      <c r="J129" s="165"/>
    </row>
    <row r="130" spans="10:10" ht="21" x14ac:dyDescent="0.4">
      <c r="J130" s="165"/>
    </row>
    <row r="131" spans="10:10" ht="21" x14ac:dyDescent="0.4">
      <c r="J131" s="165"/>
    </row>
    <row r="132" spans="10:10" ht="21" x14ac:dyDescent="0.4">
      <c r="J132" s="165"/>
    </row>
    <row r="133" spans="10:10" ht="21" x14ac:dyDescent="0.4">
      <c r="J133" s="165"/>
    </row>
    <row r="134" spans="10:10" ht="21" x14ac:dyDescent="0.4">
      <c r="J134" s="165"/>
    </row>
    <row r="135" spans="10:10" ht="21" x14ac:dyDescent="0.4">
      <c r="J135" s="165"/>
    </row>
    <row r="136" spans="10:10" ht="21" x14ac:dyDescent="0.4">
      <c r="J136" s="165"/>
    </row>
    <row r="137" spans="10:10" ht="21" x14ac:dyDescent="0.4">
      <c r="J137" s="165"/>
    </row>
    <row r="138" spans="10:10" ht="21" x14ac:dyDescent="0.4">
      <c r="J138" s="165"/>
    </row>
    <row r="139" spans="10:10" ht="21" x14ac:dyDescent="0.4">
      <c r="J139" s="165"/>
    </row>
    <row r="140" spans="10:10" ht="21" x14ac:dyDescent="0.4">
      <c r="J140" s="165"/>
    </row>
    <row r="141" spans="10:10" ht="21" x14ac:dyDescent="0.4">
      <c r="J141" s="165"/>
    </row>
    <row r="142" spans="10:10" ht="21" x14ac:dyDescent="0.4">
      <c r="J142" s="165"/>
    </row>
    <row r="143" spans="10:10" ht="21" x14ac:dyDescent="0.4">
      <c r="J143" s="165"/>
    </row>
    <row r="144" spans="10:10" ht="21" x14ac:dyDescent="0.4">
      <c r="J144" s="165"/>
    </row>
    <row r="145" spans="10:10" ht="21" x14ac:dyDescent="0.4">
      <c r="J145" s="165"/>
    </row>
    <row r="146" spans="10:10" ht="21" x14ac:dyDescent="0.4">
      <c r="J146" s="165"/>
    </row>
    <row r="147" spans="10:10" ht="21" x14ac:dyDescent="0.4">
      <c r="J147" s="165"/>
    </row>
    <row r="148" spans="10:10" ht="21" x14ac:dyDescent="0.4">
      <c r="J148" s="165"/>
    </row>
    <row r="149" spans="10:10" ht="21" x14ac:dyDescent="0.4">
      <c r="J149" s="165"/>
    </row>
    <row r="150" spans="10:10" ht="21" x14ac:dyDescent="0.4">
      <c r="J150" s="165"/>
    </row>
    <row r="151" spans="10:10" ht="21" x14ac:dyDescent="0.4">
      <c r="J151" s="165"/>
    </row>
    <row r="152" spans="10:10" ht="21" x14ac:dyDescent="0.4">
      <c r="J152" s="165"/>
    </row>
    <row r="153" spans="10:10" ht="21" x14ac:dyDescent="0.4">
      <c r="J153" s="165"/>
    </row>
    <row r="154" spans="10:10" ht="21" x14ac:dyDescent="0.4">
      <c r="J154" s="165"/>
    </row>
    <row r="155" spans="10:10" ht="21" x14ac:dyDescent="0.4">
      <c r="J155" s="165"/>
    </row>
    <row r="156" spans="10:10" ht="21" x14ac:dyDescent="0.4">
      <c r="J156" s="165"/>
    </row>
    <row r="157" spans="10:10" ht="21" x14ac:dyDescent="0.4">
      <c r="J157" s="165"/>
    </row>
    <row r="158" spans="10:10" ht="21" x14ac:dyDescent="0.4">
      <c r="J158" s="165"/>
    </row>
    <row r="159" spans="10:10" ht="21" x14ac:dyDescent="0.4">
      <c r="J159" s="165"/>
    </row>
    <row r="160" spans="10:10" ht="21" x14ac:dyDescent="0.4">
      <c r="J160" s="165"/>
    </row>
    <row r="161" spans="10:10" ht="21" x14ac:dyDescent="0.4">
      <c r="J161" s="165"/>
    </row>
    <row r="162" spans="10:10" ht="21" x14ac:dyDescent="0.4">
      <c r="J162" s="165"/>
    </row>
    <row r="163" spans="10:10" ht="21" x14ac:dyDescent="0.4">
      <c r="J163" s="165"/>
    </row>
    <row r="164" spans="10:10" ht="21" x14ac:dyDescent="0.4">
      <c r="J164" s="165"/>
    </row>
    <row r="165" spans="10:10" ht="21" x14ac:dyDescent="0.4">
      <c r="J165" s="165"/>
    </row>
    <row r="166" spans="10:10" ht="21" x14ac:dyDescent="0.4">
      <c r="J166" s="165"/>
    </row>
    <row r="167" spans="10:10" ht="21" x14ac:dyDescent="0.4">
      <c r="J167" s="165"/>
    </row>
    <row r="168" spans="10:10" ht="21" x14ac:dyDescent="0.4">
      <c r="J168" s="165"/>
    </row>
    <row r="169" spans="10:10" ht="21" x14ac:dyDescent="0.4">
      <c r="J169" s="165"/>
    </row>
    <row r="170" spans="10:10" ht="21" x14ac:dyDescent="0.4">
      <c r="J170" s="165"/>
    </row>
    <row r="171" spans="10:10" ht="21" x14ac:dyDescent="0.4">
      <c r="J171" s="165"/>
    </row>
    <row r="172" spans="10:10" ht="21" x14ac:dyDescent="0.4">
      <c r="J172" s="165"/>
    </row>
    <row r="173" spans="10:10" ht="21" x14ac:dyDescent="0.4">
      <c r="J173" s="165"/>
    </row>
    <row r="174" spans="10:10" ht="21" x14ac:dyDescent="0.4">
      <c r="J174" s="165"/>
    </row>
    <row r="175" spans="10:10" ht="21" x14ac:dyDescent="0.4">
      <c r="J175" s="165"/>
    </row>
    <row r="176" spans="10:10" ht="21" x14ac:dyDescent="0.4">
      <c r="J176" s="165"/>
    </row>
    <row r="177" spans="10:10" ht="21" x14ac:dyDescent="0.4">
      <c r="J177" s="165"/>
    </row>
    <row r="178" spans="10:10" ht="21" x14ac:dyDescent="0.4">
      <c r="J178" s="165"/>
    </row>
    <row r="179" spans="10:10" ht="21" x14ac:dyDescent="0.4">
      <c r="J179" s="165"/>
    </row>
    <row r="180" spans="10:10" ht="21" x14ac:dyDescent="0.4">
      <c r="J180" s="165"/>
    </row>
    <row r="181" spans="10:10" ht="21" x14ac:dyDescent="0.4">
      <c r="J181" s="165"/>
    </row>
    <row r="182" spans="10:10" ht="21" x14ac:dyDescent="0.4">
      <c r="J182" s="165"/>
    </row>
    <row r="183" spans="10:10" ht="21" x14ac:dyDescent="0.4">
      <c r="J183" s="165"/>
    </row>
    <row r="184" spans="10:10" ht="21" x14ac:dyDescent="0.4">
      <c r="J184" s="165"/>
    </row>
    <row r="185" spans="10:10" ht="21" x14ac:dyDescent="0.4">
      <c r="J185" s="165"/>
    </row>
    <row r="186" spans="10:10" ht="21" x14ac:dyDescent="0.4">
      <c r="J186" s="165"/>
    </row>
    <row r="187" spans="10:10" ht="21" x14ac:dyDescent="0.4">
      <c r="J187" s="165"/>
    </row>
    <row r="188" spans="10:10" ht="21" x14ac:dyDescent="0.4">
      <c r="J188" s="165"/>
    </row>
    <row r="189" spans="10:10" ht="21" x14ac:dyDescent="0.4">
      <c r="J189" s="165"/>
    </row>
    <row r="190" spans="10:10" ht="21" x14ac:dyDescent="0.4">
      <c r="J190" s="165"/>
    </row>
    <row r="191" spans="10:10" ht="21" x14ac:dyDescent="0.4">
      <c r="J191" s="165"/>
    </row>
    <row r="192" spans="10:10" ht="21" x14ac:dyDescent="0.4">
      <c r="J192" s="165"/>
    </row>
    <row r="193" spans="10:10" ht="21" x14ac:dyDescent="0.4">
      <c r="J193" s="165"/>
    </row>
    <row r="194" spans="10:10" ht="21" x14ac:dyDescent="0.4">
      <c r="J194" s="165"/>
    </row>
    <row r="195" spans="10:10" ht="21" x14ac:dyDescent="0.4">
      <c r="J195" s="165"/>
    </row>
  </sheetData>
  <mergeCells count="4">
    <mergeCell ref="B2:J3"/>
    <mergeCell ref="K6:M14"/>
    <mergeCell ref="K15:M27"/>
    <mergeCell ref="K28:M3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LEDGER</vt:lpstr>
      <vt:lpstr>CEILING</vt:lpstr>
      <vt:lpstr>HAJI NAZEER LEDGER</vt:lpstr>
      <vt:lpstr>MOLDING</vt:lpstr>
      <vt:lpstr>ALI PLUMBER</vt:lpstr>
      <vt:lpstr>WAQAS WELDER</vt:lpstr>
      <vt:lpstr>WORKER COUNT</vt:lpstr>
      <vt:lpstr>MISTRI ASGHER</vt:lpstr>
      <vt:lpstr>BRICKS</vt:lpstr>
      <vt:lpstr>HAJI SHAFIQUE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2024-06-19T20:57:53Z</dcterms:modified>
</cp:coreProperties>
</file>