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1495" windowHeight="10920" activeTab="1"/>
  </bookViews>
  <sheets>
    <sheet name="装备品质定义" sheetId="1" r:id="rId1"/>
    <sheet name="装备数值定义" sheetId="2" r:id="rId2"/>
    <sheet name="装备附加属性表" sheetId="3" r:id="rId3"/>
    <sheet name="打造" sheetId="4" r:id="rId4"/>
    <sheet name="Sheet5" sheetId="5" r:id="rId5"/>
    <sheet name="Sheet6" sheetId="6" r:id="rId6"/>
  </sheets>
  <calcPr calcId="144525"/>
  <fileRecoveryPr repairLoad="1"/>
</workbook>
</file>

<file path=xl/calcChain.xml><?xml version="1.0" encoding="utf-8"?>
<calcChain xmlns="http://schemas.openxmlformats.org/spreadsheetml/2006/main">
  <c r="D11" i="6"/>
  <c r="D10"/>
  <c r="D9"/>
  <c r="D8"/>
  <c r="D7"/>
  <c r="D6"/>
  <c r="D5"/>
  <c r="D4"/>
  <c r="D3"/>
  <c r="D2"/>
  <c r="D1"/>
  <c r="A9" i="5"/>
  <c r="A8"/>
  <c r="A7"/>
  <c r="A6"/>
  <c r="A5"/>
  <c r="A4"/>
  <c r="A3"/>
  <c r="A2"/>
  <c r="A1"/>
  <c r="I15" i="4"/>
  <c r="H15"/>
  <c r="I14"/>
  <c r="H14"/>
  <c r="I13"/>
  <c r="H13"/>
  <c r="I12"/>
  <c r="H12"/>
  <c r="I11"/>
  <c r="H11"/>
  <c r="I10"/>
  <c r="H10"/>
  <c r="I9"/>
  <c r="H9"/>
  <c r="I8"/>
  <c r="H8"/>
  <c r="I7"/>
  <c r="H7"/>
  <c r="I6"/>
  <c r="H6"/>
  <c r="I5"/>
  <c r="H5"/>
  <c r="I4"/>
  <c r="H4"/>
  <c r="I3"/>
  <c r="H3"/>
  <c r="I2"/>
  <c r="H2"/>
  <c r="I1"/>
  <c r="H1"/>
</calcChain>
</file>

<file path=xl/sharedStrings.xml><?xml version="1.0" encoding="utf-8"?>
<sst xmlns="http://schemas.openxmlformats.org/spreadsheetml/2006/main" count="524" uniqueCount="251">
  <si>
    <t>装备品质</t>
  </si>
  <si>
    <t>灰色</t>
  </si>
  <si>
    <t>基本属性一般，无附加属性</t>
  </si>
  <si>
    <t>白色</t>
  </si>
  <si>
    <t>基本属性一般，附加一点属性</t>
  </si>
  <si>
    <t>绿色</t>
  </si>
  <si>
    <t>基本属性一般，有两点附加属性</t>
  </si>
  <si>
    <t>蓝色</t>
  </si>
  <si>
    <t>基本属性高，有三点附加属性</t>
  </si>
  <si>
    <t>紫色</t>
  </si>
  <si>
    <t>基本属性高，有四点附加属性</t>
  </si>
  <si>
    <t>橙色</t>
  </si>
  <si>
    <t>基本属性很高，有五点附加属性</t>
  </si>
  <si>
    <t>装备部位</t>
  </si>
  <si>
    <t>基础属性等级</t>
  </si>
  <si>
    <t>武器</t>
  </si>
  <si>
    <t>增加属性</t>
  </si>
  <si>
    <t>命中</t>
  </si>
  <si>
    <t>伤害</t>
  </si>
  <si>
    <t>一般</t>
  </si>
  <si>
    <t>10-13</t>
  </si>
  <si>
    <t>40-68</t>
  </si>
  <si>
    <t>28-48</t>
  </si>
  <si>
    <t>64-109</t>
  </si>
  <si>
    <t>48-82</t>
  </si>
  <si>
    <t>88-105</t>
  </si>
  <si>
    <t>68-116</t>
  </si>
  <si>
    <t>112-190</t>
  </si>
  <si>
    <t>88-150</t>
  </si>
  <si>
    <t>136-231</t>
  </si>
  <si>
    <t>108-184</t>
  </si>
  <si>
    <t>160-272</t>
  </si>
  <si>
    <t>128-218</t>
  </si>
  <si>
    <t>184-313</t>
  </si>
  <si>
    <t>148-252</t>
  </si>
  <si>
    <t>208-354</t>
  </si>
  <si>
    <t>168-286</t>
  </si>
  <si>
    <t>高</t>
  </si>
  <si>
    <t>45-58</t>
  </si>
  <si>
    <t>40-52</t>
  </si>
  <si>
    <t>80-104</t>
  </si>
  <si>
    <t>70-91</t>
  </si>
  <si>
    <t>115-149</t>
  </si>
  <si>
    <t>100-130</t>
  </si>
  <si>
    <t>150-195</t>
  </si>
  <si>
    <t>130-169</t>
  </si>
  <si>
    <t>185-240</t>
  </si>
  <si>
    <t>160-208</t>
  </si>
  <si>
    <t>220-286</t>
  </si>
  <si>
    <t>190-247</t>
  </si>
  <si>
    <t>255-331</t>
  </si>
  <si>
    <t>290-377</t>
  </si>
  <si>
    <t>250-325</t>
  </si>
  <si>
    <t>325-422</t>
  </si>
  <si>
    <t>280-364</t>
  </si>
  <si>
    <t>360-468</t>
  </si>
  <si>
    <t>310-403</t>
  </si>
  <si>
    <t>很高</t>
  </si>
  <si>
    <t>20-34</t>
  </si>
  <si>
    <t>15-26</t>
  </si>
  <si>
    <t>47-60</t>
  </si>
  <si>
    <t>42-54</t>
  </si>
  <si>
    <t>84-109</t>
  </si>
  <si>
    <t>73-95</t>
  </si>
  <si>
    <t>120-156</t>
  </si>
  <si>
    <t>105-136</t>
  </si>
  <si>
    <t>157-204</t>
  </si>
  <si>
    <t>136-177</t>
  </si>
  <si>
    <t>194-252</t>
  </si>
  <si>
    <t>168-218</t>
  </si>
  <si>
    <t>231-300</t>
  </si>
  <si>
    <t>199-259</t>
  </si>
  <si>
    <t>267-347</t>
  </si>
  <si>
    <t>304-395</t>
  </si>
  <si>
    <t>262-341</t>
  </si>
  <si>
    <t>341-443</t>
  </si>
  <si>
    <t>294-382</t>
  </si>
  <si>
    <t>378-491</t>
  </si>
  <si>
    <t>325-423</t>
  </si>
  <si>
    <t>头盔</t>
  </si>
  <si>
    <t>防御</t>
  </si>
  <si>
    <t>魔法</t>
  </si>
  <si>
    <t>2-5</t>
  </si>
  <si>
    <t>0-0</t>
  </si>
  <si>
    <t>6-14</t>
  </si>
  <si>
    <t>10-15</t>
  </si>
  <si>
    <t>10-17</t>
  </si>
  <si>
    <t>20-29</t>
  </si>
  <si>
    <t>13-24</t>
  </si>
  <si>
    <t>30-44</t>
  </si>
  <si>
    <t>18-31</t>
  </si>
  <si>
    <t>40-58</t>
  </si>
  <si>
    <t>22-37</t>
  </si>
  <si>
    <t>50-73</t>
  </si>
  <si>
    <t>26-46</t>
  </si>
  <si>
    <t>60-87</t>
  </si>
  <si>
    <t>29-51</t>
  </si>
  <si>
    <t>70-102</t>
  </si>
  <si>
    <t>32-58</t>
  </si>
  <si>
    <t>80-116</t>
  </si>
  <si>
    <t>5-6</t>
  </si>
  <si>
    <t>15-19</t>
  </si>
  <si>
    <t>25-32</t>
  </si>
  <si>
    <t>20-26</t>
  </si>
  <si>
    <t>35-45</t>
  </si>
  <si>
    <t>30-39</t>
  </si>
  <si>
    <t>55-71</t>
  </si>
  <si>
    <t>65-84</t>
  </si>
  <si>
    <t>75-97</t>
  </si>
  <si>
    <t>85-110</t>
  </si>
  <si>
    <t>50-65</t>
  </si>
  <si>
    <t>95-123</t>
  </si>
  <si>
    <t>55-57</t>
  </si>
  <si>
    <t>15-20</t>
  </si>
  <si>
    <t>26-34</t>
  </si>
  <si>
    <t>21-27</t>
  </si>
  <si>
    <t>36-47</t>
  </si>
  <si>
    <t>26-33</t>
  </si>
  <si>
    <t>47-61</t>
  </si>
  <si>
    <t>31-40</t>
  </si>
  <si>
    <t>57-75</t>
  </si>
  <si>
    <t>68-88</t>
  </si>
  <si>
    <t>78-102</t>
  </si>
  <si>
    <t>89-116</t>
  </si>
  <si>
    <t>52-68</t>
  </si>
  <si>
    <t>99-129</t>
  </si>
  <si>
    <t>57-74</t>
  </si>
  <si>
    <t>110-143</t>
  </si>
  <si>
    <t>项链</t>
  </si>
  <si>
    <t>灵力</t>
  </si>
  <si>
    <t>12-20</t>
  </si>
  <si>
    <t>19-32</t>
  </si>
  <si>
    <t>27-45</t>
  </si>
  <si>
    <t>34-57</t>
  </si>
  <si>
    <t>45-76</t>
  </si>
  <si>
    <t>56-95</t>
  </si>
  <si>
    <t>65-110</t>
  </si>
  <si>
    <t>77-130</t>
  </si>
  <si>
    <t>17-22</t>
  </si>
  <si>
    <t>29-37</t>
  </si>
  <si>
    <t>41-53</t>
  </si>
  <si>
    <t>53-68</t>
  </si>
  <si>
    <t>77-100</t>
  </si>
  <si>
    <t>89-115</t>
  </si>
  <si>
    <t>101-131</t>
  </si>
  <si>
    <t>113-146</t>
  </si>
  <si>
    <t>125-162</t>
  </si>
  <si>
    <t>5-8</t>
  </si>
  <si>
    <t>17-23</t>
  </si>
  <si>
    <t>30-38</t>
  </si>
  <si>
    <t>43-55</t>
  </si>
  <si>
    <t>80-105</t>
  </si>
  <si>
    <t>93-120</t>
  </si>
  <si>
    <t>106-137</t>
  </si>
  <si>
    <t>118-153</t>
  </si>
  <si>
    <t>131-170</t>
  </si>
  <si>
    <t>衣服</t>
  </si>
  <si>
    <t>8-14</t>
  </si>
  <si>
    <t>29-49</t>
  </si>
  <si>
    <t>80-136</t>
  </si>
  <si>
    <t>100-170</t>
  </si>
  <si>
    <t>145-188</t>
  </si>
  <si>
    <t>152-197</t>
  </si>
  <si>
    <t>腰带</t>
  </si>
  <si>
    <t>气血</t>
  </si>
  <si>
    <t>4-6</t>
  </si>
  <si>
    <t>8-13</t>
  </si>
  <si>
    <t>14-23</t>
  </si>
  <si>
    <t>60-102</t>
  </si>
  <si>
    <t>18-30</t>
  </si>
  <si>
    <t>26-44</t>
  </si>
  <si>
    <t>120-204</t>
  </si>
  <si>
    <t>30-51</t>
  </si>
  <si>
    <t>140-238</t>
  </si>
  <si>
    <t>90-117</t>
  </si>
  <si>
    <t>170-221</t>
  </si>
  <si>
    <t>210-273</t>
  </si>
  <si>
    <t>94-122</t>
  </si>
  <si>
    <t>115-150</t>
  </si>
  <si>
    <t>178-232</t>
  </si>
  <si>
    <t>鞋</t>
  </si>
  <si>
    <t>敏捷</t>
  </si>
  <si>
    <t>3-5</t>
  </si>
  <si>
    <t>5-7</t>
  </si>
  <si>
    <t>6-10</t>
  </si>
  <si>
    <t>9-12</t>
  </si>
  <si>
    <t>13-17</t>
  </si>
  <si>
    <t>14-24</t>
  </si>
  <si>
    <t>21-36</t>
  </si>
  <si>
    <t>25-33</t>
  </si>
  <si>
    <t>24-41</t>
  </si>
  <si>
    <t>27-35</t>
  </si>
  <si>
    <t>27-46</t>
  </si>
  <si>
    <t>29-38</t>
  </si>
  <si>
    <t>8-10</t>
  </si>
  <si>
    <t>11-14</t>
  </si>
  <si>
    <t>14-18</t>
  </si>
  <si>
    <t>23-29</t>
  </si>
  <si>
    <t>332-41</t>
  </si>
  <si>
    <t>24-31</t>
  </si>
  <si>
    <t>52-58</t>
  </si>
  <si>
    <t>33-42</t>
  </si>
  <si>
    <t>36-46</t>
  </si>
  <si>
    <t>范围概率</t>
  </si>
  <si>
    <t>加成范围</t>
  </si>
  <si>
    <t>1%-5%</t>
  </si>
  <si>
    <t>5%-10%</t>
  </si>
  <si>
    <t>10%-15%</t>
  </si>
  <si>
    <t>15%-20%</t>
  </si>
  <si>
    <t>躲闪</t>
  </si>
  <si>
    <t>速度</t>
  </si>
  <si>
    <t>力量</t>
  </si>
  <si>
    <t>体质</t>
  </si>
  <si>
    <t>魔力</t>
  </si>
  <si>
    <t>耐力</t>
  </si>
  <si>
    <t>1-1</t>
  </si>
  <si>
    <t>2-4</t>
  </si>
  <si>
    <t>3-7</t>
  </si>
  <si>
    <t>8-8</t>
  </si>
  <si>
    <t>幸运</t>
  </si>
  <si>
    <t>80%</t>
  </si>
  <si>
    <t>18%</t>
  </si>
  <si>
    <t>1%-3%</t>
  </si>
  <si>
    <t>4-6%</t>
  </si>
  <si>
    <t>7-9%</t>
  </si>
  <si>
    <t>10%-12%</t>
  </si>
  <si>
    <t>释放概率</t>
  </si>
  <si>
    <t>2-3</t>
  </si>
  <si>
    <t>4-4</t>
  </si>
  <si>
    <t>5-5</t>
  </si>
  <si>
    <t>暴击</t>
  </si>
  <si>
    <t>连击</t>
  </si>
  <si>
    <t>灵犀一指</t>
  </si>
  <si>
    <t>三昧真火</t>
  </si>
  <si>
    <t>呼风唤雨</t>
  </si>
  <si>
    <t>物防修</t>
  </si>
  <si>
    <t>法防修</t>
  </si>
  <si>
    <t>攻修</t>
  </si>
  <si>
    <t>法修</t>
  </si>
  <si>
    <t>锻造</t>
  </si>
  <si>
    <t>反击</t>
  </si>
  <si>
    <t>法盾</t>
  </si>
  <si>
    <t>注1：装备获取属性范围为人族当前等级下人族基础属性的20%</t>
  </si>
  <si>
    <t>注2：单项装备最高增加幸运值为8点</t>
  </si>
  <si>
    <t>注3：单项装备最高增加释放概率为12%</t>
  </si>
  <si>
    <t>装备的附加属性从此表中随机获取，每个附加属性的获取几率为1/30，获取每个属性时随机一次。</t>
  </si>
  <si>
    <t>经验</t>
  </si>
  <si>
    <t>金币</t>
  </si>
  <si>
    <t>元宝</t>
  </si>
  <si>
    <t>套装</t>
  </si>
  <si>
    <t>当前等级升华套装一件</t>
  </si>
</sst>
</file>

<file path=xl/styles.xml><?xml version="1.0" encoding="utf-8"?>
<styleSheet xmlns="http://schemas.openxmlformats.org/spreadsheetml/2006/main">
  <numFmts count="3">
    <numFmt numFmtId="178" formatCode="0.000%"/>
    <numFmt numFmtId="179" formatCode="0.000_);[Red]\(0.000\)"/>
    <numFmt numFmtId="180" formatCode="0.0%"/>
  </numFmts>
  <fonts count="7">
    <font>
      <sz val="11"/>
      <color indexed="8"/>
      <name val="宋体"/>
      <family val="2"/>
      <charset val="134"/>
    </font>
    <font>
      <sz val="11"/>
      <color indexed="10"/>
      <name val="宋体"/>
      <family val="2"/>
      <charset val="134"/>
    </font>
    <font>
      <sz val="11"/>
      <color indexed="60"/>
      <name val="宋体"/>
      <family val="2"/>
      <charset val="134"/>
    </font>
    <font>
      <sz val="11"/>
      <color indexed="9"/>
      <name val="宋体"/>
      <family val="2"/>
      <charset val="134"/>
    </font>
    <font>
      <sz val="10"/>
      <color indexed="8"/>
      <name val="Arial Unicode MS"/>
      <family val="2"/>
      <charset val="134"/>
    </font>
    <font>
      <sz val="11"/>
      <color indexed="60"/>
      <name val="宋体"/>
      <family val="3"/>
      <charset val="134"/>
    </font>
    <font>
      <sz val="9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4" fillId="0" borderId="0" xfId="0" applyFont="1">
      <alignment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2" fillId="2" borderId="0" xfId="1" applyNumberFormat="1">
      <alignment vertical="center"/>
    </xf>
    <xf numFmtId="49" fontId="5" fillId="2" borderId="0" xfId="1" applyNumberFormat="1" applyFont="1">
      <alignment vertical="center"/>
    </xf>
    <xf numFmtId="180" fontId="0" fillId="0" borderId="0" xfId="0" applyNumberFormat="1">
      <alignment vertical="center"/>
    </xf>
    <xf numFmtId="178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180" fontId="2" fillId="2" borderId="0" xfId="1" applyNumberFormat="1">
      <alignment vertical="center"/>
    </xf>
    <xf numFmtId="180" fontId="5" fillId="2" borderId="0" xfId="1" applyNumberFormat="1" applyFont="1">
      <alignment vertical="center"/>
    </xf>
    <xf numFmtId="49" fontId="3" fillId="4" borderId="0" xfId="3" applyNumberFormat="1">
      <alignment vertical="center"/>
    </xf>
    <xf numFmtId="179" fontId="3" fillId="4" borderId="0" xfId="3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1" fillId="5" borderId="0" xfId="2" applyFill="1" applyAlignment="1">
      <alignment horizontal="left" vertical="center"/>
    </xf>
  </cellXfs>
  <cellStyles count="4">
    <cellStyle name="常规" xfId="0" builtinId="0"/>
    <cellStyle name="警告文本" xfId="2"/>
    <cellStyle name="强调文字颜色 1" xfId="3"/>
    <cellStyle name="适中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C6" sqref="C6"/>
    </sheetView>
  </sheetViews>
  <sheetFormatPr defaultColWidth="9" defaultRowHeight="13.5"/>
  <sheetData>
    <row r="1" spans="1:3">
      <c r="A1" t="s">
        <v>0</v>
      </c>
    </row>
    <row r="3" spans="1:3">
      <c r="A3" t="s">
        <v>1</v>
      </c>
      <c r="C3" t="s">
        <v>2</v>
      </c>
    </row>
    <row r="4" spans="1:3">
      <c r="A4" t="s">
        <v>3</v>
      </c>
      <c r="C4" t="s">
        <v>4</v>
      </c>
    </row>
    <row r="5" spans="1:3">
      <c r="A5" t="s">
        <v>5</v>
      </c>
      <c r="C5" t="s">
        <v>6</v>
      </c>
    </row>
    <row r="6" spans="1:3">
      <c r="A6" t="s">
        <v>7</v>
      </c>
      <c r="C6" t="s">
        <v>8</v>
      </c>
    </row>
    <row r="7" spans="1:3">
      <c r="A7" t="s">
        <v>9</v>
      </c>
      <c r="C7" t="s">
        <v>10</v>
      </c>
    </row>
    <row r="8" spans="1:3">
      <c r="A8" t="s">
        <v>11</v>
      </c>
      <c r="C8" t="s">
        <v>12</v>
      </c>
    </row>
  </sheetData>
  <phoneticPr fontId="6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X26"/>
  <sheetViews>
    <sheetView tabSelected="1" workbookViewId="0"/>
  </sheetViews>
  <sheetFormatPr defaultColWidth="9" defaultRowHeight="13.5"/>
  <cols>
    <col min="2" max="2" width="13" customWidth="1"/>
    <col min="3" max="6" width="6.5" style="13" customWidth="1"/>
    <col min="7" max="7" width="7.5" style="13" customWidth="1"/>
    <col min="8" max="8" width="6.5" style="13" customWidth="1"/>
    <col min="9" max="10" width="7.5" style="13" customWidth="1"/>
    <col min="11" max="24" width="8.5" style="13" customWidth="1"/>
  </cols>
  <sheetData>
    <row r="1" spans="1:24">
      <c r="C1" s="14">
        <v>0</v>
      </c>
      <c r="D1" s="14"/>
      <c r="E1" s="14">
        <v>10</v>
      </c>
      <c r="F1" s="14"/>
      <c r="G1" s="14">
        <v>20</v>
      </c>
      <c r="H1" s="14"/>
      <c r="I1" s="14">
        <v>30</v>
      </c>
      <c r="J1" s="14"/>
      <c r="K1" s="14">
        <v>40</v>
      </c>
      <c r="L1" s="14"/>
      <c r="M1" s="14">
        <v>50</v>
      </c>
      <c r="N1" s="14"/>
      <c r="O1" s="14">
        <v>60</v>
      </c>
      <c r="P1" s="14"/>
      <c r="Q1" s="14">
        <v>70</v>
      </c>
      <c r="R1" s="14"/>
      <c r="S1" s="14">
        <v>80</v>
      </c>
      <c r="T1" s="14"/>
      <c r="U1" s="14">
        <v>90</v>
      </c>
      <c r="V1" s="14"/>
      <c r="W1" s="14">
        <v>100</v>
      </c>
      <c r="X1" s="14"/>
    </row>
    <row r="2" spans="1:24">
      <c r="A2" t="s">
        <v>13</v>
      </c>
      <c r="B2" t="s">
        <v>14</v>
      </c>
    </row>
    <row r="3" spans="1:24">
      <c r="A3" s="15" t="s">
        <v>15</v>
      </c>
      <c r="B3" t="s">
        <v>16</v>
      </c>
      <c r="C3" s="13" t="s">
        <v>17</v>
      </c>
      <c r="D3" s="13" t="s">
        <v>18</v>
      </c>
      <c r="E3" s="13" t="s">
        <v>17</v>
      </c>
      <c r="F3" s="13" t="s">
        <v>18</v>
      </c>
      <c r="G3" s="13" t="s">
        <v>17</v>
      </c>
      <c r="H3" s="13" t="s">
        <v>18</v>
      </c>
      <c r="I3" s="13" t="s">
        <v>17</v>
      </c>
      <c r="J3" s="13" t="s">
        <v>18</v>
      </c>
      <c r="K3" s="13" t="s">
        <v>17</v>
      </c>
      <c r="L3" s="13" t="s">
        <v>18</v>
      </c>
      <c r="M3" s="13" t="s">
        <v>17</v>
      </c>
      <c r="N3" s="13" t="s">
        <v>18</v>
      </c>
      <c r="O3" s="13" t="s">
        <v>17</v>
      </c>
      <c r="P3" s="13" t="s">
        <v>18</v>
      </c>
      <c r="Q3" s="13" t="s">
        <v>17</v>
      </c>
      <c r="R3" s="13" t="s">
        <v>18</v>
      </c>
      <c r="S3" s="13" t="s">
        <v>17</v>
      </c>
      <c r="T3" s="13" t="s">
        <v>18</v>
      </c>
      <c r="U3" s="13" t="s">
        <v>17</v>
      </c>
      <c r="V3" s="13" t="s">
        <v>18</v>
      </c>
      <c r="W3" s="13" t="s">
        <v>17</v>
      </c>
      <c r="X3" s="13" t="s">
        <v>18</v>
      </c>
    </row>
    <row r="4" spans="1:24">
      <c r="A4" s="15"/>
      <c r="B4" t="s">
        <v>19</v>
      </c>
      <c r="C4" s="13" t="s">
        <v>20</v>
      </c>
      <c r="D4" s="13" t="s">
        <v>20</v>
      </c>
      <c r="E4" s="13" t="s">
        <v>21</v>
      </c>
      <c r="F4" s="13" t="s">
        <v>22</v>
      </c>
      <c r="G4" s="13" t="s">
        <v>23</v>
      </c>
      <c r="H4" s="13" t="s">
        <v>24</v>
      </c>
      <c r="I4" s="13" t="s">
        <v>25</v>
      </c>
      <c r="J4" s="13" t="s">
        <v>26</v>
      </c>
      <c r="K4" s="13" t="s">
        <v>27</v>
      </c>
      <c r="L4" s="13" t="s">
        <v>28</v>
      </c>
      <c r="M4" s="13" t="s">
        <v>29</v>
      </c>
      <c r="N4" s="13" t="s">
        <v>30</v>
      </c>
      <c r="O4" s="13" t="s">
        <v>31</v>
      </c>
      <c r="P4" s="13" t="s">
        <v>32</v>
      </c>
      <c r="Q4" s="13" t="s">
        <v>33</v>
      </c>
      <c r="R4" s="13" t="s">
        <v>34</v>
      </c>
      <c r="S4" s="13" t="s">
        <v>35</v>
      </c>
      <c r="T4" s="13" t="s">
        <v>36</v>
      </c>
    </row>
    <row r="5" spans="1:24">
      <c r="A5" s="15"/>
      <c r="B5" t="s">
        <v>37</v>
      </c>
      <c r="C5" s="13" t="s">
        <v>20</v>
      </c>
      <c r="D5" s="13" t="s">
        <v>20</v>
      </c>
      <c r="E5" s="13" t="s">
        <v>38</v>
      </c>
      <c r="F5" s="13" t="s">
        <v>39</v>
      </c>
      <c r="G5" s="13" t="s">
        <v>40</v>
      </c>
      <c r="H5" s="13" t="s">
        <v>41</v>
      </c>
      <c r="I5" s="13" t="s">
        <v>42</v>
      </c>
      <c r="J5" s="13" t="s">
        <v>43</v>
      </c>
      <c r="K5" s="13" t="s">
        <v>44</v>
      </c>
      <c r="L5" s="13" t="s">
        <v>45</v>
      </c>
      <c r="M5" s="13" t="s">
        <v>46</v>
      </c>
      <c r="N5" s="13" t="s">
        <v>47</v>
      </c>
      <c r="O5" s="13" t="s">
        <v>48</v>
      </c>
      <c r="P5" s="13" t="s">
        <v>49</v>
      </c>
      <c r="Q5" s="13" t="s">
        <v>50</v>
      </c>
      <c r="R5" s="13" t="s">
        <v>48</v>
      </c>
      <c r="S5" s="13" t="s">
        <v>51</v>
      </c>
      <c r="T5" s="13" t="s">
        <v>52</v>
      </c>
      <c r="U5" s="13" t="s">
        <v>53</v>
      </c>
      <c r="V5" s="13" t="s">
        <v>54</v>
      </c>
      <c r="W5" s="13" t="s">
        <v>55</v>
      </c>
      <c r="X5" s="13" t="s">
        <v>56</v>
      </c>
    </row>
    <row r="6" spans="1:24">
      <c r="A6" s="15"/>
      <c r="B6" t="s">
        <v>57</v>
      </c>
      <c r="C6" s="13" t="s">
        <v>58</v>
      </c>
      <c r="D6" s="13" t="s">
        <v>59</v>
      </c>
      <c r="E6" s="13" t="s">
        <v>60</v>
      </c>
      <c r="F6" s="13" t="s">
        <v>61</v>
      </c>
      <c r="G6" s="13" t="s">
        <v>62</v>
      </c>
      <c r="H6" s="13" t="s">
        <v>63</v>
      </c>
      <c r="I6" s="13" t="s">
        <v>64</v>
      </c>
      <c r="J6" s="13" t="s">
        <v>65</v>
      </c>
      <c r="K6" s="13" t="s">
        <v>66</v>
      </c>
      <c r="L6" s="13" t="s">
        <v>67</v>
      </c>
      <c r="M6" s="13" t="s">
        <v>68</v>
      </c>
      <c r="N6" s="13" t="s">
        <v>69</v>
      </c>
      <c r="O6" s="13" t="s">
        <v>70</v>
      </c>
      <c r="P6" s="13" t="s">
        <v>71</v>
      </c>
      <c r="Q6" s="13" t="s">
        <v>72</v>
      </c>
      <c r="R6" s="13" t="s">
        <v>70</v>
      </c>
      <c r="S6" s="13" t="s">
        <v>73</v>
      </c>
      <c r="T6" s="13" t="s">
        <v>74</v>
      </c>
      <c r="U6" s="13" t="s">
        <v>75</v>
      </c>
      <c r="V6" s="13" t="s">
        <v>76</v>
      </c>
      <c r="W6" s="13" t="s">
        <v>77</v>
      </c>
      <c r="X6" s="13" t="s">
        <v>78</v>
      </c>
    </row>
    <row r="7" spans="1:24">
      <c r="A7" s="15" t="s">
        <v>79</v>
      </c>
      <c r="B7" t="s">
        <v>16</v>
      </c>
      <c r="C7" s="13" t="s">
        <v>80</v>
      </c>
      <c r="D7" s="13" t="s">
        <v>81</v>
      </c>
      <c r="E7" s="13" t="s">
        <v>80</v>
      </c>
      <c r="F7" s="13" t="s">
        <v>81</v>
      </c>
      <c r="G7" s="13" t="s">
        <v>80</v>
      </c>
      <c r="H7" s="13" t="s">
        <v>81</v>
      </c>
      <c r="I7" s="13" t="s">
        <v>80</v>
      </c>
      <c r="J7" s="13" t="s">
        <v>80</v>
      </c>
      <c r="K7" s="13" t="s">
        <v>80</v>
      </c>
      <c r="L7" s="13" t="s">
        <v>81</v>
      </c>
      <c r="M7" s="13" t="s">
        <v>80</v>
      </c>
      <c r="N7" s="13" t="s">
        <v>81</v>
      </c>
      <c r="O7" s="13" t="s">
        <v>80</v>
      </c>
      <c r="P7" s="13" t="s">
        <v>81</v>
      </c>
      <c r="Q7" s="13" t="s">
        <v>80</v>
      </c>
      <c r="R7" s="13" t="s">
        <v>81</v>
      </c>
      <c r="S7" s="13" t="s">
        <v>80</v>
      </c>
      <c r="T7" s="13" t="s">
        <v>81</v>
      </c>
      <c r="U7" s="13" t="s">
        <v>80</v>
      </c>
      <c r="V7" s="13" t="s">
        <v>81</v>
      </c>
      <c r="W7" s="13" t="s">
        <v>80</v>
      </c>
      <c r="X7" s="13" t="s">
        <v>81</v>
      </c>
    </row>
    <row r="8" spans="1:24">
      <c r="A8" s="15"/>
      <c r="B8" t="s">
        <v>19</v>
      </c>
      <c r="C8" s="13" t="s">
        <v>82</v>
      </c>
      <c r="D8" s="13" t="s">
        <v>83</v>
      </c>
      <c r="E8" s="13" t="s">
        <v>84</v>
      </c>
      <c r="F8" s="13" t="s">
        <v>85</v>
      </c>
      <c r="G8" s="13" t="s">
        <v>86</v>
      </c>
      <c r="H8" s="13" t="s">
        <v>87</v>
      </c>
      <c r="I8" s="13" t="s">
        <v>88</v>
      </c>
      <c r="J8" s="13" t="s">
        <v>89</v>
      </c>
      <c r="K8" s="13" t="s">
        <v>90</v>
      </c>
      <c r="L8" s="13" t="s">
        <v>91</v>
      </c>
      <c r="M8" s="13" t="s">
        <v>92</v>
      </c>
      <c r="N8" s="13" t="s">
        <v>93</v>
      </c>
      <c r="O8" s="13" t="s">
        <v>94</v>
      </c>
      <c r="P8" s="13" t="s">
        <v>95</v>
      </c>
      <c r="Q8" s="13" t="s">
        <v>96</v>
      </c>
      <c r="R8" s="13" t="s">
        <v>97</v>
      </c>
      <c r="S8" s="13" t="s">
        <v>98</v>
      </c>
      <c r="T8" s="13" t="s">
        <v>99</v>
      </c>
    </row>
    <row r="9" spans="1:24">
      <c r="A9" s="15"/>
      <c r="B9" t="s">
        <v>37</v>
      </c>
      <c r="C9" s="13" t="s">
        <v>82</v>
      </c>
      <c r="D9" s="13" t="s">
        <v>100</v>
      </c>
      <c r="E9" s="13" t="s">
        <v>20</v>
      </c>
      <c r="F9" s="13" t="s">
        <v>101</v>
      </c>
      <c r="G9" s="13" t="s">
        <v>101</v>
      </c>
      <c r="H9" s="13" t="s">
        <v>102</v>
      </c>
      <c r="I9" s="13" t="s">
        <v>103</v>
      </c>
      <c r="J9" s="13" t="s">
        <v>104</v>
      </c>
      <c r="K9" s="13" t="s">
        <v>102</v>
      </c>
      <c r="L9" s="13" t="s">
        <v>38</v>
      </c>
      <c r="M9" s="13" t="s">
        <v>105</v>
      </c>
      <c r="N9" s="13" t="s">
        <v>106</v>
      </c>
      <c r="O9" s="13" t="s">
        <v>104</v>
      </c>
      <c r="P9" s="13" t="s">
        <v>107</v>
      </c>
      <c r="Q9" s="13" t="s">
        <v>39</v>
      </c>
      <c r="R9" s="13" t="s">
        <v>108</v>
      </c>
      <c r="S9" s="13" t="s">
        <v>38</v>
      </c>
      <c r="T9" s="13" t="s">
        <v>109</v>
      </c>
      <c r="U9" s="13" t="s">
        <v>110</v>
      </c>
      <c r="V9" s="13" t="s">
        <v>111</v>
      </c>
      <c r="W9" s="13" t="s">
        <v>112</v>
      </c>
      <c r="X9" s="13" t="s">
        <v>65</v>
      </c>
    </row>
    <row r="10" spans="1:24">
      <c r="A10" s="15"/>
      <c r="B10" t="s">
        <v>57</v>
      </c>
      <c r="C10" s="13" t="s">
        <v>100</v>
      </c>
      <c r="D10" s="13" t="s">
        <v>100</v>
      </c>
      <c r="E10" s="13" t="s">
        <v>20</v>
      </c>
      <c r="F10" s="13" t="s">
        <v>113</v>
      </c>
      <c r="G10" s="13" t="s">
        <v>101</v>
      </c>
      <c r="H10" s="13" t="s">
        <v>114</v>
      </c>
      <c r="I10" s="13" t="s">
        <v>115</v>
      </c>
      <c r="J10" s="13" t="s">
        <v>116</v>
      </c>
      <c r="K10" s="13" t="s">
        <v>117</v>
      </c>
      <c r="L10" s="13" t="s">
        <v>118</v>
      </c>
      <c r="M10" s="13" t="s">
        <v>119</v>
      </c>
      <c r="N10" s="13" t="s">
        <v>120</v>
      </c>
      <c r="O10" s="13" t="s">
        <v>116</v>
      </c>
      <c r="P10" s="13" t="s">
        <v>121</v>
      </c>
      <c r="Q10" s="13" t="s">
        <v>61</v>
      </c>
      <c r="R10" s="13" t="s">
        <v>122</v>
      </c>
      <c r="S10" s="13" t="s">
        <v>60</v>
      </c>
      <c r="T10" s="13" t="s">
        <v>123</v>
      </c>
      <c r="U10" s="13" t="s">
        <v>124</v>
      </c>
      <c r="V10" s="13" t="s">
        <v>125</v>
      </c>
      <c r="W10" s="13" t="s">
        <v>126</v>
      </c>
      <c r="X10" s="13" t="s">
        <v>127</v>
      </c>
    </row>
    <row r="11" spans="1:24">
      <c r="A11" s="15" t="s">
        <v>128</v>
      </c>
      <c r="B11" t="s">
        <v>16</v>
      </c>
      <c r="C11" s="14" t="s">
        <v>129</v>
      </c>
      <c r="D11" s="14"/>
      <c r="E11" s="14" t="s">
        <v>129</v>
      </c>
      <c r="F11" s="14"/>
      <c r="G11" s="14" t="s">
        <v>129</v>
      </c>
      <c r="H11" s="14"/>
      <c r="I11" s="14" t="s">
        <v>129</v>
      </c>
      <c r="J11" s="14"/>
      <c r="K11" s="14" t="s">
        <v>129</v>
      </c>
      <c r="L11" s="14"/>
      <c r="M11" s="14" t="s">
        <v>129</v>
      </c>
      <c r="N11" s="14"/>
      <c r="O11" s="14" t="s">
        <v>129</v>
      </c>
      <c r="P11" s="14"/>
      <c r="Q11" s="14" t="s">
        <v>129</v>
      </c>
      <c r="R11" s="14"/>
      <c r="S11" s="14" t="s">
        <v>129</v>
      </c>
      <c r="T11" s="14"/>
      <c r="U11" s="14" t="s">
        <v>129</v>
      </c>
      <c r="V11" s="14"/>
      <c r="W11" s="14" t="s">
        <v>129</v>
      </c>
      <c r="X11" s="14"/>
    </row>
    <row r="12" spans="1:24">
      <c r="A12" s="15"/>
      <c r="B12" t="s">
        <v>19</v>
      </c>
      <c r="C12" s="14" t="s">
        <v>100</v>
      </c>
      <c r="D12" s="14"/>
      <c r="E12" s="14" t="s">
        <v>130</v>
      </c>
      <c r="F12" s="14"/>
      <c r="G12" s="14" t="s">
        <v>131</v>
      </c>
      <c r="H12" s="14"/>
      <c r="I12" s="14" t="s">
        <v>132</v>
      </c>
      <c r="J12" s="14"/>
      <c r="K12" s="14" t="s">
        <v>133</v>
      </c>
      <c r="L12" s="14"/>
      <c r="M12" s="14" t="s">
        <v>134</v>
      </c>
      <c r="N12" s="14"/>
      <c r="O12" s="14" t="s">
        <v>135</v>
      </c>
      <c r="P12" s="14"/>
      <c r="Q12" s="14" t="s">
        <v>136</v>
      </c>
      <c r="R12" s="14"/>
      <c r="S12" s="14" t="s">
        <v>137</v>
      </c>
      <c r="T12" s="14"/>
      <c r="U12" s="14"/>
      <c r="V12" s="14"/>
      <c r="W12" s="14"/>
      <c r="X12" s="14"/>
    </row>
    <row r="13" spans="1:24">
      <c r="A13" s="15"/>
      <c r="B13" t="s">
        <v>37</v>
      </c>
      <c r="C13" s="14" t="s">
        <v>100</v>
      </c>
      <c r="D13" s="14"/>
      <c r="E13" s="14" t="s">
        <v>138</v>
      </c>
      <c r="F13" s="14"/>
      <c r="G13" s="14" t="s">
        <v>139</v>
      </c>
      <c r="H13" s="14"/>
      <c r="I13" s="14" t="s">
        <v>140</v>
      </c>
      <c r="J13" s="14"/>
      <c r="K13" s="14" t="s">
        <v>141</v>
      </c>
      <c r="L13" s="14"/>
      <c r="M13" s="14" t="s">
        <v>107</v>
      </c>
      <c r="N13" s="14"/>
      <c r="O13" s="14" t="s">
        <v>142</v>
      </c>
      <c r="P13" s="14"/>
      <c r="Q13" s="14" t="s">
        <v>143</v>
      </c>
      <c r="R13" s="14"/>
      <c r="S13" s="14" t="s">
        <v>144</v>
      </c>
      <c r="T13" s="14"/>
      <c r="U13" s="14" t="s">
        <v>145</v>
      </c>
      <c r="V13" s="14"/>
      <c r="W13" s="14" t="s">
        <v>146</v>
      </c>
      <c r="X13" s="14"/>
    </row>
    <row r="14" spans="1:24">
      <c r="A14" s="15"/>
      <c r="B14" t="s">
        <v>57</v>
      </c>
      <c r="C14" s="14" t="s">
        <v>147</v>
      </c>
      <c r="D14" s="14"/>
      <c r="E14" s="14" t="s">
        <v>148</v>
      </c>
      <c r="F14" s="14"/>
      <c r="G14" s="14" t="s">
        <v>149</v>
      </c>
      <c r="H14" s="14"/>
      <c r="I14" s="14" t="s">
        <v>150</v>
      </c>
      <c r="J14" s="14"/>
      <c r="K14" s="14" t="s">
        <v>106</v>
      </c>
      <c r="L14" s="14"/>
      <c r="M14" s="14" t="s">
        <v>121</v>
      </c>
      <c r="N14" s="14"/>
      <c r="O14" s="14" t="s">
        <v>151</v>
      </c>
      <c r="P14" s="14"/>
      <c r="Q14" s="14" t="s">
        <v>152</v>
      </c>
      <c r="R14" s="14"/>
      <c r="S14" s="14" t="s">
        <v>153</v>
      </c>
      <c r="T14" s="14"/>
      <c r="U14" s="14" t="s">
        <v>154</v>
      </c>
      <c r="V14" s="14"/>
      <c r="W14" s="14" t="s">
        <v>155</v>
      </c>
      <c r="X14" s="14"/>
    </row>
    <row r="15" spans="1:24">
      <c r="A15" s="15" t="s">
        <v>156</v>
      </c>
      <c r="B15" t="s">
        <v>16</v>
      </c>
      <c r="C15" s="14" t="s">
        <v>80</v>
      </c>
      <c r="D15" s="14"/>
      <c r="E15" s="14" t="s">
        <v>80</v>
      </c>
      <c r="F15" s="14"/>
      <c r="G15" s="14" t="s">
        <v>80</v>
      </c>
      <c r="H15" s="14"/>
      <c r="I15" s="14" t="s">
        <v>80</v>
      </c>
      <c r="J15" s="14"/>
      <c r="K15" s="14" t="s">
        <v>80</v>
      </c>
      <c r="L15" s="14"/>
      <c r="M15" s="14" t="s">
        <v>80</v>
      </c>
      <c r="N15" s="14"/>
      <c r="O15" s="14" t="s">
        <v>80</v>
      </c>
      <c r="P15" s="14"/>
      <c r="Q15" s="14" t="s">
        <v>80</v>
      </c>
      <c r="R15" s="14"/>
      <c r="S15" s="14" t="s">
        <v>80</v>
      </c>
      <c r="T15" s="14"/>
      <c r="U15" s="14" t="s">
        <v>80</v>
      </c>
      <c r="V15" s="14"/>
      <c r="W15" s="14" t="s">
        <v>80</v>
      </c>
      <c r="X15" s="14"/>
    </row>
    <row r="16" spans="1:24">
      <c r="A16" s="15"/>
      <c r="B16" t="s">
        <v>19</v>
      </c>
      <c r="C16" s="14" t="s">
        <v>157</v>
      </c>
      <c r="D16" s="14"/>
      <c r="E16" s="14" t="s">
        <v>58</v>
      </c>
      <c r="F16" s="14"/>
      <c r="G16" s="14" t="s">
        <v>158</v>
      </c>
      <c r="H16" s="14"/>
      <c r="I16" s="14" t="s">
        <v>21</v>
      </c>
      <c r="J16" s="14"/>
      <c r="K16" s="14" t="s">
        <v>135</v>
      </c>
      <c r="L16" s="14"/>
      <c r="M16" s="14" t="s">
        <v>23</v>
      </c>
      <c r="N16" s="14"/>
      <c r="O16" s="14" t="s">
        <v>159</v>
      </c>
      <c r="P16" s="14"/>
      <c r="Q16" s="14" t="s">
        <v>28</v>
      </c>
      <c r="R16" s="14"/>
      <c r="S16" s="14" t="s">
        <v>160</v>
      </c>
      <c r="T16" s="14"/>
      <c r="U16" s="14"/>
      <c r="V16" s="14"/>
      <c r="W16" s="14"/>
      <c r="X16" s="14"/>
    </row>
    <row r="17" spans="1:24">
      <c r="A17" s="15"/>
      <c r="B17" t="s">
        <v>37</v>
      </c>
      <c r="C17" s="14" t="s">
        <v>20</v>
      </c>
      <c r="D17" s="14"/>
      <c r="E17" s="14" t="s">
        <v>102</v>
      </c>
      <c r="F17" s="14"/>
      <c r="G17" s="14" t="s">
        <v>39</v>
      </c>
      <c r="H17" s="14"/>
      <c r="I17" s="14" t="s">
        <v>106</v>
      </c>
      <c r="J17" s="14"/>
      <c r="K17" s="14" t="s">
        <v>41</v>
      </c>
      <c r="L17" s="14"/>
      <c r="M17" s="14" t="s">
        <v>109</v>
      </c>
      <c r="N17" s="14"/>
      <c r="O17" s="14" t="s">
        <v>43</v>
      </c>
      <c r="P17" s="14"/>
      <c r="Q17" s="14" t="s">
        <v>42</v>
      </c>
      <c r="R17" s="14"/>
      <c r="S17" s="14" t="s">
        <v>45</v>
      </c>
      <c r="T17" s="14"/>
      <c r="U17" s="14" t="s">
        <v>161</v>
      </c>
      <c r="V17" s="14"/>
      <c r="W17" s="14" t="s">
        <v>47</v>
      </c>
      <c r="X17" s="14"/>
    </row>
    <row r="18" spans="1:24">
      <c r="A18" s="15"/>
      <c r="B18" t="s">
        <v>57</v>
      </c>
      <c r="C18" s="14" t="s">
        <v>20</v>
      </c>
      <c r="D18" s="14"/>
      <c r="E18" s="14" t="s">
        <v>117</v>
      </c>
      <c r="F18" s="14"/>
      <c r="G18" s="14" t="s">
        <v>61</v>
      </c>
      <c r="H18" s="14"/>
      <c r="I18" s="14" t="s">
        <v>126</v>
      </c>
      <c r="J18" s="14"/>
      <c r="K18" s="14" t="s">
        <v>63</v>
      </c>
      <c r="L18" s="14"/>
      <c r="M18" s="14" t="s">
        <v>143</v>
      </c>
      <c r="N18" s="14"/>
      <c r="O18" s="14" t="s">
        <v>65</v>
      </c>
      <c r="P18" s="14"/>
      <c r="Q18" s="14" t="s">
        <v>64</v>
      </c>
      <c r="R18" s="14"/>
      <c r="S18" s="14" t="s">
        <v>67</v>
      </c>
      <c r="T18" s="14"/>
      <c r="U18" s="14" t="s">
        <v>162</v>
      </c>
      <c r="V18" s="14"/>
      <c r="W18" s="14" t="s">
        <v>69</v>
      </c>
      <c r="X18" s="14"/>
    </row>
    <row r="19" spans="1:24">
      <c r="A19" s="15" t="s">
        <v>163</v>
      </c>
      <c r="B19" t="s">
        <v>16</v>
      </c>
      <c r="C19" s="13" t="s">
        <v>80</v>
      </c>
      <c r="D19" s="13" t="s">
        <v>164</v>
      </c>
      <c r="E19" s="13" t="s">
        <v>80</v>
      </c>
      <c r="F19" s="13" t="s">
        <v>164</v>
      </c>
      <c r="G19" s="13" t="s">
        <v>80</v>
      </c>
      <c r="H19" s="13" t="s">
        <v>164</v>
      </c>
      <c r="I19" s="13" t="s">
        <v>80</v>
      </c>
      <c r="J19" s="13" t="s">
        <v>164</v>
      </c>
      <c r="K19" s="13" t="s">
        <v>80</v>
      </c>
      <c r="L19" s="13" t="s">
        <v>164</v>
      </c>
      <c r="M19" s="13" t="s">
        <v>80</v>
      </c>
      <c r="N19" s="13" t="s">
        <v>164</v>
      </c>
      <c r="O19" s="13" t="s">
        <v>80</v>
      </c>
      <c r="P19" s="13" t="s">
        <v>164</v>
      </c>
      <c r="Q19" s="13" t="s">
        <v>80</v>
      </c>
      <c r="R19" s="13" t="s">
        <v>164</v>
      </c>
      <c r="S19" s="13" t="s">
        <v>80</v>
      </c>
      <c r="T19" s="13" t="s">
        <v>164</v>
      </c>
      <c r="U19" s="13" t="s">
        <v>80</v>
      </c>
      <c r="V19" s="13" t="s">
        <v>164</v>
      </c>
      <c r="W19" s="13" t="s">
        <v>80</v>
      </c>
      <c r="X19" s="13" t="s">
        <v>164</v>
      </c>
    </row>
    <row r="20" spans="1:24">
      <c r="A20" s="15"/>
      <c r="B20" t="s">
        <v>19</v>
      </c>
      <c r="C20" s="13" t="s">
        <v>165</v>
      </c>
      <c r="D20" s="13" t="s">
        <v>83</v>
      </c>
      <c r="E20" s="13" t="s">
        <v>166</v>
      </c>
      <c r="F20" s="13" t="s">
        <v>58</v>
      </c>
      <c r="G20" s="13" t="s">
        <v>86</v>
      </c>
      <c r="H20" s="13" t="s">
        <v>21</v>
      </c>
      <c r="I20" s="13" t="s">
        <v>167</v>
      </c>
      <c r="J20" s="13" t="s">
        <v>168</v>
      </c>
      <c r="K20" s="13" t="s">
        <v>169</v>
      </c>
      <c r="L20" s="13" t="s">
        <v>159</v>
      </c>
      <c r="M20" s="13" t="s">
        <v>92</v>
      </c>
      <c r="N20" s="13" t="s">
        <v>160</v>
      </c>
      <c r="O20" s="13" t="s">
        <v>170</v>
      </c>
      <c r="P20" s="13" t="s">
        <v>171</v>
      </c>
      <c r="Q20" s="13" t="s">
        <v>172</v>
      </c>
      <c r="R20" s="13" t="s">
        <v>173</v>
      </c>
      <c r="S20" s="13" t="s">
        <v>133</v>
      </c>
      <c r="T20" s="13" t="s">
        <v>31</v>
      </c>
    </row>
    <row r="21" spans="1:24">
      <c r="A21" s="15"/>
      <c r="B21" t="s">
        <v>37</v>
      </c>
      <c r="C21" s="13" t="s">
        <v>100</v>
      </c>
      <c r="D21" s="13" t="s">
        <v>20</v>
      </c>
      <c r="E21" s="13" t="s">
        <v>20</v>
      </c>
      <c r="F21" s="13" t="s">
        <v>105</v>
      </c>
      <c r="G21" s="13" t="s">
        <v>101</v>
      </c>
      <c r="H21" s="13" t="s">
        <v>110</v>
      </c>
      <c r="I21" s="13" t="s">
        <v>103</v>
      </c>
      <c r="J21" s="13" t="s">
        <v>41</v>
      </c>
      <c r="K21" s="13" t="s">
        <v>102</v>
      </c>
      <c r="L21" s="13" t="s">
        <v>174</v>
      </c>
      <c r="M21" s="13" t="s">
        <v>105</v>
      </c>
      <c r="N21" s="13" t="s">
        <v>127</v>
      </c>
      <c r="O21" s="13" t="s">
        <v>104</v>
      </c>
      <c r="P21" s="13" t="s">
        <v>45</v>
      </c>
      <c r="Q21" s="13" t="s">
        <v>39</v>
      </c>
      <c r="R21" s="13" t="s">
        <v>44</v>
      </c>
      <c r="S21" s="13" t="s">
        <v>38</v>
      </c>
      <c r="T21" s="13" t="s">
        <v>175</v>
      </c>
      <c r="U21" s="13" t="s">
        <v>110</v>
      </c>
      <c r="V21" s="13" t="s">
        <v>49</v>
      </c>
      <c r="W21" s="13" t="s">
        <v>106</v>
      </c>
      <c r="X21" s="13" t="s">
        <v>176</v>
      </c>
    </row>
    <row r="22" spans="1:24">
      <c r="A22" s="15"/>
      <c r="B22" t="s">
        <v>57</v>
      </c>
      <c r="C22" s="13" t="s">
        <v>100</v>
      </c>
      <c r="D22" s="13" t="s">
        <v>20</v>
      </c>
      <c r="E22" s="13" t="s">
        <v>20</v>
      </c>
      <c r="F22" s="13" t="s">
        <v>119</v>
      </c>
      <c r="G22" s="13" t="s">
        <v>113</v>
      </c>
      <c r="H22" s="13" t="s">
        <v>124</v>
      </c>
      <c r="I22" s="13" t="s">
        <v>115</v>
      </c>
      <c r="J22" s="13" t="s">
        <v>63</v>
      </c>
      <c r="K22" s="13" t="s">
        <v>114</v>
      </c>
      <c r="L22" s="13" t="s">
        <v>177</v>
      </c>
      <c r="M22" s="13" t="s">
        <v>119</v>
      </c>
      <c r="N22" s="13" t="s">
        <v>178</v>
      </c>
      <c r="O22" s="13" t="s">
        <v>116</v>
      </c>
      <c r="P22" s="13" t="s">
        <v>67</v>
      </c>
      <c r="Q22" s="13" t="s">
        <v>61</v>
      </c>
      <c r="R22" s="13" t="s">
        <v>66</v>
      </c>
      <c r="S22" s="13" t="s">
        <v>118</v>
      </c>
      <c r="T22" s="13" t="s">
        <v>179</v>
      </c>
      <c r="U22" s="13" t="s">
        <v>124</v>
      </c>
      <c r="V22" s="13" t="s">
        <v>71</v>
      </c>
      <c r="W22" s="13" t="s">
        <v>120</v>
      </c>
      <c r="X22" s="13" t="s">
        <v>48</v>
      </c>
    </row>
    <row r="23" spans="1:24">
      <c r="A23" s="15" t="s">
        <v>180</v>
      </c>
      <c r="B23" t="s">
        <v>16</v>
      </c>
      <c r="C23" s="13" t="s">
        <v>80</v>
      </c>
      <c r="D23" s="13" t="s">
        <v>181</v>
      </c>
      <c r="E23" s="13" t="s">
        <v>80</v>
      </c>
      <c r="F23" s="13" t="s">
        <v>181</v>
      </c>
      <c r="G23" s="13" t="s">
        <v>80</v>
      </c>
      <c r="H23" s="13" t="s">
        <v>181</v>
      </c>
      <c r="I23" s="13" t="s">
        <v>80</v>
      </c>
      <c r="J23" s="13" t="s">
        <v>181</v>
      </c>
      <c r="K23" s="13" t="s">
        <v>80</v>
      </c>
      <c r="L23" s="13" t="s">
        <v>181</v>
      </c>
      <c r="M23" s="13" t="s">
        <v>80</v>
      </c>
      <c r="N23" s="13" t="s">
        <v>181</v>
      </c>
      <c r="O23" s="13" t="s">
        <v>80</v>
      </c>
      <c r="P23" s="13" t="s">
        <v>181</v>
      </c>
      <c r="Q23" s="13" t="s">
        <v>80</v>
      </c>
      <c r="R23" s="13" t="s">
        <v>181</v>
      </c>
      <c r="S23" s="13" t="s">
        <v>80</v>
      </c>
      <c r="T23" s="13" t="s">
        <v>181</v>
      </c>
      <c r="U23" s="13" t="s">
        <v>80</v>
      </c>
      <c r="V23" s="13" t="s">
        <v>181</v>
      </c>
      <c r="W23" s="13" t="s">
        <v>80</v>
      </c>
      <c r="X23" s="13" t="s">
        <v>181</v>
      </c>
    </row>
    <row r="24" spans="1:24">
      <c r="A24" s="15"/>
      <c r="B24" t="s">
        <v>19</v>
      </c>
      <c r="C24" s="13" t="s">
        <v>182</v>
      </c>
      <c r="D24" s="13" t="s">
        <v>183</v>
      </c>
      <c r="E24" s="13" t="s">
        <v>184</v>
      </c>
      <c r="F24" s="13" t="s">
        <v>185</v>
      </c>
      <c r="G24" s="13" t="s">
        <v>86</v>
      </c>
      <c r="H24" s="13" t="s">
        <v>186</v>
      </c>
      <c r="I24" s="13" t="s">
        <v>187</v>
      </c>
      <c r="J24" s="13" t="s">
        <v>138</v>
      </c>
      <c r="K24" s="13" t="s">
        <v>90</v>
      </c>
      <c r="L24" s="13" t="s">
        <v>115</v>
      </c>
      <c r="M24" s="13" t="s">
        <v>188</v>
      </c>
      <c r="N24" s="13" t="s">
        <v>189</v>
      </c>
      <c r="O24" s="13" t="s">
        <v>190</v>
      </c>
      <c r="P24" s="13" t="s">
        <v>191</v>
      </c>
      <c r="Q24" s="13" t="s">
        <v>192</v>
      </c>
      <c r="R24" s="13" t="s">
        <v>193</v>
      </c>
      <c r="S24" s="13" t="s">
        <v>158</v>
      </c>
      <c r="T24" s="13" t="s">
        <v>119</v>
      </c>
    </row>
    <row r="25" spans="1:24">
      <c r="A25" s="15"/>
      <c r="B25" t="s">
        <v>37</v>
      </c>
      <c r="C25" s="13" t="s">
        <v>100</v>
      </c>
      <c r="D25" s="13" t="s">
        <v>100</v>
      </c>
      <c r="E25" s="13" t="s">
        <v>20</v>
      </c>
      <c r="F25" s="13" t="s">
        <v>194</v>
      </c>
      <c r="G25" s="13" t="s">
        <v>101</v>
      </c>
      <c r="H25" s="13" t="s">
        <v>195</v>
      </c>
      <c r="I25" s="13" t="s">
        <v>103</v>
      </c>
      <c r="J25" s="13" t="s">
        <v>196</v>
      </c>
      <c r="K25" s="13" t="s">
        <v>102</v>
      </c>
      <c r="L25" s="13" t="s">
        <v>138</v>
      </c>
      <c r="M25" s="13" t="s">
        <v>105</v>
      </c>
      <c r="N25" s="13" t="s">
        <v>103</v>
      </c>
      <c r="O25" s="13" t="s">
        <v>104</v>
      </c>
      <c r="P25" s="13" t="s">
        <v>197</v>
      </c>
      <c r="Q25" s="13" t="s">
        <v>39</v>
      </c>
      <c r="R25" s="13" t="s">
        <v>117</v>
      </c>
      <c r="S25" s="13" t="s">
        <v>38</v>
      </c>
      <c r="T25" s="13" t="s">
        <v>139</v>
      </c>
      <c r="U25" s="13" t="s">
        <v>110</v>
      </c>
      <c r="V25" s="13" t="s">
        <v>198</v>
      </c>
      <c r="W25" s="13" t="s">
        <v>106</v>
      </c>
      <c r="X25" s="13" t="s">
        <v>104</v>
      </c>
    </row>
    <row r="26" spans="1:24">
      <c r="A26" s="15"/>
      <c r="B26" t="s">
        <v>57</v>
      </c>
      <c r="C26" s="13" t="s">
        <v>100</v>
      </c>
      <c r="D26" s="13" t="s">
        <v>100</v>
      </c>
      <c r="E26" s="13" t="s">
        <v>20</v>
      </c>
      <c r="F26" s="13" t="s">
        <v>194</v>
      </c>
      <c r="G26" s="13" t="s">
        <v>101</v>
      </c>
      <c r="H26" s="13" t="s">
        <v>195</v>
      </c>
      <c r="I26" s="13" t="s">
        <v>115</v>
      </c>
      <c r="J26" s="13" t="s">
        <v>196</v>
      </c>
      <c r="K26" s="13" t="s">
        <v>117</v>
      </c>
      <c r="L26" s="13" t="s">
        <v>138</v>
      </c>
      <c r="M26" s="13" t="s">
        <v>119</v>
      </c>
      <c r="N26" s="13" t="s">
        <v>115</v>
      </c>
      <c r="O26" s="13" t="s">
        <v>116</v>
      </c>
      <c r="P26" s="13" t="s">
        <v>199</v>
      </c>
      <c r="Q26" s="13" t="s">
        <v>61</v>
      </c>
      <c r="R26" s="13" t="s">
        <v>191</v>
      </c>
      <c r="S26" s="13" t="s">
        <v>60</v>
      </c>
      <c r="T26" s="13" t="s">
        <v>105</v>
      </c>
      <c r="U26" s="13" t="s">
        <v>200</v>
      </c>
      <c r="V26" s="13" t="s">
        <v>201</v>
      </c>
      <c r="W26" s="13" t="s">
        <v>126</v>
      </c>
      <c r="X26" s="13" t="s">
        <v>202</v>
      </c>
    </row>
  </sheetData>
  <mergeCells count="105">
    <mergeCell ref="U18:V18"/>
    <mergeCell ref="W18:X18"/>
    <mergeCell ref="A3:A6"/>
    <mergeCell ref="A7:A10"/>
    <mergeCell ref="A11:A14"/>
    <mergeCell ref="A15:A18"/>
    <mergeCell ref="A19:A22"/>
    <mergeCell ref="A23:A26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6:V16"/>
    <mergeCell ref="W16:X16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4:V14"/>
    <mergeCell ref="W14:X14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2:V12"/>
    <mergeCell ref="W12:X12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:V1"/>
    <mergeCell ref="W1:X1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C1:D1"/>
    <mergeCell ref="E1:F1"/>
    <mergeCell ref="G1:H1"/>
    <mergeCell ref="I1:J1"/>
    <mergeCell ref="K1:L1"/>
    <mergeCell ref="M1:N1"/>
    <mergeCell ref="O1:P1"/>
    <mergeCell ref="Q1:R1"/>
    <mergeCell ref="S1:T1"/>
  </mergeCells>
  <phoneticPr fontId="6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9"/>
  <sheetViews>
    <sheetView workbookViewId="0">
      <selection activeCell="E18" sqref="E18"/>
    </sheetView>
  </sheetViews>
  <sheetFormatPr defaultColWidth="9" defaultRowHeight="13.5"/>
  <cols>
    <col min="2" max="2" width="13.875" style="6" customWidth="1"/>
    <col min="3" max="3" width="10.5" style="6" customWidth="1"/>
    <col min="4" max="4" width="9.5" style="6" customWidth="1"/>
    <col min="5" max="5" width="11.625" style="6" customWidth="1"/>
    <col min="18" max="18" width="9.5" customWidth="1"/>
  </cols>
  <sheetData>
    <row r="1" spans="1:5">
      <c r="B1" s="16" t="s">
        <v>203</v>
      </c>
      <c r="C1" s="16"/>
      <c r="D1" s="16"/>
      <c r="E1" s="16"/>
    </row>
    <row r="2" spans="1:5" s="2" customFormat="1">
      <c r="A2" s="2" t="s">
        <v>204</v>
      </c>
      <c r="B2" s="6" t="s">
        <v>205</v>
      </c>
      <c r="C2" s="6" t="s">
        <v>206</v>
      </c>
      <c r="D2" s="6" t="s">
        <v>207</v>
      </c>
      <c r="E2" s="6" t="s">
        <v>208</v>
      </c>
    </row>
    <row r="3" spans="1:5" s="3" customFormat="1">
      <c r="A3" s="7" t="s">
        <v>18</v>
      </c>
      <c r="B3" s="6">
        <v>0.8</v>
      </c>
      <c r="C3" s="6">
        <v>0.18</v>
      </c>
      <c r="D3" s="6">
        <v>1.9E-2</v>
      </c>
      <c r="E3" s="6">
        <v>1E-3</v>
      </c>
    </row>
    <row r="4" spans="1:5" s="2" customFormat="1">
      <c r="A4" s="8" t="s">
        <v>129</v>
      </c>
      <c r="B4" s="6">
        <v>0.8</v>
      </c>
      <c r="C4" s="6">
        <v>0.18</v>
      </c>
      <c r="D4" s="6">
        <v>1.9E-2</v>
      </c>
      <c r="E4" s="6">
        <v>1E-3</v>
      </c>
    </row>
    <row r="5" spans="1:5" s="2" customFormat="1">
      <c r="A5" s="8" t="s">
        <v>81</v>
      </c>
      <c r="B5" s="6">
        <v>0.8</v>
      </c>
      <c r="C5" s="6">
        <v>0.18</v>
      </c>
      <c r="D5" s="6">
        <v>1.9E-2</v>
      </c>
      <c r="E5" s="6">
        <v>1E-3</v>
      </c>
    </row>
    <row r="6" spans="1:5" s="2" customFormat="1">
      <c r="A6" s="8" t="s">
        <v>17</v>
      </c>
      <c r="B6" s="6">
        <v>0.8</v>
      </c>
      <c r="C6" s="6">
        <v>0.18</v>
      </c>
      <c r="D6" s="6">
        <v>1.9E-2</v>
      </c>
      <c r="E6" s="6">
        <v>1E-3</v>
      </c>
    </row>
    <row r="7" spans="1:5" s="2" customFormat="1">
      <c r="A7" s="8" t="s">
        <v>209</v>
      </c>
      <c r="B7" s="6">
        <v>0.8</v>
      </c>
      <c r="C7" s="6">
        <v>0.18</v>
      </c>
      <c r="D7" s="6">
        <v>1.9E-2</v>
      </c>
      <c r="E7" s="6">
        <v>1E-3</v>
      </c>
    </row>
    <row r="8" spans="1:5" s="2" customFormat="1">
      <c r="A8" s="8" t="s">
        <v>80</v>
      </c>
      <c r="B8" s="6">
        <v>0.8</v>
      </c>
      <c r="C8" s="6">
        <v>0.18</v>
      </c>
      <c r="D8" s="6">
        <v>1.9E-2</v>
      </c>
      <c r="E8" s="6">
        <v>1E-3</v>
      </c>
    </row>
    <row r="9" spans="1:5" s="2" customFormat="1">
      <c r="A9" s="8" t="s">
        <v>210</v>
      </c>
      <c r="B9" s="6">
        <v>0.8</v>
      </c>
      <c r="C9" s="6">
        <v>0.18</v>
      </c>
      <c r="D9" s="6">
        <v>1.9E-2</v>
      </c>
      <c r="E9" s="6">
        <v>1E-3</v>
      </c>
    </row>
    <row r="10" spans="1:5" s="2" customFormat="1">
      <c r="A10" s="8" t="s">
        <v>164</v>
      </c>
      <c r="B10" s="6">
        <v>0.8</v>
      </c>
      <c r="C10" s="6">
        <v>0.18</v>
      </c>
      <c r="D10" s="6">
        <v>1.9E-2</v>
      </c>
      <c r="E10" s="6">
        <v>1E-3</v>
      </c>
    </row>
    <row r="11" spans="1:5" s="2" customFormat="1">
      <c r="A11" s="8" t="s">
        <v>211</v>
      </c>
      <c r="B11" s="6">
        <v>0.8</v>
      </c>
      <c r="C11" s="6">
        <v>0.18</v>
      </c>
      <c r="D11" s="6">
        <v>1.9E-2</v>
      </c>
      <c r="E11" s="6">
        <v>1E-3</v>
      </c>
    </row>
    <row r="12" spans="1:5" s="2" customFormat="1">
      <c r="A12" s="8" t="s">
        <v>181</v>
      </c>
      <c r="B12" s="6">
        <v>0.8</v>
      </c>
      <c r="C12" s="6">
        <v>0.18</v>
      </c>
      <c r="D12" s="6">
        <v>1.9E-2</v>
      </c>
      <c r="E12" s="6">
        <v>1E-3</v>
      </c>
    </row>
    <row r="13" spans="1:5" s="2" customFormat="1">
      <c r="A13" s="8" t="s">
        <v>212</v>
      </c>
      <c r="B13" s="6">
        <v>0.8</v>
      </c>
      <c r="C13" s="6">
        <v>0.18</v>
      </c>
      <c r="D13" s="6">
        <v>1.9E-2</v>
      </c>
      <c r="E13" s="6">
        <v>1E-3</v>
      </c>
    </row>
    <row r="14" spans="1:5" s="2" customFormat="1">
      <c r="A14" s="8" t="s">
        <v>213</v>
      </c>
      <c r="B14" s="6">
        <v>0.8</v>
      </c>
      <c r="C14" s="6">
        <v>0.18</v>
      </c>
      <c r="D14" s="6">
        <v>1.9E-2</v>
      </c>
      <c r="E14" s="6">
        <v>1E-3</v>
      </c>
    </row>
    <row r="15" spans="1:5" s="2" customFormat="1">
      <c r="A15" s="8" t="s">
        <v>214</v>
      </c>
      <c r="B15" s="6">
        <v>0.8</v>
      </c>
      <c r="C15" s="6">
        <v>0.18</v>
      </c>
      <c r="D15" s="6">
        <v>1.9E-2</v>
      </c>
      <c r="E15" s="6">
        <v>1E-3</v>
      </c>
    </row>
    <row r="16" spans="1:5" s="4" customFormat="1">
      <c r="B16" s="9" t="s">
        <v>215</v>
      </c>
      <c r="C16" s="9" t="s">
        <v>216</v>
      </c>
      <c r="D16" s="9" t="s">
        <v>217</v>
      </c>
      <c r="E16" s="9" t="s">
        <v>218</v>
      </c>
    </row>
    <row r="17" spans="1:5" s="5" customFormat="1">
      <c r="A17" s="4" t="s">
        <v>219</v>
      </c>
      <c r="B17" s="10" t="s">
        <v>220</v>
      </c>
      <c r="C17" s="10" t="s">
        <v>221</v>
      </c>
      <c r="D17" s="6">
        <v>1.9E-2</v>
      </c>
      <c r="E17" s="6">
        <v>1E-3</v>
      </c>
    </row>
    <row r="18" spans="1:5" s="5" customFormat="1">
      <c r="A18" s="4"/>
      <c r="B18" s="10" t="s">
        <v>222</v>
      </c>
      <c r="C18" s="10" t="s">
        <v>223</v>
      </c>
      <c r="D18" s="10" t="s">
        <v>224</v>
      </c>
      <c r="E18" s="10" t="s">
        <v>225</v>
      </c>
    </row>
    <row r="19" spans="1:5" s="5" customFormat="1">
      <c r="A19" s="4" t="s">
        <v>226</v>
      </c>
      <c r="B19" s="10" t="s">
        <v>220</v>
      </c>
      <c r="C19" s="10" t="s">
        <v>221</v>
      </c>
      <c r="D19" s="6">
        <v>1.9E-2</v>
      </c>
      <c r="E19" s="6">
        <v>1E-3</v>
      </c>
    </row>
    <row r="20" spans="1:5" s="5" customFormat="1">
      <c r="A20" s="11"/>
      <c r="B20" s="6" t="s">
        <v>215</v>
      </c>
      <c r="C20" s="6" t="s">
        <v>227</v>
      </c>
      <c r="D20" s="6" t="s">
        <v>228</v>
      </c>
      <c r="E20" s="6" t="s">
        <v>229</v>
      </c>
    </row>
    <row r="21" spans="1:5" s="2" customFormat="1">
      <c r="A21" s="12" t="s">
        <v>230</v>
      </c>
      <c r="B21" s="6">
        <v>0.8</v>
      </c>
      <c r="C21" s="6">
        <v>0.18</v>
      </c>
      <c r="D21" s="6">
        <v>1.9E-2</v>
      </c>
      <c r="E21" s="6">
        <v>1E-3</v>
      </c>
    </row>
    <row r="22" spans="1:5" s="2" customFormat="1">
      <c r="A22" s="12" t="s">
        <v>231</v>
      </c>
      <c r="B22" s="6">
        <v>0.8</v>
      </c>
      <c r="C22" s="6">
        <v>0.18</v>
      </c>
      <c r="D22" s="6">
        <v>1.9E-2</v>
      </c>
      <c r="E22" s="6">
        <v>1E-3</v>
      </c>
    </row>
    <row r="23" spans="1:5" s="2" customFormat="1">
      <c r="A23" s="12" t="s">
        <v>232</v>
      </c>
      <c r="B23" s="6">
        <v>0.8</v>
      </c>
      <c r="C23" s="6">
        <v>0.18</v>
      </c>
      <c r="D23" s="6">
        <v>1.9E-2</v>
      </c>
      <c r="E23" s="6">
        <v>1E-3</v>
      </c>
    </row>
    <row r="24" spans="1:5" s="2" customFormat="1">
      <c r="A24" s="12" t="s">
        <v>233</v>
      </c>
      <c r="B24" s="6">
        <v>0.8</v>
      </c>
      <c r="C24" s="6">
        <v>0.18</v>
      </c>
      <c r="D24" s="6">
        <v>1.9E-2</v>
      </c>
      <c r="E24" s="6">
        <v>1E-3</v>
      </c>
    </row>
    <row r="25" spans="1:5" s="2" customFormat="1">
      <c r="A25" s="12" t="s">
        <v>234</v>
      </c>
      <c r="B25" s="6">
        <v>0.8</v>
      </c>
      <c r="C25" s="6">
        <v>0.18</v>
      </c>
      <c r="D25" s="6">
        <v>1.9E-2</v>
      </c>
      <c r="E25" s="6">
        <v>1E-3</v>
      </c>
    </row>
    <row r="26" spans="1:5" s="2" customFormat="1">
      <c r="A26" t="s">
        <v>235</v>
      </c>
      <c r="B26" s="6">
        <v>0.8</v>
      </c>
      <c r="C26" s="6">
        <v>0.18</v>
      </c>
      <c r="D26" s="6">
        <v>1.9E-2</v>
      </c>
      <c r="E26" s="6">
        <v>1E-3</v>
      </c>
    </row>
    <row r="27" spans="1:5" s="2" customFormat="1">
      <c r="A27" t="s">
        <v>236</v>
      </c>
      <c r="B27" s="6">
        <v>0.8</v>
      </c>
      <c r="C27" s="6">
        <v>0.18</v>
      </c>
      <c r="D27" s="6">
        <v>1.9E-2</v>
      </c>
      <c r="E27" s="6">
        <v>1E-3</v>
      </c>
    </row>
    <row r="28" spans="1:5" s="2" customFormat="1">
      <c r="A28" t="s">
        <v>237</v>
      </c>
      <c r="B28" s="6">
        <v>0.8</v>
      </c>
      <c r="C28" s="6">
        <v>0.18</v>
      </c>
      <c r="D28" s="6">
        <v>1.9E-2</v>
      </c>
      <c r="E28" s="6">
        <v>1E-3</v>
      </c>
    </row>
    <row r="29" spans="1:5" s="2" customFormat="1">
      <c r="A29" t="s">
        <v>238</v>
      </c>
      <c r="B29" s="6">
        <v>0.8</v>
      </c>
      <c r="C29" s="6">
        <v>0.18</v>
      </c>
      <c r="D29" s="6">
        <v>1.9E-2</v>
      </c>
      <c r="E29" s="6">
        <v>1E-3</v>
      </c>
    </row>
    <row r="30" spans="1:5" s="2" customFormat="1">
      <c r="A30" t="s">
        <v>239</v>
      </c>
      <c r="B30" s="6">
        <v>0.8</v>
      </c>
      <c r="C30" s="6">
        <v>0.18</v>
      </c>
      <c r="D30" s="6">
        <v>1.9E-2</v>
      </c>
      <c r="E30" s="6">
        <v>1E-3</v>
      </c>
    </row>
    <row r="31" spans="1:5" s="2" customFormat="1">
      <c r="A31" s="12" t="s">
        <v>80</v>
      </c>
      <c r="B31" s="6">
        <v>0.8</v>
      </c>
      <c r="C31" s="6">
        <v>0.18</v>
      </c>
      <c r="D31" s="6">
        <v>1.9E-2</v>
      </c>
      <c r="E31" s="6">
        <v>1E-3</v>
      </c>
    </row>
    <row r="32" spans="1:5" s="2" customFormat="1">
      <c r="A32" s="12" t="s">
        <v>240</v>
      </c>
      <c r="B32" s="6">
        <v>0.8</v>
      </c>
      <c r="C32" s="6">
        <v>0.18</v>
      </c>
      <c r="D32" s="6">
        <v>1.9E-2</v>
      </c>
      <c r="E32" s="6">
        <v>1E-3</v>
      </c>
    </row>
    <row r="33" spans="1:10" s="2" customFormat="1">
      <c r="A33" s="12" t="s">
        <v>241</v>
      </c>
      <c r="B33" s="6">
        <v>0.8</v>
      </c>
      <c r="C33" s="6">
        <v>0.18</v>
      </c>
      <c r="D33" s="6">
        <v>1.9E-2</v>
      </c>
      <c r="E33" s="6">
        <v>1E-3</v>
      </c>
    </row>
    <row r="35" spans="1:10">
      <c r="A35" s="17" t="s">
        <v>242</v>
      </c>
      <c r="B35" s="17"/>
      <c r="C35" s="17"/>
      <c r="D35" s="17"/>
      <c r="E35" s="17"/>
      <c r="F35" s="17"/>
      <c r="G35" s="17"/>
      <c r="H35" s="17"/>
      <c r="I35" s="17"/>
      <c r="J35" s="17"/>
    </row>
    <row r="36" spans="1:10">
      <c r="A36" s="17" t="s">
        <v>243</v>
      </c>
      <c r="B36" s="17"/>
      <c r="C36" s="17"/>
      <c r="D36" s="17"/>
      <c r="E36" s="17"/>
      <c r="F36" s="17"/>
      <c r="G36" s="17"/>
      <c r="H36" s="17"/>
      <c r="I36" s="17"/>
      <c r="J36" s="17"/>
    </row>
    <row r="37" spans="1:10">
      <c r="A37" t="s">
        <v>244</v>
      </c>
    </row>
    <row r="39" spans="1:10">
      <c r="A39" t="s">
        <v>245</v>
      </c>
    </row>
  </sheetData>
  <mergeCells count="3">
    <mergeCell ref="B1:E1"/>
    <mergeCell ref="A35:J35"/>
    <mergeCell ref="A36:J36"/>
  </mergeCells>
  <phoneticPr fontId="6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I16" sqref="I16"/>
    </sheetView>
  </sheetViews>
  <sheetFormatPr defaultColWidth="9" defaultRowHeight="13.5"/>
  <cols>
    <col min="9" max="9" width="11.625" customWidth="1"/>
  </cols>
  <sheetData>
    <row r="1" spans="1:9">
      <c r="A1">
        <v>1</v>
      </c>
      <c r="B1">
        <v>1</v>
      </c>
      <c r="C1">
        <v>2</v>
      </c>
      <c r="D1">
        <v>3</v>
      </c>
      <c r="E1">
        <v>4</v>
      </c>
      <c r="F1">
        <v>5</v>
      </c>
      <c r="H1">
        <f>2^(A1-1)</f>
        <v>1</v>
      </c>
      <c r="I1">
        <f>H1*100000</f>
        <v>100000</v>
      </c>
    </row>
    <row r="2" spans="1:9">
      <c r="A2">
        <v>2</v>
      </c>
      <c r="B2">
        <v>2</v>
      </c>
      <c r="H2">
        <f>2^(A2-1)</f>
        <v>2</v>
      </c>
      <c r="I2">
        <f t="shared" ref="I2" si="0">H2*100000</f>
        <v>200000</v>
      </c>
    </row>
    <row r="3" spans="1:9">
      <c r="A3">
        <v>3</v>
      </c>
      <c r="B3">
        <v>4</v>
      </c>
      <c r="C3">
        <v>2</v>
      </c>
      <c r="H3">
        <f t="shared" ref="H3" si="1">2^(A3-1)</f>
        <v>4</v>
      </c>
      <c r="I3">
        <f t="shared" ref="I3:I15" si="2">H3*100000</f>
        <v>400000</v>
      </c>
    </row>
    <row r="4" spans="1:9">
      <c r="A4">
        <v>4</v>
      </c>
      <c r="B4">
        <v>8</v>
      </c>
      <c r="D4">
        <v>2</v>
      </c>
      <c r="H4">
        <f t="shared" ref="H4:H15" si="3">2^(A4-1)</f>
        <v>8</v>
      </c>
      <c r="I4">
        <f t="shared" si="2"/>
        <v>800000</v>
      </c>
    </row>
    <row r="5" spans="1:9">
      <c r="A5">
        <v>5</v>
      </c>
      <c r="B5">
        <v>16</v>
      </c>
      <c r="E5">
        <v>2</v>
      </c>
      <c r="H5">
        <f t="shared" si="3"/>
        <v>16</v>
      </c>
      <c r="I5">
        <f t="shared" si="2"/>
        <v>1600000</v>
      </c>
    </row>
    <row r="6" spans="1:9">
      <c r="A6">
        <v>6</v>
      </c>
      <c r="B6">
        <v>32</v>
      </c>
      <c r="F6">
        <v>2</v>
      </c>
      <c r="H6">
        <f t="shared" si="3"/>
        <v>32</v>
      </c>
      <c r="I6">
        <f t="shared" si="2"/>
        <v>3200000</v>
      </c>
    </row>
    <row r="7" spans="1:9">
      <c r="A7">
        <v>7</v>
      </c>
      <c r="H7">
        <f t="shared" si="3"/>
        <v>64</v>
      </c>
      <c r="I7">
        <f t="shared" si="2"/>
        <v>6400000</v>
      </c>
    </row>
    <row r="8" spans="1:9">
      <c r="A8">
        <v>8</v>
      </c>
      <c r="H8">
        <f t="shared" si="3"/>
        <v>128</v>
      </c>
      <c r="I8">
        <f t="shared" si="2"/>
        <v>12800000</v>
      </c>
    </row>
    <row r="9" spans="1:9">
      <c r="A9">
        <v>9</v>
      </c>
      <c r="H9">
        <f t="shared" si="3"/>
        <v>256</v>
      </c>
      <c r="I9">
        <f t="shared" si="2"/>
        <v>25600000</v>
      </c>
    </row>
    <row r="10" spans="1:9">
      <c r="A10">
        <v>10</v>
      </c>
      <c r="H10">
        <f t="shared" si="3"/>
        <v>512</v>
      </c>
      <c r="I10">
        <f t="shared" si="2"/>
        <v>51200000</v>
      </c>
    </row>
    <row r="11" spans="1:9">
      <c r="A11">
        <v>11</v>
      </c>
      <c r="H11">
        <f t="shared" si="3"/>
        <v>1024</v>
      </c>
      <c r="I11">
        <f t="shared" si="2"/>
        <v>102400000</v>
      </c>
    </row>
    <row r="12" spans="1:9">
      <c r="A12">
        <v>12</v>
      </c>
      <c r="H12">
        <f t="shared" si="3"/>
        <v>2048</v>
      </c>
      <c r="I12">
        <f t="shared" si="2"/>
        <v>204800000</v>
      </c>
    </row>
    <row r="13" spans="1:9">
      <c r="A13">
        <v>13</v>
      </c>
      <c r="H13">
        <f t="shared" si="3"/>
        <v>4096</v>
      </c>
      <c r="I13">
        <f t="shared" si="2"/>
        <v>409600000</v>
      </c>
    </row>
    <row r="14" spans="1:9">
      <c r="A14">
        <v>14</v>
      </c>
      <c r="H14">
        <f t="shared" si="3"/>
        <v>8192</v>
      </c>
      <c r="I14">
        <f t="shared" si="2"/>
        <v>819200000</v>
      </c>
    </row>
    <row r="15" spans="1:9">
      <c r="A15">
        <v>15</v>
      </c>
      <c r="H15">
        <f t="shared" si="3"/>
        <v>16384</v>
      </c>
      <c r="I15">
        <f t="shared" si="2"/>
        <v>1638400000</v>
      </c>
    </row>
  </sheetData>
  <phoneticPr fontId="6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A6" sqref="A6:D9"/>
    </sheetView>
  </sheetViews>
  <sheetFormatPr defaultColWidth="9" defaultRowHeight="13.5"/>
  <sheetData>
    <row r="1" spans="1:4">
      <c r="A1">
        <f>17*15</f>
        <v>255</v>
      </c>
    </row>
    <row r="2" spans="1:4">
      <c r="A2">
        <f>2^1</f>
        <v>2</v>
      </c>
    </row>
    <row r="3" spans="1:4">
      <c r="A3">
        <f>2^2</f>
        <v>4</v>
      </c>
    </row>
    <row r="4" spans="1:4">
      <c r="A4">
        <f>2^3</f>
        <v>8</v>
      </c>
    </row>
    <row r="5" spans="1:4">
      <c r="A5">
        <f>2^4</f>
        <v>16</v>
      </c>
    </row>
    <row r="6" spans="1:4">
      <c r="A6">
        <f>2^5</f>
        <v>32</v>
      </c>
      <c r="C6" t="s">
        <v>246</v>
      </c>
      <c r="D6">
        <v>50000</v>
      </c>
    </row>
    <row r="7" spans="1:4">
      <c r="A7">
        <f>2^6</f>
        <v>64</v>
      </c>
      <c r="C7" t="s">
        <v>247</v>
      </c>
      <c r="D7">
        <v>50000</v>
      </c>
    </row>
    <row r="8" spans="1:4">
      <c r="A8">
        <f>2^7</f>
        <v>128</v>
      </c>
      <c r="C8" t="s">
        <v>248</v>
      </c>
      <c r="D8">
        <v>200</v>
      </c>
    </row>
    <row r="9" spans="1:4">
      <c r="A9">
        <f>2^8</f>
        <v>256</v>
      </c>
      <c r="C9" t="s">
        <v>249</v>
      </c>
      <c r="D9" t="s">
        <v>250</v>
      </c>
    </row>
  </sheetData>
  <phoneticPr fontId="6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16" sqref="D16"/>
    </sheetView>
  </sheetViews>
  <sheetFormatPr defaultColWidth="9" defaultRowHeight="13.5"/>
  <sheetData>
    <row r="1" spans="1:4" ht="15">
      <c r="A1" s="1">
        <v>6</v>
      </c>
      <c r="B1" s="1">
        <v>1</v>
      </c>
      <c r="C1" s="1">
        <v>1000</v>
      </c>
      <c r="D1">
        <f>A1*B1*500+C1</f>
        <v>4000</v>
      </c>
    </row>
    <row r="2" spans="1:4" ht="15">
      <c r="A2" s="1">
        <v>6</v>
      </c>
      <c r="B2" s="1">
        <v>2</v>
      </c>
      <c r="C2" s="1">
        <v>1000</v>
      </c>
      <c r="D2">
        <f t="shared" ref="D2" si="0">A2*B2*500+C2</f>
        <v>7000</v>
      </c>
    </row>
    <row r="3" spans="1:4" ht="15">
      <c r="A3" s="1">
        <v>6</v>
      </c>
      <c r="B3" s="1">
        <v>3</v>
      </c>
      <c r="C3" s="1">
        <v>1000</v>
      </c>
      <c r="D3">
        <f t="shared" ref="D3:D9" si="1">A3*B3*500+C3</f>
        <v>10000</v>
      </c>
    </row>
    <row r="4" spans="1:4" ht="15">
      <c r="A4" s="1">
        <v>6</v>
      </c>
      <c r="B4" s="1">
        <v>4</v>
      </c>
      <c r="C4" s="1">
        <v>1000</v>
      </c>
      <c r="D4">
        <f t="shared" si="1"/>
        <v>13000</v>
      </c>
    </row>
    <row r="5" spans="1:4" ht="15">
      <c r="A5" s="1">
        <v>6</v>
      </c>
      <c r="B5" s="1">
        <v>5</v>
      </c>
      <c r="C5" s="1">
        <v>1000</v>
      </c>
      <c r="D5">
        <f t="shared" si="1"/>
        <v>16000</v>
      </c>
    </row>
    <row r="6" spans="1:4" ht="15">
      <c r="A6" s="1">
        <v>6</v>
      </c>
      <c r="B6" s="1">
        <v>6</v>
      </c>
      <c r="C6" s="1">
        <v>1000</v>
      </c>
      <c r="D6">
        <f t="shared" si="1"/>
        <v>19000</v>
      </c>
    </row>
    <row r="7" spans="1:4" ht="15">
      <c r="A7" s="1">
        <v>6</v>
      </c>
      <c r="B7" s="1">
        <v>7</v>
      </c>
      <c r="C7" s="1">
        <v>1000</v>
      </c>
      <c r="D7">
        <f t="shared" si="1"/>
        <v>22000</v>
      </c>
    </row>
    <row r="8" spans="1:4" ht="15">
      <c r="A8" s="1">
        <v>6</v>
      </c>
      <c r="B8" s="1">
        <v>8</v>
      </c>
      <c r="C8" s="1">
        <v>1000</v>
      </c>
      <c r="D8">
        <f t="shared" si="1"/>
        <v>25000</v>
      </c>
    </row>
    <row r="9" spans="1:4" ht="15">
      <c r="A9" s="1">
        <v>6</v>
      </c>
      <c r="B9" s="1">
        <v>9</v>
      </c>
      <c r="C9" s="1">
        <v>1000</v>
      </c>
      <c r="D9">
        <f t="shared" si="1"/>
        <v>28000</v>
      </c>
    </row>
    <row r="10" spans="1:4">
      <c r="D10">
        <f>SUM(D1:D9)</f>
        <v>144000</v>
      </c>
    </row>
    <row r="11" spans="1:4">
      <c r="D11">
        <f>D10/1500</f>
        <v>96</v>
      </c>
    </row>
  </sheetData>
  <phoneticPr fontId="6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装备品质定义</vt:lpstr>
      <vt:lpstr>装备数值定义</vt:lpstr>
      <vt:lpstr>装备附加属性表</vt:lpstr>
      <vt:lpstr>打造</vt:lpstr>
      <vt:lpstr>Sheet5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liwei</dc:creator>
  <cp:lastModifiedBy>liwei</cp:lastModifiedBy>
  <dcterms:created xsi:type="dcterms:W3CDTF">2013-07-30T10:40:52Z</dcterms:created>
  <dcterms:modified xsi:type="dcterms:W3CDTF">2013-09-24T03:45:37Z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2052-9.1.0.4180</vt:lpwstr>
  </property>
</Properties>
</file>