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71B4D625-2552-48D0-A714-EF95AF38063A}" xr6:coauthVersionLast="47" xr6:coauthVersionMax="47" xr10:uidLastSave="{00000000-0000-0000-0000-000000000000}"/>
  <bookViews>
    <workbookView xWindow="5430" yWindow="3225" windowWidth="18330" windowHeight="12165" xr2:uid="{00000000-000D-0000-FFFF-FFFF00000000}"/>
  </bookViews>
  <sheets>
    <sheet name="大中項目" sheetId="1" r:id="rId1"/>
    <sheet name="DTAC01" sheetId="6" r:id="rId2"/>
    <sheet name="DTAC02" sheetId="10" r:id="rId3"/>
    <sheet name="DTAC03" sheetId="11" r:id="rId4"/>
    <sheet name="DTAC04" sheetId="9" r:id="rId5"/>
    <sheet name="DTAC05" sheetId="12" r:id="rId6"/>
    <sheet name="DTAC06" sheetId="13" r:id="rId7"/>
    <sheet name="DTAC07" sheetId="14" r:id="rId8"/>
  </sheets>
  <definedNames>
    <definedName name="_xlnm.Print_Titles" localSheetId="1">DTAC01!$1:$8</definedName>
    <definedName name="_xlnm.Print_Titles" localSheetId="2">DTAC02!$1:$8</definedName>
    <definedName name="_xlnm.Print_Titles" localSheetId="3">DTAC03!$1:$8</definedName>
    <definedName name="_xlnm.Print_Titles" localSheetId="4">DTAC04!$1:$8</definedName>
    <definedName name="_xlnm.Print_Titles" localSheetId="5">DTAC05!$1:$8</definedName>
    <definedName name="_xlnm.Print_Titles" localSheetId="6">DTAC06!$1:$8</definedName>
    <definedName name="_xlnm.Print_Titles" localSheetId="7">DTAC07!$1:$8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4" l="1"/>
  <c r="C2" i="14" s="1"/>
  <c r="D3" i="14"/>
  <c r="E2" i="14" a="1"/>
  <c r="E2" i="14" s="1"/>
  <c r="E3" i="14" s="1"/>
  <c r="D2" i="14"/>
  <c r="D3" i="13"/>
  <c r="E2" i="13" a="1"/>
  <c r="E2" i="13" s="1"/>
  <c r="E3" i="13" s="1"/>
  <c r="D2" i="13"/>
  <c r="B9" i="12"/>
  <c r="C2" i="12" s="1"/>
  <c r="D3" i="12"/>
  <c r="E2" i="12" a="1"/>
  <c r="E2" i="12" s="1"/>
  <c r="E3" i="12" s="1"/>
  <c r="D2" i="12"/>
  <c r="B9" i="11"/>
  <c r="C2" i="11" s="1"/>
  <c r="D3" i="11"/>
  <c r="E2" i="11" a="1"/>
  <c r="E2" i="11" s="1"/>
  <c r="E3" i="11" s="1"/>
  <c r="D2" i="11"/>
  <c r="B9" i="10"/>
  <c r="D3" i="10"/>
  <c r="E2" i="10" a="1"/>
  <c r="E2" i="10" s="1"/>
  <c r="E3" i="10" s="1"/>
  <c r="D2" i="10"/>
  <c r="D3" i="9"/>
  <c r="E2" i="9" a="1"/>
  <c r="E2" i="9" s="1"/>
  <c r="E3" i="9" s="1"/>
  <c r="D2" i="9"/>
  <c r="E2" i="6" a="1"/>
  <c r="E2" i="6" s="1"/>
  <c r="E3" i="6" s="1"/>
  <c r="A7" i="1"/>
  <c r="C7" i="1" s="1"/>
  <c r="B9" i="13"/>
  <c r="C2" i="13" l="1"/>
  <c r="C2" i="10"/>
  <c r="A8" i="1"/>
  <c r="A9" i="1"/>
  <c r="A10" i="1"/>
  <c r="A11" i="1"/>
  <c r="A12" i="1"/>
  <c r="C8" i="1" l="1"/>
  <c r="C9" i="1"/>
  <c r="A9" i="9" s="1"/>
  <c r="B9" i="9" s="1"/>
  <c r="C10" i="1"/>
  <c r="C11" i="1"/>
  <c r="C12" i="1"/>
  <c r="A6" i="1"/>
  <c r="B10" i="9"/>
  <c r="C2" i="9" l="1"/>
  <c r="D3" i="6"/>
  <c r="D2" i="6"/>
  <c r="A5" i="1"/>
  <c r="C5" i="1" l="1"/>
  <c r="C6" i="1" l="1"/>
  <c r="B11" i="6" s="1"/>
  <c r="B9" i="6"/>
  <c r="B10" i="6"/>
  <c r="B12" i="6"/>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<sst xmlns="http://schemas.openxmlformats.org/spreadsheetml/2006/main" count="222" uniqueCount="86">
  <si>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</si>
  <si>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</si>
  <si>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</si>
  <si>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</si>
  <si>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</si>
  <si>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</si>
  <si>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</si>
  <si>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</si>
  <si>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</si>
  <si>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</si>
  <si>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</si>
  <si>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</si>
  <si>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</si>
  <si>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</si>
  <si>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</si>
  <si>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</si>
  <si>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</si>
  <si>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</si>
  <si>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</si>
  <si>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</si>
  <si>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</si>
  <si>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</si>
  <si>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</si>
  <si>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DTAC</t>
    <phoneticPr fontId="2"/>
  </si>
  <si>
    <t>データベースアクセス（共通編）</t>
    <phoneticPr fontId="2"/>
  </si>
  <si>
    <t>データソースの設定</t>
    <rPh sb="7" eb="9">
      <t>セッテイ</t>
    </rPh>
    <phoneticPr fontId="2"/>
  </si>
  <si>
    <t>トランザクション管理を有効化するための設定</t>
    <rPh sb="8" eb="10">
      <t>カンリ</t>
    </rPh>
    <rPh sb="11" eb="14">
      <t>ユウコウカ</t>
    </rPh>
    <rPh sb="19" eb="21">
      <t>セッテイ</t>
    </rPh>
    <phoneticPr fontId="2"/>
  </si>
  <si>
    <t>JDBCのDebug用ログの設定</t>
    <rPh sb="10" eb="11">
      <t>ヨウ</t>
    </rPh>
    <rPh sb="14" eb="16">
      <t>セッテイ</t>
    </rPh>
    <phoneticPr fontId="2"/>
  </si>
  <si>
    <t>N+1問題の対策方法</t>
    <rPh sb="3" eb="5">
      <t>モンダイ</t>
    </rPh>
    <rPh sb="6" eb="8">
      <t>タイサク</t>
    </rPh>
    <rPh sb="8" eb="10">
      <t>ホウホウ</t>
    </rPh>
    <phoneticPr fontId="2"/>
  </si>
  <si>
    <t>LIKE検索時のエスケープについて</t>
    <rPh sb="4" eb="6">
      <t>ケンサク</t>
    </rPh>
    <rPh sb="6" eb="7">
      <t>ジ</t>
    </rPh>
    <phoneticPr fontId="2"/>
  </si>
  <si>
    <t>Sequencerについて</t>
    <phoneticPr fontId="2"/>
  </si>
  <si>
    <t>DataSourceを使用する場合の設定について確認</t>
    <rPh sb="11" eb="13">
      <t>シヨウ</t>
    </rPh>
    <rPh sb="15" eb="17">
      <t>バアイ</t>
    </rPh>
    <rPh sb="18" eb="20">
      <t>セッテイ</t>
    </rPh>
    <rPh sb="24" eb="26">
      <t>カクニン</t>
    </rPh>
    <phoneticPr fontId="2"/>
  </si>
  <si>
    <t>MyBatisで出力されるログより、さらに細かい情報を出力されることについて確認</t>
    <rPh sb="27" eb="29">
      <t>シュツリョク</t>
    </rPh>
    <rPh sb="38" eb="40">
      <t>カクニン</t>
    </rPh>
    <phoneticPr fontId="2"/>
  </si>
  <si>
    <t>データベースから取得するレコード数に比例して実行されるSQLの数を減らすことについて確認</t>
    <rPh sb="33" eb="34">
      <t>ヘ</t>
    </rPh>
    <rPh sb="42" eb="44">
      <t>カクニン</t>
    </rPh>
    <phoneticPr fontId="2"/>
  </si>
  <si>
    <t>例外ハンドリングについて</t>
    <phoneticPr fontId="2"/>
  </si>
  <si>
    <t>Spring Frameworkから提供されているデータアクセス例外へ変換することについて確認</t>
    <rPh sb="45" eb="47">
      <t>カクニン</t>
    </rPh>
    <phoneticPr fontId="2"/>
  </si>
  <si>
    <t>複数データソースを使用する場合の設定について確認</t>
    <rPh sb="13" eb="15">
      <t>バアイ</t>
    </rPh>
    <rPh sb="22" eb="24">
      <t>カクニン</t>
    </rPh>
    <phoneticPr fontId="2"/>
  </si>
  <si>
    <t>正常</t>
  </si>
  <si>
    <t xml:space="preserve">アプリケーションサーバで定義したDataSourceを使用する場合、データベースアクセスができることを確認。
</t>
    <rPh sb="12" eb="14">
      <t>テイギ</t>
    </rPh>
    <rPh sb="27" eb="29">
      <t>シヨウ</t>
    </rPh>
    <rPh sb="31" eb="33">
      <t>バアイ</t>
    </rPh>
    <rPh sb="51" eb="53">
      <t>カクニン</t>
    </rPh>
    <phoneticPr fontId="2"/>
  </si>
  <si>
    <t xml:space="preserve">Bean定義したDataSourceを使用する場合、データベースアクセスができることを確認。
</t>
    <rPh sb="4" eb="6">
      <t>テイギ</t>
    </rPh>
    <rPh sb="19" eb="21">
      <t>シヨウ</t>
    </rPh>
    <rPh sb="23" eb="25">
      <t>バアイ</t>
    </rPh>
    <rPh sb="43" eb="45">
      <t>カクニン</t>
    </rPh>
    <phoneticPr fontId="2"/>
  </si>
  <si>
    <t xml:space="preserve">データの分類毎にデータベースやスキーマが分かれている場合、それぞれデータベースアクセスができることを確認。
</t>
    <rPh sb="4" eb="6">
      <t>ブンルイ</t>
    </rPh>
    <rPh sb="6" eb="7">
      <t>ゴト</t>
    </rPh>
    <rPh sb="20" eb="21">
      <t>ワ</t>
    </rPh>
    <rPh sb="26" eb="28">
      <t>バアイ</t>
    </rPh>
    <rPh sb="50" eb="52">
      <t>カクニン</t>
    </rPh>
    <phoneticPr fontId="2"/>
  </si>
  <si>
    <t>サーバーエラー</t>
  </si>
  <si>
    <t xml:space="preserve">JDBC例外が発生した場合に、データアクセス例外へ変換されることを確認。
</t>
    <rPh sb="4" eb="6">
      <t>レイガイ</t>
    </rPh>
    <rPh sb="7" eb="9">
      <t>ハッセイ</t>
    </rPh>
    <rPh sb="11" eb="13">
      <t>バアイ</t>
    </rPh>
    <rPh sb="33" eb="35">
      <t>カクニン</t>
    </rPh>
    <phoneticPr fontId="2"/>
  </si>
  <si>
    <t xml:space="preserve">一意制約違反が発生した場合に、アプリケーションコードでハンドリングできることを確認。
</t>
    <rPh sb="0" eb="2">
      <t>イチイ</t>
    </rPh>
    <rPh sb="2" eb="4">
      <t>セイヤク</t>
    </rPh>
    <rPh sb="4" eb="6">
      <t>イハン</t>
    </rPh>
    <rPh sb="7" eb="9">
      <t>ハッセイ</t>
    </rPh>
    <rPh sb="11" eb="13">
      <t>バアイ</t>
    </rPh>
    <rPh sb="39" eb="41">
      <t>カクニン</t>
    </rPh>
    <phoneticPr fontId="2"/>
  </si>
  <si>
    <t>アプリケーションサーバ毎に設定が異なる為、自動テスト実施するか要確認</t>
    <rPh sb="11" eb="12">
      <t>ゴト</t>
    </rPh>
    <rPh sb="13" eb="15">
      <t>セッテイ</t>
    </rPh>
    <rPh sb="16" eb="17">
      <t>コト</t>
    </rPh>
    <rPh sb="19" eb="20">
      <t>タメ</t>
    </rPh>
    <rPh sb="21" eb="23">
      <t>ジドウ</t>
    </rPh>
    <rPh sb="26" eb="28">
      <t>ジッシ</t>
    </rPh>
    <rPh sb="31" eb="32">
      <t>ヨウ</t>
    </rPh>
    <rPh sb="32" eb="34">
      <t>カクニン</t>
    </rPh>
    <phoneticPr fontId="2"/>
  </si>
  <si>
    <t xml:space="preserve">データソースを複数定義して、静的に使用するデータソースを決めてそれぞれDBアクセスを行う。
</t>
    <rPh sb="14" eb="16">
      <t>セイテキ</t>
    </rPh>
    <rPh sb="17" eb="19">
      <t>シヨウ</t>
    </rPh>
    <rPh sb="28" eb="29">
      <t>キ</t>
    </rPh>
    <rPh sb="42" eb="43">
      <t>オコナ</t>
    </rPh>
    <phoneticPr fontId="2"/>
  </si>
  <si>
    <t xml:space="preserve">データソースを複数定義して、動的に使用するデータソースを決めてそれぞれDBアクセスを行う。
</t>
    <rPh sb="14" eb="15">
      <t>ドウ</t>
    </rPh>
    <phoneticPr fontId="2"/>
  </si>
  <si>
    <t xml:space="preserve">ログイン画面でIDとpasswordを入力してログインを行う。
</t>
    <rPh sb="4" eb="6">
      <t>ガメン</t>
    </rPh>
    <rPh sb="19" eb="21">
      <t>ニュウリョク</t>
    </rPh>
    <rPh sb="28" eb="29">
      <t>オコナ</t>
    </rPh>
    <phoneticPr fontId="2"/>
  </si>
  <si>
    <t xml:space="preserve">メニュー画面に遷移していること。(ログイン認証 = DBアクセスができていること)
</t>
    <rPh sb="4" eb="6">
      <t>ガメン</t>
    </rPh>
    <rPh sb="7" eb="9">
      <t>センイ</t>
    </rPh>
    <rPh sb="21" eb="23">
      <t>ニンショウ</t>
    </rPh>
    <phoneticPr fontId="2"/>
  </si>
  <si>
    <t xml:space="preserve">アプリケーションサーバの設定ファイルにDataSourceの情報を設定すること。
(Tomcatの場合、xxx-context.xml)
xxx-env.xmlに、DataSourceに関する情報を設定すること。
画面構成を「ログイン画面」-&gt;「メニュー画面」にすること。
ログイン認証時、DataSourceのDBから認証データを取得すること。
</t>
    <rPh sb="12" eb="14">
      <t>セッテイ</t>
    </rPh>
    <rPh sb="30" eb="32">
      <t>ジョウホウ</t>
    </rPh>
    <rPh sb="33" eb="35">
      <t>セッテイ</t>
    </rPh>
    <rPh sb="49" eb="51">
      <t>バアイ</t>
    </rPh>
    <rPh sb="94" eb="95">
      <t>カン</t>
    </rPh>
    <rPh sb="97" eb="99">
      <t>ジョウホウ</t>
    </rPh>
    <rPh sb="100" eb="102">
      <t>セッテイ</t>
    </rPh>
    <rPh sb="144" eb="146">
      <t>ニンショウ</t>
    </rPh>
    <rPh sb="146" eb="147">
      <t>ジ</t>
    </rPh>
    <rPh sb="163" eb="165">
      <t>ニンショウ</t>
    </rPh>
    <rPh sb="169" eb="171">
      <t>シュトク</t>
    </rPh>
    <phoneticPr fontId="2"/>
  </si>
  <si>
    <t xml:space="preserve">xxx-env.xmlにDataSourceの設定情報を設定すること。
画面構成を「ログイン画面」-&gt;「メニュー画面」にすること。
ログイン認証時、DataSourceのDBから認証データを取得すること。
</t>
    <rPh sb="23" eb="25">
      <t>セッテイ</t>
    </rPh>
    <rPh sb="25" eb="27">
      <t>ジョウホウ</t>
    </rPh>
    <rPh sb="28" eb="30">
      <t>セッテイ</t>
    </rPh>
    <rPh sb="72" eb="74">
      <t>ニンショウ</t>
    </rPh>
    <rPh sb="74" eb="75">
      <t>ジ</t>
    </rPh>
    <rPh sb="91" eb="93">
      <t>ニンショウ</t>
    </rPh>
    <rPh sb="97" eb="99">
      <t>シュトク</t>
    </rPh>
    <phoneticPr fontId="2"/>
  </si>
  <si>
    <t>Selenium:○</t>
  </si>
  <si>
    <t xml:space="preserve">DataSourceをアプリケーションサーバで定義してDBアクセスを行う。
</t>
    <rPh sb="23" eb="25">
      <t>テイギ</t>
    </rPh>
    <rPh sb="34" eb="35">
      <t>オコナ</t>
    </rPh>
    <phoneticPr fontId="2"/>
  </si>
  <si>
    <t xml:space="preserve">DataSourceをBean定義してDBアクセスを行う。
</t>
    <phoneticPr fontId="2"/>
  </si>
  <si>
    <t xml:space="preserve">ログイン画面でIDとpasswordを入力してログインを行う。
(確認1)
メニュー画面から顧客情報一覧画面に遷移すること。
(確認2)
メニュー画面から請求情報一覧画面に遷移すること。
</t>
    <rPh sb="43" eb="45">
      <t>ガメン</t>
    </rPh>
    <rPh sb="47" eb="49">
      <t>コキャク</t>
    </rPh>
    <rPh sb="49" eb="51">
      <t>ジョウホウ</t>
    </rPh>
    <rPh sb="51" eb="53">
      <t>イチラン</t>
    </rPh>
    <rPh sb="53" eb="55">
      <t>ガメン</t>
    </rPh>
    <rPh sb="56" eb="58">
      <t>センイ</t>
    </rPh>
    <phoneticPr fontId="2"/>
  </si>
  <si>
    <t xml:space="preserve">(確認1)
顧客情報一覧画面に顧客情報の一覧が表示されていること。(スキーマBのデータを取得していること)
(確認2)
顧客情報一覧画面に顧客情報の一覧が表示されていること。(スキーマCのデータを取得していること)
</t>
    <phoneticPr fontId="2"/>
  </si>
  <si>
    <t xml:space="preserve">(確認1)
顧客情報一覧画面に顧客情報の一覧が表示されていること。(スキーマBのデータを取得していること)
(確認2)
請求情報一覧画面に請求情報の一覧が表示されていること。(スキーマCのデータを取得していること)
</t>
    <rPh sb="1" eb="3">
      <t>カクニン</t>
    </rPh>
    <rPh sb="6" eb="8">
      <t>コキャク</t>
    </rPh>
    <rPh sb="8" eb="10">
      <t>ジョウホウ</t>
    </rPh>
    <rPh sb="10" eb="12">
      <t>イチラン</t>
    </rPh>
    <rPh sb="15" eb="17">
      <t>コキャク</t>
    </rPh>
    <rPh sb="17" eb="19">
      <t>ジョウホウ</t>
    </rPh>
    <rPh sb="20" eb="22">
      <t>イチラン</t>
    </rPh>
    <rPh sb="23" eb="25">
      <t>ヒョウジ</t>
    </rPh>
    <rPh sb="44" eb="46">
      <t>シュトク</t>
    </rPh>
    <rPh sb="61" eb="63">
      <t>セイキュウ</t>
    </rPh>
    <phoneticPr fontId="2"/>
  </si>
  <si>
    <t xml:space="preserve">MyBatis3を使用して一意制約違反が発生した場合、MyBatis3でDuplicateKeyExceptionが発生し、Controller内でDuplicateKeyExceptionをcatchすること。
</t>
    <rPh sb="9" eb="11">
      <t>シヨウ</t>
    </rPh>
    <rPh sb="13" eb="15">
      <t>イチイ</t>
    </rPh>
    <rPh sb="15" eb="17">
      <t>セイヤク</t>
    </rPh>
    <rPh sb="17" eb="19">
      <t>イハン</t>
    </rPh>
    <rPh sb="20" eb="22">
      <t>ハッセイ</t>
    </rPh>
    <rPh sb="24" eb="26">
      <t>バアイ</t>
    </rPh>
    <rPh sb="58" eb="60">
      <t>ハッセイ</t>
    </rPh>
    <rPh sb="72" eb="73">
      <t>ナイ</t>
    </rPh>
    <phoneticPr fontId="2"/>
  </si>
  <si>
    <t xml:space="preserve">試験条件詳細【事前条件】について、特に記述が無い限り、以下の項目を実施すること。
【画面構成】
「変更画面」-&gt;「完了画面」にすること。
【DB】
以下のテーブルが存在すること。
user テーブル
・userid  integer型
・name varchar型
・age integer型
・address varchar型
</t>
    <rPh sb="0" eb="2">
      <t>シケン</t>
    </rPh>
    <rPh sb="2" eb="4">
      <t>ジョウケン</t>
    </rPh>
    <rPh sb="4" eb="6">
      <t>ショウサイ</t>
    </rPh>
    <rPh sb="7" eb="9">
      <t>ジゼン</t>
    </rPh>
    <rPh sb="9" eb="11">
      <t>ジョウケン</t>
    </rPh>
    <rPh sb="17" eb="18">
      <t>トク</t>
    </rPh>
    <rPh sb="19" eb="21">
      <t>キジュツ</t>
    </rPh>
    <rPh sb="22" eb="23">
      <t>ナ</t>
    </rPh>
    <rPh sb="24" eb="25">
      <t>カギ</t>
    </rPh>
    <rPh sb="27" eb="29">
      <t>イカ</t>
    </rPh>
    <rPh sb="30" eb="32">
      <t>コウモク</t>
    </rPh>
    <rPh sb="33" eb="35">
      <t>ジッシ</t>
    </rPh>
    <rPh sb="42" eb="44">
      <t>ガメン</t>
    </rPh>
    <rPh sb="44" eb="46">
      <t>コウセイ</t>
    </rPh>
    <rPh sb="49" eb="51">
      <t>ヘンコウ</t>
    </rPh>
    <rPh sb="51" eb="53">
      <t>ガメン</t>
    </rPh>
    <rPh sb="57" eb="59">
      <t>カンリョウ</t>
    </rPh>
    <rPh sb="59" eb="61">
      <t>ガメン</t>
    </rPh>
    <rPh sb="75" eb="77">
      <t>イカ</t>
    </rPh>
    <rPh sb="83" eb="85">
      <t>ソンザイ</t>
    </rPh>
    <phoneticPr fontId="2"/>
  </si>
  <si>
    <t xml:space="preserve">複数データソースは、2つスキーマを作成することで実現すること。
</t>
    <rPh sb="0" eb="2">
      <t>フクスウ</t>
    </rPh>
    <rPh sb="17" eb="19">
      <t>サクセイ</t>
    </rPh>
    <rPh sb="24" eb="26">
      <t>ジツゲン</t>
    </rPh>
    <phoneticPr fontId="2"/>
  </si>
  <si>
    <t xml:space="preserve">xxx-env.xmlに２つDataSourceの設定情報を設定すること。
・スキーマA：ログイン認証　を保持
・スキーマB：顧客情報　を保持
・スキーマC：請求情報　を保持
画面構成を「ログイン画面」-&gt;「メニュー画面」-&gt;「顧客情報一覧画面」 or 「請求情報一覧画面」にすること。
ログイン認証時、スキーマAのDataSourceのDBからデータを取得すること。
顧客情報一覧取得時、スキーマBのDataSourceのDBからデータを取得すること。
請求情報一覧取得時、スキーマCのDataSourceのDBからデータを取得すること。
※TransactionManagerによってDataSourceを切り替えること。
</t>
    <rPh sb="49" eb="51">
      <t>ニンショウ</t>
    </rPh>
    <rPh sb="53" eb="55">
      <t>ホジ</t>
    </rPh>
    <rPh sb="63" eb="65">
      <t>コキャク</t>
    </rPh>
    <rPh sb="65" eb="67">
      <t>ジョウホウ</t>
    </rPh>
    <rPh sb="69" eb="71">
      <t>ホジ</t>
    </rPh>
    <rPh sb="79" eb="81">
      <t>セイキュウ</t>
    </rPh>
    <rPh sb="81" eb="83">
      <t>ジョウホウ</t>
    </rPh>
    <rPh sb="85" eb="87">
      <t>ホジ</t>
    </rPh>
    <rPh sb="115" eb="117">
      <t>コキャク</t>
    </rPh>
    <rPh sb="117" eb="119">
      <t>ジョウホウ</t>
    </rPh>
    <rPh sb="119" eb="121">
      <t>イチラン</t>
    </rPh>
    <rPh sb="121" eb="123">
      <t>ガメン</t>
    </rPh>
    <rPh sb="129" eb="131">
      <t>セイキュウ</t>
    </rPh>
    <rPh sb="131" eb="133">
      <t>ジョウホウ</t>
    </rPh>
    <rPh sb="133" eb="135">
      <t>イチラン</t>
    </rPh>
    <rPh sb="135" eb="137">
      <t>ガメン</t>
    </rPh>
    <rPh sb="188" eb="190">
      <t>コキャク</t>
    </rPh>
    <rPh sb="190" eb="192">
      <t>ジョウホウ</t>
    </rPh>
    <rPh sb="192" eb="194">
      <t>イチラン</t>
    </rPh>
    <rPh sb="232" eb="234">
      <t>セイキュウ</t>
    </rPh>
    <phoneticPr fontId="2"/>
  </si>
  <si>
    <t>総件数</t>
    <rPh sb="0" eb="3">
      <t>ソウケンスウ</t>
    </rPh>
    <phoneticPr fontId="2"/>
  </si>
  <si>
    <t xml:space="preserve">一覧画面を表示するコントローラのメソッドについて、一意制約違反に関する例外をハンドリングするように以下の設定を行う。
Try {
…
} catch (DuplicateKeyException e) {
…
}
上記try～catchの間に一意制約違反を発生するようなクエリを発行する。
エラーログ出力処理を作成すること。
</t>
    <rPh sb="49" eb="51">
      <t>イカ</t>
    </rPh>
    <rPh sb="52" eb="54">
      <t>セッテイ</t>
    </rPh>
    <rPh sb="55" eb="56">
      <t>オコナ</t>
    </rPh>
    <rPh sb="108" eb="110">
      <t>ジョウキ</t>
    </rPh>
    <rPh sb="120" eb="121">
      <t>アイダ</t>
    </rPh>
    <rPh sb="122" eb="124">
      <t>イチイ</t>
    </rPh>
    <rPh sb="124" eb="126">
      <t>セイヤク</t>
    </rPh>
    <rPh sb="126" eb="128">
      <t>イハン</t>
    </rPh>
    <rPh sb="129" eb="131">
      <t>ハッセイ</t>
    </rPh>
    <rPh sb="140" eb="142">
      <t>ハッコウ</t>
    </rPh>
    <rPh sb="152" eb="154">
      <t>シュツリョク</t>
    </rPh>
    <rPh sb="154" eb="156">
      <t>ショリ</t>
    </rPh>
    <phoneticPr fontId="2"/>
  </si>
  <si>
    <t xml:space="preserve">変更画面からエラー画面に遷移すること。
</t>
    <rPh sb="0" eb="2">
      <t>ヘンコウ</t>
    </rPh>
    <rPh sb="2" eb="4">
      <t>ガメン</t>
    </rPh>
    <rPh sb="9" eb="11">
      <t>ガメン</t>
    </rPh>
    <rPh sb="12" eb="14">
      <t>センイ</t>
    </rPh>
    <phoneticPr fontId="2"/>
  </si>
  <si>
    <t xml:space="preserve">ログに(DuplicateKeyExceptionをキャッチした際に出力したログメッセージが出力されること。
</t>
    <rPh sb="32" eb="33">
      <t>サイ</t>
    </rPh>
    <rPh sb="34" eb="36">
      <t>シュツリョク</t>
    </rPh>
    <rPh sb="46" eb="48">
      <t>シュツリョク</t>
    </rPh>
    <phoneticPr fontId="2"/>
  </si>
  <si>
    <t xml:space="preserve">上記try～catchの間にJDBC例外を発生するようなクエリを発行する。(一意制約違反　等)
</t>
    <rPh sb="0" eb="2">
      <t>ジョウキ</t>
    </rPh>
    <rPh sb="12" eb="13">
      <t>アイダ</t>
    </rPh>
    <rPh sb="21" eb="23">
      <t>ハッセイ</t>
    </rPh>
    <rPh sb="32" eb="34">
      <t>ハッコウ</t>
    </rPh>
    <rPh sb="38" eb="40">
      <t>イチイ</t>
    </rPh>
    <rPh sb="40" eb="42">
      <t>セイヤク</t>
    </rPh>
    <rPh sb="42" eb="44">
      <t>イハン</t>
    </rPh>
    <rPh sb="45" eb="46">
      <t>トウ</t>
    </rPh>
    <phoneticPr fontId="2"/>
  </si>
  <si>
    <t xml:space="preserve">MyBatis3を使用してJDBC例外が発生した場合、SQLErrorCodeSQLExceptionTranslatorクラスのメソッドが実行されること。
</t>
    <rPh sb="9" eb="11">
      <t>シヨウ</t>
    </rPh>
    <rPh sb="20" eb="22">
      <t>ハッセイ</t>
    </rPh>
    <rPh sb="24" eb="26">
      <t>バアイ</t>
    </rPh>
    <rPh sb="70" eb="72">
      <t>ジッコウ</t>
    </rPh>
    <phoneticPr fontId="2"/>
  </si>
  <si>
    <t xml:space="preserve">ログにSQLErrorCodeSQLExceptionTranslatorクラスのメソッド実行が出力されること。
</t>
    <rPh sb="45" eb="47">
      <t>ジッコウ</t>
    </rPh>
    <phoneticPr fontId="2"/>
  </si>
  <si>
    <t xml:space="preserve">xxx-env.xmlに２つDataSourceの設定情報を設定すること。
・スキーマA：顧客情報（A用)　を保持
・スキーマB：顧客情報(B用)　を保持
画面構成を「データソース選択画面」-&gt;「顧客情報一覧画面」にすること。
画面でデータソースAを選択した場合、スキーマAのDataSourceのDBからデータを取得すること。
画面でデータソースBを選択した場合、スキーマBのDataSourceのDBからデータを取得すること。
※AbstractRoutingDataSourceを実装することでユーザ毎にDataSourceを切り替えること。
</t>
    <rPh sb="51" eb="52">
      <t>ヨウ</t>
    </rPh>
    <rPh sb="65" eb="67">
      <t>コキャク</t>
    </rPh>
    <rPh sb="71" eb="72">
      <t>ヨウ</t>
    </rPh>
    <rPh sb="91" eb="93">
      <t>センタク</t>
    </rPh>
    <rPh sb="116" eb="118">
      <t>ガメン</t>
    </rPh>
    <rPh sb="127" eb="129">
      <t>センタク</t>
    </rPh>
    <rPh sb="131" eb="133">
      <t>バアイ</t>
    </rPh>
    <rPh sb="247" eb="249">
      <t>ジッソウ</t>
    </rPh>
    <rPh sb="257" eb="258">
      <t>ゴト</t>
    </rPh>
    <rPh sb="270" eb="271">
      <t>キ</t>
    </rPh>
    <rPh sb="272" eb="273">
      <t>カ</t>
    </rPh>
    <phoneticPr fontId="2"/>
  </si>
  <si>
    <t>データソース選択画面にて使用するデータソースを選択し、それに紐づくデータが表示されること</t>
    <rPh sb="12" eb="14">
      <t>シヨウ</t>
    </rPh>
    <rPh sb="23" eb="25">
      <t>センタク</t>
    </rPh>
    <rPh sb="30" eb="31">
      <t>ヒモ</t>
    </rPh>
    <rPh sb="37" eb="39">
      <t>ヒョウジ</t>
    </rPh>
    <phoneticPr fontId="2"/>
  </si>
  <si>
    <t>ガイドラインに記述したら追記する必要あり。現状は試験なし</t>
    <rPh sb="7" eb="9">
      <t>キジュツ</t>
    </rPh>
    <rPh sb="12" eb="14">
      <t>ツイキ</t>
    </rPh>
    <rPh sb="16" eb="18">
      <t>ヒツヨウ</t>
    </rPh>
    <rPh sb="21" eb="23">
      <t>ゲンジョウ</t>
    </rPh>
    <rPh sb="24" eb="26">
      <t>シケン</t>
    </rPh>
    <phoneticPr fontId="2"/>
  </si>
  <si>
    <t xml:space="preserve">時間によって使用するデータベースやスキーマが分かれている場合、それぞれデータベースアクセスができることを確認。
※時間の経過はSeleniumでは実施が難しいので、JodaTimeDateFactoryの切り替えで実現する。
</t>
    <rPh sb="0" eb="2">
      <t>ジカン</t>
    </rPh>
    <rPh sb="6" eb="8">
      <t>シヨウ</t>
    </rPh>
    <rPh sb="22" eb="23">
      <t>ワ</t>
    </rPh>
    <rPh sb="28" eb="30">
      <t>バアイ</t>
    </rPh>
    <rPh sb="52" eb="54">
      <t>カクニン</t>
    </rPh>
    <rPh sb="58" eb="60">
      <t>ジカン</t>
    </rPh>
    <rPh sb="61" eb="63">
      <t>ケイカ</t>
    </rPh>
    <rPh sb="74" eb="76">
      <t>ジッシ</t>
    </rPh>
    <rPh sb="77" eb="78">
      <t>ムズカ</t>
    </rPh>
    <rPh sb="103" eb="104">
      <t>キ</t>
    </rPh>
    <rPh sb="105" eb="106">
      <t>カ</t>
    </rPh>
    <rPh sb="108" eb="110">
      <t>ジツゲン</t>
    </rPh>
    <phoneticPr fontId="2"/>
  </si>
  <si>
    <t>DTAC0101</t>
  </si>
  <si>
    <t>DTAC0102</t>
    <phoneticPr fontId="2"/>
  </si>
  <si>
    <t>DTAC0201</t>
    <phoneticPr fontId="2"/>
  </si>
  <si>
    <t>※DAM30206001, DJPA0105001で確認済み</t>
    <phoneticPr fontId="2"/>
  </si>
  <si>
    <t>論理削除</t>
    <rPh sb="0" eb="2">
      <t>ロンリ</t>
    </rPh>
    <rPh sb="2" eb="4">
      <t>サクジョ</t>
    </rPh>
    <phoneticPr fontId="2"/>
  </si>
  <si>
    <t>複数データソースを使用する場合の設定について確認</t>
    <phoneticPr fontId="2"/>
  </si>
  <si>
    <t>データベースから取得するレコード数に比例して実行されるSQLの数を減らすことについて確認</t>
    <phoneticPr fontId="2"/>
  </si>
  <si>
    <t>DTAC0301</t>
    <phoneticPr fontId="2"/>
  </si>
  <si>
    <t>※データベースアクセスMybatis編で実施の為不要</t>
    <phoneticPr fontId="2"/>
  </si>
  <si>
    <t>※ドメイン層、データベースアクセスMybatis編で実施の為不要</t>
    <phoneticPr fontId="2"/>
  </si>
  <si>
    <t>※共通ライブラリで確認済みの為実施不要</t>
    <phoneticPr fontId="2"/>
  </si>
  <si>
    <t>DTAC0701</t>
    <phoneticPr fontId="2"/>
  </si>
  <si>
    <t>DTAC0601</t>
    <phoneticPr fontId="2"/>
  </si>
  <si>
    <t>DTAC0501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</si>
</sst>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8">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4" borderId="1" xfId="0" applyFill="1" applyBorder="1" applyAlignment="1">
      <alignment horizontal="center" vertical="top"/>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5" borderId="1" xfId="0" applyFill="1" applyBorder="1" applyAlignment="1">
      <alignment horizontal="center" vertical="center"/>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4" borderId="10" xfId="0" applyFill="1" applyBorder="1" applyAlignment="1">
      <alignment horizontal="center" vertical="top"/>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176" fontId="6" fillId="0" borderId="1" xfId="2" applyNumberFormat="1" applyBorder="1" applyAlignment="1">
      <alignment horizontal="center" vertical="top" wrapText="1"/>
    </xf>
    <xf numFmtId="0" fontId="6" fillId="7" borderId="1" xfId="2" applyFill="1" applyBorder="1" applyAlignment="1">
      <alignment horizontal="left" vertical="top" wrapText="1"/>
    </xf>
    <xf numFmtId="49" fontId="6" fillId="7" borderId="1" xfId="2" applyNumberFormat="1" applyFill="1" applyBorder="1" applyAlignment="1">
      <alignment horizontal="left" vertical="top" wrapText="1"/>
    </xf>
    <xf numFmtId="14" fontId="6" fillId="7" borderId="1" xfId="2" applyNumberFormat="1" applyFill="1" applyBorder="1" applyAlignment="1">
      <alignment horizontal="center" vertical="top" wrapText="1"/>
    </xf>
    <xf numFmtId="0" fontId="0" fillId="7" borderId="0" xfId="0" applyFill="1">
      <alignment vertical="center"/>
    </xf>
    <xf numFmtId="0" fontId="0" fillId="0" borderId="1" xfId="0" applyFill="1" applyBorder="1" applyAlignment="1">
      <alignment horizontal="left" vertical="top" wrapText="1"/>
    </xf>
  </cellXfs>
  <cellStyles count="3">
    <cellStyle name="ハイパーリンク" xfId="1" builtinId="8"/>
    <cellStyle name="標準" xfId="0" builtinId="0"/>
    <cellStyle name="標準 2" xfId="2" xr:uid="{00000000-0005-0000-0000-000002000000}"/>
  </cellStyles>
  <dxfs count="11">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
  <sheetViews>
    <sheetView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7.625" customWidth="1"/>
  </cols>
  <sheetData>
    <row r="1" spans="1:4" x14ac:dyDescent="0.15">
      <c r="A1" s="1" t="s">
        <v>0</v>
      </c>
      <c r="B1" s="2" t="s">
        <v>23</v>
      </c>
      <c r="C1" s="24" t="s">
        <v>61</v>
      </c>
    </row>
    <row r="2" spans="1:4" x14ac:dyDescent="0.15">
      <c r="A2" s="3" t="s">
        <v>1</v>
      </c>
      <c r="B2" s="2" t="s">
        <v>24</v>
      </c>
      <c r="C2" s="2" cm="1">
        <f t="array" aca="1" ref="C2" ca="1">SUMPRODUCT(IF(LEFT($A$5:$A$65497, 4)=$B$1, N(INDIRECT($A$5:$A$65497 &amp; "!C2")), 0))</f>
        <v>6</v>
      </c>
    </row>
    <row r="4" spans="1:4" x14ac:dyDescent="0.15">
      <c r="A4" s="4" t="s">
        <v>2</v>
      </c>
      <c r="B4" s="4" t="s">
        <v>3</v>
      </c>
      <c r="C4" s="4" t="s">
        <v>4</v>
      </c>
      <c r="D4" s="4" t="s">
        <v>5</v>
      </c>
    </row>
    <row r="5" spans="1:4" x14ac:dyDescent="0.15">
      <c r="A5" s="22" t="str">
        <f>IF(B5="","",($B$1&amp;TEXT(IF(B5="","",COUNTA($B$5:B5)),"00")))</f>
        <v>DTAC01</v>
      </c>
      <c r="B5" s="20" t="s">
        <v>25</v>
      </c>
      <c r="C5" s="21" t="str">
        <f>IF(B5="",($B$1&amp;TEXT(IF(B5="",COUNTA($B$5:B5),1),"00")),A5)&amp;IF(B5&lt;&gt;"",TEXT(1,"00"),TEXT(IF(A5&lt;&gt;"",1,RIGHT(C4,2)+1),"00"))</f>
        <v>DTAC0101</v>
      </c>
      <c r="D5" s="5" t="s">
        <v>31</v>
      </c>
    </row>
    <row r="6" spans="1:4" x14ac:dyDescent="0.15">
      <c r="A6" s="23" t="str">
        <f>IF(B6="","",($B$1&amp;TEXT(IF(B6="","",COUNTA($B$5:B6)),"00")))</f>
        <v/>
      </c>
      <c r="B6" s="43"/>
      <c r="C6" s="21" t="str">
        <f>IF(B6="",($B$1&amp;TEXT(IF(B6="",COUNTA($B$5:B6),1),"00")),A6)&amp;IF(B6&lt;&gt;"",TEXT(1,"00"),TEXT(IF(A6&lt;&gt;"",1,RIGHT(C5,2)+1),"00"))</f>
        <v>DTAC0102</v>
      </c>
      <c r="D6" s="5" t="s">
        <v>36</v>
      </c>
    </row>
    <row r="7" spans="1:4" x14ac:dyDescent="0.15">
      <c r="A7" s="23" t="str">
        <f>IF(B7="","",($B$1&amp;TEXT(IF(B7="","",COUNTA($B$5:B7)),"00")))</f>
        <v>DTAC02</v>
      </c>
      <c r="B7" s="43" t="s">
        <v>27</v>
      </c>
      <c r="C7" s="21" t="str">
        <f>IF(B7="",($B$1&amp;TEXT(IF(B7="",COUNTA($B$5:B7),1),"00")),A7)&amp;IF(B7&lt;&gt;"",TEXT(1,"00"),TEXT(IF(A7&lt;&gt;"",1,RIGHT(C6,2)+1),"00"))</f>
        <v>DTAC0201</v>
      </c>
      <c r="D7" s="50" t="s">
        <v>32</v>
      </c>
    </row>
    <row r="8" spans="1:4" x14ac:dyDescent="0.15">
      <c r="A8" s="23" t="str">
        <f>IF(B8="","",($B$1&amp;TEXT(IF(B8="","",COUNTA($B$5:B8)),"00")))</f>
        <v>DTAC03</v>
      </c>
      <c r="B8" s="43" t="s">
        <v>28</v>
      </c>
      <c r="C8" s="21" t="str">
        <f>IF(B8="",($B$1&amp;TEXT(IF(B8="",COUNTA($B$5:B8),1),"00")),A8)&amp;IF(B8&lt;&gt;"",TEXT(1,"00"),TEXT(IF(A8&lt;&gt;"",1,RIGHT(C7,2)+1),"00"))</f>
        <v>DTAC0301</v>
      </c>
      <c r="D8" s="50" t="s">
        <v>33</v>
      </c>
    </row>
    <row r="9" spans="1:4" x14ac:dyDescent="0.15">
      <c r="A9" s="23" t="str">
        <f>IF(B9="","",($B$1&amp;TEXT(IF(B9="","",COUNTA($B$5:B9)),"00")))</f>
        <v>DTAC04</v>
      </c>
      <c r="B9" s="43" t="s">
        <v>34</v>
      </c>
      <c r="C9" s="21" t="str">
        <f>IF(B9="",($B$1&amp;TEXT(IF(B9="",COUNTA($B$5:B9),1),"00")),A9)&amp;IF(B9&lt;&gt;"",TEXT(1,"00"),TEXT(IF(A9&lt;&gt;"",1,RIGHT(C8,2)+1),"00"))</f>
        <v>DTAC0401</v>
      </c>
      <c r="D9" s="50" t="s">
        <v>35</v>
      </c>
    </row>
    <row r="10" spans="1:4" x14ac:dyDescent="0.15">
      <c r="A10" s="23" t="str">
        <f>IF(B10="","",($B$1&amp;TEXT(IF(B10="","",COUNTA($B$5:B10)),"00")))</f>
        <v>DTAC05</v>
      </c>
      <c r="B10" s="43" t="s">
        <v>26</v>
      </c>
      <c r="C10" s="21" t="str">
        <f>IF(B10="",($B$1&amp;TEXT(IF(B10="",COUNTA($B$5:B10),1),"00")),A10)&amp;IF(B10&lt;&gt;"",TEXT(1,"00"),TEXT(IF(A10&lt;&gt;"",1,RIGHT(C9,2)+1),"00"))</f>
        <v>DTAC0501</v>
      </c>
      <c r="D10" s="50"/>
    </row>
    <row r="11" spans="1:4" x14ac:dyDescent="0.15">
      <c r="A11" s="23" t="str">
        <f>IF(B11="","",($B$1&amp;TEXT(IF(B11="","",COUNTA($B$5:B11)),"00")))</f>
        <v>DTAC06</v>
      </c>
      <c r="B11" s="43" t="s">
        <v>29</v>
      </c>
      <c r="C11" s="21" t="str">
        <f>IF(B11="",($B$1&amp;TEXT(IF(B11="",COUNTA($B$5:B11),1),"00")),A11)&amp;IF(B11&lt;&gt;"",TEXT(1,"00"),TEXT(IF(A11&lt;&gt;"",1,RIGHT(C10,2)+1),"00"))</f>
        <v>DTAC0601</v>
      </c>
      <c r="D11" s="50"/>
    </row>
    <row r="12" spans="1:4" x14ac:dyDescent="0.15">
      <c r="A12" s="42" t="str">
        <f>IF(B12="","",($B$1&amp;TEXT(IF(B12="","",COUNTA($B$5:B12)),"00")))</f>
        <v>DTAC07</v>
      </c>
      <c r="B12" s="44" t="s">
        <v>30</v>
      </c>
      <c r="C12" s="21" t="str">
        <f>IF(B12="",($B$1&amp;TEXT(IF(B12="",COUNTA($B$5:B12),1),"00")),A12)&amp;IF(B12&lt;&gt;"",TEXT(1,"00"),TEXT(IF(A12&lt;&gt;"",1,RIGHT(C11,2)+1),"00"))</f>
        <v>DTAC0701</v>
      </c>
      <c r="D12" s="50"/>
    </row>
  </sheetData>
  <phoneticPr fontId="2"/>
  <conditionalFormatting sqref="A5:B12">
    <cfRule type="expression" dxfId="10" priority="37">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2"/>
  <sheetViews>
    <sheetView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8" t="s">
        <v>6</v>
      </c>
      <c r="B1" s="29"/>
      <c r="C1" s="6" t="s">
        <v>7</v>
      </c>
      <c r="D1" s="6" t="s">
        <v>8</v>
      </c>
      <c r="E1" s="6" t="s">
        <v>9</v>
      </c>
      <c r="F1" s="6" t="s">
        <v>10</v>
      </c>
      <c r="G1" s="6" t="s">
        <v>11</v>
      </c>
      <c r="H1" s="7" t="s">
        <v>12</v>
      </c>
    </row>
    <row r="2" spans="1:10" x14ac:dyDescent="0.15">
      <c r="A2" s="30" t="s">
        <v>19</v>
      </c>
      <c r="B2" s="31"/>
      <c r="C2" s="34">
        <f ca="1">COUNTIFS($B$9:$B$65495,"&lt;&gt;",$J$9:$J$65495,"&lt;&gt;論理削除")</f>
        <v>4</v>
      </c>
      <c r="D2" s="18" t="str">
        <f>大中項目!B1</f>
        <v>DTAC</v>
      </c>
      <c r="E2" s="18" t="str" cm="1">
        <f t="array" aca="1" ref="E2" ca="1">MID(CELL("filename", A1), FIND("]", CELL("filename", A1)) + 1, 255)</f>
        <v>DTAC01</v>
      </c>
      <c r="F2" s="9"/>
      <c r="G2" s="9"/>
      <c r="H2" s="8"/>
    </row>
    <row r="3" spans="1:10" x14ac:dyDescent="0.15">
      <c r="A3" s="32"/>
      <c r="B3" s="33"/>
      <c r="C3" s="35"/>
      <c r="D3" s="18" t="str">
        <f>大中項目!B2</f>
        <v>データベースアクセス（共通編）</v>
      </c>
      <c r="E3" s="18" t="str">
        <f ca="1">INDEX(大中項目!B:B, MATCH(E2, 大中項目!A:A, 0))</f>
        <v>データソースの設定</v>
      </c>
      <c r="F3" s="9"/>
      <c r="G3" s="9"/>
      <c r="H3" s="9"/>
    </row>
    <row r="4" spans="1:10" x14ac:dyDescent="0.15">
      <c r="A4" s="10"/>
      <c r="B4" s="10"/>
      <c r="C4" s="10"/>
      <c r="D4" s="10"/>
      <c r="E4" s="10"/>
      <c r="F4" s="10"/>
      <c r="G4" s="10"/>
      <c r="H4" s="10"/>
      <c r="I4" s="10"/>
    </row>
    <row r="5" spans="1:10" x14ac:dyDescent="0.15">
      <c r="A5" s="36" t="s">
        <v>13</v>
      </c>
      <c r="B5" s="37"/>
      <c r="C5" s="37"/>
      <c r="D5" s="37"/>
      <c r="E5" s="37"/>
      <c r="F5" s="37"/>
      <c r="G5" s="37"/>
      <c r="H5" s="37"/>
      <c r="I5" s="38"/>
    </row>
    <row r="6" spans="1:10" ht="42" customHeight="1" x14ac:dyDescent="0.15">
      <c r="A6" s="39" t="s">
        <v>59</v>
      </c>
      <c r="B6" s="40"/>
      <c r="C6" s="40"/>
      <c r="D6" s="40"/>
      <c r="E6" s="40"/>
      <c r="F6" s="40"/>
      <c r="G6" s="40"/>
      <c r="H6" s="40"/>
      <c r="I6" s="41"/>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11" t="s">
        <v>72</v>
      </c>
      <c r="B9" s="17">
        <f t="shared" ref="B9:B12" ca="1" si="0">IF(A9&lt;&gt;"",1,INDIRECT(ADDRESS(ROW(B9)-1,COLUMN(B9),4))+1)</f>
        <v>1</v>
      </c>
      <c r="C9" s="12" t="s">
        <v>37</v>
      </c>
      <c r="D9" s="13" t="s">
        <v>38</v>
      </c>
      <c r="E9" s="13" t="s">
        <v>52</v>
      </c>
      <c r="F9" s="13" t="s">
        <v>49</v>
      </c>
      <c r="G9" s="13" t="s">
        <v>47</v>
      </c>
      <c r="H9" s="13" t="s">
        <v>48</v>
      </c>
      <c r="I9" s="14" t="s">
        <v>51</v>
      </c>
      <c r="J9" t="s">
        <v>44</v>
      </c>
    </row>
    <row r="10" spans="1:10" ht="129" customHeight="1" x14ac:dyDescent="0.15">
      <c r="A10" s="15"/>
      <c r="B10" s="17">
        <f t="shared" ca="1" si="0"/>
        <v>2</v>
      </c>
      <c r="C10" s="12" t="s">
        <v>37</v>
      </c>
      <c r="D10" s="13" t="s">
        <v>39</v>
      </c>
      <c r="E10" s="13" t="s">
        <v>53</v>
      </c>
      <c r="F10" s="13" t="s">
        <v>50</v>
      </c>
      <c r="G10" s="13" t="s">
        <v>47</v>
      </c>
      <c r="H10" s="13" t="s">
        <v>48</v>
      </c>
      <c r="I10" s="14" t="s">
        <v>51</v>
      </c>
    </row>
    <row r="11" spans="1:10" ht="297" x14ac:dyDescent="0.15">
      <c r="A11" s="11" t="s">
        <v>73</v>
      </c>
      <c r="B11" s="17">
        <f t="shared" ca="1" si="0"/>
        <v>1</v>
      </c>
      <c r="C11" s="25" t="s">
        <v>37</v>
      </c>
      <c r="D11" s="26" t="s">
        <v>40</v>
      </c>
      <c r="E11" s="26" t="s">
        <v>45</v>
      </c>
      <c r="F11" s="26" t="s">
        <v>60</v>
      </c>
      <c r="G11" s="26" t="s">
        <v>54</v>
      </c>
      <c r="H11" s="26" t="s">
        <v>56</v>
      </c>
      <c r="I11" s="27" t="s">
        <v>51</v>
      </c>
      <c r="J11" t="s">
        <v>70</v>
      </c>
    </row>
    <row r="12" spans="1:10" ht="335.25" customHeight="1" x14ac:dyDescent="0.15">
      <c r="A12" s="16"/>
      <c r="B12" s="19">
        <f t="shared" ca="1" si="0"/>
        <v>2</v>
      </c>
      <c r="C12" s="12" t="s">
        <v>37</v>
      </c>
      <c r="D12" s="13" t="s">
        <v>71</v>
      </c>
      <c r="E12" s="13" t="s">
        <v>46</v>
      </c>
      <c r="F12" s="13" t="s">
        <v>68</v>
      </c>
      <c r="G12" s="13" t="s">
        <v>69</v>
      </c>
      <c r="H12" s="13" t="s">
        <v>55</v>
      </c>
      <c r="I12" s="14" t="s">
        <v>51</v>
      </c>
    </row>
  </sheetData>
  <mergeCells count="5">
    <mergeCell ref="A1:B1"/>
    <mergeCell ref="A2:B3"/>
    <mergeCell ref="C2:C3"/>
    <mergeCell ref="A5:I5"/>
    <mergeCell ref="A6:I6"/>
  </mergeCells>
  <phoneticPr fontId="2"/>
  <conditionalFormatting sqref="A10:B10 A12:B12 B11">
    <cfRule type="expression" dxfId="9" priority="106">
      <formula>A10&lt;&gt;""</formula>
    </cfRule>
  </conditionalFormatting>
  <conditionalFormatting sqref="B9:B12">
    <cfRule type="expression" dxfId="8" priority="16">
      <formula>B9&lt;&gt;""</formula>
    </cfRule>
  </conditionalFormatting>
  <dataValidations count="2">
    <dataValidation type="list" allowBlank="1" showInputMessage="1" showErrorMessage="1" sqref="I9:I12" xr:uid="{00000000-0002-0000-0100-000000000000}">
      <formula1>"Selenium:○,Seleniumu:△,Selenium:×,JUnit:○,JUnit:△,Junit:×,手動実行,机上"</formula1>
    </dataValidation>
    <dataValidation type="list" allowBlank="1" showInputMessage="1" showErrorMessage="1" sqref="C9:C12"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135C-5240-4CAD-A81A-3023848B84C2}">
  <sheetPr>
    <pageSetUpPr fitToPage="1"/>
  </sheetPr>
  <dimension ref="A1:J9"/>
  <sheetViews>
    <sheetView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8" t="s">
        <v>6</v>
      </c>
      <c r="B1" s="29"/>
      <c r="C1" s="6" t="s">
        <v>7</v>
      </c>
      <c r="D1" s="6" t="s">
        <v>8</v>
      </c>
      <c r="E1" s="6" t="s">
        <v>9</v>
      </c>
      <c r="F1" s="6" t="s">
        <v>10</v>
      </c>
      <c r="G1" s="6" t="s">
        <v>11</v>
      </c>
      <c r="H1" s="7" t="s">
        <v>12</v>
      </c>
    </row>
    <row r="2" spans="1:10" x14ac:dyDescent="0.15">
      <c r="A2" s="30" t="s">
        <v>19</v>
      </c>
      <c r="B2" s="31"/>
      <c r="C2" s="34">
        <f ca="1">COUNTIFS($B$9:$B$65492,"&lt;&gt;",$J$9:$J$65492,"&lt;&gt;論理削除")</f>
        <v>0</v>
      </c>
      <c r="D2" s="18" t="str">
        <f>大中項目!B1</f>
        <v>DTAC</v>
      </c>
      <c r="E2" s="18" t="str" cm="1">
        <f t="array" aca="1" ref="E2" ca="1">MID(CELL("filename", A1), FIND("]", CELL("filename", A1)) + 1, 255)</f>
        <v>DTAC02</v>
      </c>
      <c r="F2" s="9"/>
      <c r="G2" s="9"/>
      <c r="H2" s="8"/>
    </row>
    <row r="3" spans="1:10" x14ac:dyDescent="0.15">
      <c r="A3" s="32"/>
      <c r="B3" s="33"/>
      <c r="C3" s="35"/>
      <c r="D3" s="18" t="str">
        <f>大中項目!B2</f>
        <v>データベースアクセス（共通編）</v>
      </c>
      <c r="E3" s="18" t="str">
        <f ca="1">INDEX(大中項目!B:B, MATCH(E2, 大中項目!A:A, 0))</f>
        <v>JDBCのDebug用ログの設定</v>
      </c>
      <c r="F3" s="9"/>
      <c r="G3" s="9"/>
      <c r="H3" s="9"/>
    </row>
    <row r="4" spans="1:10" x14ac:dyDescent="0.15">
      <c r="A4" s="10"/>
      <c r="B4" s="10"/>
      <c r="C4" s="10"/>
      <c r="D4" s="10"/>
      <c r="E4" s="10"/>
      <c r="F4" s="10"/>
      <c r="G4" s="10"/>
      <c r="H4" s="10"/>
      <c r="I4" s="10"/>
    </row>
    <row r="5" spans="1:10" x14ac:dyDescent="0.15">
      <c r="A5" s="36" t="s">
        <v>13</v>
      </c>
      <c r="B5" s="37"/>
      <c r="C5" s="37"/>
      <c r="D5" s="37"/>
      <c r="E5" s="37"/>
      <c r="F5" s="37"/>
      <c r="G5" s="37"/>
      <c r="H5" s="37"/>
      <c r="I5" s="38"/>
    </row>
    <row r="6" spans="1:10" ht="42" customHeight="1" x14ac:dyDescent="0.15">
      <c r="A6" s="39"/>
      <c r="B6" s="40"/>
      <c r="C6" s="40"/>
      <c r="D6" s="40"/>
      <c r="E6" s="40"/>
      <c r="F6" s="40"/>
      <c r="G6" s="40"/>
      <c r="H6" s="40"/>
      <c r="I6" s="41"/>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45" t="s">
        <v>74</v>
      </c>
      <c r="B9" s="19">
        <f t="shared" ref="B9" ca="1" si="0">IF(A9&lt;&gt;"",1,INDIRECT(ADDRESS(ROW(B9)-1,COLUMN(B9),4))+1)</f>
        <v>1</v>
      </c>
      <c r="C9" s="46" t="s">
        <v>37</v>
      </c>
      <c r="D9" s="47" t="s">
        <v>77</v>
      </c>
      <c r="E9" s="47"/>
      <c r="F9" s="47"/>
      <c r="G9" s="47"/>
      <c r="H9" s="47" t="s">
        <v>75</v>
      </c>
      <c r="I9" s="48" t="s">
        <v>51</v>
      </c>
      <c r="J9" s="49" t="s">
        <v>76</v>
      </c>
    </row>
  </sheetData>
  <mergeCells count="5">
    <mergeCell ref="A1:B1"/>
    <mergeCell ref="A2:B3"/>
    <mergeCell ref="C2:C3"/>
    <mergeCell ref="A5:I5"/>
    <mergeCell ref="A6:I6"/>
  </mergeCells>
  <phoneticPr fontId="2"/>
  <conditionalFormatting sqref="B9">
    <cfRule type="expression" dxfId="6" priority="1">
      <formula>B9&lt;&gt;""</formula>
    </cfRule>
  </conditionalFormatting>
  <dataValidations count="2">
    <dataValidation type="list" allowBlank="1" showInputMessage="1" showErrorMessage="1" sqref="C9" xr:uid="{0C449EA2-75E7-46FA-BF8B-B0D3159022FF}">
      <formula1>"正常,クライアントエラー,サーバーエラー"</formula1>
    </dataValidation>
    <dataValidation type="list" allowBlank="1" showInputMessage="1" showErrorMessage="1" sqref="I9" xr:uid="{7D8513CD-48F4-4032-9B0B-F3A98BDC2DCC}">
      <formula1>"Selenium:○,Seleniumu:△,Selenium:×,JUnit:○,JUnit:△,Junit:×,手動実行,机上"</formula1>
    </dataValidation>
  </dataValidations>
  <hyperlinks>
    <hyperlink ref="A2" location="大中項目!A1" display="目次へ" xr:uid="{E55981CB-83FC-458B-B053-EAEAEEA769C3}"/>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2DF03-33A1-4653-92FE-B769C1E0A44D}">
  <sheetPr>
    <pageSetUpPr fitToPage="1"/>
  </sheetPr>
  <dimension ref="A1:J9"/>
  <sheetViews>
    <sheetView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8" t="s">
        <v>6</v>
      </c>
      <c r="B1" s="29"/>
      <c r="C1" s="6" t="s">
        <v>7</v>
      </c>
      <c r="D1" s="6" t="s">
        <v>8</v>
      </c>
      <c r="E1" s="6" t="s">
        <v>9</v>
      </c>
      <c r="F1" s="6" t="s">
        <v>10</v>
      </c>
      <c r="G1" s="6" t="s">
        <v>11</v>
      </c>
      <c r="H1" s="7" t="s">
        <v>12</v>
      </c>
    </row>
    <row r="2" spans="1:10" x14ac:dyDescent="0.15">
      <c r="A2" s="30" t="s">
        <v>19</v>
      </c>
      <c r="B2" s="31"/>
      <c r="C2" s="34">
        <f ca="1">COUNTIFS($B$9:$B$65492,"&lt;&gt;",$J$9:$J$65492,"&lt;&gt;論理削除")</f>
        <v>0</v>
      </c>
      <c r="D2" s="18" t="str">
        <f>大中項目!B1</f>
        <v>DTAC</v>
      </c>
      <c r="E2" s="18" t="str" cm="1">
        <f t="array" aca="1" ref="E2" ca="1">MID(CELL("filename", A1), FIND("]", CELL("filename", A1)) + 1, 255)</f>
        <v>DTAC03</v>
      </c>
      <c r="F2" s="9"/>
      <c r="G2" s="9"/>
      <c r="H2" s="8"/>
    </row>
    <row r="3" spans="1:10" x14ac:dyDescent="0.15">
      <c r="A3" s="32"/>
      <c r="B3" s="33"/>
      <c r="C3" s="35"/>
      <c r="D3" s="18" t="str">
        <f>大中項目!B2</f>
        <v>データベースアクセス（共通編）</v>
      </c>
      <c r="E3" s="18" t="str">
        <f ca="1">INDEX(大中項目!B:B, MATCH(E2, 大中項目!A:A, 0))</f>
        <v>N+1問題の対策方法</v>
      </c>
      <c r="F3" s="9"/>
      <c r="G3" s="9"/>
      <c r="H3" s="9"/>
    </row>
    <row r="4" spans="1:10" x14ac:dyDescent="0.15">
      <c r="A4" s="10"/>
      <c r="B4" s="10"/>
      <c r="C4" s="10"/>
      <c r="D4" s="10"/>
      <c r="E4" s="10"/>
      <c r="F4" s="10"/>
      <c r="G4" s="10"/>
      <c r="H4" s="10"/>
      <c r="I4" s="10"/>
    </row>
    <row r="5" spans="1:10" x14ac:dyDescent="0.15">
      <c r="A5" s="36" t="s">
        <v>13</v>
      </c>
      <c r="B5" s="37"/>
      <c r="C5" s="37"/>
      <c r="D5" s="37"/>
      <c r="E5" s="37"/>
      <c r="F5" s="37"/>
      <c r="G5" s="37"/>
      <c r="H5" s="37"/>
      <c r="I5" s="38"/>
    </row>
    <row r="6" spans="1:10" ht="42" customHeight="1" x14ac:dyDescent="0.15">
      <c r="A6" s="39"/>
      <c r="B6" s="40"/>
      <c r="C6" s="40"/>
      <c r="D6" s="40"/>
      <c r="E6" s="40"/>
      <c r="F6" s="40"/>
      <c r="G6" s="40"/>
      <c r="H6" s="40"/>
      <c r="I6" s="41"/>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45" t="s">
        <v>79</v>
      </c>
      <c r="B9" s="19">
        <f t="shared" ref="B9" ca="1" si="0">IF(A9&lt;&gt;"",1,INDIRECT(ADDRESS(ROW(B9)-1,COLUMN(B9),4))+1)</f>
        <v>1</v>
      </c>
      <c r="C9" s="46" t="s">
        <v>37</v>
      </c>
      <c r="D9" s="47" t="s">
        <v>78</v>
      </c>
      <c r="E9" s="47"/>
      <c r="F9" s="47"/>
      <c r="G9" s="47"/>
      <c r="H9" s="47" t="s">
        <v>80</v>
      </c>
      <c r="I9" s="48" t="s">
        <v>51</v>
      </c>
      <c r="J9" s="49" t="s">
        <v>76</v>
      </c>
    </row>
  </sheetData>
  <mergeCells count="5">
    <mergeCell ref="A1:B1"/>
    <mergeCell ref="A2:B3"/>
    <mergeCell ref="C2:C3"/>
    <mergeCell ref="A5:I5"/>
    <mergeCell ref="A6:I6"/>
  </mergeCells>
  <phoneticPr fontId="2"/>
  <conditionalFormatting sqref="B9">
    <cfRule type="expression" dxfId="3" priority="1">
      <formula>B9&lt;&gt;""</formula>
    </cfRule>
  </conditionalFormatting>
  <dataValidations count="2">
    <dataValidation type="list" allowBlank="1" showInputMessage="1" showErrorMessage="1" sqref="I9" xr:uid="{18D0F343-3A6E-4A53-82E7-732DB7D4ED33}">
      <formula1>"Selenium:○,Seleniumu:△,Selenium:×,JUnit:○,JUnit:△,Junit:×,手動実行,机上"</formula1>
    </dataValidation>
    <dataValidation type="list" allowBlank="1" showInputMessage="1" showErrorMessage="1" sqref="C9" xr:uid="{90133578-EE19-49DB-B976-46B688925F57}">
      <formula1>"正常,クライアントエラー,サーバーエラー"</formula1>
    </dataValidation>
  </dataValidations>
  <hyperlinks>
    <hyperlink ref="A2" location="大中項目!A1" display="目次へ" xr:uid="{4637A489-FA59-4704-B8BD-054D65F30195}"/>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0"/>
  <sheetViews>
    <sheetView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8" t="s">
        <v>6</v>
      </c>
      <c r="B1" s="29"/>
      <c r="C1" s="6" t="s">
        <v>7</v>
      </c>
      <c r="D1" s="6" t="s">
        <v>8</v>
      </c>
      <c r="E1" s="6" t="s">
        <v>9</v>
      </c>
      <c r="F1" s="6" t="s">
        <v>10</v>
      </c>
      <c r="G1" s="6" t="s">
        <v>11</v>
      </c>
      <c r="H1" s="7" t="s">
        <v>12</v>
      </c>
    </row>
    <row r="2" spans="1:9" x14ac:dyDescent="0.15">
      <c r="A2" s="30" t="s">
        <v>19</v>
      </c>
      <c r="B2" s="31"/>
      <c r="C2" s="34">
        <f ca="1">COUNTIFS($B$9:$B$65495,"&lt;&gt;",$J$9:$J$65495,"&lt;&gt;論理削除")</f>
        <v>2</v>
      </c>
      <c r="D2" s="18" t="str">
        <f>大中項目!B1</f>
        <v>DTAC</v>
      </c>
      <c r="E2" s="18" t="str" cm="1">
        <f t="array" aca="1" ref="E2" ca="1">MID(CELL("filename", A1), FIND("]", CELL("filename", A1)) + 1, 255)</f>
        <v>DTAC04</v>
      </c>
      <c r="F2" s="9"/>
      <c r="G2" s="9"/>
      <c r="H2" s="8"/>
    </row>
    <row r="3" spans="1:9" x14ac:dyDescent="0.15">
      <c r="A3" s="32"/>
      <c r="B3" s="33"/>
      <c r="C3" s="35"/>
      <c r="D3" s="18" t="str">
        <f>大中項目!B2</f>
        <v>データベースアクセス（共通編）</v>
      </c>
      <c r="E3" s="18" t="str">
        <f ca="1">INDEX(大中項目!B:B, MATCH(E2, 大中項目!A:A, 0))</f>
        <v>例外ハンドリングについて</v>
      </c>
      <c r="F3" s="9"/>
      <c r="G3" s="9"/>
      <c r="H3" s="9"/>
    </row>
    <row r="4" spans="1:9" x14ac:dyDescent="0.15">
      <c r="A4" s="10"/>
      <c r="B4" s="10"/>
      <c r="C4" s="10"/>
      <c r="D4" s="10"/>
      <c r="E4" s="10"/>
      <c r="F4" s="10"/>
      <c r="G4" s="10"/>
      <c r="H4" s="10"/>
      <c r="I4" s="10"/>
    </row>
    <row r="5" spans="1:9" x14ac:dyDescent="0.15">
      <c r="A5" s="36" t="s">
        <v>13</v>
      </c>
      <c r="B5" s="37"/>
      <c r="C5" s="37"/>
      <c r="D5" s="37"/>
      <c r="E5" s="37"/>
      <c r="F5" s="37"/>
      <c r="G5" s="37"/>
      <c r="H5" s="37"/>
      <c r="I5" s="38"/>
    </row>
    <row r="6" spans="1:9" ht="166.5" customHeight="1" x14ac:dyDescent="0.15">
      <c r="A6" s="39" t="s">
        <v>58</v>
      </c>
      <c r="B6" s="40"/>
      <c r="C6" s="40"/>
      <c r="D6" s="40"/>
      <c r="E6" s="40"/>
      <c r="F6" s="40"/>
      <c r="G6" s="40"/>
      <c r="H6" s="40"/>
      <c r="I6" s="41"/>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211.5" customHeight="1" x14ac:dyDescent="0.15">
      <c r="A9" s="11" t="str">
        <f>大中項目!C9</f>
        <v>DTAC0401</v>
      </c>
      <c r="B9" s="17">
        <f t="shared" ref="B9:B10" ca="1" si="0">IF(A9&lt;&gt;"",1,INDIRECT(ADDRESS(ROW(B9)-1,COLUMN(B9),4))+1)</f>
        <v>1</v>
      </c>
      <c r="C9" s="12" t="s">
        <v>41</v>
      </c>
      <c r="D9" s="13" t="s">
        <v>42</v>
      </c>
      <c r="E9" s="13" t="s">
        <v>66</v>
      </c>
      <c r="F9" s="13" t="s">
        <v>65</v>
      </c>
      <c r="G9" s="13" t="s">
        <v>63</v>
      </c>
      <c r="H9" s="13" t="s">
        <v>67</v>
      </c>
      <c r="I9" s="14" t="s">
        <v>51</v>
      </c>
    </row>
    <row r="10" spans="1:9" ht="206.25" customHeight="1" x14ac:dyDescent="0.15">
      <c r="A10" s="16"/>
      <c r="B10" s="19">
        <f t="shared" ca="1" si="0"/>
        <v>2</v>
      </c>
      <c r="C10" s="12" t="s">
        <v>41</v>
      </c>
      <c r="D10" s="13" t="s">
        <v>43</v>
      </c>
      <c r="E10" s="13" t="s">
        <v>57</v>
      </c>
      <c r="F10" s="13" t="s">
        <v>62</v>
      </c>
      <c r="G10" s="13" t="s">
        <v>63</v>
      </c>
      <c r="H10" s="13" t="s">
        <v>64</v>
      </c>
      <c r="I10" s="14" t="s">
        <v>51</v>
      </c>
    </row>
  </sheetData>
  <mergeCells count="5">
    <mergeCell ref="A1:B1"/>
    <mergeCell ref="A2:B3"/>
    <mergeCell ref="C2:C3"/>
    <mergeCell ref="A5:I5"/>
    <mergeCell ref="A6:I6"/>
  </mergeCells>
  <phoneticPr fontId="2"/>
  <conditionalFormatting sqref="A10:B10">
    <cfRule type="expression" dxfId="5" priority="35">
      <formula>A10&lt;&gt;""</formula>
    </cfRule>
  </conditionalFormatting>
  <conditionalFormatting sqref="B9:B10">
    <cfRule type="expression" dxfId="4" priority="28">
      <formula>B9&lt;&gt;""</formula>
    </cfRule>
  </conditionalFormatting>
  <dataValidations count="2">
    <dataValidation type="list" allowBlank="1" showInputMessage="1" showErrorMessage="1" sqref="C9:C10" xr:uid="{00000000-0002-0000-0200-000000000000}">
      <formula1>"正常,クライアントエラー,サーバーエラー"</formula1>
    </dataValidation>
    <dataValidation type="list" allowBlank="1" showInputMessage="1" showErrorMessage="1" sqref="I9:I10"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B8719-24B4-488F-BF06-D519F20E5EA0}">
  <sheetPr>
    <pageSetUpPr fitToPage="1"/>
  </sheetPr>
  <dimension ref="A1:J9"/>
  <sheetViews>
    <sheetView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8" t="s">
        <v>6</v>
      </c>
      <c r="B1" s="29"/>
      <c r="C1" s="6" t="s">
        <v>7</v>
      </c>
      <c r="D1" s="6" t="s">
        <v>8</v>
      </c>
      <c r="E1" s="6" t="s">
        <v>9</v>
      </c>
      <c r="F1" s="6" t="s">
        <v>10</v>
      </c>
      <c r="G1" s="6" t="s">
        <v>11</v>
      </c>
      <c r="H1" s="7" t="s">
        <v>12</v>
      </c>
    </row>
    <row r="2" spans="1:10" x14ac:dyDescent="0.15">
      <c r="A2" s="30" t="s">
        <v>19</v>
      </c>
      <c r="B2" s="31"/>
      <c r="C2" s="34">
        <f ca="1">COUNTIFS($B$9:$B$65492,"&lt;&gt;",$J$9:$J$65492,"&lt;&gt;論理削除")</f>
        <v>0</v>
      </c>
      <c r="D2" s="18" t="str">
        <f>大中項目!B1</f>
        <v>DTAC</v>
      </c>
      <c r="E2" s="18" t="str" cm="1">
        <f t="array" aca="1" ref="E2" ca="1">MID(CELL("filename", A1), FIND("]", CELL("filename", A1)) + 1, 255)</f>
        <v>DTAC05</v>
      </c>
      <c r="F2" s="9"/>
      <c r="G2" s="9"/>
      <c r="H2" s="8"/>
    </row>
    <row r="3" spans="1:10" x14ac:dyDescent="0.15">
      <c r="A3" s="32"/>
      <c r="B3" s="33"/>
      <c r="C3" s="35"/>
      <c r="D3" s="18" t="str">
        <f>大中項目!B2</f>
        <v>データベースアクセス（共通編）</v>
      </c>
      <c r="E3" s="18" t="str">
        <f ca="1">INDEX(大中項目!B:B, MATCH(E2, 大中項目!A:A, 0))</f>
        <v>トランザクション管理を有効化するための設定</v>
      </c>
      <c r="F3" s="9"/>
      <c r="G3" s="9"/>
      <c r="H3" s="9"/>
    </row>
    <row r="4" spans="1:10" x14ac:dyDescent="0.15">
      <c r="A4" s="10"/>
      <c r="B4" s="10"/>
      <c r="C4" s="10"/>
      <c r="D4" s="10"/>
      <c r="E4" s="10"/>
      <c r="F4" s="10"/>
      <c r="G4" s="10"/>
      <c r="H4" s="10"/>
      <c r="I4" s="10"/>
    </row>
    <row r="5" spans="1:10" x14ac:dyDescent="0.15">
      <c r="A5" s="36" t="s">
        <v>13</v>
      </c>
      <c r="B5" s="37"/>
      <c r="C5" s="37"/>
      <c r="D5" s="37"/>
      <c r="E5" s="37"/>
      <c r="F5" s="37"/>
      <c r="G5" s="37"/>
      <c r="H5" s="37"/>
      <c r="I5" s="38"/>
    </row>
    <row r="6" spans="1:10" ht="42" customHeight="1" x14ac:dyDescent="0.15">
      <c r="A6" s="39"/>
      <c r="B6" s="40"/>
      <c r="C6" s="40"/>
      <c r="D6" s="40"/>
      <c r="E6" s="40"/>
      <c r="F6" s="40"/>
      <c r="G6" s="40"/>
      <c r="H6" s="40"/>
      <c r="I6" s="41"/>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45" t="s">
        <v>85</v>
      </c>
      <c r="B9" s="19">
        <f t="shared" ref="B9" ca="1" si="0">IF(A9&lt;&gt;"",1,INDIRECT(ADDRESS(ROW(B9)-1,COLUMN(B9),4))+1)</f>
        <v>1</v>
      </c>
      <c r="C9" s="46" t="s">
        <v>37</v>
      </c>
      <c r="D9" s="47"/>
      <c r="E9" s="47"/>
      <c r="F9" s="47"/>
      <c r="G9" s="47"/>
      <c r="H9" s="47" t="s">
        <v>81</v>
      </c>
      <c r="I9" s="48" t="s">
        <v>51</v>
      </c>
      <c r="J9" s="49" t="s">
        <v>76</v>
      </c>
    </row>
  </sheetData>
  <mergeCells count="5">
    <mergeCell ref="A1:B1"/>
    <mergeCell ref="A2:B3"/>
    <mergeCell ref="C2:C3"/>
    <mergeCell ref="A5:I5"/>
    <mergeCell ref="A6:I6"/>
  </mergeCells>
  <phoneticPr fontId="2"/>
  <conditionalFormatting sqref="B9">
    <cfRule type="expression" dxfId="2" priority="1">
      <formula>B9&lt;&gt;""</formula>
    </cfRule>
  </conditionalFormatting>
  <dataValidations count="2">
    <dataValidation type="list" allowBlank="1" showInputMessage="1" showErrorMessage="1" sqref="C9" xr:uid="{2D2C1DEB-7056-443F-9C76-F8B934304922}">
      <formula1>"正常,クライアントエラー,サーバーエラー"</formula1>
    </dataValidation>
    <dataValidation type="list" allowBlank="1" showInputMessage="1" showErrorMessage="1" sqref="I9" xr:uid="{463739C2-4446-45AF-AA0F-198F8F6F873B}">
      <formula1>"Selenium:○,Seleniumu:△,Selenium:×,JUnit:○,JUnit:△,Junit:×,手動実行,机上"</formula1>
    </dataValidation>
  </dataValidations>
  <hyperlinks>
    <hyperlink ref="A2" location="大中項目!A1" display="目次へ" xr:uid="{09A7061B-5B16-4721-8405-0C55D9F30485}"/>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26659-3C88-41A1-87A7-670ADDAC60F1}">
  <sheetPr>
    <pageSetUpPr fitToPage="1"/>
  </sheetPr>
  <dimension ref="A1:J9"/>
  <sheetViews>
    <sheetView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8" t="s">
        <v>6</v>
      </c>
      <c r="B1" s="29"/>
      <c r="C1" s="6" t="s">
        <v>7</v>
      </c>
      <c r="D1" s="6" t="s">
        <v>8</v>
      </c>
      <c r="E1" s="6" t="s">
        <v>9</v>
      </c>
      <c r="F1" s="6" t="s">
        <v>10</v>
      </c>
      <c r="G1" s="6" t="s">
        <v>11</v>
      </c>
      <c r="H1" s="7" t="s">
        <v>12</v>
      </c>
    </row>
    <row r="2" spans="1:10" x14ac:dyDescent="0.15">
      <c r="A2" s="30" t="s">
        <v>19</v>
      </c>
      <c r="B2" s="31"/>
      <c r="C2" s="34">
        <f ca="1">COUNTIFS($B$9:$B$65492,"&lt;&gt;",$J$9:$J$65492,"&lt;&gt;論理削除")</f>
        <v>0</v>
      </c>
      <c r="D2" s="18" t="str">
        <f>大中項目!B1</f>
        <v>DTAC</v>
      </c>
      <c r="E2" s="18" t="str" cm="1">
        <f t="array" aca="1" ref="E2" ca="1">MID(CELL("filename", A1), FIND("]", CELL("filename", A1)) + 1, 255)</f>
        <v>DTAC06</v>
      </c>
      <c r="F2" s="9"/>
      <c r="G2" s="9"/>
      <c r="H2" s="8"/>
    </row>
    <row r="3" spans="1:10" x14ac:dyDescent="0.15">
      <c r="A3" s="32"/>
      <c r="B3" s="33"/>
      <c r="C3" s="35"/>
      <c r="D3" s="18" t="str">
        <f>大中項目!B2</f>
        <v>データベースアクセス（共通編）</v>
      </c>
      <c r="E3" s="18" t="str">
        <f ca="1">INDEX(大中項目!B:B, MATCH(E2, 大中項目!A:A, 0))</f>
        <v>LIKE検索時のエスケープについて</v>
      </c>
      <c r="F3" s="9"/>
      <c r="G3" s="9"/>
      <c r="H3" s="9"/>
    </row>
    <row r="4" spans="1:10" x14ac:dyDescent="0.15">
      <c r="A4" s="10"/>
      <c r="B4" s="10"/>
      <c r="C4" s="10"/>
      <c r="D4" s="10"/>
      <c r="E4" s="10"/>
      <c r="F4" s="10"/>
      <c r="G4" s="10"/>
      <c r="H4" s="10"/>
      <c r="I4" s="10"/>
    </row>
    <row r="5" spans="1:10" x14ac:dyDescent="0.15">
      <c r="A5" s="36" t="s">
        <v>13</v>
      </c>
      <c r="B5" s="37"/>
      <c r="C5" s="37"/>
      <c r="D5" s="37"/>
      <c r="E5" s="37"/>
      <c r="F5" s="37"/>
      <c r="G5" s="37"/>
      <c r="H5" s="37"/>
      <c r="I5" s="38"/>
    </row>
    <row r="6" spans="1:10" ht="42" customHeight="1" x14ac:dyDescent="0.15">
      <c r="A6" s="39"/>
      <c r="B6" s="40"/>
      <c r="C6" s="40"/>
      <c r="D6" s="40"/>
      <c r="E6" s="40"/>
      <c r="F6" s="40"/>
      <c r="G6" s="40"/>
      <c r="H6" s="40"/>
      <c r="I6" s="41"/>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45" t="s">
        <v>84</v>
      </c>
      <c r="B9" s="19">
        <f t="shared" ref="B9" ca="1" si="0">IF(A9&lt;&gt;"",1,INDIRECT(ADDRESS(ROW(B9)-1,COLUMN(B9),4))+1)</f>
        <v>1</v>
      </c>
      <c r="C9" s="46" t="s">
        <v>37</v>
      </c>
      <c r="D9" s="47"/>
      <c r="E9" s="47"/>
      <c r="F9" s="47"/>
      <c r="G9" s="47"/>
      <c r="H9" s="47" t="s">
        <v>82</v>
      </c>
      <c r="I9" s="48" t="s">
        <v>51</v>
      </c>
      <c r="J9" s="49" t="s">
        <v>76</v>
      </c>
    </row>
  </sheetData>
  <mergeCells count="5">
    <mergeCell ref="A1:B1"/>
    <mergeCell ref="A2:B3"/>
    <mergeCell ref="C2:C3"/>
    <mergeCell ref="A5:I5"/>
    <mergeCell ref="A6:I6"/>
  </mergeCells>
  <phoneticPr fontId="2"/>
  <conditionalFormatting sqref="B9">
    <cfRule type="expression" dxfId="1" priority="1">
      <formula>B9&lt;&gt;""</formula>
    </cfRule>
  </conditionalFormatting>
  <dataValidations count="2">
    <dataValidation type="list" allowBlank="1" showInputMessage="1" showErrorMessage="1" sqref="I9" xr:uid="{7D41DD84-DEBA-4436-B401-722C53CBCC94}">
      <formula1>"Selenium:○,Seleniumu:△,Selenium:×,JUnit:○,JUnit:△,Junit:×,手動実行,机上"</formula1>
    </dataValidation>
    <dataValidation type="list" allowBlank="1" showInputMessage="1" showErrorMessage="1" sqref="C9" xr:uid="{25EB3482-051D-4093-8D71-515DD8FBB6A9}">
      <formula1>"正常,クライアントエラー,サーバーエラー"</formula1>
    </dataValidation>
  </dataValidations>
  <hyperlinks>
    <hyperlink ref="A2" location="大中項目!A1" display="目次へ" xr:uid="{EE5703BD-7B41-4DFC-9204-4050291E5DCA}"/>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87725-2025-41B7-BDAA-F833FF242CD5}">
  <sheetPr>
    <pageSetUpPr fitToPage="1"/>
  </sheetPr>
  <dimension ref="A1:J9"/>
  <sheetViews>
    <sheetView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8" t="s">
        <v>6</v>
      </c>
      <c r="B1" s="29"/>
      <c r="C1" s="6" t="s">
        <v>7</v>
      </c>
      <c r="D1" s="6" t="s">
        <v>8</v>
      </c>
      <c r="E1" s="6" t="s">
        <v>9</v>
      </c>
      <c r="F1" s="6" t="s">
        <v>10</v>
      </c>
      <c r="G1" s="6" t="s">
        <v>11</v>
      </c>
      <c r="H1" s="7" t="s">
        <v>12</v>
      </c>
    </row>
    <row r="2" spans="1:10" x14ac:dyDescent="0.15">
      <c r="A2" s="30" t="s">
        <v>19</v>
      </c>
      <c r="B2" s="31"/>
      <c r="C2" s="34">
        <f ca="1">COUNTIFS($B$9:$B$65492,"&lt;&gt;",$J$9:$J$65492,"&lt;&gt;論理削除")</f>
        <v>0</v>
      </c>
      <c r="D2" s="18" t="str">
        <f>大中項目!B1</f>
        <v>DTAC</v>
      </c>
      <c r="E2" s="18" t="str" cm="1">
        <f t="array" aca="1" ref="E2" ca="1">MID(CELL("filename", A1), FIND("]", CELL("filename", A1)) + 1, 255)</f>
        <v>DTAC07</v>
      </c>
      <c r="F2" s="9"/>
      <c r="G2" s="9"/>
      <c r="H2" s="8"/>
    </row>
    <row r="3" spans="1:10" x14ac:dyDescent="0.15">
      <c r="A3" s="32"/>
      <c r="B3" s="33"/>
      <c r="C3" s="35"/>
      <c r="D3" s="18" t="str">
        <f>大中項目!B2</f>
        <v>データベースアクセス（共通編）</v>
      </c>
      <c r="E3" s="18" t="str">
        <f ca="1">INDEX(大中項目!B:B, MATCH(E2, 大中項目!A:A, 0))</f>
        <v>Sequencerについて</v>
      </c>
      <c r="F3" s="9"/>
      <c r="G3" s="9"/>
      <c r="H3" s="9"/>
    </row>
    <row r="4" spans="1:10" x14ac:dyDescent="0.15">
      <c r="A4" s="10"/>
      <c r="B4" s="10"/>
      <c r="C4" s="10"/>
      <c r="D4" s="10"/>
      <c r="E4" s="10"/>
      <c r="F4" s="10"/>
      <c r="G4" s="10"/>
      <c r="H4" s="10"/>
      <c r="I4" s="10"/>
    </row>
    <row r="5" spans="1:10" x14ac:dyDescent="0.15">
      <c r="A5" s="36" t="s">
        <v>13</v>
      </c>
      <c r="B5" s="37"/>
      <c r="C5" s="37"/>
      <c r="D5" s="37"/>
      <c r="E5" s="37"/>
      <c r="F5" s="37"/>
      <c r="G5" s="37"/>
      <c r="H5" s="37"/>
      <c r="I5" s="38"/>
    </row>
    <row r="6" spans="1:10" ht="42" customHeight="1" x14ac:dyDescent="0.15">
      <c r="A6" s="39"/>
      <c r="B6" s="40"/>
      <c r="C6" s="40"/>
      <c r="D6" s="40"/>
      <c r="E6" s="40"/>
      <c r="F6" s="40"/>
      <c r="G6" s="40"/>
      <c r="H6" s="40"/>
      <c r="I6" s="41"/>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45" t="s">
        <v>83</v>
      </c>
      <c r="B9" s="19">
        <f t="shared" ref="B9" ca="1" si="0">IF(A9&lt;&gt;"",1,INDIRECT(ADDRESS(ROW(B9)-1,COLUMN(B9),4))+1)</f>
        <v>1</v>
      </c>
      <c r="C9" s="46" t="s">
        <v>37</v>
      </c>
      <c r="D9" s="47"/>
      <c r="E9" s="47"/>
      <c r="F9" s="47"/>
      <c r="G9" s="47"/>
      <c r="H9" s="47" t="s">
        <v>82</v>
      </c>
      <c r="I9" s="48" t="s">
        <v>51</v>
      </c>
      <c r="J9" s="49" t="s">
        <v>76</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C9" xr:uid="{46DAF635-25DB-4DDA-B88B-AF044552CCC6}">
      <formula1>"正常,クライアントエラー,サーバーエラー"</formula1>
    </dataValidation>
    <dataValidation type="list" allowBlank="1" showInputMessage="1" showErrorMessage="1" sqref="I9" xr:uid="{39AF2E0D-94C2-48B9-85B5-2F3892A48A22}">
      <formula1>"Selenium:○,Seleniumu:△,Selenium:×,JUnit:○,JUnit:△,Junit:×,手動実行,机上"</formula1>
    </dataValidation>
  </dataValidations>
  <hyperlinks>
    <hyperlink ref="A2" location="大中項目!A1" display="目次へ" xr:uid="{897BE969-C63B-4058-AA34-E3501BBFB5D1}"/>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大中項目</vt:lpstr>
      <vt:lpstr>DTAC01</vt:lpstr>
      <vt:lpstr>DTAC02</vt:lpstr>
      <vt:lpstr>DTAC03</vt:lpstr>
      <vt:lpstr>DTAC04</vt:lpstr>
      <vt:lpstr>DTAC05</vt:lpstr>
      <vt:lpstr>DTAC06</vt:lpstr>
      <vt:lpstr>DTAC07</vt:lpstr>
      <vt:lpstr>DTAC01!Print_Titles</vt:lpstr>
      <vt:lpstr>DTAC02!Print_Titles</vt:lpstr>
      <vt:lpstr>DTAC03!Print_Titles</vt:lpstr>
      <vt:lpstr>DTAC04!Print_Titles</vt:lpstr>
      <vt:lpstr>DTAC05!Print_Titles</vt:lpstr>
      <vt:lpstr>DTAC06!Print_Titles</vt:lpstr>
      <vt:lpstr>DTAC07!Print_Titles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2024-09-25T09:55:06Z</dcterms:modified>
</cp:coreProperties>
</file>