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defaultThemeVersion="124226"/>
  <mc:AlternateContent xmlns:mc="http://schemas.openxmlformats.org/markup-compatibility/2006">
    <mc:Choice Requires="x15">
      <x15ac:absPath xmlns:x15ac="http://schemas.microsoft.com/office/spreadsheetml/2010/11/ac" url="C:\work\Git\home\issues\TSF4J5-4861_spring-func\docs\03_Securityのテスト\"/>
    </mc:Choice>
  </mc:AlternateContent>
  <xr:revisionPtr revIDLastSave="0" documentId="13_ncr:1_{490E0259-3611-4799-BF44-3095096FFA2D}" xr6:coauthVersionLast="47" xr6:coauthVersionMax="47" xr10:uidLastSave="{00000000-0000-0000-0000-000000000000}"/>
  <bookViews>
    <workbookView xWindow="1050" yWindow="510" windowWidth="24480" windowHeight="12480" xr2:uid="{00000000-000D-0000-FFFF-FFFF00000000}"/>
  </bookViews>
  <sheets>
    <sheet name="大中項目" sheetId="1" r:id="rId1"/>
    <sheet name="SPSC01" sheetId="6" r:id="rId2"/>
    <sheet name="SPSC02" sheetId="7" r:id="rId3"/>
    <sheet name="SPSC03" sheetId="8" r:id="rId4"/>
    <sheet name="SPSC04" sheetId="9" r:id="rId5"/>
    <sheet name="SPSC05" sheetId="10" r:id="rId6"/>
    <sheet name="SPSC06" sheetId="11" r:id="rId7"/>
    <sheet name="HPKP動作確認手順" sheetId="12" r:id="rId8"/>
    <sheet name="SPSC07" sheetId="13" r:id="rId9"/>
    <sheet name="HSTSの動作確認手順" sheetId="14" r:id="rId10"/>
  </sheets>
  <externalReferences>
    <externalReference r:id="rId11"/>
  </externalReferences>
  <definedNames>
    <definedName name="_xlnm.Print_Titles" localSheetId="1">SPSC01!$1:$8</definedName>
    <definedName name="_xlnm.Print_Titles" localSheetId="2">SPSC02!$1:$8</definedName>
    <definedName name="_xlnm.Print_Titles" localSheetId="3">SPSC03!$1:$8</definedName>
    <definedName name="_xlnm.Print_Titles" localSheetId="4">SPSC04!$1:$8</definedName>
    <definedName name="_xlnm.Print_Titles" localSheetId="5">SPSC05!$1:$8</definedName>
    <definedName name="_xlnm.Print_Titles" localSheetId="6">SPSC06!$1:$8</definedName>
    <definedName name="_xlnm.Print_Titles" localSheetId="8">SPSC07!$1:$8</definedName>
    <definedName name="_xlnm.Print_Titles" localSheetId="0">大中項目!$1:$4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 i="11" l="1"/>
  <c r="B9" i="11" s="1"/>
  <c r="B13" i="10"/>
  <c r="A9" i="10"/>
  <c r="B9" i="10" s="1"/>
  <c r="A9" i="9"/>
  <c r="B9" i="9" s="1"/>
  <c r="A9" i="8"/>
  <c r="B9" i="8" s="1"/>
  <c r="A9" i="7"/>
  <c r="B9" i="7" s="1"/>
  <c r="A9" i="6"/>
  <c r="B9" i="6" s="1"/>
  <c r="B10" i="11"/>
  <c r="B11" i="11" s="1"/>
  <c r="B10" i="10"/>
  <c r="B11" i="10" s="1"/>
  <c r="B12" i="10" s="1"/>
  <c r="B10" i="7"/>
  <c r="B11" i="7" s="1"/>
  <c r="B12" i="7" s="1"/>
  <c r="B13" i="7"/>
  <c r="B14" i="7" s="1"/>
  <c r="B15" i="7" s="1"/>
  <c r="D3" i="13" l="1"/>
  <c r="E2" i="13" a="1"/>
  <c r="E2" i="13" s="1"/>
  <c r="E3" i="13" s="1"/>
  <c r="D2" i="13"/>
  <c r="D3" i="8"/>
  <c r="E2" i="8" a="1"/>
  <c r="E2" i="8" s="1"/>
  <c r="E3" i="8" s="1"/>
  <c r="D2" i="8"/>
  <c r="D3" i="9"/>
  <c r="E2" i="9" a="1"/>
  <c r="E2" i="9" s="1"/>
  <c r="E3" i="9" s="1"/>
  <c r="D2" i="9"/>
  <c r="D3" i="10"/>
  <c r="E2" i="10" a="1"/>
  <c r="E2" i="10" s="1"/>
  <c r="E3" i="10" s="1"/>
  <c r="D2" i="10"/>
  <c r="D3" i="11"/>
  <c r="E2" i="11" a="1"/>
  <c r="E2" i="11" s="1"/>
  <c r="E3" i="11" s="1"/>
  <c r="D2" i="11"/>
  <c r="D3" i="7"/>
  <c r="E2" i="7" a="1"/>
  <c r="E2" i="7" s="1"/>
  <c r="E3" i="7" s="1"/>
  <c r="D2" i="7"/>
  <c r="E2" i="6" l="1" a="1"/>
  <c r="E2" i="6" s="1"/>
  <c r="E3" i="6" s="1"/>
  <c r="D2" i="6"/>
  <c r="D3" i="6"/>
  <c r="A12" i="1" l="1"/>
  <c r="A11" i="1" l="1"/>
  <c r="C11" i="1" s="1"/>
  <c r="A10" i="1"/>
  <c r="C10" i="1" s="1"/>
  <c r="A9" i="13" l="1"/>
  <c r="B9" i="13" s="1"/>
  <c r="C12" i="1"/>
  <c r="A11" i="13" s="1"/>
  <c r="B11" i="13" s="1"/>
  <c r="A9" i="1"/>
  <c r="C9" i="1" s="1"/>
  <c r="B12" i="13"/>
  <c r="B10" i="13"/>
  <c r="C2" i="13" l="1"/>
  <c r="A7" i="1" l="1"/>
  <c r="A8" i="1"/>
  <c r="A6" i="1"/>
  <c r="A5" i="1"/>
  <c r="C5" i="1" l="1"/>
  <c r="C6" i="1" l="1"/>
  <c r="C7" i="1" l="1"/>
  <c r="C2" i="11" l="1"/>
  <c r="C8" i="1"/>
  <c r="C2" i="10" l="1"/>
  <c r="C2" i="8"/>
  <c r="C2" i="7"/>
  <c r="C2" i="9"/>
  <c r="C2" i="6"/>
  <c r="C2" i="1" a="1"/>
  <c r="C2"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<sst xmlns="http://schemas.openxmlformats.org/spreadsheetml/2006/main" count="479" uniqueCount="289">
  <si>
    <t>機能ID</t>
    <rPh sb="0" eb="2">
      <t>キノウ</t>
    </rPh>
    <phoneticPr fontId="2"/>
  </si>
  <si>
    <t>機能名</t>
    <rPh sb="0" eb="3">
      <t>キノウメイ</t>
    </rPh>
    <phoneticPr fontId="2"/>
  </si>
  <si>
    <t>大項目ID</t>
    <rPh sb="0" eb="3">
      <t>ダイコウモク</t>
    </rPh>
    <phoneticPr fontId="2"/>
  </si>
  <si>
    <t>大項目</t>
    <rPh sb="0" eb="3">
      <t>ダイコウモク</t>
    </rPh>
    <phoneticPr fontId="2"/>
  </si>
  <si>
    <t>中項目ID</t>
    <rPh sb="0" eb="3">
      <t>チュウコウモク</t>
    </rPh>
    <phoneticPr fontId="2"/>
  </si>
  <si>
    <t>中項目</t>
    <rPh sb="0" eb="3">
      <t>チュウコウモク</t>
    </rPh>
    <phoneticPr fontId="2"/>
  </si>
  <si>
    <t>試験項目表</t>
    <rPh sb="0" eb="2">
      <t>シケン</t>
    </rPh>
    <rPh sb="2" eb="4">
      <t>コウモク</t>
    </rPh>
    <phoneticPr fontId="8"/>
  </si>
  <si>
    <t>件数</t>
    <rPh sb="0" eb="2">
      <t>ケンスウ</t>
    </rPh>
    <phoneticPr fontId="8"/>
  </si>
  <si>
    <t>機能ID/機能名</t>
    <rPh sb="0" eb="2">
      <t>キノウ</t>
    </rPh>
    <rPh sb="5" eb="7">
      <t>キノウ</t>
    </rPh>
    <rPh sb="7" eb="8">
      <t>メイ</t>
    </rPh>
    <phoneticPr fontId="8"/>
  </si>
  <si>
    <t>大項目ID/大項目名</t>
    <rPh sb="0" eb="3">
      <t>ダイコウモク</t>
    </rPh>
    <rPh sb="6" eb="9">
      <t>ダイコウモク</t>
    </rPh>
    <rPh sb="9" eb="10">
      <t>メイ</t>
    </rPh>
    <phoneticPr fontId="8"/>
  </si>
  <si>
    <t>作成者/作成日</t>
    <phoneticPr fontId="8"/>
  </si>
  <si>
    <t>更新者/更新日</t>
    <rPh sb="0" eb="3">
      <t>コウシンシャ</t>
    </rPh>
    <rPh sb="4" eb="7">
      <t>コウシンビ</t>
    </rPh>
    <phoneticPr fontId="8"/>
  </si>
  <si>
    <t>レビュー実施者/
レビュー日</t>
    <rPh sb="13" eb="14">
      <t>ビ</t>
    </rPh>
    <phoneticPr fontId="8"/>
  </si>
  <si>
    <t>特記事項</t>
    <rPh sb="0" eb="2">
      <t>トッキ</t>
    </rPh>
    <rPh sb="2" eb="4">
      <t>ジコウ</t>
    </rPh>
    <phoneticPr fontId="8"/>
  </si>
  <si>
    <t>特になし</t>
    <rPh sb="0" eb="1">
      <t>トク</t>
    </rPh>
    <phoneticPr fontId="2"/>
  </si>
  <si>
    <t>分類</t>
    <rPh sb="0" eb="2">
      <t>ブンルイ</t>
    </rPh>
    <phoneticPr fontId="2"/>
  </si>
  <si>
    <t>試験項目</t>
    <rPh sb="0" eb="2">
      <t>シケン</t>
    </rPh>
    <rPh sb="2" eb="4">
      <t>コウモク</t>
    </rPh>
    <phoneticPr fontId="2"/>
  </si>
  <si>
    <t>試験条件</t>
    <rPh sb="0" eb="2">
      <t>シケン</t>
    </rPh>
    <rPh sb="2" eb="4">
      <t>ジョウケン</t>
    </rPh>
    <phoneticPr fontId="2"/>
  </si>
  <si>
    <t>確認内容</t>
    <rPh sb="0" eb="2">
      <t>カクニン</t>
    </rPh>
    <rPh sb="2" eb="4">
      <t>ナイヨウ</t>
    </rPh>
    <phoneticPr fontId="2"/>
  </si>
  <si>
    <t>確認方法</t>
    <rPh sb="0" eb="2">
      <t>カクニン</t>
    </rPh>
    <rPh sb="2" eb="4">
      <t>ホウホウ</t>
    </rPh>
    <phoneticPr fontId="2"/>
  </si>
  <si>
    <t>大中項目へ</t>
    <rPh sb="0" eb="2">
      <t>ダイチュウ</t>
    </rPh>
    <rPh sb="2" eb="4">
      <t>コウモク</t>
    </rPh>
    <phoneticPr fontId="2"/>
  </si>
  <si>
    <t>Case
ID</t>
    <phoneticPr fontId="2"/>
  </si>
  <si>
    <t>試験条件詳細【事前条件】</t>
    <rPh sb="7" eb="9">
      <t>ジゼン</t>
    </rPh>
    <rPh sb="9" eb="11">
      <t>ジョウケン</t>
    </rPh>
    <phoneticPr fontId="8"/>
  </si>
  <si>
    <t>試験条件詳細【実施条件】</t>
    <phoneticPr fontId="8"/>
  </si>
  <si>
    <t>総件数</t>
    <rPh sb="0" eb="3">
      <t>ソウケンスウ</t>
    </rPh>
    <phoneticPr fontId="2"/>
  </si>
  <si>
    <t>Spring Security</t>
    <phoneticPr fontId="2"/>
  </si>
  <si>
    <t>SPSC</t>
    <phoneticPr fontId="2"/>
  </si>
  <si>
    <t>基本設定</t>
    <rPh sb="0" eb="2">
      <t>キホン</t>
    </rPh>
    <rPh sb="2" eb="4">
      <t>セッテイ</t>
    </rPh>
    <phoneticPr fontId="2"/>
  </si>
  <si>
    <t>Spring Securityの最小構成において、Spring Secuiryのデフォルト機能が有効になることの確認</t>
    <rPh sb="16" eb="18">
      <t>サイショウ</t>
    </rPh>
    <rPh sb="18" eb="20">
      <t>コウセイ</t>
    </rPh>
    <rPh sb="45" eb="47">
      <t>キノウ</t>
    </rPh>
    <rPh sb="48" eb="50">
      <t>ユウコウ</t>
    </rPh>
    <rPh sb="56" eb="58">
      <t>カクニン</t>
    </rPh>
    <phoneticPr fontId="2"/>
  </si>
  <si>
    <t>正常</t>
  </si>
  <si>
    <t>Sepring Securityの最小構成でデフォルトのログインフォームが表示されること</t>
    <rPh sb="17" eb="19">
      <t>サイショウ</t>
    </rPh>
    <rPh sb="19" eb="21">
      <t>コウセイ</t>
    </rPh>
    <rPh sb="37" eb="39">
      <t>ヒョウジ</t>
    </rPh>
    <phoneticPr fontId="2"/>
  </si>
  <si>
    <t>Sepring Securityのデフォルトログインフォームが表示されること</t>
    <rPh sb="31" eb="33">
      <t>ヒョウジ</t>
    </rPh>
    <phoneticPr fontId="2"/>
  </si>
  <si>
    <t>Selenium:○</t>
  </si>
  <si>
    <t>Spring Securityの最小構成によるデフォルト動作の確認</t>
    <rPh sb="16" eb="18">
      <t>サイショウ</t>
    </rPh>
    <rPh sb="18" eb="20">
      <t>コウセイ</t>
    </rPh>
    <rPh sb="28" eb="30">
      <t>ドウサ</t>
    </rPh>
    <rPh sb="31" eb="33">
      <t>カクニン</t>
    </rPh>
    <phoneticPr fontId="2"/>
  </si>
  <si>
    <t>spring securityのHTTPヘッダ付与機能の確認
デフォルトの設定ですべてのヘッダーができること</t>
    <rPh sb="23" eb="25">
      <t>フヨ</t>
    </rPh>
    <rPh sb="25" eb="27">
      <t>キノウ</t>
    </rPh>
    <rPh sb="28" eb="30">
      <t>カクニン</t>
    </rPh>
    <rPh sb="37" eb="39">
      <t>セッテイ</t>
    </rPh>
    <phoneticPr fontId="2"/>
  </si>
  <si>
    <t>spring-security.xmlにHTTPヘッダに関する設定を行う。</t>
    <rPh sb="28" eb="29">
      <t>カン</t>
    </rPh>
    <rPh sb="31" eb="33">
      <t>セッテイ</t>
    </rPh>
    <rPh sb="34" eb="35">
      <t>オコナ</t>
    </rPh>
    <phoneticPr fontId="2"/>
  </si>
  <si>
    <t>&lt;sec:http use-expressions="true"&gt;
  &lt;sec:headers /&gt;
&lt;/sec:http&gt;</t>
    <phoneticPr fontId="2"/>
  </si>
  <si>
    <t>HTTPクライアントでリクエストする。</t>
    <phoneticPr fontId="2"/>
  </si>
  <si>
    <t>spring-security.xmlにHTTPヘッダに関する設定を行う。</t>
    <phoneticPr fontId="2"/>
  </si>
  <si>
    <t>HTTPレスポンスヘッダに以下が設定されていること。
X-Frame-Options:SAMEORIGIN</t>
    <phoneticPr fontId="2"/>
  </si>
  <si>
    <t>HTTPヘッダが設定されることの確認</t>
    <rPh sb="8" eb="10">
      <t>セッテイ</t>
    </rPh>
    <rPh sb="16" eb="18">
      <t>カクニン</t>
    </rPh>
    <phoneticPr fontId="2"/>
  </si>
  <si>
    <t>セキュリティヘッダ出力機能の適用</t>
    <phoneticPr fontId="2"/>
  </si>
  <si>
    <t>&lt;sec:http use-expressions="true"&gt;
  &lt;sec:headers disabled="true"/&gt;
&lt;/sec:http&gt;</t>
    <phoneticPr fontId="2"/>
  </si>
  <si>
    <t>カスタムヘッダの出力</t>
    <rPh sb="8" eb="10">
      <t>シュツリョク</t>
    </rPh>
    <phoneticPr fontId="2"/>
  </si>
  <si>
    <t>&lt;sec:headers&gt;
    &lt;sec:header name="X-WebKit-CSP" value="default-src 'self'"/&gt;
&lt;/sec:headers&gt;</t>
    <phoneticPr fontId="2"/>
  </si>
  <si>
    <t xml:space="preserve">HTTPレスポンスヘッダに以下が設定されていること。
X-WebKit-CSP:default-src 'self'
</t>
    <phoneticPr fontId="2"/>
  </si>
  <si>
    <t>spring securityのHTTPヘッダ付与機能の確認
デフォルトの設定を無効にできること</t>
    <rPh sb="40" eb="41">
      <t>ム</t>
    </rPh>
    <rPh sb="41" eb="42">
      <t>コウ</t>
    </rPh>
    <phoneticPr fontId="2"/>
  </si>
  <si>
    <t>spring securityのHTTPヘッダ付与機能の確認
デフォルトの設定を無効にできること</t>
    <rPh sb="40" eb="42">
      <t>ムコウ</t>
    </rPh>
    <phoneticPr fontId="2"/>
  </si>
  <si>
    <t>spring securityのHTTPヘッダ付与機能の確認
指定したヘッダが出力されること</t>
    <rPh sb="23" eb="25">
      <t>フヨ</t>
    </rPh>
    <rPh sb="25" eb="27">
      <t>キノウ</t>
    </rPh>
    <rPh sb="28" eb="30">
      <t>カクニン</t>
    </rPh>
    <rPh sb="31" eb="33">
      <t>シテイ</t>
    </rPh>
    <rPh sb="39" eb="41">
      <t>シュツリョク</t>
    </rPh>
    <phoneticPr fontId="2"/>
  </si>
  <si>
    <t>&lt;sec:http use-expressions="true"&gt;
  &lt;sec:headers defaults-disabled="true"/&gt;
&lt;/sec:http&gt;</t>
    <phoneticPr fontId="2"/>
  </si>
  <si>
    <t>&lt;sec:headers defaults-disabled="true"&gt;
    &lt;sec:cache-control/&gt;
    &lt;sec:frame-options/&gt;
    &lt;sec:content-type-options/&gt;
    &lt;sec:xss-protection/&gt;
&lt;/sec:headers&gt;</t>
    <phoneticPr fontId="2"/>
  </si>
  <si>
    <t>リクエストパターン毎のセキュリティヘッダの出力</t>
    <phoneticPr fontId="2"/>
  </si>
  <si>
    <t>指定したカスタムHTTPヘッダが設定されることの確認</t>
    <rPh sb="0" eb="2">
      <t>シテイ</t>
    </rPh>
    <rPh sb="16" eb="18">
      <t>セッテイ</t>
    </rPh>
    <rPh sb="24" eb="26">
      <t>カクニン</t>
    </rPh>
    <phoneticPr fontId="2"/>
  </si>
  <si>
    <t>リクエストパターン別にヘッダ設定が指定できることの確認</t>
    <rPh sb="9" eb="10">
      <t>ベツ</t>
    </rPh>
    <rPh sb="14" eb="16">
      <t>セッテイ</t>
    </rPh>
    <rPh sb="17" eb="19">
      <t>シテイ</t>
    </rPh>
    <rPh sb="25" eb="27">
      <t>カクニン</t>
    </rPh>
    <phoneticPr fontId="2"/>
  </si>
  <si>
    <t xml:space="preserve">&lt;sec:http pattern="/spsc/0101/001" auto-config="true"
    use-expressions="true"&gt;
    &lt;sec:form-login /&gt;
    &lt;sec:intercept-url pattern="/**" access="isAuthenticated()" /&gt;
&lt;/sec:http&gt;
&lt;sec:authentication-manager /&gt;
&lt;listener&gt;
  &lt;listener-class&gt; org.springframework.web.context.ContextLoaderListener
  &lt;/listener-class&gt;
&lt;/listener&gt;
&lt;context-param&gt;
  &lt;param-name&gt;contextConfigLocation&lt;/param-name&gt;
    &lt;param-value&gt;
        classpath*:META-INF/spring/applicationContext.xml
        classpath*:META-INF/spring/spring-security.xml
    &lt;/param-value&gt;
&lt;/context-param&gt;
&lt;filter&gt;
    &lt;filter-name&gt;springSecurityFilterChain&lt;/filter-name&gt;
    &lt;filter-class&gt;
 org.springframework.web.filter.DelegatingFilterProxy
    &lt;/filter-class&gt;
&lt;/filter&gt;
&lt;filter-mapping&gt;
    &lt;filter-name&gt;springSecurityFilterChain&lt;/filter-name&gt;
    &lt;url-pattern&gt;/*&lt;/url-pattern&gt;
&lt;/filter-mapping&gt;
</t>
    <phoneticPr fontId="2"/>
  </si>
  <si>
    <t xml:space="preserve">&lt;sec:http pattern="/spsc/0104/001/**" auto-config="true"&gt;
    &lt;sec:headers defaults-disabled="true"&gt;
        &lt;sec:header ref="secureCacheControlHeadersWriter"/&gt; &lt;!-- (2) --&gt;
    &lt;/sec:headers&gt;
&lt;/sec:http&gt;
&lt;bean id="secureCacheControlHeadersWriter"
      class="org.springframework.security.web.header.writers.DelegatingRequestMatcherHeaderWriter"&gt;
    &lt;constructor-arg&gt;
        &lt;bean class="org.springframework.security.web.util.matcher.AntPathRequestMatcher"&gt;
            &lt;constructor-arg value="/spsc/0104/001/secure/**"/&gt;
        &lt;/bean&gt;
    &lt;/constructor-arg&gt;
    &lt;constructor-arg&gt;
        &lt;bean class="org.springframework.security.web.header.writers.CacheControlHeadersWriter"/&gt;
    &lt;/constructor-arg&gt;
&lt;/bean&gt;
</t>
    <phoneticPr fontId="2"/>
  </si>
  <si>
    <t>Content Security Policy (CSP)用のHTTPヘッダが設定されることの確認</t>
    <rPh sb="29" eb="30">
      <t>ヨウ</t>
    </rPh>
    <rPh sb="39" eb="41">
      <t>セッテイ</t>
    </rPh>
    <rPh sb="47" eb="49">
      <t>カクニン</t>
    </rPh>
    <phoneticPr fontId="2"/>
  </si>
  <si>
    <t>CSPセキュリティヘッダの出力</t>
    <rPh sb="13" eb="15">
      <t>シュツリョク</t>
    </rPh>
    <phoneticPr fontId="2"/>
  </si>
  <si>
    <t>&lt;sec:headers&gt;
  &lt;sec:content-security-policy policy-directives="default-src 'self'" /&gt;
&lt;/sec:headers&gt;</t>
    <phoneticPr fontId="2"/>
  </si>
  <si>
    <t xml:space="preserve">HTTPレスポンスヘッダに以下が設定されていること。
Content-Security-Policy:default-src 'self'
HTTPレスポンスヘッダに以下が設定されていないこと。
Content-Security-Policy-Report-Only
</t>
    <phoneticPr fontId="2"/>
  </si>
  <si>
    <t>&lt;sec:headers&gt;
  &lt;sec:content-security-policy policy-directives="default-src 'self'; report-uri /csp_report;" report-only="true" /&gt;
&lt;/sec:headers&gt;</t>
    <phoneticPr fontId="2"/>
  </si>
  <si>
    <t>HTTPレスポンスヘッダに以下が設定されていること。
Content-Security-Policy-Report-Only:default-src 'self'; report-uri /csp_report;
HTTPレスポンスヘッダに以下が設定されていないこと。
Content-Security-Policy</t>
    <phoneticPr fontId="2"/>
  </si>
  <si>
    <t>ホワイトリスト以外のコンテンツをブロックするようにブラウザに指示するヘッダの出力を確認する。</t>
    <rPh sb="7" eb="9">
      <t>イガイ</t>
    </rPh>
    <rPh sb="30" eb="32">
      <t>シジ</t>
    </rPh>
    <rPh sb="38" eb="40">
      <t>シュツリョク</t>
    </rPh>
    <rPh sb="41" eb="43">
      <t>カクニン</t>
    </rPh>
    <phoneticPr fontId="2"/>
  </si>
  <si>
    <t>事前条件に記載したSpring Securityの設定が適用されるパスに、HTTPクライアントでリクエストする。</t>
    <phoneticPr fontId="2"/>
  </si>
  <si>
    <t>JUnit:○</t>
  </si>
  <si>
    <t>ホワイトリスト以外のコンテンツをブロックせず報告するようにブラウザに指示するヘッダーの出力を確認する。</t>
    <phoneticPr fontId="2"/>
  </si>
  <si>
    <t>ホワイトリスト以外のコンテンツをブロックして報告するようにブラウザに指示するヘッダーの出力を確認する。</t>
    <rPh sb="7" eb="9">
      <t>イガイ</t>
    </rPh>
    <phoneticPr fontId="2"/>
  </si>
  <si>
    <t>HPKPセキュリティヘッダの出力</t>
    <rPh sb="14" eb="16">
      <t>シュツリョク</t>
    </rPh>
    <phoneticPr fontId="2"/>
  </si>
  <si>
    <t>HTTP Public Key Pinning (HPKP)用のHTTPヘッダが設定されることの確認</t>
    <rPh sb="30" eb="31">
      <t>ヨウ</t>
    </rPh>
    <rPh sb="40" eb="42">
      <t>セッテイ</t>
    </rPh>
    <rPh sb="48" eb="50">
      <t>カクニン</t>
    </rPh>
    <phoneticPr fontId="2"/>
  </si>
  <si>
    <t>spring securityのHTTPヘッダ付与機能の確認
デフォルトの設定で以下以外のすべてのヘッダーが生成できること
・Content Security Policy (CSP)
・HTTP Public Key Pinning (HPKP)</t>
    <rPh sb="23" eb="25">
      <t>フヨ</t>
    </rPh>
    <rPh sb="25" eb="27">
      <t>キノウ</t>
    </rPh>
    <rPh sb="28" eb="30">
      <t>カクニン</t>
    </rPh>
    <rPh sb="37" eb="39">
      <t>セッテイ</t>
    </rPh>
    <rPh sb="40" eb="42">
      <t>イカ</t>
    </rPh>
    <rPh sb="42" eb="44">
      <t>イガイ</t>
    </rPh>
    <rPh sb="54" eb="56">
      <t>セイセイ</t>
    </rPh>
    <phoneticPr fontId="2"/>
  </si>
  <si>
    <t>spring securityのHTTPヘッダ付与機能の確認
デフォルトの設定で以下以外のすべてのヘッダーができること(HTTPS)
・Content Security Policy (CSP)
・HTTP Public Key Pinning (HPKP)</t>
    <rPh sb="40" eb="42">
      <t>イカ</t>
    </rPh>
    <rPh sb="42" eb="44">
      <t>イガイ</t>
    </rPh>
    <phoneticPr fontId="2"/>
  </si>
  <si>
    <t>サイトの証明書が一致しない場合にアクセスをブロックするようにブラウザに指示するヘッダの出力を確認する。</t>
    <rPh sb="4" eb="7">
      <t>ショウメイショ</t>
    </rPh>
    <rPh sb="8" eb="10">
      <t>イッチ</t>
    </rPh>
    <rPh sb="13" eb="15">
      <t>バアイ</t>
    </rPh>
    <rPh sb="35" eb="37">
      <t>シジ</t>
    </rPh>
    <rPh sb="43" eb="45">
      <t>シュツリョク</t>
    </rPh>
    <rPh sb="46" eb="48">
      <t>カクニン</t>
    </rPh>
    <phoneticPr fontId="2"/>
  </si>
  <si>
    <t>サイトの証明書が一致しない場合にアクセスをブロックせず報告するようにブラウザに指示するヘッダの出力を確認する。</t>
    <rPh sb="4" eb="7">
      <t>ショウメイショ</t>
    </rPh>
    <rPh sb="8" eb="10">
      <t>イッチ</t>
    </rPh>
    <rPh sb="13" eb="15">
      <t>バアイ</t>
    </rPh>
    <rPh sb="27" eb="29">
      <t>ホウコク</t>
    </rPh>
    <rPh sb="39" eb="41">
      <t>シジ</t>
    </rPh>
    <rPh sb="47" eb="49">
      <t>シュツリョク</t>
    </rPh>
    <rPh sb="50" eb="52">
      <t>カクニン</t>
    </rPh>
    <phoneticPr fontId="2"/>
  </si>
  <si>
    <t>サイトの証明書が一致しない場合にアクセスをブロックして報告するようにブラウザに指示するヘッダの出力を確認する。</t>
    <rPh sb="4" eb="7">
      <t>ショウメイショ</t>
    </rPh>
    <rPh sb="8" eb="10">
      <t>イッチ</t>
    </rPh>
    <rPh sb="13" eb="15">
      <t>バアイ</t>
    </rPh>
    <rPh sb="27" eb="29">
      <t>ホウコク</t>
    </rPh>
    <rPh sb="39" eb="41">
      <t>シジ</t>
    </rPh>
    <rPh sb="47" eb="49">
      <t>シュツリョク</t>
    </rPh>
    <rPh sb="50" eb="52">
      <t>カクニン</t>
    </rPh>
    <phoneticPr fontId="2"/>
  </si>
  <si>
    <t xml:space="preserve">&lt;sec:headers&gt;
    &lt;sec:hpkp report-only="false" max-age-seconds="1"&gt;
        &lt;sec:pins&gt;
            &lt;sec:pin algorithm="sha256"&gt;d6qzRu9zOECb90Uez27xWltNsj0e1Md7GkYYkVoZWmM=&lt;/sec:pin&gt;
            &lt;sec:pin algorithm="sha256"&gt;E9CZ9INDbd+2eRQozYqqbQ2yXLVKB9+xcprMF+44U1g=&lt;/sec:pin&gt;
        &lt;/sec:pins&gt;
    &lt;/sec:hpkp&gt;
&lt;/sec:headers&gt;
</t>
    <phoneticPr fontId="2"/>
  </si>
  <si>
    <t xml:space="preserve">&lt;sec:headers&gt;
    &lt;sec:hpkp max-age-seconds="1" report-uri="https://www.example.net/hpkp-report"&gt;
        &lt;sec:pins&gt;
            &lt;sec:pin algorithm="sha256"&gt;d6qzRu9zOECb90Uez27xWltNsj0e1Md7GkYYkVoZWmM=&lt;/sec:pin&gt;
            &lt;sec:pin algorithm="sha256"&gt;E9CZ9INDbd+2eRQozYqqbQ2yXLVKB9+xcprMF+44U1g=&lt;/sec:pin&gt;
        &lt;/sec:pins&gt;
    &lt;/sec:hpkp&gt;
&lt;/sec:headers&gt;
</t>
    <phoneticPr fontId="2"/>
  </si>
  <si>
    <t xml:space="preserve">&lt;sec:headers&gt;
    &lt;sec:hpkp report-only="false" max-age-seconds="1" report-uri="https://www.example.net/hpkp-report"&gt;
        &lt;sec:pins&gt;
            &lt;sec:pin algorithm="sha256"&gt;d6qzRu9zOECb90Uez27xWltNsj0e1Md7GkYYkVoZWmM=&lt;/sec:pin&gt;
            &lt;sec:pin algorithm="sha256"&gt;E9CZ9INDbd+2eRQozYqqbQ2yXLVKB9+xcprMF+44U1g=&lt;/sec:pin&gt;
        &lt;/sec:pins&gt;
    &lt;/sec:hpkp&gt;
&lt;/sec:headers&gt;
</t>
    <phoneticPr fontId="2"/>
  </si>
  <si>
    <t>### 鍵の生成</t>
    <rPh sb="4" eb="5">
      <t>カギ</t>
    </rPh>
    <rPh sb="6" eb="8">
      <t>セイセイ</t>
    </rPh>
    <phoneticPr fontId="2"/>
  </si>
  <si>
    <t>## 環境構築</t>
    <rPh sb="3" eb="5">
      <t>カンキョウ</t>
    </rPh>
    <rPh sb="5" eb="7">
      <t>コウチク</t>
    </rPh>
    <phoneticPr fontId="2"/>
  </si>
  <si>
    <t># HPKP動作確認手順</t>
    <rPh sb="6" eb="8">
      <t>ドウサ</t>
    </rPh>
    <rPh sb="8" eb="10">
      <t>カクニン</t>
    </rPh>
    <rPh sb="10" eb="12">
      <t>テジュン</t>
    </rPh>
    <phoneticPr fontId="2"/>
  </si>
  <si>
    <t>## 動作確認</t>
    <rPh sb="3" eb="5">
      <t>ドウサ</t>
    </rPh>
    <rPh sb="5" eb="7">
      <t>カクニン</t>
    </rPh>
    <phoneticPr fontId="2"/>
  </si>
  <si>
    <t>"%JAVA_HOME%/bin/keytool.exe" -genkey -alias localhost -keyalg RSA -keystore "%JAVA_HOME%\jre\lib\security\cacerts" -storepass changeit -keypass changeit -dname "CN=localhost, OU=TERASOLUNA, O=NTT DATA Corporation, L=Koto-ku, ST=Tokyo, C=JP" -validity 730  -ext san=dns:localhost</t>
    <phoneticPr fontId="2"/>
  </si>
  <si>
    <t>（%JAVA_HOME%\jre\lib\security\cacertsに出力される）</t>
    <rPh sb="38" eb="40">
      <t>シュツリョク</t>
    </rPh>
    <phoneticPr fontId="2"/>
  </si>
  <si>
    <r>
      <t xml:space="preserve">&lt;Connector SSLEnabled="true" clientAuth="false" </t>
    </r>
    <r>
      <rPr>
        <b/>
        <sz val="11"/>
        <color rgb="FFFF0000"/>
        <rFont val="ＭＳ Ｐゴシック"/>
        <family val="3"/>
        <charset val="128"/>
        <scheme val="minor"/>
      </rPr>
      <t>keystoreFile="%JAVA_HOME%/jre/lib/security/cacerts" keystorePass="changeit"</t>
    </r>
    <r>
      <rPr>
        <sz val="11"/>
        <color theme="1"/>
        <rFont val="ＭＳ Ｐゴシック"/>
        <family val="2"/>
        <charset val="128"/>
        <scheme val="minor"/>
      </rPr>
      <t xml:space="preserve"> maxThreads="150" port="8443" protocol="org.apache.coyote.http11.Http11NioProtocol" scheme="https" secure="true" sslProtocol="TLS"/&gt;</t>
    </r>
    <phoneticPr fontId="2"/>
  </si>
  <si>
    <t>（%JAVA_HOME%はフルパスに置き換える）</t>
    <rPh sb="18" eb="19">
      <t>オ</t>
    </rPh>
    <rPh sb="20" eb="21">
      <t>カ</t>
    </rPh>
    <phoneticPr fontId="2"/>
  </si>
  <si>
    <t>### ライブラリの除去</t>
    <rPh sb="10" eb="12">
      <t>ジョキョ</t>
    </rPh>
    <phoneticPr fontId="2"/>
  </si>
  <si>
    <t>### seleniumの接続先の修正</t>
    <rPh sb="13" eb="15">
      <t>セツゾク</t>
    </rPh>
    <rPh sb="15" eb="16">
      <t>サキ</t>
    </rPh>
    <rPh sb="17" eb="19">
      <t>シュウセイ</t>
    </rPh>
    <phoneticPr fontId="2"/>
  </si>
  <si>
    <t>### テストケースの@Ignoreの除去</t>
    <rPh sb="19" eb="21">
      <t>ジョキョ</t>
    </rPh>
    <phoneticPr fontId="2"/>
  </si>
  <si>
    <t>/spring-functionaltest-selenium/src/test/java/jp/co/ntt/fw/spring/functionaltest/selenium/spsc/SpringSecurityTest.java</t>
  </si>
  <si>
    <t>/spring-functionaltest-selenium/src/test/java/jp/co/ntt/fw/spring/functionaltest/selenium/spsc/SpringSecurityTest.java</t>
    <phoneticPr fontId="2"/>
  </si>
  <si>
    <t>/spring-functionaltest-selenium/src/test/resources/META-INF/spring/selenium.properties</t>
  </si>
  <si>
    <t>### ソースの削除</t>
    <rPh sb="8" eb="10">
      <t>サクジョ</t>
    </rPh>
    <phoneticPr fontId="2"/>
  </si>
  <si>
    <t>/spring-functionaltest-web/src/main/java/jp/co/ntt/fw/spring/functionaltest/app/fldw/PdfDownloadView.java</t>
  </si>
  <si>
    <t>com.lowagie</t>
    <phoneticPr fontId="2"/>
  </si>
  <si>
    <t>itext</t>
  </si>
  <si>
    <t>org.bouncycastle</t>
  </si>
  <si>
    <t>bcprov-jdk14</t>
  </si>
  <si>
    <t>groupId</t>
    <phoneticPr fontId="8"/>
  </si>
  <si>
    <t>artifactId</t>
    <phoneticPr fontId="8"/>
  </si>
  <si>
    <t>/spring-functionaltest-web/pom.xml</t>
    <phoneticPr fontId="2"/>
  </si>
  <si>
    <t>上記ライブラリを除去するとコンパイルエラーとなる下記ソースを削除する。</t>
    <rPh sb="0" eb="2">
      <t>ジョウキ</t>
    </rPh>
    <rPh sb="8" eb="10">
      <t>ジョキョ</t>
    </rPh>
    <rPh sb="24" eb="26">
      <t>カキ</t>
    </rPh>
    <rPh sb="30" eb="32">
      <t>サクジョ</t>
    </rPh>
    <phoneticPr fontId="8"/>
  </si>
  <si>
    <t>seleniumの接続先URLをhttp://localhost:8080からhttps://localhost:8443に修正する。</t>
    <rPh sb="9" eb="11">
      <t>セツゾク</t>
    </rPh>
    <rPh sb="11" eb="12">
      <t>サキ</t>
    </rPh>
    <phoneticPr fontId="8"/>
  </si>
  <si>
    <t>HPKPのテストから@Ignoreを除去してテストを有効にする。</t>
    <rPh sb="18" eb="20">
      <t>ジョキョ</t>
    </rPh>
    <rPh sb="26" eb="28">
      <t>ユウコウ</t>
    </rPh>
    <phoneticPr fontId="8"/>
  </si>
  <si>
    <t>鍵の生成時に指定したJVMをランタイムJREに指定して、以下のテストケースを実行する。</t>
    <rPh sb="28" eb="30">
      <t>イカ</t>
    </rPh>
    <rPh sb="38" eb="40">
      <t>ジッコウ</t>
    </rPh>
    <phoneticPr fontId="8"/>
  </si>
  <si>
    <t>spring-functionaltest-webをAP単体でSSL化するとSSL通信時にエラーが発生するため、以下の方法でHPKPヘッダーの動作確認を行う。</t>
    <rPh sb="28" eb="30">
      <t>タンタイ</t>
    </rPh>
    <rPh sb="34" eb="35">
      <t>カ</t>
    </rPh>
    <rPh sb="41" eb="43">
      <t>ツウシン</t>
    </rPh>
    <rPh sb="43" eb="44">
      <t>ジ</t>
    </rPh>
    <rPh sb="49" eb="51">
      <t>ハッセイ</t>
    </rPh>
    <rPh sb="56" eb="58">
      <t>イカ</t>
    </rPh>
    <rPh sb="59" eb="61">
      <t>ホウホウ</t>
    </rPh>
    <rPh sb="71" eb="73">
      <t>ドウサ</t>
    </rPh>
    <rPh sb="73" eb="75">
      <t>カクニン</t>
    </rPh>
    <rPh sb="76" eb="77">
      <t>オコナ</t>
    </rPh>
    <phoneticPr fontId="8"/>
  </si>
  <si>
    <t>### Tomcat Server設定</t>
    <rPh sb="17" eb="19">
      <t>セッテイ</t>
    </rPh>
    <phoneticPr fontId="2"/>
  </si>
  <si>
    <t>Tomcatのserver.xmlのSSL Connector（&lt;Connector ～ port="8443" ～ /&gt;）に以下の赤字部分を追加する。</t>
    <rPh sb="63" eb="65">
      <t>イカ</t>
    </rPh>
    <rPh sb="66" eb="68">
      <t>アカジ</t>
    </rPh>
    <rPh sb="68" eb="70">
      <t>ブブン</t>
    </rPh>
    <rPh sb="71" eb="73">
      <t>ツイカ</t>
    </rPh>
    <phoneticPr fontId="2"/>
  </si>
  <si>
    <t>クラスファイルの残骸が残る場合があるため、削除後にspring-functionaltest全体のクリーンを行う。</t>
    <rPh sb="21" eb="23">
      <t>サクジョ</t>
    </rPh>
    <rPh sb="23" eb="24">
      <t>ゴ</t>
    </rPh>
    <rPh sb="46" eb="48">
      <t>ゼンタイ</t>
    </rPh>
    <rPh sb="54" eb="55">
      <t>オコナ</t>
    </rPh>
    <phoneticPr fontId="8"/>
  </si>
  <si>
    <t>依存関係の変更、ソースの削除を伴うためmasterにマージしないこと。</t>
    <rPh sb="0" eb="2">
      <t>イゾン</t>
    </rPh>
    <rPh sb="2" eb="4">
      <t>カンケイ</t>
    </rPh>
    <rPh sb="5" eb="7">
      <t>ヘンコウ</t>
    </rPh>
    <rPh sb="12" eb="14">
      <t>サクジョ</t>
    </rPh>
    <rPh sb="15" eb="16">
      <t>トモナ</t>
    </rPh>
    <phoneticPr fontId="8"/>
  </si>
  <si>
    <t>管理者として実行したコマンドプロンプトにて以下のコマンドを使用して鍵（公開鍵、秘密鍵）を生成する。</t>
    <rPh sb="0" eb="3">
      <t>カンリシャ</t>
    </rPh>
    <rPh sb="6" eb="8">
      <t>ジッコウ</t>
    </rPh>
    <rPh sb="21" eb="23">
      <t>イカ</t>
    </rPh>
    <rPh sb="29" eb="31">
      <t>シヨウ</t>
    </rPh>
    <rPh sb="33" eb="34">
      <t>カギ</t>
    </rPh>
    <rPh sb="35" eb="37">
      <t>コウカイ</t>
    </rPh>
    <rPh sb="37" eb="38">
      <t>カギ</t>
    </rPh>
    <rPh sb="39" eb="41">
      <t>ヒミツ</t>
    </rPh>
    <rPh sb="41" eb="42">
      <t>カギ</t>
    </rPh>
    <rPh sb="44" eb="46">
      <t>セイセイ</t>
    </rPh>
    <phoneticPr fontId="2"/>
  </si>
  <si>
    <t>SSL通信時のエラー発生を防止するため、spring-functional-webの依存関係から以下のライブラリを除去する。</t>
    <rPh sb="3" eb="5">
      <t>ツウシン</t>
    </rPh>
    <rPh sb="5" eb="6">
      <t>ジ</t>
    </rPh>
    <rPh sb="10" eb="12">
      <t>ハッセイ</t>
    </rPh>
    <rPh sb="13" eb="15">
      <t>ボウシ</t>
    </rPh>
    <rPh sb="42" eb="44">
      <t>イゾン</t>
    </rPh>
    <rPh sb="44" eb="46">
      <t>カンケイ</t>
    </rPh>
    <rPh sb="48" eb="50">
      <t>イカ</t>
    </rPh>
    <rPh sb="57" eb="59">
      <t>ジョキョ</t>
    </rPh>
    <phoneticPr fontId="8"/>
  </si>
  <si>
    <t>（鍵を保持するJVMを指定しない場合、SSL証明書の検証でエラーとなりSSL通信ができないため）</t>
    <rPh sb="1" eb="2">
      <t>カギ</t>
    </rPh>
    <rPh sb="3" eb="5">
      <t>ホジ</t>
    </rPh>
    <rPh sb="11" eb="13">
      <t>シテイ</t>
    </rPh>
    <rPh sb="16" eb="18">
      <t>バアイ</t>
    </rPh>
    <rPh sb="22" eb="25">
      <t>ショウメイショ</t>
    </rPh>
    <rPh sb="26" eb="28">
      <t>ケンショウ</t>
    </rPh>
    <rPh sb="38" eb="40">
      <t>ツウシン</t>
    </rPh>
    <phoneticPr fontId="8"/>
  </si>
  <si>
    <t>/spsc/0104/001/secure/resultへのリクエストでは
Cache-Control:no-cache, no-store, max-age=0, must-revalidate
Pragma: no-cache
が設定され、/spsc/0104/001/へのリクエストでは設定されないこと</t>
    <rPh sb="117" eb="119">
      <t>セッテイ</t>
    </rPh>
    <rPh sb="146" eb="148">
      <t>セッテイ</t>
    </rPh>
    <phoneticPr fontId="2"/>
  </si>
  <si>
    <t>正常</t>
    <phoneticPr fontId="2"/>
  </si>
  <si>
    <t>spring-security.xmlにHTTPヘッダに関する設定を行い、混在コンテンツにアクセスする。</t>
    <rPh sb="28" eb="29">
      <t>カン</t>
    </rPh>
    <rPh sb="31" eb="33">
      <t>セッテイ</t>
    </rPh>
    <rPh sb="34" eb="35">
      <t>オコナ</t>
    </rPh>
    <rPh sb="37" eb="39">
      <t>コンザイ</t>
    </rPh>
    <phoneticPr fontId="2"/>
  </si>
  <si>
    <t>spring securityのHTTPヘッダ付与機能の確認
要素に属性を付与して、そのヘッダーが正しく出力できること</t>
    <rPh sb="52" eb="54">
      <t>シュツリョク</t>
    </rPh>
    <phoneticPr fontId="2"/>
  </si>
  <si>
    <t>手動実行</t>
  </si>
  <si>
    <t>事前条件に記載したSpring Securityの設定が適用されるパスに混在コンテンツを配置し、HTTPクライアント、HTTPSクライアントのそれぞれでリクエストする。</t>
    <rPh sb="36" eb="38">
      <t>コンザイ</t>
    </rPh>
    <rPh sb="44" eb="46">
      <t>ハイチ</t>
    </rPh>
    <phoneticPr fontId="2"/>
  </si>
  <si>
    <t>HTTPレスポンスヘッダに以下が設定されていること。
Content-Security-Policy:default-src 'self'; report-uri /csp_report;
HTTPレスポンスヘッダに以下が設定されていないこと。
Content-Security-Policy-Report-Only</t>
    <phoneticPr fontId="2"/>
  </si>
  <si>
    <t>&lt;sec:http use-expressions="true"&gt;
  &lt;!-- omitted --&gt;
  &lt;sec:headers&gt;
    &lt;sec:frame-options policy="SAMEORIGIN" /&gt;
  &lt;/sec:headers&gt;
  &lt;!-- omitted --&gt;
&lt;/sec:http&gt;</t>
    <phoneticPr fontId="2"/>
  </si>
  <si>
    <t>&lt;sec:headers&gt;
  &lt;sec:content-security-policy policy-directives="default-src 'self'; report-uri /csp_report;" /&gt;
&lt;/sec:headers&gt;</t>
    <phoneticPr fontId="2"/>
  </si>
  <si>
    <t>&lt;sec:headers&gt;
  &lt;sec:content-security-policy policy-directives="upgrade-insecure-requests; default-src 'self';" /&gt;
&lt;/sec:headers&gt;</t>
    <phoneticPr fontId="2"/>
  </si>
  <si>
    <t>HTTPレスポンスヘッダに以下が設定されていること。
Content-Security-Policy:upgrade-insecure-requests; default-src 'self';
HTTPレスポンスヘッダに以下が設定されていないこと。
Content-Security-Policy-Report-Only</t>
    <phoneticPr fontId="2"/>
  </si>
  <si>
    <t>HTTPをHTTPSに置き換えるように指示するCSPヘッダーが動作するか確認する</t>
    <rPh sb="11" eb="12">
      <t>オ</t>
    </rPh>
    <rPh sb="13" eb="14">
      <t>カ</t>
    </rPh>
    <rPh sb="19" eb="21">
      <t>シジ</t>
    </rPh>
    <rPh sb="31" eb="33">
      <t>ドウサ</t>
    </rPh>
    <rPh sb="36" eb="38">
      <t>カクニン</t>
    </rPh>
    <phoneticPr fontId="2"/>
  </si>
  <si>
    <t>HTTPヘッダの設定
&lt;sec:headers&gt;
  &lt;sec:content-security-policy policy-directives="upgrade-insecure-requests; default-src 'self';" /&gt;
&lt;/sec:headers&gt;
混在コンテンツの用意（JSP）
  &lt;br&gt; &lt;img src="${pageContext.request.contextPath}/resources/image/Duke.png"
    width="128" height="128" title="display image with relative path"&gt;
  &lt;br&gt; &lt;img src="http://${connectIp}:${connectHttpPort}/spring-functionaltest-web/resources/image/Duke.png"
    width="128" height="128" title="display image with http"&gt;
  &lt;br&gt; &lt;img src="https://${connectIp}:${connectHttpsPort}/spring-functionaltest-web/resources/image/Duke.png"
    width="128" height="128" title="display image with https"&gt;
  &lt;br&gt; &lt;img src="http://${connectIp}:${connectHttpsPort}/spring-functionaltest-web/resources/image/Duke.png"
    width="128" height="128" title="display image by CSP Header derective"&gt;</t>
    <rPh sb="8" eb="10">
      <t>セッテイ</t>
    </rPh>
    <rPh sb="143" eb="145">
      <t>コンザイ</t>
    </rPh>
    <rPh sb="151" eb="153">
      <t>ヨウイ</t>
    </rPh>
    <phoneticPr fontId="2"/>
  </si>
  <si>
    <t xml:space="preserve">※Chrome or FireFoxを使用し以下の手動確認を実施する
/spring-functionaltest-web/spsc/0105/005
に対して以下の2パターンでアクセスし、4つの画像の表示状況を確認する
それぞれの画像にマウスオーバーした際に表示される文字列は以下のとおり
①「display image with relative path」
②「display image with http」
③「display image with https」
④「display image by CSP Header derective」
〇HTTPクライアントでアクセス時
・③、④の画像が表示されていること
・①、②の画像が表示されていないこと
〇HTTPSクライアントでアクセス時
・①、③、④の画像が表示されていること
・②の画像が表示されていないこと
</t>
    <rPh sb="19" eb="21">
      <t>シヨウ</t>
    </rPh>
    <rPh sb="22" eb="24">
      <t>イカ</t>
    </rPh>
    <rPh sb="25" eb="27">
      <t>シュドウ</t>
    </rPh>
    <rPh sb="27" eb="29">
      <t>カクニン</t>
    </rPh>
    <rPh sb="30" eb="32">
      <t>ジッシ</t>
    </rPh>
    <rPh sb="78" eb="79">
      <t>タイ</t>
    </rPh>
    <rPh sb="81" eb="83">
      <t>イカ</t>
    </rPh>
    <rPh sb="99" eb="101">
      <t>ガゾウ</t>
    </rPh>
    <rPh sb="102" eb="104">
      <t>ヒョウジ</t>
    </rPh>
    <rPh sb="104" eb="106">
      <t>ジョウキョウ</t>
    </rPh>
    <rPh sb="107" eb="109">
      <t>カクニン</t>
    </rPh>
    <rPh sb="118" eb="120">
      <t>ガゾウ</t>
    </rPh>
    <rPh sb="130" eb="131">
      <t>サイ</t>
    </rPh>
    <rPh sb="132" eb="134">
      <t>ヒョウジ</t>
    </rPh>
    <rPh sb="137" eb="140">
      <t>モジレツ</t>
    </rPh>
    <rPh sb="141" eb="143">
      <t>イカ</t>
    </rPh>
    <rPh sb="297" eb="298">
      <t>ジ</t>
    </rPh>
    <rPh sb="322" eb="324">
      <t>ガゾウ</t>
    </rPh>
    <rPh sb="325" eb="327">
      <t>ヒョウジ</t>
    </rPh>
    <rPh sb="354" eb="355">
      <t>ジ</t>
    </rPh>
    <phoneticPr fontId="2"/>
  </si>
  <si>
    <t>HTTPをHTTPSに置き換えるようにブラウザに指示するヘッダの出力を確認する。</t>
    <phoneticPr fontId="2"/>
  </si>
  <si>
    <t>不要なものだけ無効化する</t>
    <phoneticPr fontId="2"/>
  </si>
  <si>
    <t>&lt;sec:cache-control disabled="true"/&gt;</t>
    <phoneticPr fontId="2"/>
  </si>
  <si>
    <t>HTTPレスポンスヘッダに以下が設定されていないこと。
Cache-Control</t>
    <phoneticPr fontId="2"/>
  </si>
  <si>
    <t>SpringSecurityにHSTSの設定をしない</t>
    <phoneticPr fontId="2"/>
  </si>
  <si>
    <t>SpringSecurityにHSTSの設定を追加
※設定内容は事前条件参照</t>
    <rPh sb="27" eb="31">
      <t>セッテイナイヨウ</t>
    </rPh>
    <rPh sb="32" eb="36">
      <t>ジゼンジョウケン</t>
    </rPh>
    <rPh sb="36" eb="38">
      <t>サンショウ</t>
    </rPh>
    <phoneticPr fontId="2"/>
  </si>
  <si>
    <t xml:space="preserve">    &lt;sec:http pattern="/jsp/0701/002" request-matcher="ant"&gt;
        &lt;sec:form-login /&gt;
        &lt;sec:logout /&gt;
        &lt;sec:intercept-url pattern="/**" access="permitAll" /&gt;
    &lt;/sec:http&gt;</t>
    <phoneticPr fontId="2"/>
  </si>
  <si>
    <r>
      <t xml:space="preserve">    &lt;sec:http pattern="/jsp/0701/001" request-matcher="ant"&gt;
</t>
    </r>
    <r>
      <rPr>
        <sz val="11"/>
        <color rgb="FFFF0000"/>
        <rFont val="ＭＳ Ｐゴシック"/>
        <family val="3"/>
        <charset val="128"/>
      </rPr>
      <t xml:space="preserve">        &lt;sec:headers&gt;
            &lt;sec:hsts max-age-seconds="20" include-subdomains="true" preload="true" /&gt;
        &lt;/sec:headers&gt;
</t>
    </r>
    <r>
      <rPr>
        <sz val="11"/>
        <rFont val="ＭＳ Ｐゴシック"/>
        <family val="3"/>
        <charset val="128"/>
      </rPr>
      <t xml:space="preserve">        &lt;sec:form-login /&gt;
        &lt;sec:logout /&gt;
        &lt;sec:intercept-url pattern="/**" access="permitAll" /&gt;
    &lt;/sec:http&gt;</t>
    </r>
    <phoneticPr fontId="2"/>
  </si>
  <si>
    <r>
      <t xml:space="preserve">    &lt;sec:http pattern="/jsp/0702/001" request-matcher="ant"&gt;
</t>
    </r>
    <r>
      <rPr>
        <sz val="11"/>
        <color rgb="FFFF0000"/>
        <rFont val="ＭＳ Ｐゴシック"/>
        <family val="3"/>
        <charset val="128"/>
      </rPr>
      <t xml:space="preserve">        &lt;sec:headers&gt;
            &lt;sec:hsts max-age-seconds="20" include-subdomains="false" preload="false" /&gt;
        &lt;/sec:headers&gt;
</t>
    </r>
    <r>
      <rPr>
        <sz val="11"/>
        <rFont val="ＭＳ Ｐゴシック"/>
        <family val="3"/>
        <charset val="128"/>
      </rPr>
      <t xml:space="preserve">        &lt;sec:form-login /&gt;
        &lt;sec:logout /&gt;
        &lt;sec:intercept-url pattern="/**" access="permitAll" /&gt;
    &lt;/sec:http&gt;</t>
    </r>
    <phoneticPr fontId="2"/>
  </si>
  <si>
    <t>HTTP Strict Transport Security(HSTS)用のHTTPヘッダが設定されることの確認</t>
    <rPh sb="36" eb="37">
      <t>ヨウ</t>
    </rPh>
    <rPh sb="46" eb="48">
      <t>セッテイ</t>
    </rPh>
    <rPh sb="54" eb="56">
      <t>カクニン</t>
    </rPh>
    <phoneticPr fontId="2"/>
  </si>
  <si>
    <t>HSTSの設定を追加した状態でのレスポンスヘッダの確認。</t>
    <phoneticPr fontId="2"/>
  </si>
  <si>
    <t>HSTSの設定がない状態でのレスポンスヘッダの確認。</t>
    <phoneticPr fontId="2"/>
  </si>
  <si>
    <t>Httpsで通信した時のレスポンスヘッダに以下が含まれていることを確認する。
ヘッダ項目：Strict-Transport-Security: 
ヘッダ内容：max-age=20 ; includeSubDomains ; preload</t>
    <rPh sb="21" eb="23">
      <t>イカ</t>
    </rPh>
    <rPh sb="43" eb="45">
      <t>コウモク</t>
    </rPh>
    <rPh sb="77" eb="79">
      <t>ナイヨウ</t>
    </rPh>
    <phoneticPr fontId="2"/>
  </si>
  <si>
    <t>Httpsで通信した時のレスポンスヘッダに以下が含まれていることを確認する。
ヘッダ項目：Strict-Transport-Security: 
ヘッダ内容：max-age=31536000 ; includeSubDomains</t>
    <rPh sb="21" eb="23">
      <t>イカ</t>
    </rPh>
    <phoneticPr fontId="2"/>
  </si>
  <si>
    <t>HSTSの動作環境について</t>
    <rPh sb="5" eb="7">
      <t>ドウサ</t>
    </rPh>
    <rPh sb="7" eb="9">
      <t>カンキョウ</t>
    </rPh>
    <phoneticPr fontId="2"/>
  </si>
  <si>
    <t>HSTSを動作させるには以下条件の環境が必要となる。</t>
    <rPh sb="5" eb="7">
      <t>ドウサ</t>
    </rPh>
    <rPh sb="12" eb="14">
      <t>イカ</t>
    </rPh>
    <rPh sb="14" eb="16">
      <t>ジョウケン</t>
    </rPh>
    <rPh sb="17" eb="19">
      <t>カンキョウ</t>
    </rPh>
    <rPh sb="20" eb="22">
      <t>ヒツヨウ</t>
    </rPh>
    <phoneticPr fontId="2"/>
  </si>
  <si>
    <t>・SSL対応環境であること</t>
    <rPh sb="4" eb="6">
      <t>タイオウ</t>
    </rPh>
    <rPh sb="6" eb="8">
      <t>カンキョウ</t>
    </rPh>
    <phoneticPr fontId="2"/>
  </si>
  <si>
    <t>・サーバー証明書に関しては、CAの署名がされていること</t>
    <rPh sb="5" eb="8">
      <t>ショウメイショ</t>
    </rPh>
    <rPh sb="9" eb="10">
      <t>カン</t>
    </rPh>
    <rPh sb="17" eb="19">
      <t>ショメイ</t>
    </rPh>
    <phoneticPr fontId="2"/>
  </si>
  <si>
    <t>・CAがOSに登録されていること</t>
    <rPh sb="7" eb="9">
      <t>トウロク</t>
    </rPh>
    <phoneticPr fontId="2"/>
  </si>
  <si>
    <t>①コントロールパネルのユーザー証明書の管理を開く</t>
    <rPh sb="15" eb="17">
      <t>ショウメイ</t>
    </rPh>
    <rPh sb="17" eb="18">
      <t>ショ</t>
    </rPh>
    <rPh sb="19" eb="21">
      <t>カンリ</t>
    </rPh>
    <rPh sb="22" eb="23">
      <t>ヒラ</t>
    </rPh>
    <phoneticPr fontId="2"/>
  </si>
  <si>
    <t>③そのまま「次へ」を押下</t>
    <rPh sb="6" eb="7">
      <t>ツギ</t>
    </rPh>
    <rPh sb="10" eb="12">
      <t>オウカ</t>
    </rPh>
    <phoneticPr fontId="2"/>
  </si>
  <si>
    <t>②「信頼されたルート証明機関」を選択し、「操作」⇒「すべてのタスク」⇒「インポート」を選択する。</t>
    <rPh sb="2" eb="4">
      <t>シンライ</t>
    </rPh>
    <rPh sb="10" eb="14">
      <t>ショウメイキカン</t>
    </rPh>
    <rPh sb="16" eb="18">
      <t>センタク</t>
    </rPh>
    <rPh sb="21" eb="23">
      <t>ソウサ</t>
    </rPh>
    <rPh sb="43" eb="45">
      <t>センタク</t>
    </rPh>
    <phoneticPr fontId="2"/>
  </si>
  <si>
    <t>認証マネージャーを開き、ルートCA（testrootca.crt）の登録を行う。</t>
    <rPh sb="0" eb="2">
      <t>ニンショウ</t>
    </rPh>
    <rPh sb="9" eb="10">
      <t>ヒラ</t>
    </rPh>
    <rPh sb="34" eb="36">
      <t>トウロク</t>
    </rPh>
    <rPh sb="37" eb="38">
      <t>オコナ</t>
    </rPh>
    <phoneticPr fontId="2"/>
  </si>
  <si>
    <t>④以下ディレクトリにある「testrootca.crt」を選択し、「次へ」を押下。</t>
    <rPh sb="1" eb="3">
      <t>イカ</t>
    </rPh>
    <rPh sb="29" eb="31">
      <t>センタク</t>
    </rPh>
    <rPh sb="34" eb="35">
      <t>ツギ</t>
    </rPh>
    <rPh sb="38" eb="40">
      <t>オウカ</t>
    </rPh>
    <phoneticPr fontId="2"/>
  </si>
  <si>
    <t>⑤配置場所が「信頼されたルート証明機関」になっていることを確認し、「次へ」を押下。</t>
    <rPh sb="1" eb="3">
      <t>ハイチ</t>
    </rPh>
    <rPh sb="3" eb="5">
      <t>バショ</t>
    </rPh>
    <rPh sb="7" eb="9">
      <t>シンライ</t>
    </rPh>
    <rPh sb="15" eb="17">
      <t>ショウメイ</t>
    </rPh>
    <rPh sb="17" eb="19">
      <t>キカン</t>
    </rPh>
    <rPh sb="29" eb="31">
      <t>カクニン</t>
    </rPh>
    <rPh sb="34" eb="35">
      <t>ツギ</t>
    </rPh>
    <rPh sb="38" eb="40">
      <t>オウカ</t>
    </rPh>
    <phoneticPr fontId="2"/>
  </si>
  <si>
    <t>⑥そのまま「完了」を押下。</t>
    <rPh sb="6" eb="8">
      <t>カンリョウ</t>
    </rPh>
    <rPh sb="10" eb="12">
      <t>オウカ</t>
    </rPh>
    <phoneticPr fontId="2"/>
  </si>
  <si>
    <t>認証マネージャーを開き、中間CA（testinterimca.crt）の登録を行う。</t>
    <rPh sb="0" eb="2">
      <t>ニンショウ</t>
    </rPh>
    <rPh sb="9" eb="10">
      <t>ヒラ</t>
    </rPh>
    <rPh sb="12" eb="14">
      <t>チュウカン</t>
    </rPh>
    <rPh sb="36" eb="38">
      <t>トウロク</t>
    </rPh>
    <rPh sb="39" eb="40">
      <t>オコナ</t>
    </rPh>
    <phoneticPr fontId="2"/>
  </si>
  <si>
    <t>※手順に関しては「中間証明機関」に登録するところ以外は、ルートCA登録と同様の為、割愛。</t>
    <rPh sb="1" eb="3">
      <t>テジュン</t>
    </rPh>
    <rPh sb="4" eb="5">
      <t>カン</t>
    </rPh>
    <rPh sb="9" eb="11">
      <t>チュウカン</t>
    </rPh>
    <rPh sb="11" eb="15">
      <t>ショウメイキカン</t>
    </rPh>
    <rPh sb="17" eb="19">
      <t>トウロク</t>
    </rPh>
    <rPh sb="24" eb="26">
      <t>イガイ</t>
    </rPh>
    <rPh sb="33" eb="35">
      <t>トウロク</t>
    </rPh>
    <rPh sb="36" eb="38">
      <t>ドウヨウ</t>
    </rPh>
    <rPh sb="39" eb="40">
      <t>タメ</t>
    </rPh>
    <rPh sb="41" eb="43">
      <t>カツアイ</t>
    </rPh>
    <phoneticPr fontId="2"/>
  </si>
  <si>
    <t>４．資材のコンパイルおよび、サーバーの起動を行う。</t>
    <rPh sb="2" eb="4">
      <t>シザイ</t>
    </rPh>
    <rPh sb="19" eb="21">
      <t>キドウ</t>
    </rPh>
    <rPh sb="22" eb="23">
      <t>オコナ</t>
    </rPh>
    <phoneticPr fontId="2"/>
  </si>
  <si>
    <t>①以下ディレクトリに移動</t>
    <rPh sb="1" eb="3">
      <t>イカ</t>
    </rPh>
    <rPh sb="10" eb="12">
      <t>イドウ</t>
    </rPh>
    <phoneticPr fontId="2"/>
  </si>
  <si>
    <t>②以下コマンドを実行</t>
    <rPh sb="1" eb="3">
      <t>イカ</t>
    </rPh>
    <rPh sb="8" eb="10">
      <t>ジッコウ</t>
    </rPh>
    <phoneticPr fontId="2"/>
  </si>
  <si>
    <t>（SSLが動作するCI環境が出来たら取り込んでもらって大丈夫です）</t>
    <rPh sb="5" eb="7">
      <t>ドウサ</t>
    </rPh>
    <rPh sb="11" eb="13">
      <t>カンキョウ</t>
    </rPh>
    <rPh sb="14" eb="16">
      <t>デキ</t>
    </rPh>
    <rPh sb="18" eb="19">
      <t>ト</t>
    </rPh>
    <rPh sb="20" eb="21">
      <t>コ</t>
    </rPh>
    <rPh sb="27" eb="30">
      <t>ダイジョウブ</t>
    </rPh>
    <phoneticPr fontId="2"/>
  </si>
  <si>
    <t>ドメインがlocalhostでテストする場合は上記手順のみで問題ないが、</t>
    <rPh sb="20" eb="22">
      <t>バアイ</t>
    </rPh>
    <rPh sb="23" eb="27">
      <t>ジョウキテジュン</t>
    </rPh>
    <rPh sb="30" eb="32">
      <t>モンダイ</t>
    </rPh>
    <phoneticPr fontId="2"/>
  </si>
  <si>
    <t>ローカルであればgitbashを利用し、以下のコマンドを発行する。</t>
    <rPh sb="16" eb="18">
      <t>リヨウ</t>
    </rPh>
    <rPh sb="20" eb="22">
      <t>イカ</t>
    </rPh>
    <rPh sb="28" eb="30">
      <t>ハッコウ</t>
    </rPh>
    <phoneticPr fontId="2"/>
  </si>
  <si>
    <t>openssl genpkey -algorithm RSA -out testrootca.key -pkeyopt rsa_keygen_bits:4096</t>
    <phoneticPr fontId="2"/>
  </si>
  <si>
    <t>openssl req -x509 -new -nodes -key testrootca.key -sha384 -days 3650 -out testrootca.crt</t>
    <phoneticPr fontId="2"/>
  </si>
  <si>
    <t>②CA証明書の作成</t>
    <phoneticPr fontId="2"/>
  </si>
  <si>
    <t>Country Name (2 letter code) [AU]:JP</t>
    <phoneticPr fontId="2"/>
  </si>
  <si>
    <t>State or Province Name (full name) [Some-State]:Tokyo</t>
    <phoneticPr fontId="2"/>
  </si>
  <si>
    <t>Locality Name (eg, city) []:root</t>
    <phoneticPr fontId="2"/>
  </si>
  <si>
    <t>Organization Name (eg, company) [Internet Widgits Pty Ltd]:root</t>
    <phoneticPr fontId="2"/>
  </si>
  <si>
    <t>Organizational Unit Name (eg, section) []:root</t>
    <phoneticPr fontId="2"/>
  </si>
  <si>
    <t>Common Name (e.g. server FQDN or YOUR name) []:testrootca</t>
    <phoneticPr fontId="2"/>
  </si>
  <si>
    <t>Email Address []:root@sample.test.jp</t>
    <phoneticPr fontId="2"/>
  </si>
  <si>
    <t>以下入力（入力内容は変えても問題ない）</t>
    <rPh sb="0" eb="4">
      <t>イカニュウリョク</t>
    </rPh>
    <rPh sb="5" eb="9">
      <t>ニュウリョクナイヨウ</t>
    </rPh>
    <rPh sb="10" eb="11">
      <t>カ</t>
    </rPh>
    <rPh sb="14" eb="16">
      <t>モンダイ</t>
    </rPh>
    <phoneticPr fontId="2"/>
  </si>
  <si>
    <t>①中間CAのプライベートキーの作成</t>
    <phoneticPr fontId="2"/>
  </si>
  <si>
    <t>openssl genpkey -algorithm RSA -out testinterimca.key -pkeyopt rsa_keygen_bits:4096</t>
    <phoneticPr fontId="2"/>
  </si>
  <si>
    <t>①ルートCAのプライベートキーの作成</t>
    <phoneticPr fontId="2"/>
  </si>
  <si>
    <t>openssl req -new -key testinterimca.key -out testinterimca.csr</t>
    <phoneticPr fontId="2"/>
  </si>
  <si>
    <t>Locality Name (eg, city) []:interim</t>
    <phoneticPr fontId="2"/>
  </si>
  <si>
    <t>Organization Name (eg, company) [Internet Widgits Pty Ltd]:interim</t>
    <phoneticPr fontId="2"/>
  </si>
  <si>
    <t>Organizational Unit Name (eg, section) []:interim</t>
    <phoneticPr fontId="2"/>
  </si>
  <si>
    <t>Common Name (e.g. server FQDN or YOUR name) []:testinterimca</t>
    <phoneticPr fontId="2"/>
  </si>
  <si>
    <t>Email Address []:interim@sample.test2.jp</t>
    <phoneticPr fontId="2"/>
  </si>
  <si>
    <t>Please enter the following 'extra' attributes</t>
    <phoneticPr fontId="2"/>
  </si>
  <si>
    <t>to be sent with your certificate request</t>
    <phoneticPr fontId="2"/>
  </si>
  <si>
    <t>A challenge password []:password</t>
    <phoneticPr fontId="2"/>
  </si>
  <si>
    <t>An optional company name []:testinterim</t>
    <phoneticPr fontId="2"/>
  </si>
  <si>
    <t>openssl x509 -req -in testinterimca.csr -CA testrootca.crt -CAkey testrootca.key -CAcreateserial -out testinterimca.crt -days 3650 -sha384 -extfile extssl.conf -extensions v3_ca</t>
    <phoneticPr fontId="2"/>
  </si>
  <si>
    <t>③中間CA証明書をルートCAで署名する</t>
    <rPh sb="1" eb="3">
      <t>チュウカン</t>
    </rPh>
    <rPh sb="5" eb="8">
      <t>ショウメイショ</t>
    </rPh>
    <rPh sb="15" eb="17">
      <t>ショメイ</t>
    </rPh>
    <phoneticPr fontId="2"/>
  </si>
  <si>
    <t>サーバー証明書の作成</t>
    <rPh sb="4" eb="7">
      <t>ショウメイショ</t>
    </rPh>
    <rPh sb="8" eb="10">
      <t>サクセイ</t>
    </rPh>
    <phoneticPr fontId="2"/>
  </si>
  <si>
    <t>中間CAの作成</t>
    <rPh sb="0" eb="2">
      <t>チュウカン</t>
    </rPh>
    <rPh sb="5" eb="7">
      <t>サクセイ</t>
    </rPh>
    <phoneticPr fontId="2"/>
  </si>
  <si>
    <t>ルートCAの作成</t>
    <rPh sb="6" eb="8">
      <t>サクセイ</t>
    </rPh>
    <phoneticPr fontId="2"/>
  </si>
  <si>
    <t>openssl genpkey -algorithm RSA -out localserver.key -pkeyopt rsa_keygen_bits:4096</t>
    <phoneticPr fontId="2"/>
  </si>
  <si>
    <t>②サーバー証明書の作成</t>
    <phoneticPr fontId="2"/>
  </si>
  <si>
    <t>[ v3_ca ]</t>
    <phoneticPr fontId="2"/>
  </si>
  <si>
    <t>basicConstraints = CA:TRUE, pathlen:0</t>
    <phoneticPr fontId="2"/>
  </si>
  <si>
    <t>extssl.conf</t>
    <phoneticPr fontId="2"/>
  </si>
  <si>
    <t>中間CAとして機能させるために「extssl.conf」を用意し、署名の機能を拡張する。</t>
    <rPh sb="0" eb="2">
      <t>チュウカン</t>
    </rPh>
    <rPh sb="7" eb="9">
      <t>キノウ</t>
    </rPh>
    <rPh sb="29" eb="31">
      <t>ヨウイ</t>
    </rPh>
    <rPh sb="33" eb="35">
      <t>ショメイ</t>
    </rPh>
    <rPh sb="36" eb="38">
      <t>キノウ</t>
    </rPh>
    <rPh sb="39" eb="41">
      <t>カクチョウ</t>
    </rPh>
    <phoneticPr fontId="2"/>
  </si>
  <si>
    <t>署名する</t>
    <rPh sb="0" eb="2">
      <t>ショメイ</t>
    </rPh>
    <phoneticPr fontId="2"/>
  </si>
  <si>
    <t>SAN(Subject Alternative Name)を設定するために、「san.conf」を用意する。</t>
    <phoneticPr fontId="2"/>
  </si>
  <si>
    <t xml:space="preserve">san.conf  </t>
    <phoneticPr fontId="2"/>
  </si>
  <si>
    <t>[req]</t>
  </si>
  <si>
    <t>distinguished_name = req_distinguished_name</t>
  </si>
  <si>
    <t>x509_extensions = v3_req</t>
  </si>
  <si>
    <t>prompt = no</t>
  </si>
  <si>
    <t>[req_distinguished_name]</t>
  </si>
  <si>
    <t>C = JP</t>
  </si>
  <si>
    <t>ST = Tokyo</t>
  </si>
  <si>
    <t>L = local</t>
  </si>
  <si>
    <t>O = local</t>
  </si>
  <si>
    <t>OU = local</t>
  </si>
  <si>
    <t>CN = localhost</t>
  </si>
  <si>
    <t>[v3_req]</t>
  </si>
  <si>
    <t>subjectAltName = @alt_names</t>
  </si>
  <si>
    <t>[alt_names]</t>
  </si>
  <si>
    <t>DNS.1 = localhost</t>
  </si>
  <si>
    <t>IP.1 = 127.0.0.1</t>
  </si>
  <si>
    <t>CN、alt_namesは、アプリへアクセスする際のドメインを指定する。</t>
    <rPh sb="24" eb="25">
      <t>サイ</t>
    </rPh>
    <rPh sb="31" eb="33">
      <t>シテイ</t>
    </rPh>
    <phoneticPr fontId="2"/>
  </si>
  <si>
    <t>以下の場合は、localhostで動作させるための設定となる。</t>
    <rPh sb="0" eb="2">
      <t>イカ</t>
    </rPh>
    <rPh sb="3" eb="5">
      <t>バアイ</t>
    </rPh>
    <rPh sb="17" eb="19">
      <t>ドウサ</t>
    </rPh>
    <rPh sb="25" eb="27">
      <t>セッテイ</t>
    </rPh>
    <phoneticPr fontId="2"/>
  </si>
  <si>
    <t>証明書の作成</t>
    <rPh sb="0" eb="3">
      <t>ショウメイショ</t>
    </rPh>
    <rPh sb="4" eb="6">
      <t>サクセイ</t>
    </rPh>
    <phoneticPr fontId="2"/>
  </si>
  <si>
    <t>openssl req -new -key localserver.key -out localserver.csr -config san.conf</t>
    <phoneticPr fontId="2"/>
  </si>
  <si>
    <t>③サーバー証明書を中間CAで署名する</t>
    <rPh sb="5" eb="8">
      <t>ショウメイショ</t>
    </rPh>
    <rPh sb="9" eb="11">
      <t>チュウカン</t>
    </rPh>
    <rPh sb="14" eb="16">
      <t>ショメイ</t>
    </rPh>
    <phoneticPr fontId="2"/>
  </si>
  <si>
    <t>keytool -import -trustcacerts -file testrootca.crt -keystore $JAVA_HOME/lib/security/cacerts -alias testrootca</t>
    <phoneticPr fontId="2"/>
  </si>
  <si>
    <t>keytool -import -trustcacerts -file testinterimca.crt -keystore $JAVA_HOME/lib/security/cacerts -alias testinterimca</t>
    <phoneticPr fontId="2"/>
  </si>
  <si>
    <t>keytool -import -trustcacerts -file localserver.crt -keystore $JAVA_HOME/lib/security/cacerts -alias localserver</t>
    <phoneticPr fontId="2"/>
  </si>
  <si>
    <t>HSTS環境の準備</t>
    <rPh sb="4" eb="6">
      <t>カンキョウ</t>
    </rPh>
    <rPh sb="7" eb="9">
      <t>ジュンビ</t>
    </rPh>
    <phoneticPr fontId="2"/>
  </si>
  <si>
    <t>HTTP Strict Transport Security(HSTS)用のHTTPヘッダを設定した際に、HSTSが機能するかを確認</t>
    <rPh sb="36" eb="37">
      <t>ヨウ</t>
    </rPh>
    <rPh sb="46" eb="48">
      <t>セッテイ</t>
    </rPh>
    <rPh sb="50" eb="51">
      <t>サイ</t>
    </rPh>
    <rPh sb="58" eb="60">
      <t>キノウ</t>
    </rPh>
    <rPh sb="64" eb="66">
      <t>カクニン</t>
    </rPh>
    <phoneticPr fontId="2"/>
  </si>
  <si>
    <t>HSTSの設定および機能確認</t>
    <rPh sb="5" eb="7">
      <t>セッテイ</t>
    </rPh>
    <rPh sb="10" eb="12">
      <t>キノウ</t>
    </rPh>
    <rPh sb="12" eb="14">
      <t>カクニン</t>
    </rPh>
    <phoneticPr fontId="2"/>
  </si>
  <si>
    <t>HSTSの設定を追加し、HSTSが機能するかを確認。</t>
    <rPh sb="17" eb="19">
      <t>キノウ</t>
    </rPh>
    <phoneticPr fontId="2"/>
  </si>
  <si>
    <t>HSTSの設定を追加し、HSTSのタイムアウト設定が機能するかを確認。</t>
    <rPh sb="26" eb="28">
      <t>キノウ</t>
    </rPh>
    <phoneticPr fontId="2"/>
  </si>
  <si>
    <t>　そのため、本環境でテストする際は、Chrome(Edge)にてテストを行うこと。</t>
    <rPh sb="6" eb="9">
      <t>ホンカンキョウ</t>
    </rPh>
    <rPh sb="15" eb="16">
      <t>サイ</t>
    </rPh>
    <rPh sb="36" eb="37">
      <t>オコナ</t>
    </rPh>
    <phoneticPr fontId="2"/>
  </si>
  <si>
    <t>※本手順は自己認証局でサーバー証明書を署名している為、FireFoxではテストできない。</t>
    <rPh sb="1" eb="4">
      <t>ホンテジュン</t>
    </rPh>
    <rPh sb="5" eb="7">
      <t>ジコ</t>
    </rPh>
    <rPh sb="7" eb="10">
      <t>ニンショウキョク</t>
    </rPh>
    <rPh sb="15" eb="18">
      <t>ショウメイショ</t>
    </rPh>
    <rPh sb="19" eb="21">
      <t>ショメイ</t>
    </rPh>
    <rPh sb="25" eb="26">
      <t>タメ</t>
    </rPh>
    <phoneticPr fontId="2"/>
  </si>
  <si>
    <t>・Tomcat(アプリケーションサーバー)の解放ポートについては、HTTPは80番ポート、HTTPSは443番ポートで解放されている必要がある。</t>
    <rPh sb="22" eb="24">
      <t>カイホウ</t>
    </rPh>
    <rPh sb="40" eb="41">
      <t>バン</t>
    </rPh>
    <rPh sb="59" eb="61">
      <t>カイホウ</t>
    </rPh>
    <rPh sb="66" eb="68">
      <t>ヒツヨウ</t>
    </rPh>
    <phoneticPr fontId="2"/>
  </si>
  <si>
    <t>　FireFoxでテストしたい場合は、FireFoxが参照するトラストストアに登録されている認証局で、サーバー証明書を署名する必要がある。</t>
    <rPh sb="15" eb="17">
      <t>バアイ</t>
    </rPh>
    <rPh sb="27" eb="29">
      <t>サンショウ</t>
    </rPh>
    <rPh sb="39" eb="41">
      <t>トウロク</t>
    </rPh>
    <rPh sb="46" eb="49">
      <t>ニンショウキョク</t>
    </rPh>
    <rPh sb="55" eb="58">
      <t>ショウメイショ</t>
    </rPh>
    <rPh sb="59" eb="61">
      <t>ショメイ</t>
    </rPh>
    <rPh sb="63" eb="65">
      <t>ヒツヨウ</t>
    </rPh>
    <phoneticPr fontId="2"/>
  </si>
  <si>
    <t>Appendix：　CA証明書と、サーバー証明書の作成について</t>
    <rPh sb="12" eb="15">
      <t>ショウメイショ</t>
    </rPh>
    <rPh sb="21" eb="24">
      <t>ショウメイショ</t>
    </rPh>
    <rPh sb="25" eb="27">
      <t>サクセイ</t>
    </rPh>
    <phoneticPr fontId="2"/>
  </si>
  <si>
    <t>※opensslが実行できる環境であればどこでも良い</t>
    <rPh sb="9" eb="11">
      <t>ジッコウ</t>
    </rPh>
    <rPh sb="14" eb="16">
      <t>カンキョウ</t>
    </rPh>
    <rPh sb="24" eb="25">
      <t>ヨ</t>
    </rPh>
    <phoneticPr fontId="2"/>
  </si>
  <si>
    <t>CAとサーバー証明書の期限は10年で設定しているので、それくらいを目途で作り直す必要がある。</t>
    <rPh sb="7" eb="10">
      <t>ショウメイショ</t>
    </rPh>
    <rPh sb="11" eb="13">
      <t>キゲン</t>
    </rPh>
    <rPh sb="16" eb="17">
      <t>ネン</t>
    </rPh>
    <rPh sb="18" eb="20">
      <t>セッテイ</t>
    </rPh>
    <rPh sb="33" eb="35">
      <t>メド</t>
    </rPh>
    <rPh sb="36" eb="37">
      <t>ツク</t>
    </rPh>
    <rPh sb="38" eb="39">
      <t>ナオ</t>
    </rPh>
    <rPh sb="40" eb="42">
      <t>ヒツヨウ</t>
    </rPh>
    <phoneticPr fontId="2"/>
  </si>
  <si>
    <t>この証明書がCAとして機能できることと、サーバー証明書の発行のみできるCAとして証明書チェーンの深さを0に制限。</t>
    <rPh sb="2" eb="5">
      <t>ショウメイショ</t>
    </rPh>
    <rPh sb="11" eb="13">
      <t>キノウ</t>
    </rPh>
    <rPh sb="40" eb="43">
      <t>ショウメイショ</t>
    </rPh>
    <rPh sb="48" eb="49">
      <t>フカ</t>
    </rPh>
    <rPh sb="53" eb="55">
      <t>セイゲン</t>
    </rPh>
    <phoneticPr fontId="2"/>
  </si>
  <si>
    <t>テストするドメインを変更する場合は、この設定を変更して証明書を発行しなおす必要がある。</t>
    <rPh sb="10" eb="12">
      <t>ヘンコウ</t>
    </rPh>
    <rPh sb="14" eb="16">
      <t>バアイ</t>
    </rPh>
    <rPh sb="20" eb="22">
      <t>セッテイ</t>
    </rPh>
    <rPh sb="23" eb="25">
      <t>ヘンコウ</t>
    </rPh>
    <rPh sb="27" eb="30">
      <t>ショウメイショ</t>
    </rPh>
    <rPh sb="31" eb="33">
      <t>ハッコウ</t>
    </rPh>
    <rPh sb="37" eb="39">
      <t>ヒツヨウ</t>
    </rPh>
    <phoneticPr fontId="2"/>
  </si>
  <si>
    <t>openssl x509 -req -in localserver.csr -CA testinterimca.crt -CAkey testinterimca.key -CAcreateserial -out localserver.crt -days 3650 -sha384 -extfile san.conf -extensions v3_req</t>
    <phoneticPr fontId="2"/>
  </si>
  <si>
    <t>③httpsでアクセスした際に、以下証明書が表示されていればSSL対応されている。</t>
    <rPh sb="13" eb="14">
      <t>サイ</t>
    </rPh>
    <rPh sb="16" eb="18">
      <t>イカ</t>
    </rPh>
    <rPh sb="18" eb="21">
      <t>ショウメイショ</t>
    </rPh>
    <rPh sb="22" eb="24">
      <t>ヒョウジ</t>
    </rPh>
    <rPh sb="33" eb="35">
      <t>タイオウ</t>
    </rPh>
    <phoneticPr fontId="2"/>
  </si>
  <si>
    <t>＜その他留意事項＞</t>
    <rPh sb="3" eb="4">
      <t>タ</t>
    </rPh>
    <rPh sb="4" eb="8">
      <t>リュウイジコウ</t>
    </rPh>
    <phoneticPr fontId="2"/>
  </si>
  <si>
    <t>・HSTSの動作環境に関しては、SSL対応環境下でのみテスト可能なため、「HSTSの動作確認手順」を参照し実施すること。
・HSTSの動作確認を行う際に、FireFoxは第三者認証局で署名したサーバー証明書が必要となるため、本テストはChrome（Edge）で実施すること。</t>
    <rPh sb="6" eb="8">
      <t>ドウサ</t>
    </rPh>
    <rPh sb="8" eb="10">
      <t>カンキョウ</t>
    </rPh>
    <rPh sb="11" eb="12">
      <t>カン</t>
    </rPh>
    <rPh sb="50" eb="52">
      <t>サンショウ</t>
    </rPh>
    <rPh sb="53" eb="55">
      <t>ジッシ</t>
    </rPh>
    <rPh sb="67" eb="71">
      <t>ドウサカクニン</t>
    </rPh>
    <rPh sb="72" eb="73">
      <t>オコナ</t>
    </rPh>
    <rPh sb="74" eb="75">
      <t>サイ</t>
    </rPh>
    <rPh sb="88" eb="91">
      <t>ニンショウキョク</t>
    </rPh>
    <rPh sb="92" eb="94">
      <t>ショメイ</t>
    </rPh>
    <rPh sb="100" eb="103">
      <t>ショウメイショ</t>
    </rPh>
    <rPh sb="104" eb="106">
      <t>ヒツヨウ</t>
    </rPh>
    <rPh sb="112" eb="113">
      <t>ホン</t>
    </rPh>
    <rPh sb="130" eb="132">
      <t>ジッシ</t>
    </rPh>
    <phoneticPr fontId="2"/>
  </si>
  <si>
    <t>２．ルートCAの登録を行う。</t>
    <rPh sb="8" eb="10">
      <t>トウロク</t>
    </rPh>
    <rPh sb="11" eb="12">
      <t>オコナ</t>
    </rPh>
    <phoneticPr fontId="2"/>
  </si>
  <si>
    <t>３．中間CAの登録を行う。</t>
    <rPh sb="2" eb="4">
      <t>チュウカン</t>
    </rPh>
    <rPh sb="7" eb="9">
      <t>トウロク</t>
    </rPh>
    <rPh sb="10" eb="11">
      <t>オコナ</t>
    </rPh>
    <phoneticPr fontId="2"/>
  </si>
  <si>
    <t>※ブラウザ側で証明書が読み込めていない場合は、ブラウザのキャッシュをクリアすること。</t>
    <rPh sb="5" eb="6">
      <t>ガワ</t>
    </rPh>
    <rPh sb="7" eb="10">
      <t>ショウメイショ</t>
    </rPh>
    <rPh sb="11" eb="12">
      <t>ヨ</t>
    </rPh>
    <rPh sb="19" eb="21">
      <t>バアイ</t>
    </rPh>
    <phoneticPr fontId="2"/>
  </si>
  <si>
    <t>証明書を再作成する場合を考慮し、CA証明書の発行と、サーバー証明書の発行について手順を残しておく。</t>
    <rPh sb="0" eb="3">
      <t>ショウメイショ</t>
    </rPh>
    <rPh sb="4" eb="7">
      <t>サイサクセイ</t>
    </rPh>
    <rPh sb="9" eb="11">
      <t>バアイ</t>
    </rPh>
    <rPh sb="12" eb="14">
      <t>コウリョ</t>
    </rPh>
    <phoneticPr fontId="2"/>
  </si>
  <si>
    <t>①サーバー証明書のプライベートキーの作成</t>
    <rPh sb="5" eb="8">
      <t>ショウメイショ</t>
    </rPh>
    <phoneticPr fontId="2"/>
  </si>
  <si>
    <t>「HSTS環境の準備」でも記載しているが、作成したCAはOSに登録する必要がある。</t>
    <rPh sb="5" eb="7">
      <t>カンキョウ</t>
    </rPh>
    <rPh sb="8" eb="10">
      <t>ジュンビ</t>
    </rPh>
    <rPh sb="13" eb="15">
      <t>キサイ</t>
    </rPh>
    <rPh sb="31" eb="33">
      <t>トウロク</t>
    </rPh>
    <rPh sb="35" eb="37">
      <t>ヒツヨウ</t>
    </rPh>
    <phoneticPr fontId="2"/>
  </si>
  <si>
    <t>今回は手動でテストを行っている為、手順には記載していないが、</t>
    <rPh sb="0" eb="2">
      <t>コンカイ</t>
    </rPh>
    <rPh sb="3" eb="5">
      <t>シュドウ</t>
    </rPh>
    <rPh sb="10" eb="11">
      <t>オコナ</t>
    </rPh>
    <rPh sb="15" eb="16">
      <t>タメ</t>
    </rPh>
    <rPh sb="17" eb="19">
      <t>テジュン</t>
    </rPh>
    <rPh sb="21" eb="23">
      <t>キサイ</t>
    </rPh>
    <phoneticPr fontId="2"/>
  </si>
  <si>
    <t>Seleniumで利用する場合は、以下の通りJavaのキーストアにも登録が必要。</t>
    <phoneticPr fontId="2"/>
  </si>
  <si>
    <t>次回以降のアクセスで、httpでリクエストを発行しても、ブラウザ側でhttpsでリクエストを発行するようになる。</t>
    <phoneticPr fontId="2"/>
  </si>
  <si>
    <r>
      <t>HSTSを有効にしたい場合は、一度はそのドメインのサイトにhttpsでアクセスし、レスポンスヘッダに</t>
    </r>
    <r>
      <rPr>
        <b/>
        <sz val="11"/>
        <color theme="1"/>
        <rFont val="ＭＳ Ｐゴシック"/>
        <family val="3"/>
        <charset val="128"/>
        <scheme val="minor"/>
      </rPr>
      <t>Strictg-Transport-Security</t>
    </r>
    <r>
      <rPr>
        <sz val="11"/>
        <color theme="1"/>
        <rFont val="ＭＳ Ｐゴシック"/>
        <family val="2"/>
        <charset val="128"/>
        <scheme val="minor"/>
      </rPr>
      <t>ヘッダを付与してもらう必要がある。</t>
    </r>
    <phoneticPr fontId="2"/>
  </si>
  <si>
    <r>
      <rPr>
        <b/>
        <sz val="11"/>
        <color theme="1"/>
        <rFont val="ＭＳ Ｐゴシック"/>
        <family val="3"/>
        <charset val="128"/>
        <scheme val="minor"/>
      </rPr>
      <t>preload(先読み)リスト</t>
    </r>
    <r>
      <rPr>
        <sz val="11"/>
        <color theme="1"/>
        <rFont val="ＭＳ Ｐゴシック"/>
        <family val="2"/>
        <charset val="128"/>
        <scheme val="minor"/>
      </rPr>
      <t>の登録を行えば、一度も対象ドメインのサイトに訪れていなくても、初回からhttpsが強要されることになる。</t>
    </r>
    <phoneticPr fontId="2"/>
  </si>
  <si>
    <t>以下の動きをブラウザが行うようになる。</t>
    <rPh sb="11" eb="12">
      <t>オコナ</t>
    </rPh>
    <phoneticPr fontId="2"/>
  </si>
  <si>
    <r>
      <t>したがって、</t>
    </r>
    <r>
      <rPr>
        <b/>
        <sz val="11"/>
        <color theme="1"/>
        <rFont val="ＭＳ Ｐゴシック"/>
        <family val="3"/>
        <charset val="128"/>
        <scheme val="minor"/>
      </rPr>
      <t>preload</t>
    </r>
    <r>
      <rPr>
        <sz val="11"/>
        <color theme="1"/>
        <rFont val="ＭＳ Ｐゴシック"/>
        <family val="2"/>
        <charset val="128"/>
        <scheme val="minor"/>
      </rPr>
      <t>に関してはレスポンスヘッダへの出力までを確認対象とする。</t>
    </r>
    <rPh sb="14" eb="15">
      <t>カン</t>
    </rPh>
    <rPh sb="28" eb="30">
      <t>シュツリョク</t>
    </rPh>
    <rPh sb="33" eb="35">
      <t>カクニン</t>
    </rPh>
    <rPh sb="35" eb="37">
      <t>タイショウ</t>
    </rPh>
    <phoneticPr fontId="2"/>
  </si>
  <si>
    <t>理由としては、HSTSリストのサイトの説明を見てみると、「サイト全体とそのすべてのサブドメインで長期的にHTTPSをサポートできると確信が持てないなら追加リクエストを送らないでください。」という記載があり、</t>
    <rPh sb="0" eb="2">
      <t>リユウ</t>
    </rPh>
    <phoneticPr fontId="2"/>
  </si>
  <si>
    <t>１．以下がテスト資材となるため、以下をローカル環境に用意する。</t>
    <rPh sb="2" eb="4">
      <t>イカ</t>
    </rPh>
    <rPh sb="8" eb="10">
      <t>シザイ</t>
    </rPh>
    <rPh sb="16" eb="18">
      <t>イカ</t>
    </rPh>
    <rPh sb="23" eb="25">
      <t>カンキョウ</t>
    </rPh>
    <rPh sb="26" eb="28">
      <t>ヨウイ</t>
    </rPh>
    <phoneticPr fontId="2"/>
  </si>
  <si>
    <t>spring-functionaltest\JavaConfig\spsc-hsts\configs\local\keystore</t>
    <phoneticPr fontId="2"/>
  </si>
  <si>
    <t>Java定義の場合：　spring-functionaltest\JavaConfig\spsc-hsts</t>
    <rPh sb="4" eb="6">
      <t>テイギ</t>
    </rPh>
    <rPh sb="7" eb="9">
      <t>バアイ</t>
    </rPh>
    <phoneticPr fontId="2"/>
  </si>
  <si>
    <t>XML定義の場合：　spring-functionaltest\XMLConfig\spsc-hsts</t>
    <phoneticPr fontId="2"/>
  </si>
  <si>
    <t>mvn -U clean install</t>
    <phoneticPr fontId="2"/>
  </si>
  <si>
    <t>mvn -U cargo:run</t>
    <phoneticPr fontId="2"/>
  </si>
  <si>
    <r>
      <t>しかし、</t>
    </r>
    <r>
      <rPr>
        <b/>
        <sz val="11"/>
        <color theme="1"/>
        <rFont val="ＭＳ Ｐゴシック"/>
        <family val="3"/>
        <charset val="128"/>
        <scheme val="minor"/>
      </rPr>
      <t>Strict-Transport-Security</t>
    </r>
    <r>
      <rPr>
        <sz val="11"/>
        <color theme="1"/>
        <rFont val="ＭＳ Ｐゴシック"/>
        <family val="2"/>
        <charset val="128"/>
        <scheme val="minor"/>
      </rPr>
      <t>ヘッダが付与されるまでは、中間者攻撃を受ける可能性があるので、</t>
    </r>
    <r>
      <rPr>
        <b/>
        <sz val="11"/>
        <color theme="1"/>
        <rFont val="ＭＳ Ｐゴシック"/>
        <family val="3"/>
        <charset val="128"/>
        <scheme val="minor"/>
      </rPr>
      <t>preload(先読み)リスト</t>
    </r>
    <r>
      <rPr>
        <sz val="11"/>
        <color theme="1"/>
        <rFont val="ＭＳ Ｐゴシック"/>
        <family val="2"/>
        <charset val="128"/>
        <scheme val="minor"/>
      </rPr>
      <t>というものが存在している。</t>
    </r>
    <phoneticPr fontId="2"/>
  </si>
  <si>
    <r>
      <t>Http通信での中間者攻撃を防ぐため、Httpレスポンスで</t>
    </r>
    <r>
      <rPr>
        <b/>
        <sz val="11"/>
        <color theme="1"/>
        <rFont val="ＭＳ Ｐゴシック"/>
        <family val="3"/>
        <charset val="128"/>
        <scheme val="minor"/>
      </rPr>
      <t>Strictg-Transport-Security</t>
    </r>
    <r>
      <rPr>
        <sz val="11"/>
        <color theme="1"/>
        <rFont val="ＭＳ Ｐゴシック"/>
        <family val="2"/>
        <charset val="128"/>
        <scheme val="minor"/>
      </rPr>
      <t>ヘッダを受信した場合、</t>
    </r>
    <rPh sb="4" eb="6">
      <t>ツウシン</t>
    </rPh>
    <rPh sb="8" eb="11">
      <t>チュウカンシャ</t>
    </rPh>
    <rPh sb="11" eb="13">
      <t>コウゲキ</t>
    </rPh>
    <rPh sb="14" eb="15">
      <t>フセ</t>
    </rPh>
    <phoneticPr fontId="2"/>
  </si>
  <si>
    <r>
      <rPr>
        <b/>
        <sz val="11"/>
        <color theme="1"/>
        <rFont val="ＭＳ Ｐゴシック"/>
        <family val="3"/>
        <charset val="128"/>
        <scheme val="minor"/>
      </rPr>
      <t>Strict-Transport-Security</t>
    </r>
    <r>
      <rPr>
        <sz val="11"/>
        <color theme="1"/>
        <rFont val="ＭＳ Ｐゴシック"/>
        <family val="2"/>
        <charset val="128"/>
        <scheme val="minor"/>
      </rPr>
      <t>ヘッダは、SSLで接続したとき（信頼できるURL）のみ付与される為、</t>
    </r>
    <phoneticPr fontId="2"/>
  </si>
  <si>
    <r>
      <rPr>
        <b/>
        <sz val="11"/>
        <color theme="1"/>
        <rFont val="ＭＳ Ｐゴシック"/>
        <family val="3"/>
        <charset val="128"/>
        <scheme val="minor"/>
      </rPr>
      <t>preload(先読み)リスト</t>
    </r>
    <r>
      <rPr>
        <sz val="11"/>
        <color theme="1"/>
        <rFont val="ＭＳ Ｐゴシック"/>
        <family val="3"/>
        <charset val="128"/>
        <scheme val="minor"/>
      </rPr>
      <t>を使ったHSTSのテストは対象外としている。</t>
    </r>
    <rPh sb="16" eb="17">
      <t>ツカ</t>
    </rPh>
    <rPh sb="28" eb="31">
      <t>タイショウガイ</t>
    </rPh>
    <phoneticPr fontId="2"/>
  </si>
  <si>
    <t>現状は上記に該当する環境を自動化することが難しいため、手動でテストを実施している。</t>
    <rPh sb="0" eb="2">
      <t>ゲンジョウ</t>
    </rPh>
    <rPh sb="3" eb="5">
      <t>ジョウキ</t>
    </rPh>
    <rPh sb="6" eb="8">
      <t>ガイトウ</t>
    </rPh>
    <rPh sb="10" eb="12">
      <t>カンキョウ</t>
    </rPh>
    <rPh sb="13" eb="16">
      <t>ジドウカ</t>
    </rPh>
    <rPh sb="21" eb="22">
      <t>ムズカ</t>
    </rPh>
    <rPh sb="27" eb="29">
      <t>シュドウ</t>
    </rPh>
    <rPh sb="34" eb="36">
      <t>ジッシ</t>
    </rPh>
    <phoneticPr fontId="2"/>
  </si>
  <si>
    <t>JavaConfig: spring-functionaltest\JavaConfig\spsc-hsts</t>
    <phoneticPr fontId="2"/>
  </si>
  <si>
    <t>XMLConfig: spring-functionaltest\XMLConfig\spsc-hsts</t>
    <phoneticPr fontId="2"/>
  </si>
  <si>
    <t>HSTSの動作仕様について</t>
    <rPh sb="5" eb="9">
      <t>ドウサシヨウ</t>
    </rPh>
    <phoneticPr fontId="2"/>
  </si>
  <si>
    <t>長期的な運用を想定した公開ドメインを対象とした記載になっており、テストで試しに登録するようなものではないということを言っている。</t>
    <rPh sb="0" eb="3">
      <t>チョウキテキ</t>
    </rPh>
    <rPh sb="4" eb="6">
      <t>ウンヨウ</t>
    </rPh>
    <rPh sb="7" eb="9">
      <t>ソウテイ</t>
    </rPh>
    <rPh sb="11" eb="13">
      <t>コウカイ</t>
    </rPh>
    <rPh sb="18" eb="20">
      <t>タイショウ</t>
    </rPh>
    <rPh sb="23" eb="25">
      <t>キサイ</t>
    </rPh>
    <rPh sb="58" eb="59">
      <t>イ</t>
    </rPh>
    <phoneticPr fontId="2"/>
  </si>
  <si>
    <t xml:space="preserve">以下手順を実施。
①http://localhost/spsc-hsts/jsp/0701/001にアクセス
②Https Reloadリンクを押下
③ブラウザの検証ツールを使用し、レスポンスヘッダを確認する
</t>
    <rPh sb="0" eb="4">
      <t>イカテジュン</t>
    </rPh>
    <rPh sb="5" eb="7">
      <t>ジッシ</t>
    </rPh>
    <rPh sb="72" eb="74">
      <t>オウカ</t>
    </rPh>
    <rPh sb="81" eb="83">
      <t>ケンショウ</t>
    </rPh>
    <rPh sb="87" eb="89">
      <t>シヨウ</t>
    </rPh>
    <rPh sb="100" eb="102">
      <t>カクニン</t>
    </rPh>
    <phoneticPr fontId="2"/>
  </si>
  <si>
    <t xml:space="preserve">以下手順を実施。
①http://localhost/spsc-hsts/jsp/0701/002にアクセス
②Https Reloadリンクを押下
③ブラウザの検証ツールを使用し、レスポンスヘッダを確認する
</t>
    <rPh sb="0" eb="4">
      <t>イカテジュン</t>
    </rPh>
    <rPh sb="5" eb="7">
      <t>ジッシ</t>
    </rPh>
    <rPh sb="72" eb="74">
      <t>オウカ</t>
    </rPh>
    <rPh sb="81" eb="83">
      <t>ケンショウ</t>
    </rPh>
    <rPh sb="87" eb="89">
      <t>シヨウ</t>
    </rPh>
    <rPh sb="100" eb="102">
      <t>カクニン</t>
    </rPh>
    <phoneticPr fontId="2"/>
  </si>
  <si>
    <t xml:space="preserve">以下手順を実施。
①http://localhost/spsc-hsts/jsp/0702/001にアクセス
②Https Reloadリンクを押下
③Http Reloadリンクを押下（20秒以内に押下）
④ブラウザの検証ツールを使用し、リクエストを確認する
</t>
    <rPh sb="0" eb="4">
      <t>イカテジュン</t>
    </rPh>
    <rPh sb="5" eb="7">
      <t>ジッシ</t>
    </rPh>
    <rPh sb="72" eb="74">
      <t>オウカ</t>
    </rPh>
    <rPh sb="97" eb="99">
      <t>イナイ</t>
    </rPh>
    <rPh sb="100" eb="102">
      <t>オウカ</t>
    </rPh>
    <phoneticPr fontId="2"/>
  </si>
  <si>
    <t xml:space="preserve">以下手順を実施。
①http://localhost/spsc-hsts/jsp/0702/001にアクセス
②Https Reloadリンクを押下
③Http Reloadリンクを押下（21秒以上待ち押下）
④ブラウザの検証ツールを使用し、リクエストを確認する
</t>
    <rPh sb="0" eb="4">
      <t>イカテジュン</t>
    </rPh>
    <rPh sb="5" eb="7">
      <t>ジッシ</t>
    </rPh>
    <rPh sb="72" eb="74">
      <t>オウカ</t>
    </rPh>
    <rPh sb="96" eb="97">
      <t>ビョウ</t>
    </rPh>
    <rPh sb="97" eb="99">
      <t>イジョウ</t>
    </rPh>
    <rPh sb="99" eb="100">
      <t>マ</t>
    </rPh>
    <rPh sb="101" eb="103">
      <t>オウカ</t>
    </rPh>
    <phoneticPr fontId="2"/>
  </si>
  <si>
    <t>httpでアクセスした際に、httpsにリダイレクトされ画面が表示されることを確認する。
以下のリクエストURLと、レスポンスが確認できれば良い。
リクエストURL：http://localhost/spsc-hsts/jsp/0702/001
レスポンス：「307 Internal Redirect」
リクエストURL：https://localhost/spsc-hsts/jsp/0702/001
レスポンス：「200 OK」</t>
    <rPh sb="11" eb="12">
      <t>サイ</t>
    </rPh>
    <rPh sb="28" eb="30">
      <t>ガメン</t>
    </rPh>
    <rPh sb="31" eb="33">
      <t>ヒョウジ</t>
    </rPh>
    <rPh sb="39" eb="41">
      <t>カクニン</t>
    </rPh>
    <rPh sb="46" eb="48">
      <t>イカ</t>
    </rPh>
    <rPh sb="65" eb="67">
      <t>カクニン</t>
    </rPh>
    <rPh sb="71" eb="72">
      <t>ヨ</t>
    </rPh>
    <phoneticPr fontId="2"/>
  </si>
  <si>
    <t>httpでアクセスした際に、リダイレクトされずそのまま画面が表示されることを確認する。
以下のリクエストURLと、レスポンスが確認できれば良い。
リクエストURL：http://localhost/spsc-hsts/jsp/0702/001
レスポンス：「200 OK」</t>
    <rPh sb="11" eb="12">
      <t>サイ</t>
    </rPh>
    <rPh sb="15" eb="17">
      <t>ヒョウジ</t>
    </rPh>
    <rPh sb="27" eb="29">
      <t>カクニン</t>
    </rPh>
    <phoneticPr fontId="2"/>
  </si>
  <si>
    <t>HTTPレスポンスヘッダに以下が設定されていること。
Cache-Control:no-cache, no-store, max-age=0, must-revalidate
Pragma: no-cache
Expires: 0
X-Content-Type-Options:nosniff
X-Frame-Options:DENY
X-XSS-Protection:1; mode=block
HTTPレスポンスヘッダに以下が設定されていないこと。
Content-Security-Policy
Content-Security-Policy-Report-Only
Public-Key-Pins
Public-Key-Pins-Report-Only
※&lt;sec:hpkp&gt;はhttps環境のみで出力されるため除外</t>
    <phoneticPr fontId="2"/>
  </si>
  <si>
    <t>HTTPレスポンスヘッダに以下が設定されていないこと。
Cache-Control
Pragma
Expires
X-Content-Type-Options
X-Frame-Options
X-XSS-Protection
Strict-Transport-Security
Content-Security-Policy
Content-Security-Policy-Report-Only
Public-Key-Pins
Public-Key-Pins-Report-Only
※&lt;sec:hpkp&gt;はhttps環境のみで出力されるため除外</t>
    <phoneticPr fontId="2"/>
  </si>
  <si>
    <t>Selenium:○</t>
    <phoneticPr fontId="2"/>
  </si>
  <si>
    <t>HTTPレスポンスヘッダに以下が設定されていないこと。
Cache-Control
Pragma
Expires
X-Content-Type-Options
X-Frame-Options
X-XSS-Protection
Strict-Transport-Security
Content-Security-Policy
Content-Security-Policy-Report-Only
Public-Key-Pins
Public-Key-Pins-Report-Only
※起動時エラーとなるため実施しない</t>
    <rPh sb="246" eb="248">
      <t>キドウ</t>
    </rPh>
    <rPh sb="248" eb="249">
      <t>ジ</t>
    </rPh>
    <rPh sb="257" eb="259">
      <t>ジッシ</t>
    </rPh>
    <phoneticPr fontId="2"/>
  </si>
  <si>
    <t>机上</t>
  </si>
  <si>
    <t>Cache-Control:no-cache, no-store, max-age=0, must-revalidate
Pragma: no-cache
Expires: 0
X-Content-Type-Options:nosniff
X-Frame-Options:DENY
Content-Security-Policy: default-src 'self'
Referrer-Policy: no-referrer
Permissions-Policy: geolocation=(self)
HTTPレスポンスヘッダに以下が設定されていないこと。
Content-Security-Policy-Report-Only
Feature-Policy
Public-Key-Pins
Public-Key-Pins-Report-Only
※&lt;sec:hsts/&gt;、&lt;sec:hpkp&gt;はhttps環境のみで出力されるため除外</t>
    <phoneticPr fontId="2"/>
  </si>
  <si>
    <t xml:space="preserve">   </t>
    <phoneticPr fontId="2"/>
  </si>
  <si>
    <t>HTTPレスポンスヘッダに以下が設定されていること。
Cache-Control:no-cache, no-store, max-age=0, must-revalidate
Pragma: no-cache
Expires: 0
X-Content-Type-Options:nosniff
X-Frame-Options:DENY
X-XSS-Protection:1; mode=block
Strict-Transport-Security:max-age=31536000 ; includeSubDomains
HTTPレスポンスヘッダに以下が設定されていないこと。
Content-Security-Policy
Content-Security-Policy-Report-Only
Public-Key-Pins
Public-Key-Pins-Report-Only
※    &lt;sec:hsts/&gt;、&lt;sec:hpkp&gt;はhttps環境のみで出力されるため除外</t>
    <phoneticPr fontId="2"/>
  </si>
  <si>
    <t>論理削除</t>
    <rPh sb="0" eb="2">
      <t>ロンリ</t>
    </rPh>
    <rPh sb="2" eb="4">
      <t>サクジョ</t>
    </rPh>
    <phoneticPr fontId="2"/>
  </si>
  <si>
    <t>実施できそうな気もするが。
証明書関連の為除外されているものと思われる。</t>
    <rPh sb="0" eb="2">
      <t>ジッシ</t>
    </rPh>
    <rPh sb="7" eb="8">
      <t>キ</t>
    </rPh>
    <rPh sb="14" eb="17">
      <t>ショウメイショ</t>
    </rPh>
    <rPh sb="17" eb="19">
      <t>カンレン</t>
    </rPh>
    <rPh sb="20" eb="21">
      <t>タメ</t>
    </rPh>
    <rPh sb="21" eb="23">
      <t>ジョガイ</t>
    </rPh>
    <rPh sb="31" eb="32">
      <t>オモ</t>
    </rPh>
    <phoneticPr fontId="2"/>
  </si>
  <si>
    <t>HTTPレスポンスヘッダに以下が設定されていること。
Public-Key-Pins: max-age=5184000 ; pin-sha256="d6qzRu9zOECb90Uez27xWltNsj0e1Md7GkYYkVoZWmM=" ; pin-sha256="E9CZ9INDbd+2eRQozYqqbQ2yXLVKB9+xcprMF+44U1g="
HTTPレスポンスヘッダに以下が設定されていないこと。
Public-Key-Pins-Report-Only
※&lt;sec:hpkp&gt;はhttps環境のみで出力されるため除外</t>
    <phoneticPr fontId="2"/>
  </si>
  <si>
    <t>机上</t>
    <rPh sb="0" eb="2">
      <t>キジョウ</t>
    </rPh>
    <phoneticPr fontId="2"/>
  </si>
  <si>
    <t>HTTPレスポンスヘッダに以下が設定されていること。
Public-Key-Pins-Report-Only: max-age=5184000 ; pin-sha256="d6qzRu9zOECb90Uez27xWltNsj0e1Md7GkYYkVoZWmM=" ; pin-sha256="E9CZ9INDbd+2eRQozYqqbQ2yXLVKB9+xcprMF+44U1g=" ; report-uri="https://www.example.net/hpkp-report"
HTTPレスポンスヘッダに以下が設定されていないこと。
Public-Key-Pins
※&lt;sec:hpkp&gt;はhttps環境のみで出力されるため除外</t>
    <phoneticPr fontId="2"/>
  </si>
  <si>
    <t>HTTPレスポンスヘッダに以下が設定されていること。
Public-Key-Pins: max-age=5184000 ; pin-sha256="d6qzRu9zOECb90Uez27xWltNsj0e1Md7GkYYkVoZWmM=" ; pin-sha256="E9CZ9INDbd+2eRQozYqqbQ2yXLVKB9+xcprMF+44U1g=" ; report-uri="https://www.example.net/hpkp-report"
HTTPレスポンスヘッダに以下が設定されていないこと。
Public-Key-Pins-Report-Only
※&lt;sec:hpkp&gt;はhttps環境のみで出力されるため除外</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</si>
</sst>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lt;=999]000;[&lt;=9999]000\-00;000\-0000"/>
  </numFmts>
  <fonts count="18" x14ac:knownFonts="1">
    <font>
      <sz val="11"/>
      <color theme="1"/>
      <name val="ＭＳ Ｐゴシック"/>
      <family val="2"/>
      <charset val="128"/>
      <scheme val="minor"/>
    </font>
    <font>
      <b/>
      <sz val="11"/>
      <name val="ＭＳ Ｐゴシック"/>
      <family val="2"/>
      <charset val="128"/>
      <scheme val="minor"/>
    </font>
    <font>
      <sz val="6"/>
      <name val="ＭＳ Ｐゴシック"/>
      <family val="2"/>
      <charset val="128"/>
      <scheme val="minor"/>
    </font>
    <font>
      <b/>
      <sz val="11"/>
      <name val="ＭＳ Ｐゴシック"/>
      <family val="3"/>
      <charset val="128"/>
      <scheme val="minor"/>
    </font>
    <font>
      <b/>
      <sz val="11"/>
      <color theme="1"/>
      <name val="ＭＳ Ｐゴシック"/>
      <family val="3"/>
      <charset val="128"/>
      <scheme val="minor"/>
    </font>
    <font>
      <u/>
      <sz val="11"/>
      <color theme="10"/>
      <name val="ＭＳ Ｐゴシック"/>
      <family val="3"/>
      <charset val="128"/>
    </font>
    <font>
      <sz val="11"/>
      <name val="ＭＳ Ｐゴシック"/>
      <family val="3"/>
      <charset val="128"/>
    </font>
    <font>
      <b/>
      <sz val="11"/>
      <name val="ＭＳ Ｐゴシック"/>
      <family val="3"/>
      <charset val="128"/>
    </font>
    <font>
      <sz val="6"/>
      <name val="ＭＳ Ｐゴシック"/>
      <family val="3"/>
      <charset val="128"/>
    </font>
    <font>
      <b/>
      <sz val="11"/>
      <color rgb="FFFF0000"/>
      <name val="ＭＳ Ｐゴシック"/>
      <family val="3"/>
      <charset val="128"/>
      <scheme val="minor"/>
    </font>
    <font>
      <sz val="11"/>
      <color rgb="FFFF0000"/>
      <name val="ＭＳ Ｐゴシック"/>
      <family val="3"/>
      <charset val="128"/>
    </font>
    <font>
      <sz val="11"/>
      <color rgb="FFFF0000"/>
      <name val="ＭＳ Ｐゴシック"/>
      <family val="2"/>
      <charset val="128"/>
      <scheme val="minor"/>
    </font>
    <font>
      <sz val="11"/>
      <color theme="0"/>
      <name val="ＭＳ Ｐゴシック"/>
      <family val="2"/>
      <charset val="128"/>
      <scheme val="minor"/>
    </font>
    <font>
      <sz val="11"/>
      <color theme="0"/>
      <name val="ＭＳ Ｐゴシック"/>
      <family val="3"/>
      <charset val="128"/>
      <scheme val="minor"/>
    </font>
    <font>
      <sz val="11"/>
      <name val="ＭＳ Ｐゴシック"/>
      <family val="3"/>
      <charset val="128"/>
      <scheme val="minor"/>
    </font>
    <font>
      <sz val="11"/>
      <name val="ＭＳ Ｐゴシック"/>
      <family val="2"/>
      <charset val="128"/>
      <scheme val="minor"/>
    </font>
    <font>
      <sz val="11"/>
      <color rgb="FFFF0000"/>
      <name val="ＭＳ Ｐゴシック"/>
      <family val="3"/>
      <charset val="128"/>
      <scheme val="minor"/>
    </font>
    <font>
      <sz val="11"/>
      <color theme="1"/>
      <name val="ＭＳ Ｐゴシック"/>
      <family val="3"/>
      <charset val="128"/>
      <scheme val="minor"/>
    </font>
  </fonts>
  <fills count="8">
    <fill>
      <patternFill patternType="none"/>
    </fill>
    <fill>
      <patternFill patternType="gray125"/>
    </fill>
    <fill>
      <patternFill patternType="solid">
        <fgColor theme="0" tint="-0.249977111117893"/>
        <bgColor indexed="64"/>
      </patternFill>
    </fill>
    <fill>
      <patternFill patternType="solid">
        <fgColor indexed="22"/>
        <bgColor indexed="64"/>
      </patternFill>
    </fill>
    <fill>
      <patternFill patternType="solid">
        <fgColor rgb="FFFFFFCC"/>
        <bgColor indexed="64"/>
      </patternFill>
    </fill>
    <fill>
      <patternFill patternType="solid">
        <fgColor theme="0" tint="-0.499984740745262"/>
        <bgColor indexed="64"/>
      </patternFill>
    </fill>
    <fill>
      <patternFill patternType="solid">
        <fgColor theme="0"/>
        <bgColor indexed="64"/>
      </patternFill>
    </fill>
    <fill>
      <patternFill patternType="solid">
        <fgColor theme="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s>
  <cellStyleXfs count="3">
    <xf numFmtId="0" fontId="0" fillId="0" borderId="0">
      <alignment vertical="center"/>
    </xf>
    <xf numFmtId="0" fontId="5" fillId="0" borderId="0" applyNumberFormat="0" applyFill="0" applyBorder="0" applyAlignment="0" applyProtection="0">
      <alignment vertical="top"/>
      <protection locked="0"/>
    </xf>
    <xf numFmtId="0" fontId="6" fillId="0" borderId="0">
      <alignment vertical="center"/>
    </xf>
  </cellStyleXfs>
  <cellXfs count="75">
    <xf numFmtId="0" fontId="0" fillId="0" borderId="0" xfId="0">
      <alignment vertical="center"/>
    </xf>
    <xf numFmtId="0" fontId="1" fillId="2" borderId="1" xfId="0" applyFont="1" applyFill="1" applyBorder="1" applyAlignment="1">
      <alignment horizontal="center" vertical="center"/>
    </xf>
    <xf numFmtId="0" fontId="0" fillId="0" borderId="1" xfId="0" applyBorder="1">
      <alignment vertical="center"/>
    </xf>
    <xf numFmtId="0" fontId="3"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applyAlignment="1">
      <alignment horizontal="left" vertical="top" wrapText="1"/>
    </xf>
    <xf numFmtId="0" fontId="7" fillId="3" borderId="1" xfId="2" applyFont="1" applyFill="1" applyBorder="1" applyAlignment="1">
      <alignment horizontal="center" vertical="center"/>
    </xf>
    <xf numFmtId="0" fontId="7" fillId="3" borderId="1" xfId="2" applyFont="1" applyFill="1" applyBorder="1" applyAlignment="1">
      <alignment horizontal="center" vertical="center" wrapText="1"/>
    </xf>
    <xf numFmtId="0" fontId="6" fillId="0" borderId="1" xfId="2" applyBorder="1" applyAlignment="1">
      <alignment horizontal="center" vertical="center"/>
    </xf>
    <xf numFmtId="14" fontId="6" fillId="0" borderId="1" xfId="2" applyNumberFormat="1" applyBorder="1" applyAlignment="1">
      <alignment horizontal="center" vertical="center"/>
    </xf>
    <xf numFmtId="0" fontId="6" fillId="0" borderId="0" xfId="2">
      <alignment vertical="center"/>
    </xf>
    <xf numFmtId="176" fontId="6" fillId="0" borderId="2" xfId="2" applyNumberFormat="1" applyBorder="1" applyAlignment="1">
      <alignment horizontal="center" vertical="top" wrapText="1"/>
    </xf>
    <xf numFmtId="0" fontId="6" fillId="0" borderId="1" xfId="2" applyBorder="1" applyAlignment="1">
      <alignment horizontal="left" vertical="top" wrapText="1"/>
    </xf>
    <xf numFmtId="49" fontId="6" fillId="0" borderId="1" xfId="2" applyNumberFormat="1" applyBorder="1" applyAlignment="1">
      <alignment horizontal="left" vertical="top" wrapText="1"/>
    </xf>
    <xf numFmtId="14" fontId="6" fillId="0" borderId="1" xfId="2" applyNumberFormat="1" applyBorder="1" applyAlignment="1">
      <alignment horizontal="center" vertical="top" wrapText="1"/>
    </xf>
    <xf numFmtId="176" fontId="6" fillId="0" borderId="3" xfId="2" applyNumberFormat="1" applyBorder="1" applyAlignment="1">
      <alignment horizontal="center" vertical="top" wrapText="1"/>
    </xf>
    <xf numFmtId="176" fontId="6" fillId="0" borderId="4" xfId="2" applyNumberFormat="1" applyBorder="1" applyAlignment="1">
      <alignment horizontal="center" vertical="top" wrapText="1"/>
    </xf>
    <xf numFmtId="176" fontId="6" fillId="4" borderId="2" xfId="2" applyNumberFormat="1" applyFill="1" applyBorder="1" applyAlignment="1">
      <alignment horizontal="center" vertical="top" wrapText="1"/>
    </xf>
    <xf numFmtId="0" fontId="6" fillId="4" borderId="1" xfId="2" applyFill="1" applyBorder="1" applyAlignment="1">
      <alignment horizontal="center" vertical="center"/>
    </xf>
    <xf numFmtId="176" fontId="6" fillId="4" borderId="1" xfId="2" applyNumberFormat="1" applyFill="1" applyBorder="1" applyAlignment="1">
      <alignment horizontal="center"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4" borderId="0" xfId="0" applyFill="1" applyAlignment="1">
      <alignment horizontal="center" vertical="top"/>
    </xf>
    <xf numFmtId="0" fontId="0" fillId="4" borderId="3" xfId="0" applyFill="1" applyBorder="1" applyAlignment="1">
      <alignment horizontal="center" vertical="top"/>
    </xf>
    <xf numFmtId="0" fontId="0" fillId="4" borderId="1" xfId="0" applyFill="1" applyBorder="1" applyAlignment="1">
      <alignment horizontal="center" vertical="top"/>
    </xf>
    <xf numFmtId="0" fontId="0" fillId="2" borderId="1" xfId="0" applyFill="1" applyBorder="1" applyAlignment="1">
      <alignment horizontal="center" vertical="center"/>
    </xf>
    <xf numFmtId="0" fontId="0" fillId="0" borderId="0" xfId="0" quotePrefix="1">
      <alignment vertical="center"/>
    </xf>
    <xf numFmtId="49" fontId="6" fillId="0" borderId="12" xfId="2" applyNumberFormat="1" applyBorder="1" applyAlignment="1">
      <alignment horizontal="left" vertical="center" wrapText="1"/>
    </xf>
    <xf numFmtId="49" fontId="6" fillId="0" borderId="12" xfId="2" applyNumberFormat="1" applyBorder="1" applyAlignment="1">
      <alignment horizontal="left" vertical="top"/>
    </xf>
    <xf numFmtId="0" fontId="6" fillId="2" borderId="1" xfId="2" applyFill="1" applyBorder="1" applyAlignment="1">
      <alignment horizontal="left" vertical="top" wrapText="1"/>
    </xf>
    <xf numFmtId="49" fontId="6" fillId="2" borderId="1" xfId="2" applyNumberFormat="1" applyFill="1" applyBorder="1" applyAlignment="1">
      <alignment horizontal="left" vertical="top" wrapText="1"/>
    </xf>
    <xf numFmtId="14" fontId="6" fillId="2" borderId="1" xfId="2" applyNumberFormat="1" applyFill="1" applyBorder="1" applyAlignment="1">
      <alignment horizontal="center" vertical="top" wrapText="1"/>
    </xf>
    <xf numFmtId="0" fontId="6" fillId="0" borderId="1" xfId="1" applyNumberFormat="1" applyFont="1" applyBorder="1" applyAlignment="1" applyProtection="1">
      <alignment horizontal="left" vertical="top" wrapText="1"/>
    </xf>
    <xf numFmtId="0" fontId="0" fillId="4" borderId="10" xfId="0" applyFill="1" applyBorder="1" applyAlignment="1">
      <alignment horizontal="center" vertical="top"/>
    </xf>
    <xf numFmtId="49" fontId="6" fillId="0" borderId="12" xfId="2" applyNumberFormat="1" applyBorder="1" applyAlignment="1">
      <alignment horizontal="left" vertical="top" wrapText="1"/>
    </xf>
    <xf numFmtId="0" fontId="6" fillId="5" borderId="1" xfId="2" applyFill="1" applyBorder="1" applyAlignment="1">
      <alignment horizontal="left" vertical="top" wrapText="1"/>
    </xf>
    <xf numFmtId="49" fontId="6" fillId="5" borderId="1" xfId="2" applyNumberFormat="1" applyFill="1" applyBorder="1" applyAlignment="1">
      <alignment horizontal="left" vertical="top" wrapText="1"/>
    </xf>
    <xf numFmtId="14" fontId="6" fillId="5" borderId="1" xfId="2" applyNumberFormat="1" applyFill="1" applyBorder="1" applyAlignment="1">
      <alignment horizontal="center" vertical="top" wrapText="1"/>
    </xf>
    <xf numFmtId="0" fontId="5" fillId="0" borderId="0" xfId="1" applyAlignment="1" applyProtection="1">
      <alignment vertical="center"/>
    </xf>
    <xf numFmtId="0" fontId="0" fillId="6" borderId="6" xfId="0" applyFill="1" applyBorder="1">
      <alignment vertical="center"/>
    </xf>
    <xf numFmtId="0" fontId="0" fillId="6" borderId="8" xfId="0" applyFill="1" applyBorder="1">
      <alignment vertical="center"/>
    </xf>
    <xf numFmtId="0" fontId="0" fillId="4" borderId="5" xfId="0" applyFill="1" applyBorder="1" applyAlignment="1">
      <alignment horizontal="center" vertical="top"/>
    </xf>
    <xf numFmtId="0" fontId="4" fillId="0" borderId="0" xfId="0" applyFont="1">
      <alignment vertical="center"/>
    </xf>
    <xf numFmtId="0" fontId="11" fillId="0" borderId="0" xfId="0" applyFont="1">
      <alignment vertical="center"/>
    </xf>
    <xf numFmtId="0" fontId="12" fillId="7" borderId="0" xfId="0" applyFont="1" applyFill="1">
      <alignment vertical="center"/>
    </xf>
    <xf numFmtId="0" fontId="13" fillId="7" borderId="0" xfId="0" applyFont="1" applyFill="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7" fillId="3" borderId="6" xfId="2" applyFont="1" applyFill="1" applyBorder="1" applyAlignment="1">
      <alignment horizontal="center" vertical="center" wrapText="1"/>
    </xf>
    <xf numFmtId="0" fontId="7" fillId="3" borderId="8" xfId="2" applyFont="1" applyFill="1" applyBorder="1" applyAlignment="1">
      <alignment horizontal="center" vertical="center" wrapText="1"/>
    </xf>
    <xf numFmtId="0" fontId="5" fillId="4" borderId="5" xfId="1" applyFill="1" applyBorder="1" applyAlignment="1" applyProtection="1">
      <alignment horizontal="center" vertical="center"/>
    </xf>
    <xf numFmtId="0" fontId="5" fillId="4" borderId="9" xfId="1" applyFill="1" applyBorder="1" applyAlignment="1" applyProtection="1">
      <alignment horizontal="center" vertical="center"/>
    </xf>
    <xf numFmtId="0" fontId="5" fillId="4" borderId="10" xfId="1" applyFill="1" applyBorder="1" applyAlignment="1" applyProtection="1">
      <alignment horizontal="center" vertical="center"/>
    </xf>
    <xf numFmtId="0" fontId="5" fillId="4" borderId="11" xfId="1" applyFill="1" applyBorder="1" applyAlignment="1" applyProtection="1">
      <alignment horizontal="center" vertical="center"/>
    </xf>
    <xf numFmtId="0" fontId="6" fillId="4" borderId="2" xfId="2" applyFill="1" applyBorder="1" applyAlignment="1">
      <alignment horizontal="center" vertical="center"/>
    </xf>
    <xf numFmtId="0" fontId="6" fillId="4" borderId="4" xfId="2" applyFill="1" applyBorder="1" applyAlignment="1">
      <alignment horizontal="center" vertical="center"/>
    </xf>
    <xf numFmtId="0" fontId="7" fillId="3" borderId="6" xfId="2" applyFont="1" applyFill="1" applyBorder="1" applyAlignment="1">
      <alignment horizontal="left" vertical="center"/>
    </xf>
    <xf numFmtId="0" fontId="7" fillId="3" borderId="7" xfId="2" applyFont="1" applyFill="1" applyBorder="1" applyAlignment="1">
      <alignment horizontal="left" vertical="center"/>
    </xf>
    <xf numFmtId="0" fontId="7" fillId="3" borderId="8" xfId="2" applyFont="1" applyFill="1" applyBorder="1" applyAlignment="1">
      <alignment horizontal="left" vertical="center"/>
    </xf>
    <xf numFmtId="49" fontId="6" fillId="0" borderId="6" xfId="2" applyNumberFormat="1" applyBorder="1" applyAlignment="1">
      <alignment horizontal="left" vertical="top"/>
    </xf>
    <xf numFmtId="49" fontId="6" fillId="0" borderId="7" xfId="2" applyNumberFormat="1" applyBorder="1" applyAlignment="1">
      <alignment horizontal="left" vertical="top"/>
    </xf>
    <xf numFmtId="49" fontId="6" fillId="0" borderId="8" xfId="2" applyNumberFormat="1" applyBorder="1" applyAlignment="1">
      <alignment horizontal="left" vertical="top"/>
    </xf>
    <xf numFmtId="0" fontId="7" fillId="3" borderId="5" xfId="2" applyFont="1" applyFill="1" applyBorder="1" applyAlignment="1">
      <alignment horizontal="center" vertical="center"/>
    </xf>
    <xf numFmtId="0" fontId="7" fillId="3" borderId="9" xfId="2" applyFont="1" applyFill="1" applyBorder="1" applyAlignment="1">
      <alignment horizontal="center" vertical="center"/>
    </xf>
    <xf numFmtId="49" fontId="10" fillId="0" borderId="6" xfId="2" applyNumberFormat="1" applyFont="1" applyBorder="1" applyAlignment="1">
      <alignment horizontal="left" vertical="top" wrapText="1"/>
    </xf>
    <xf numFmtId="49" fontId="10" fillId="0" borderId="7" xfId="2" applyNumberFormat="1" applyFont="1" applyBorder="1" applyAlignment="1">
      <alignment horizontal="left" vertical="top"/>
    </xf>
    <xf numFmtId="49" fontId="10" fillId="0" borderId="8" xfId="2" applyNumberFormat="1" applyFont="1" applyBorder="1" applyAlignment="1">
      <alignment horizontal="left" vertical="top"/>
    </xf>
    <xf numFmtId="0" fontId="0" fillId="4" borderId="1" xfId="0" applyFill="1" applyBorder="1">
      <alignment vertical="center"/>
    </xf>
    <xf numFmtId="176" fontId="6" fillId="0" borderId="1" xfId="2" applyNumberFormat="1" applyBorder="1" applyAlignment="1">
      <alignment horizontal="center" vertical="top" wrapText="1"/>
    </xf>
    <xf numFmtId="49" fontId="6" fillId="5" borderId="12" xfId="2" applyNumberFormat="1" applyFill="1" applyBorder="1" applyAlignment="1">
      <alignment horizontal="left" vertical="center" wrapText="1"/>
    </xf>
    <xf numFmtId="0" fontId="0" fillId="0" borderId="0" xfId="0" applyAlignment="1">
      <alignment vertical="center" wrapText="1"/>
    </xf>
    <xf numFmtId="49" fontId="6" fillId="5" borderId="12" xfId="2" applyNumberFormat="1" applyFill="1" applyBorder="1" applyAlignment="1">
      <alignment horizontal="left" vertical="top" wrapText="1"/>
    </xf>
  </cellXfs>
  <cellStyles count="3">
    <cellStyle name="ハイパーリンク" xfId="1" builtinId="8"/>
    <cellStyle name="標準" xfId="0" builtinId="0"/>
    <cellStyle name="標準 2" xfId="2" xr:uid="{00000000-0005-0000-0000-000002000000}"/>
  </cellStyles>
  <dxfs count="13">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
      <border>
        <left style="thin">
          <color auto="1"/>
        </left>
        <right style="thin">
          <color auto="1"/>
        </right>
        <top style="thin">
          <color auto="1"/>
        </top>
        <vertical/>
        <horizontal/>
      </border>
    </dxf>
  </dxfs>
  <tableStyles count="0" defaultTableStyle="TableStyleMedium9"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40</xdr:row>
      <xdr:rowOff>0</xdr:rowOff>
    </xdr:from>
    <xdr:to>
      <xdr:col>11</xdr:col>
      <xdr:colOff>276225</xdr:colOff>
      <xdr:row>46</xdr:row>
      <xdr:rowOff>57150</xdr:rowOff>
    </xdr:to>
    <xdr:pic>
      <xdr:nvPicPr>
        <xdr:cNvPr id="10" name="図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885950"/>
          <a:ext cx="6448425" cy="1085850"/>
        </a:xfrm>
        <a:prstGeom prst="rect">
          <a:avLst/>
        </a:prstGeom>
      </xdr:spPr>
    </xdr:pic>
    <xdr:clientData/>
  </xdr:twoCellAnchor>
  <xdr:twoCellAnchor editAs="oneCell">
    <xdr:from>
      <xdr:col>2</xdr:col>
      <xdr:colOff>0</xdr:colOff>
      <xdr:row>154</xdr:row>
      <xdr:rowOff>0</xdr:rowOff>
    </xdr:from>
    <xdr:to>
      <xdr:col>16</xdr:col>
      <xdr:colOff>457200</xdr:colOff>
      <xdr:row>188</xdr:row>
      <xdr:rowOff>1656</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71600" y="24174450"/>
          <a:ext cx="10058400" cy="5830956"/>
        </a:xfrm>
        <a:prstGeom prst="rect">
          <a:avLst/>
        </a:prstGeom>
      </xdr:spPr>
    </xdr:pic>
    <xdr:clientData/>
  </xdr:twoCellAnchor>
  <xdr:twoCellAnchor editAs="oneCell">
    <xdr:from>
      <xdr:col>2</xdr:col>
      <xdr:colOff>0</xdr:colOff>
      <xdr:row>108</xdr:row>
      <xdr:rowOff>0</xdr:rowOff>
    </xdr:from>
    <xdr:to>
      <xdr:col>16</xdr:col>
      <xdr:colOff>457200</xdr:colOff>
      <xdr:row>119</xdr:row>
      <xdr:rowOff>100048</xdr:rowOff>
    </xdr:to>
    <xdr:pic>
      <xdr:nvPicPr>
        <xdr:cNvPr id="14" name="図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1600" y="10287000"/>
          <a:ext cx="10058400" cy="1985998"/>
        </a:xfrm>
        <a:prstGeom prst="rect">
          <a:avLst/>
        </a:prstGeom>
      </xdr:spPr>
    </xdr:pic>
    <xdr:clientData/>
  </xdr:twoCellAnchor>
  <xdr:twoCellAnchor editAs="oneCell">
    <xdr:from>
      <xdr:col>2</xdr:col>
      <xdr:colOff>0</xdr:colOff>
      <xdr:row>125</xdr:row>
      <xdr:rowOff>0</xdr:rowOff>
    </xdr:from>
    <xdr:to>
      <xdr:col>10</xdr:col>
      <xdr:colOff>447675</xdr:colOff>
      <xdr:row>145</xdr:row>
      <xdr:rowOff>152400</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1600" y="13887450"/>
          <a:ext cx="5934075" cy="3581400"/>
        </a:xfrm>
        <a:prstGeom prst="rect">
          <a:avLst/>
        </a:prstGeom>
      </xdr:spPr>
    </xdr:pic>
    <xdr:clientData/>
  </xdr:twoCellAnchor>
  <xdr:twoCellAnchor editAs="oneCell">
    <xdr:from>
      <xdr:col>2</xdr:col>
      <xdr:colOff>0</xdr:colOff>
      <xdr:row>53</xdr:row>
      <xdr:rowOff>0</xdr:rowOff>
    </xdr:from>
    <xdr:to>
      <xdr:col>16</xdr:col>
      <xdr:colOff>457200</xdr:colOff>
      <xdr:row>68</xdr:row>
      <xdr:rowOff>70388</xdr:rowOff>
    </xdr:to>
    <xdr:pic>
      <xdr:nvPicPr>
        <xdr:cNvPr id="17" name="図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71600" y="3943350"/>
          <a:ext cx="10058400" cy="2642138"/>
        </a:xfrm>
        <a:prstGeom prst="rect">
          <a:avLst/>
        </a:prstGeom>
      </xdr:spPr>
    </xdr:pic>
    <xdr:clientData/>
  </xdr:twoCellAnchor>
  <xdr:twoCellAnchor editAs="oneCell">
    <xdr:from>
      <xdr:col>2</xdr:col>
      <xdr:colOff>0</xdr:colOff>
      <xdr:row>78</xdr:row>
      <xdr:rowOff>0</xdr:rowOff>
    </xdr:from>
    <xdr:to>
      <xdr:col>16</xdr:col>
      <xdr:colOff>457200</xdr:colOff>
      <xdr:row>97</xdr:row>
      <xdr:rowOff>137798</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71600" y="8229600"/>
          <a:ext cx="10058400" cy="3395348"/>
        </a:xfrm>
        <a:prstGeom prst="rect">
          <a:avLst/>
        </a:prstGeom>
      </xdr:spPr>
    </xdr:pic>
    <xdr:clientData/>
  </xdr:twoCellAnchor>
  <xdr:twoCellAnchor>
    <xdr:from>
      <xdr:col>10</xdr:col>
      <xdr:colOff>76200</xdr:colOff>
      <xdr:row>167</xdr:row>
      <xdr:rowOff>19050</xdr:rowOff>
    </xdr:from>
    <xdr:to>
      <xdr:col>13</xdr:col>
      <xdr:colOff>590550</xdr:colOff>
      <xdr:row>169</xdr:row>
      <xdr:rowOff>19050</xdr:rowOff>
    </xdr:to>
    <xdr:sp macro="" textlink="">
      <xdr:nvSpPr>
        <xdr:cNvPr id="2" name="円/楕円 1">
          <a:extLst>
            <a:ext uri="{FF2B5EF4-FFF2-40B4-BE49-F238E27FC236}">
              <a16:creationId xmlns:a16="http://schemas.microsoft.com/office/drawing/2014/main" id="{00000000-0008-0000-0700-000002000000}"/>
            </a:ext>
          </a:extLst>
        </xdr:cNvPr>
        <xdr:cNvSpPr/>
      </xdr:nvSpPr>
      <xdr:spPr>
        <a:xfrm>
          <a:off x="6934200" y="23336250"/>
          <a:ext cx="2571750" cy="342900"/>
        </a:xfrm>
        <a:prstGeom prst="ellipse">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1</xdr:colOff>
      <xdr:row>5</xdr:row>
      <xdr:rowOff>0</xdr:rowOff>
    </xdr:from>
    <xdr:to>
      <xdr:col>9</xdr:col>
      <xdr:colOff>480417</xdr:colOff>
      <xdr:row>32</xdr:row>
      <xdr:rowOff>152400</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71601" y="857250"/>
          <a:ext cx="5281016" cy="47815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142875</xdr:colOff>
      <xdr:row>126</xdr:row>
      <xdr:rowOff>0</xdr:rowOff>
    </xdr:from>
    <xdr:to>
      <xdr:col>12</xdr:col>
      <xdr:colOff>248472</xdr:colOff>
      <xdr:row>150</xdr:row>
      <xdr:rowOff>10101</xdr:rowOff>
    </xdr:to>
    <xdr:pic>
      <xdr:nvPicPr>
        <xdr:cNvPr id="2" name="図 1">
          <a:extLst>
            <a:ext uri="{FF2B5EF4-FFF2-40B4-BE49-F238E27FC236}">
              <a16:creationId xmlns:a16="http://schemas.microsoft.com/office/drawing/2014/main" id="{8C70FDF6-C055-DB77-5186-E5BFE662AB65}"/>
            </a:ext>
          </a:extLst>
        </xdr:cNvPr>
        <xdr:cNvPicPr>
          <a:picLocks noChangeAspect="1"/>
        </xdr:cNvPicPr>
      </xdr:nvPicPr>
      <xdr:blipFill>
        <a:blip xmlns:r="http://schemas.openxmlformats.org/officeDocument/2006/relationships" r:embed="rId1"/>
        <a:stretch>
          <a:fillRect/>
        </a:stretch>
      </xdr:blipFill>
      <xdr:spPr>
        <a:xfrm>
          <a:off x="1352550" y="4457700"/>
          <a:ext cx="5887272" cy="4124901"/>
        </a:xfrm>
        <a:prstGeom prst="rect">
          <a:avLst/>
        </a:prstGeom>
        <a:ln>
          <a:solidFill>
            <a:schemeClr val="tx1">
              <a:lumMod val="50000"/>
              <a:lumOff val="50000"/>
            </a:schemeClr>
          </a:solidFill>
        </a:ln>
      </xdr:spPr>
    </xdr:pic>
    <xdr:clientData/>
  </xdr:twoCellAnchor>
  <xdr:twoCellAnchor editAs="oneCell">
    <xdr:from>
      <xdr:col>3</xdr:col>
      <xdr:colOff>152400</xdr:colOff>
      <xdr:row>165</xdr:row>
      <xdr:rowOff>9525</xdr:rowOff>
    </xdr:from>
    <xdr:to>
      <xdr:col>12</xdr:col>
      <xdr:colOff>162733</xdr:colOff>
      <xdr:row>196</xdr:row>
      <xdr:rowOff>105530</xdr:rowOff>
    </xdr:to>
    <xdr:pic>
      <xdr:nvPicPr>
        <xdr:cNvPr id="3" name="図 2">
          <a:extLst>
            <a:ext uri="{FF2B5EF4-FFF2-40B4-BE49-F238E27FC236}">
              <a16:creationId xmlns:a16="http://schemas.microsoft.com/office/drawing/2014/main" id="{BC765270-859B-FF54-70B3-FDD26B63B074}"/>
            </a:ext>
          </a:extLst>
        </xdr:cNvPr>
        <xdr:cNvPicPr>
          <a:picLocks noChangeAspect="1"/>
        </xdr:cNvPicPr>
      </xdr:nvPicPr>
      <xdr:blipFill>
        <a:blip xmlns:r="http://schemas.openxmlformats.org/officeDocument/2006/relationships" r:embed="rId2"/>
        <a:stretch>
          <a:fillRect/>
        </a:stretch>
      </xdr:blipFill>
      <xdr:spPr>
        <a:xfrm>
          <a:off x="1362075" y="11153775"/>
          <a:ext cx="5792008" cy="5410955"/>
        </a:xfrm>
        <a:prstGeom prst="rect">
          <a:avLst/>
        </a:prstGeom>
        <a:ln>
          <a:solidFill>
            <a:schemeClr val="tx1">
              <a:lumMod val="50000"/>
              <a:lumOff val="50000"/>
            </a:schemeClr>
          </a:solidFill>
        </a:ln>
      </xdr:spPr>
    </xdr:pic>
    <xdr:clientData/>
  </xdr:twoCellAnchor>
  <xdr:twoCellAnchor editAs="oneCell">
    <xdr:from>
      <xdr:col>3</xdr:col>
      <xdr:colOff>152400</xdr:colOff>
      <xdr:row>153</xdr:row>
      <xdr:rowOff>19050</xdr:rowOff>
    </xdr:from>
    <xdr:to>
      <xdr:col>12</xdr:col>
      <xdr:colOff>238944</xdr:colOff>
      <xdr:row>161</xdr:row>
      <xdr:rowOff>124031</xdr:rowOff>
    </xdr:to>
    <xdr:pic>
      <xdr:nvPicPr>
        <xdr:cNvPr id="4" name="図 3">
          <a:extLst>
            <a:ext uri="{FF2B5EF4-FFF2-40B4-BE49-F238E27FC236}">
              <a16:creationId xmlns:a16="http://schemas.microsoft.com/office/drawing/2014/main" id="{63B44569-15F1-46C8-423C-0091F58452C0}"/>
            </a:ext>
          </a:extLst>
        </xdr:cNvPr>
        <xdr:cNvPicPr>
          <a:picLocks noChangeAspect="1"/>
        </xdr:cNvPicPr>
      </xdr:nvPicPr>
      <xdr:blipFill>
        <a:blip xmlns:r="http://schemas.openxmlformats.org/officeDocument/2006/relationships" r:embed="rId3"/>
        <a:stretch>
          <a:fillRect/>
        </a:stretch>
      </xdr:blipFill>
      <xdr:spPr>
        <a:xfrm>
          <a:off x="1362075" y="9105900"/>
          <a:ext cx="5868219" cy="1476581"/>
        </a:xfrm>
        <a:prstGeom prst="rect">
          <a:avLst/>
        </a:prstGeom>
        <a:ln>
          <a:solidFill>
            <a:schemeClr val="tx1">
              <a:lumMod val="50000"/>
              <a:lumOff val="50000"/>
            </a:schemeClr>
          </a:solidFill>
        </a:ln>
      </xdr:spPr>
    </xdr:pic>
    <xdr:clientData/>
  </xdr:twoCellAnchor>
  <xdr:twoCellAnchor editAs="oneCell">
    <xdr:from>
      <xdr:col>3</xdr:col>
      <xdr:colOff>180975</xdr:colOff>
      <xdr:row>237</xdr:row>
      <xdr:rowOff>38100</xdr:rowOff>
    </xdr:from>
    <xdr:to>
      <xdr:col>12</xdr:col>
      <xdr:colOff>143677</xdr:colOff>
      <xdr:row>268</xdr:row>
      <xdr:rowOff>124579</xdr:rowOff>
    </xdr:to>
    <xdr:pic>
      <xdr:nvPicPr>
        <xdr:cNvPr id="7" name="図 6">
          <a:extLst>
            <a:ext uri="{FF2B5EF4-FFF2-40B4-BE49-F238E27FC236}">
              <a16:creationId xmlns:a16="http://schemas.microsoft.com/office/drawing/2014/main" id="{045175C1-D07A-E1F2-3D78-46880D1CE981}"/>
            </a:ext>
          </a:extLst>
        </xdr:cNvPr>
        <xdr:cNvPicPr>
          <a:picLocks noChangeAspect="1"/>
        </xdr:cNvPicPr>
      </xdr:nvPicPr>
      <xdr:blipFill>
        <a:blip xmlns:r="http://schemas.openxmlformats.org/officeDocument/2006/relationships" r:embed="rId4"/>
        <a:stretch>
          <a:fillRect/>
        </a:stretch>
      </xdr:blipFill>
      <xdr:spPr>
        <a:xfrm>
          <a:off x="1390650" y="23355300"/>
          <a:ext cx="5744377" cy="5401429"/>
        </a:xfrm>
        <a:prstGeom prst="rect">
          <a:avLst/>
        </a:prstGeom>
        <a:ln>
          <a:solidFill>
            <a:schemeClr val="tx1">
              <a:lumMod val="50000"/>
              <a:lumOff val="50000"/>
            </a:schemeClr>
          </a:solidFill>
        </a:ln>
      </xdr:spPr>
    </xdr:pic>
    <xdr:clientData/>
  </xdr:twoCellAnchor>
  <xdr:twoCellAnchor editAs="oneCell">
    <xdr:from>
      <xdr:col>11</xdr:col>
      <xdr:colOff>1</xdr:colOff>
      <xdr:row>351</xdr:row>
      <xdr:rowOff>161925</xdr:rowOff>
    </xdr:from>
    <xdr:to>
      <xdr:col>17</xdr:col>
      <xdr:colOff>95393</xdr:colOff>
      <xdr:row>382</xdr:row>
      <xdr:rowOff>66675</xdr:rowOff>
    </xdr:to>
    <xdr:pic>
      <xdr:nvPicPr>
        <xdr:cNvPr id="5" name="図 4">
          <a:extLst>
            <a:ext uri="{FF2B5EF4-FFF2-40B4-BE49-F238E27FC236}">
              <a16:creationId xmlns:a16="http://schemas.microsoft.com/office/drawing/2014/main" id="{480CA102-4AF5-02D5-A28F-EB9554DE6731}"/>
            </a:ext>
          </a:extLst>
        </xdr:cNvPr>
        <xdr:cNvPicPr>
          <a:picLocks noChangeAspect="1"/>
        </xdr:cNvPicPr>
      </xdr:nvPicPr>
      <xdr:blipFill>
        <a:blip xmlns:r="http://schemas.openxmlformats.org/officeDocument/2006/relationships" r:embed="rId5"/>
        <a:stretch>
          <a:fillRect/>
        </a:stretch>
      </xdr:blipFill>
      <xdr:spPr>
        <a:xfrm>
          <a:off x="6305551" y="39938325"/>
          <a:ext cx="4210192" cy="5219700"/>
        </a:xfrm>
        <a:prstGeom prst="rect">
          <a:avLst/>
        </a:prstGeom>
        <a:ln>
          <a:solidFill>
            <a:schemeClr val="tx1">
              <a:lumMod val="50000"/>
              <a:lumOff val="50000"/>
            </a:schemeClr>
          </a:solidFill>
        </a:ln>
      </xdr:spPr>
    </xdr:pic>
    <xdr:clientData/>
  </xdr:twoCellAnchor>
  <xdr:twoCellAnchor editAs="oneCell">
    <xdr:from>
      <xdr:col>4</xdr:col>
      <xdr:colOff>0</xdr:colOff>
      <xdr:row>352</xdr:row>
      <xdr:rowOff>19050</xdr:rowOff>
    </xdr:from>
    <xdr:to>
      <xdr:col>10</xdr:col>
      <xdr:colOff>181575</xdr:colOff>
      <xdr:row>363</xdr:row>
      <xdr:rowOff>152682</xdr:rowOff>
    </xdr:to>
    <xdr:pic>
      <xdr:nvPicPr>
        <xdr:cNvPr id="9" name="図 8">
          <a:extLst>
            <a:ext uri="{FF2B5EF4-FFF2-40B4-BE49-F238E27FC236}">
              <a16:creationId xmlns:a16="http://schemas.microsoft.com/office/drawing/2014/main" id="{8D3AAC2B-2D90-CD5F-BF2C-1D4B1C07EF5A}"/>
            </a:ext>
          </a:extLst>
        </xdr:cNvPr>
        <xdr:cNvPicPr>
          <a:picLocks noChangeAspect="1"/>
        </xdr:cNvPicPr>
      </xdr:nvPicPr>
      <xdr:blipFill>
        <a:blip xmlns:r="http://schemas.openxmlformats.org/officeDocument/2006/relationships" r:embed="rId6"/>
        <a:stretch>
          <a:fillRect/>
        </a:stretch>
      </xdr:blipFill>
      <xdr:spPr>
        <a:xfrm>
          <a:off x="1504950" y="39966900"/>
          <a:ext cx="4296375" cy="2019582"/>
        </a:xfrm>
        <a:prstGeom prst="rect">
          <a:avLst/>
        </a:prstGeom>
        <a:ln>
          <a:solidFill>
            <a:schemeClr val="tx1">
              <a:lumMod val="50000"/>
              <a:lumOff val="50000"/>
            </a:schemeClr>
          </a:solidFill>
        </a:ln>
      </xdr:spPr>
    </xdr:pic>
    <xdr:clientData/>
  </xdr:twoCellAnchor>
  <xdr:twoCellAnchor>
    <xdr:from>
      <xdr:col>9</xdr:col>
      <xdr:colOff>619125</xdr:colOff>
      <xdr:row>357</xdr:row>
      <xdr:rowOff>57150</xdr:rowOff>
    </xdr:from>
    <xdr:to>
      <xdr:col>10</xdr:col>
      <xdr:colOff>628650</xdr:colOff>
      <xdr:row>358</xdr:row>
      <xdr:rowOff>142875</xdr:rowOff>
    </xdr:to>
    <xdr:sp macro="" textlink="">
      <xdr:nvSpPr>
        <xdr:cNvPr id="10" name="矢印: 右 9">
          <a:extLst>
            <a:ext uri="{FF2B5EF4-FFF2-40B4-BE49-F238E27FC236}">
              <a16:creationId xmlns:a16="http://schemas.microsoft.com/office/drawing/2014/main" id="{367B7975-D8E6-50B3-D027-8862CC726EC9}"/>
            </a:ext>
          </a:extLst>
        </xdr:cNvPr>
        <xdr:cNvSpPr/>
      </xdr:nvSpPr>
      <xdr:spPr>
        <a:xfrm>
          <a:off x="5553075" y="40862250"/>
          <a:ext cx="695325" cy="25717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133350</xdr:colOff>
      <xdr:row>311</xdr:row>
      <xdr:rowOff>76200</xdr:rowOff>
    </xdr:from>
    <xdr:to>
      <xdr:col>12</xdr:col>
      <xdr:colOff>210368</xdr:colOff>
      <xdr:row>335</xdr:row>
      <xdr:rowOff>95827</xdr:rowOff>
    </xdr:to>
    <xdr:pic>
      <xdr:nvPicPr>
        <xdr:cNvPr id="11" name="図 10">
          <a:extLst>
            <a:ext uri="{FF2B5EF4-FFF2-40B4-BE49-F238E27FC236}">
              <a16:creationId xmlns:a16="http://schemas.microsoft.com/office/drawing/2014/main" id="{B8A490DB-97A3-6A65-B52B-DFD919590E72}"/>
            </a:ext>
          </a:extLst>
        </xdr:cNvPr>
        <xdr:cNvPicPr>
          <a:picLocks noChangeAspect="1"/>
        </xdr:cNvPicPr>
      </xdr:nvPicPr>
      <xdr:blipFill>
        <a:blip xmlns:r="http://schemas.openxmlformats.org/officeDocument/2006/relationships" r:embed="rId7"/>
        <a:stretch>
          <a:fillRect/>
        </a:stretch>
      </xdr:blipFill>
      <xdr:spPr>
        <a:xfrm>
          <a:off x="1343025" y="37452300"/>
          <a:ext cx="5858693" cy="4134427"/>
        </a:xfrm>
        <a:prstGeom prst="rect">
          <a:avLst/>
        </a:prstGeom>
      </xdr:spPr>
    </xdr:pic>
    <xdr:clientData/>
  </xdr:twoCellAnchor>
  <xdr:twoCellAnchor editAs="oneCell">
    <xdr:from>
      <xdr:col>3</xdr:col>
      <xdr:colOff>0</xdr:colOff>
      <xdr:row>8</xdr:row>
      <xdr:rowOff>0</xdr:rowOff>
    </xdr:from>
    <xdr:to>
      <xdr:col>4</xdr:col>
      <xdr:colOff>9525</xdr:colOff>
      <xdr:row>9</xdr:row>
      <xdr:rowOff>133350</xdr:rowOff>
    </xdr:to>
    <xdr:sp macro="" textlink="">
      <xdr:nvSpPr>
        <xdr:cNvPr id="2049" name="AutoShape 1">
          <a:extLst>
            <a:ext uri="{FF2B5EF4-FFF2-40B4-BE49-F238E27FC236}">
              <a16:creationId xmlns:a16="http://schemas.microsoft.com/office/drawing/2014/main" id="{E6C8338D-B40D-6530-9076-14CA1007A682}"/>
            </a:ext>
          </a:extLst>
        </xdr:cNvPr>
        <xdr:cNvSpPr>
          <a:spLocks noChangeAspect="1" noChangeArrowheads="1"/>
        </xdr:cNvSpPr>
      </xdr:nvSpPr>
      <xdr:spPr bwMode="auto">
        <a:xfrm>
          <a:off x="1209675" y="1028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27</xdr:row>
      <xdr:rowOff>0</xdr:rowOff>
    </xdr:from>
    <xdr:to>
      <xdr:col>16</xdr:col>
      <xdr:colOff>304800</xdr:colOff>
      <xdr:row>28</xdr:row>
      <xdr:rowOff>133350</xdr:rowOff>
    </xdr:to>
    <xdr:sp macro="" textlink="">
      <xdr:nvSpPr>
        <xdr:cNvPr id="2050" name="AutoShape 2">
          <a:extLst>
            <a:ext uri="{FF2B5EF4-FFF2-40B4-BE49-F238E27FC236}">
              <a16:creationId xmlns:a16="http://schemas.microsoft.com/office/drawing/2014/main" id="{87C2B1FF-5D38-90D5-B37A-8C320B6B02E7}"/>
            </a:ext>
          </a:extLst>
        </xdr:cNvPr>
        <xdr:cNvSpPr>
          <a:spLocks noChangeAspect="1" noChangeArrowheads="1"/>
        </xdr:cNvSpPr>
      </xdr:nvSpPr>
      <xdr:spPr bwMode="auto">
        <a:xfrm>
          <a:off x="9734550" y="1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19050</xdr:colOff>
      <xdr:row>7</xdr:row>
      <xdr:rowOff>114300</xdr:rowOff>
    </xdr:from>
    <xdr:to>
      <xdr:col>13</xdr:col>
      <xdr:colOff>457772</xdr:colOff>
      <xdr:row>35</xdr:row>
      <xdr:rowOff>80378</xdr:rowOff>
    </xdr:to>
    <xdr:pic>
      <xdr:nvPicPr>
        <xdr:cNvPr id="13" name="図 12">
          <a:extLst>
            <a:ext uri="{FF2B5EF4-FFF2-40B4-BE49-F238E27FC236}">
              <a16:creationId xmlns:a16="http://schemas.microsoft.com/office/drawing/2014/main" id="{2D322217-5F60-C09E-9617-00110D30FDD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28725" y="971550"/>
          <a:ext cx="6906197" cy="4766678"/>
        </a:xfrm>
        <a:prstGeom prst="rect">
          <a:avLst/>
        </a:prstGeom>
      </xdr:spPr>
    </xdr:pic>
    <xdr:clientData/>
  </xdr:twoCellAnchor>
  <xdr:twoCellAnchor editAs="oneCell">
    <xdr:from>
      <xdr:col>3</xdr:col>
      <xdr:colOff>38100</xdr:colOff>
      <xdr:row>43</xdr:row>
      <xdr:rowOff>28575</xdr:rowOff>
    </xdr:from>
    <xdr:to>
      <xdr:col>13</xdr:col>
      <xdr:colOff>501204</xdr:colOff>
      <xdr:row>91</xdr:row>
      <xdr:rowOff>113231</xdr:rowOff>
    </xdr:to>
    <xdr:pic>
      <xdr:nvPicPr>
        <xdr:cNvPr id="15" name="図 14">
          <a:extLst>
            <a:ext uri="{FF2B5EF4-FFF2-40B4-BE49-F238E27FC236}">
              <a16:creationId xmlns:a16="http://schemas.microsoft.com/office/drawing/2014/main" id="{CF57DC63-EDE1-FDB6-9A8E-33F67653280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47775" y="7229475"/>
          <a:ext cx="6930579" cy="8314256"/>
        </a:xfrm>
        <a:prstGeom prst="rect">
          <a:avLst/>
        </a:prstGeom>
      </xdr:spPr>
    </xdr:pic>
    <xdr:clientData/>
  </xdr:twoCellAnchor>
  <xdr:twoCellAnchor>
    <xdr:from>
      <xdr:col>4</xdr:col>
      <xdr:colOff>114300</xdr:colOff>
      <xdr:row>52</xdr:row>
      <xdr:rowOff>123825</xdr:rowOff>
    </xdr:from>
    <xdr:to>
      <xdr:col>6</xdr:col>
      <xdr:colOff>447676</xdr:colOff>
      <xdr:row>55</xdr:row>
      <xdr:rowOff>1</xdr:rowOff>
    </xdr:to>
    <xdr:sp macro="" textlink="">
      <xdr:nvSpPr>
        <xdr:cNvPr id="12" name="正方形/長方形 11">
          <a:extLst>
            <a:ext uri="{FF2B5EF4-FFF2-40B4-BE49-F238E27FC236}">
              <a16:creationId xmlns:a16="http://schemas.microsoft.com/office/drawing/2014/main" id="{A1ABE8DD-173B-7F13-8C33-088D6AC58EF9}"/>
            </a:ext>
          </a:extLst>
        </xdr:cNvPr>
        <xdr:cNvSpPr/>
      </xdr:nvSpPr>
      <xdr:spPr>
        <a:xfrm>
          <a:off x="1619250" y="9039225"/>
          <a:ext cx="1704976" cy="39052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ysClr val="windowText" lastClr="000000"/>
              </a:solidFill>
            </a:rPr>
            <a:t>https://sample.com/aaa/bbb</a:t>
          </a:r>
          <a:endParaRPr kumimoji="1" lang="ja-JP" altLang="en-US" sz="1000">
            <a:solidFill>
              <a:sysClr val="windowText" lastClr="000000"/>
            </a:solidFill>
          </a:endParaRPr>
        </a:p>
      </xdr:txBody>
    </xdr:sp>
    <xdr:clientData/>
  </xdr:twoCellAnchor>
  <xdr:twoCellAnchor editAs="oneCell">
    <xdr:from>
      <xdr:col>3</xdr:col>
      <xdr:colOff>152400</xdr:colOff>
      <xdr:row>202</xdr:row>
      <xdr:rowOff>19050</xdr:rowOff>
    </xdr:from>
    <xdr:to>
      <xdr:col>12</xdr:col>
      <xdr:colOff>143681</xdr:colOff>
      <xdr:row>233</xdr:row>
      <xdr:rowOff>96002</xdr:rowOff>
    </xdr:to>
    <xdr:pic>
      <xdr:nvPicPr>
        <xdr:cNvPr id="16" name="図 15">
          <a:extLst>
            <a:ext uri="{FF2B5EF4-FFF2-40B4-BE49-F238E27FC236}">
              <a16:creationId xmlns:a16="http://schemas.microsoft.com/office/drawing/2014/main" id="{5F5C30E3-4108-3D9D-BD53-6E9250B52378}"/>
            </a:ext>
          </a:extLst>
        </xdr:cNvPr>
        <xdr:cNvPicPr>
          <a:picLocks noChangeAspect="1"/>
        </xdr:cNvPicPr>
      </xdr:nvPicPr>
      <xdr:blipFill>
        <a:blip xmlns:r="http://schemas.openxmlformats.org/officeDocument/2006/relationships" r:embed="rId10"/>
        <a:stretch>
          <a:fillRect/>
        </a:stretch>
      </xdr:blipFill>
      <xdr:spPr>
        <a:xfrm>
          <a:off x="1362075" y="34651950"/>
          <a:ext cx="5772956" cy="5391902"/>
        </a:xfrm>
        <a:prstGeom prst="rect">
          <a:avLst/>
        </a:prstGeom>
        <a:ln>
          <a:solidFill>
            <a:schemeClr val="accent1">
              <a:shade val="15000"/>
            </a:schemeClr>
          </a:solidFill>
        </a:ln>
      </xdr:spPr>
    </xdr:pic>
    <xdr:clientData/>
  </xdr:twoCellAnchor>
  <xdr:twoCellAnchor editAs="oneCell">
    <xdr:from>
      <xdr:col>3</xdr:col>
      <xdr:colOff>190500</xdr:colOff>
      <xdr:row>272</xdr:row>
      <xdr:rowOff>9525</xdr:rowOff>
    </xdr:from>
    <xdr:to>
      <xdr:col>12</xdr:col>
      <xdr:colOff>143675</xdr:colOff>
      <xdr:row>303</xdr:row>
      <xdr:rowOff>76951</xdr:rowOff>
    </xdr:to>
    <xdr:pic>
      <xdr:nvPicPr>
        <xdr:cNvPr id="17" name="図 16">
          <a:extLst>
            <a:ext uri="{FF2B5EF4-FFF2-40B4-BE49-F238E27FC236}">
              <a16:creationId xmlns:a16="http://schemas.microsoft.com/office/drawing/2014/main" id="{5C48CD4B-4BA0-2256-3E27-49B02F4208F5}"/>
            </a:ext>
          </a:extLst>
        </xdr:cNvPr>
        <xdr:cNvPicPr>
          <a:picLocks noChangeAspect="1"/>
        </xdr:cNvPicPr>
      </xdr:nvPicPr>
      <xdr:blipFill>
        <a:blip xmlns:r="http://schemas.openxmlformats.org/officeDocument/2006/relationships" r:embed="rId11"/>
        <a:stretch>
          <a:fillRect/>
        </a:stretch>
      </xdr:blipFill>
      <xdr:spPr>
        <a:xfrm>
          <a:off x="1400175" y="46643925"/>
          <a:ext cx="5734850" cy="5382376"/>
        </a:xfrm>
        <a:prstGeom prst="rect">
          <a:avLst/>
        </a:prstGeom>
        <a:ln>
          <a:solidFill>
            <a:schemeClr val="tx1">
              <a:lumMod val="50000"/>
              <a:lumOff val="50000"/>
            </a:schemeClr>
          </a:solidFill>
        </a:ln>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btkatoufm\Downloads\&#35430;&#39443;&#38917;&#30446;&#34920;_SPSC%20(1).xlsx" TargetMode="External"/><Relationship Id="rId1" Type="http://schemas.openxmlformats.org/officeDocument/2006/relationships/externalLinkPath" Target="/Users/btkatoufm/Downloads/&#35430;&#39443;&#38917;&#30446;&#34920;_SPSC%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大中項目"/>
      <sheetName val="SPSC01"/>
      <sheetName val="SPSC02"/>
      <sheetName val="SPSC03"/>
      <sheetName val="SPSC04"/>
      <sheetName val="SPSC05"/>
      <sheetName val="SPSC06"/>
      <sheetName val="HPKP動作確認手順"/>
    </sheetNames>
    <sheetDataSet>
      <sheetData sheetId="0">
        <row r="5">
          <cell r="C5" t="str">
            <v>SPSC0101</v>
          </cell>
        </row>
        <row r="6">
          <cell r="C6" t="str">
            <v>SPSC0201</v>
          </cell>
        </row>
        <row r="7">
          <cell r="C7" t="str">
            <v>SPSC0301</v>
          </cell>
        </row>
        <row r="8">
          <cell r="C8" t="str">
            <v>SPSC0401</v>
          </cell>
        </row>
        <row r="9">
          <cell r="C9" t="str">
            <v>SPSC0501</v>
          </cell>
        </row>
        <row r="10">
          <cell r="C10" t="str">
            <v>SPSC0601</v>
          </cell>
        </row>
      </sheetData>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12"/>
  <sheetViews>
    <sheetView showGridLines="0" tabSelected="1" zoomScaleNormal="100" workbookViewId="0">
      <pane ySplit="4" topLeftCell="A5" activePane="bottomLeft" state="frozen"/>
      <selection pane="bottomLeft" activeCell="A5" sqref="A5"/>
    </sheetView>
  </sheetViews>
  <sheetFormatPr defaultRowHeight="13.5" x14ac:dyDescent="0.15"/>
  <cols>
    <col min="1" max="1" width="9.75" bestFit="1" customWidth="1"/>
    <col min="2" max="2" width="41.25" customWidth="1"/>
    <col min="3" max="3" width="13.625" customWidth="1"/>
    <col min="4" max="4" width="75" customWidth="1"/>
  </cols>
  <sheetData>
    <row r="1" spans="1:4" x14ac:dyDescent="0.15">
      <c r="A1" s="1" t="s">
        <v>0</v>
      </c>
      <c r="B1" s="2" t="s">
        <v>26</v>
      </c>
      <c r="C1" s="26" t="s">
        <v>24</v>
      </c>
    </row>
    <row r="2" spans="1:4" x14ac:dyDescent="0.15">
      <c r="A2" s="3" t="s">
        <v>1</v>
      </c>
      <c r="B2" s="2" t="s">
        <v>25</v>
      </c>
      <c r="C2" s="70" cm="1">
        <f t="array" aca="1" ref="C2" ca="1">SUMPRODUCT(IF(LEFT($A$5:$A$65497, 4)=$B$1, N(INDIRECT($A$5:$A$65497 &amp; "!C2")), 0))</f>
        <v>18</v>
      </c>
    </row>
    <row r="4" spans="1:4" x14ac:dyDescent="0.15">
      <c r="A4" s="4" t="s">
        <v>2</v>
      </c>
      <c r="B4" s="4" t="s">
        <v>3</v>
      </c>
      <c r="C4" s="4" t="s">
        <v>4</v>
      </c>
      <c r="D4" s="4" t="s">
        <v>5</v>
      </c>
    </row>
    <row r="5" spans="1:4" x14ac:dyDescent="0.15">
      <c r="A5" s="23" t="str">
        <f>IF(B5="","",($B$1&amp;TEXT(IF(B5="","",COUNTA($B$5:B5)),"00")))</f>
        <v>SPSC01</v>
      </c>
      <c r="B5" s="20" t="s">
        <v>27</v>
      </c>
      <c r="C5" s="25" t="str">
        <f>IF(B5="",($B$1&amp;TEXT(IF(B5="",COUNTA($B$5:B5),1),"00")),A5)&amp;IF(B5&lt;&gt;"",TEXT(1,"00"),TEXT(IF(A5&lt;&gt;"",1,RIGHT(C4,2)+1),"00"))</f>
        <v>SPSC0101</v>
      </c>
      <c r="D5" s="5" t="s">
        <v>28</v>
      </c>
    </row>
    <row r="6" spans="1:4" x14ac:dyDescent="0.15">
      <c r="A6" s="24" t="str">
        <f>IF(B6="","",($B$1&amp;TEXT(IF(B6="","",COUNTA($B$5:B6)),"00")))</f>
        <v>SPSC02</v>
      </c>
      <c r="B6" s="21" t="s">
        <v>41</v>
      </c>
      <c r="C6" s="25" t="str">
        <f>IF(B6="",($B$1&amp;TEXT(IF(B6="",COUNTA($B$5:B6),1),"00")),A6)&amp;IF(B6&lt;&gt;"",TEXT(1,"00"),TEXT(IF(A6&lt;&gt;"",1,RIGHT(C5,2)+1),"00"))</f>
        <v>SPSC0201</v>
      </c>
      <c r="D6" s="5" t="s">
        <v>40</v>
      </c>
    </row>
    <row r="7" spans="1:4" x14ac:dyDescent="0.15">
      <c r="A7" s="24" t="str">
        <f>IF(B7="","",($B$1&amp;TEXT(IF(B7="","",COUNTA($B$5:B7)),"00")))</f>
        <v>SPSC03</v>
      </c>
      <c r="B7" s="21" t="s">
        <v>43</v>
      </c>
      <c r="C7" s="25" t="str">
        <f>IF(B7="",($B$1&amp;TEXT(IF(B7="",COUNTA($B$5:B7),1),"00")),A7)&amp;IF(B7&lt;&gt;"",TEXT(1,"00"),TEXT(IF(A7&lt;&gt;"",1,RIGHT(C6,2)+1),"00"))</f>
        <v>SPSC0301</v>
      </c>
      <c r="D7" s="5" t="s">
        <v>52</v>
      </c>
    </row>
    <row r="8" spans="1:4" x14ac:dyDescent="0.15">
      <c r="A8" s="34" t="str">
        <f>IF(B8="","",($B$1&amp;TEXT(IF(B8="","",COUNTA($B$5:B8)),"00")))</f>
        <v>SPSC04</v>
      </c>
      <c r="B8" s="22" t="s">
        <v>51</v>
      </c>
      <c r="C8" s="25" t="str">
        <f>IF(B8="",($B$1&amp;TEXT(IF(B8="",COUNTA($B$5:B8),1),"00")),A8)&amp;IF(B8&lt;&gt;"",TEXT(1,"00"),TEXT(IF(A8&lt;&gt;"",1,RIGHT(C7,2)+1),"00"))</f>
        <v>SPSC0401</v>
      </c>
      <c r="D8" s="5" t="s">
        <v>53</v>
      </c>
    </row>
    <row r="9" spans="1:4" x14ac:dyDescent="0.15">
      <c r="A9" s="34" t="str">
        <f>IF(B9="","",($B$1&amp;TEXT(IF(B9="","",COUNTA($B$5:B9)),"00")))</f>
        <v>SPSC05</v>
      </c>
      <c r="B9" s="22" t="s">
        <v>57</v>
      </c>
      <c r="C9" s="25" t="str">
        <f>IF(B9="",($B$1&amp;TEXT(IF(B9="",COUNTA($B$5:B9),1),"00")),A9)&amp;IF(B9&lt;&gt;"",TEXT(1,"00"),TEXT(IF(A9&lt;&gt;"",1,RIGHT(C8,2)+1),"00"))</f>
        <v>SPSC0501</v>
      </c>
      <c r="D9" s="5" t="s">
        <v>56</v>
      </c>
    </row>
    <row r="10" spans="1:4" x14ac:dyDescent="0.15">
      <c r="A10" s="34" t="str">
        <f>IF(B10="","",($B$1&amp;TEXT(IF(B10="","",COUNTA($B$5:B10)),"00")))</f>
        <v>SPSC06</v>
      </c>
      <c r="B10" s="22" t="s">
        <v>67</v>
      </c>
      <c r="C10" s="25" t="str">
        <f>IF(B10="",($B$1&amp;TEXT(IF(B10="",COUNTA($B$5:B10),1),"00")),A10)&amp;IF(B10&lt;&gt;"",TEXT(1,"00"),TEXT(IF(A10&lt;&gt;"",1,RIGHT(C9,2)+1),"00"))</f>
        <v>SPSC0601</v>
      </c>
      <c r="D10" s="5" t="s">
        <v>68</v>
      </c>
    </row>
    <row r="11" spans="1:4" x14ac:dyDescent="0.15">
      <c r="A11" s="42" t="str">
        <f>IF(B11="","",($B$1&amp;TEXT(IF(B11="","",COUNTA($B$5:B11)),"00")))</f>
        <v>SPSC07</v>
      </c>
      <c r="B11" s="20" t="s">
        <v>224</v>
      </c>
      <c r="C11" s="25" t="str">
        <f>IF(B11="",($B$1&amp;TEXT(IF(B11="",COUNTA($B$5:B11),1),"00")),A11)&amp;IF(B11&lt;&gt;"",TEXT(1,"00"),TEXT(IF(A11&lt;&gt;"",1,RIGHT(C10,2)+1),"00"))</f>
        <v>SPSC0701</v>
      </c>
      <c r="D11" s="5" t="s">
        <v>135</v>
      </c>
    </row>
    <row r="12" spans="1:4" ht="27" x14ac:dyDescent="0.15">
      <c r="A12" s="34" t="str">
        <f>IF(B12="","",($B$1&amp;TEXT(IF(B12="","",COUNTA($B$5:B12)),"00")))</f>
        <v/>
      </c>
      <c r="B12" s="22"/>
      <c r="C12" s="25" t="str">
        <f>IF(B12="",($B$1&amp;TEXT(IF(B12="",COUNTA($B$5:B12),1),"00")),A12)&amp;IF(B12&lt;&gt;"",TEXT(1,"00"),TEXT(IF(A12&lt;&gt;"",1,RIGHT(C11,2)+1),"00"))</f>
        <v>SPSC0702</v>
      </c>
      <c r="D12" s="5" t="s">
        <v>223</v>
      </c>
    </row>
  </sheetData>
  <phoneticPr fontId="2"/>
  <conditionalFormatting sqref="A5:B12">
    <cfRule type="expression" dxfId="12" priority="1">
      <formula>A5&lt;&gt;""</formula>
    </cfRule>
  </conditionalFormatting>
  <pageMargins left="0.39370078740157483" right="0.39370078740157483" top="0.59055118110236227" bottom="0.59055118110236227" header="0.31496062992125984" footer="0.31496062992125984"/>
  <pageSetup paperSize="9" fitToHeight="0" orientation="landscape" r:id="rId1"/>
  <headerFooter>
    <oddFooter>&amp;C&amp;P/&amp;N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11"/>
  <sheetViews>
    <sheetView showGridLines="0" zoomScaleNormal="100" workbookViewId="0">
      <pane ySplit="8" topLeftCell="A9" activePane="bottomLeft" state="frozen"/>
      <selection activeCell="A5" sqref="A5"/>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s>
  <sheetData>
    <row r="1" spans="1:9" ht="27" x14ac:dyDescent="0.15">
      <c r="A1" s="51" t="s">
        <v>6</v>
      </c>
      <c r="B1" s="52"/>
      <c r="C1" s="6" t="s">
        <v>7</v>
      </c>
      <c r="D1" s="6" t="s">
        <v>8</v>
      </c>
      <c r="E1" s="6" t="s">
        <v>9</v>
      </c>
      <c r="F1" s="6" t="s">
        <v>10</v>
      </c>
      <c r="G1" s="6" t="s">
        <v>11</v>
      </c>
      <c r="H1" s="7" t="s">
        <v>12</v>
      </c>
    </row>
    <row r="2" spans="1:9" x14ac:dyDescent="0.15">
      <c r="A2" s="53" t="s">
        <v>20</v>
      </c>
      <c r="B2" s="54"/>
      <c r="C2" s="57">
        <f ca="1">COUNTIFS($B$9:$B$65485,"&lt;&gt;",$J$9:$J$65485,"&lt;&gt;論理削除")</f>
        <v>1</v>
      </c>
      <c r="D2" s="18" t="str">
        <f>大中項目!B1</f>
        <v>SPSC</v>
      </c>
      <c r="E2" s="18" t="str" cm="1">
        <f t="array" aca="1" ref="E2" ca="1">MID(CELL("filename", A1), FIND("]", CELL("filename", A1)) + 1, 255)</f>
        <v>SPSC01</v>
      </c>
      <c r="F2" s="9"/>
      <c r="G2" s="9"/>
      <c r="H2" s="8"/>
    </row>
    <row r="3" spans="1:9" x14ac:dyDescent="0.15">
      <c r="A3" s="55"/>
      <c r="B3" s="56"/>
      <c r="C3" s="58"/>
      <c r="D3" s="18" t="str">
        <f>大中項目!B2</f>
        <v>Spring Security</v>
      </c>
      <c r="E3" s="18" t="str">
        <f ca="1">INDEX(大中項目!B:B, MATCH(E2, 大中項目!A:A, 0))</f>
        <v>基本設定</v>
      </c>
      <c r="F3" s="9"/>
      <c r="G3" s="9"/>
      <c r="H3" s="9"/>
    </row>
    <row r="4" spans="1:9" x14ac:dyDescent="0.15">
      <c r="A4" s="10"/>
      <c r="B4" s="10"/>
      <c r="C4" s="10"/>
      <c r="D4" s="10"/>
      <c r="E4" s="10"/>
      <c r="F4" s="10"/>
      <c r="G4" s="10"/>
      <c r="H4" s="10"/>
      <c r="I4" s="10"/>
    </row>
    <row r="5" spans="1:9" x14ac:dyDescent="0.15">
      <c r="A5" s="59" t="s">
        <v>13</v>
      </c>
      <c r="B5" s="60"/>
      <c r="C5" s="60"/>
      <c r="D5" s="60"/>
      <c r="E5" s="60"/>
      <c r="F5" s="60"/>
      <c r="G5" s="60"/>
      <c r="H5" s="60"/>
      <c r="I5" s="61"/>
    </row>
    <row r="6" spans="1:9" ht="42" customHeight="1" x14ac:dyDescent="0.15">
      <c r="A6" s="62" t="s">
        <v>14</v>
      </c>
      <c r="B6" s="63"/>
      <c r="C6" s="63"/>
      <c r="D6" s="63"/>
      <c r="E6" s="63"/>
      <c r="F6" s="63"/>
      <c r="G6" s="63"/>
      <c r="H6" s="63"/>
      <c r="I6" s="64"/>
    </row>
    <row r="7" spans="1:9" x14ac:dyDescent="0.15">
      <c r="A7" s="10"/>
      <c r="B7" s="10"/>
      <c r="C7" s="10"/>
      <c r="D7" s="10"/>
      <c r="E7" s="10"/>
      <c r="F7" s="10"/>
      <c r="G7" s="10"/>
      <c r="H7" s="10"/>
      <c r="I7" s="10"/>
    </row>
    <row r="8" spans="1:9" ht="27" x14ac:dyDescent="0.15">
      <c r="A8" s="6" t="s">
        <v>4</v>
      </c>
      <c r="B8" s="7" t="s">
        <v>21</v>
      </c>
      <c r="C8" s="6" t="s">
        <v>15</v>
      </c>
      <c r="D8" s="6" t="s">
        <v>16</v>
      </c>
      <c r="E8" s="6" t="s">
        <v>17</v>
      </c>
      <c r="F8" s="7" t="s">
        <v>22</v>
      </c>
      <c r="G8" s="7" t="s">
        <v>23</v>
      </c>
      <c r="H8" s="6" t="s">
        <v>18</v>
      </c>
      <c r="I8" s="6" t="s">
        <v>19</v>
      </c>
    </row>
    <row r="9" spans="1:9" ht="409.5" x14ac:dyDescent="0.15">
      <c r="A9" s="71" t="str">
        <f>[1]大中項目!$C$5</f>
        <v>SPSC0101</v>
      </c>
      <c r="B9" s="19">
        <f t="shared" ref="B9" ca="1" si="0">IF(A9&lt;&gt;"",1,INDIRECT(ADDRESS(ROW(B9)-1,COLUMN(B9),4))+1)</f>
        <v>1</v>
      </c>
      <c r="C9" s="12" t="s">
        <v>29</v>
      </c>
      <c r="D9" s="13" t="s">
        <v>33</v>
      </c>
      <c r="E9" s="13" t="s">
        <v>30</v>
      </c>
      <c r="F9" s="33" t="s">
        <v>54</v>
      </c>
      <c r="G9" s="13"/>
      <c r="H9" s="13" t="s">
        <v>31</v>
      </c>
      <c r="I9" s="14" t="s">
        <v>32</v>
      </c>
    </row>
    <row r="11" spans="1:9" x14ac:dyDescent="0.15">
      <c r="B11" s="27"/>
    </row>
  </sheetData>
  <mergeCells count="5">
    <mergeCell ref="A1:B1"/>
    <mergeCell ref="A2:B3"/>
    <mergeCell ref="C2:C3"/>
    <mergeCell ref="A5:I5"/>
    <mergeCell ref="A6:I6"/>
  </mergeCells>
  <phoneticPr fontId="2"/>
  <conditionalFormatting sqref="B9">
    <cfRule type="expression" dxfId="11" priority="1">
      <formula>B9&lt;&gt;""</formula>
    </cfRule>
  </conditionalFormatting>
  <dataValidations count="2">
    <dataValidation type="list" allowBlank="1" showInputMessage="1" showErrorMessage="1" sqref="I9" xr:uid="{9C04379F-E919-4396-BA65-3E9F156E16E7}">
      <formula1>"Selenium:○,Seleniumu:△,Selenium:×,JUnit:○,JUnit:△,Junit:×,手動実行,机上"</formula1>
    </dataValidation>
    <dataValidation type="list" allowBlank="1" showInputMessage="1" showErrorMessage="1" sqref="C9" xr:uid="{FA9FE485-D27D-405D-AA00-83DAC5A8F5F0}">
      <formula1>"正常,クライアントエラー,サーバーエラー"</formula1>
    </dataValidation>
  </dataValidations>
  <hyperlinks>
    <hyperlink ref="A2" location="大中項目!A1" display="目次へ" xr:uid="{00000000-0004-0000-01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K17"/>
  <sheetViews>
    <sheetView showGridLines="0" zoomScaleNormal="100" workbookViewId="0">
      <pane ySplit="8" topLeftCell="A9" activePane="bottomLeft" state="frozen"/>
      <selection activeCell="A5" sqref="A5"/>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s>
  <sheetData>
    <row r="1" spans="1:11" ht="27" x14ac:dyDescent="0.15">
      <c r="A1" s="51" t="s">
        <v>6</v>
      </c>
      <c r="B1" s="52"/>
      <c r="C1" s="6" t="s">
        <v>7</v>
      </c>
      <c r="D1" s="6" t="s">
        <v>8</v>
      </c>
      <c r="E1" s="6" t="s">
        <v>9</v>
      </c>
      <c r="F1" s="6" t="s">
        <v>10</v>
      </c>
      <c r="G1" s="6" t="s">
        <v>11</v>
      </c>
      <c r="H1" s="7" t="s">
        <v>12</v>
      </c>
    </row>
    <row r="2" spans="1:11" x14ac:dyDescent="0.15">
      <c r="A2" s="53" t="s">
        <v>20</v>
      </c>
      <c r="B2" s="54"/>
      <c r="C2" s="57">
        <f ca="1">COUNTIFS($B$9:$B$65476,"&lt;&gt;",$J$9:$J$65476,"&lt;&gt;論理削除")</f>
        <v>6</v>
      </c>
      <c r="D2" s="18" t="str">
        <f>大中項目!B1</f>
        <v>SPSC</v>
      </c>
      <c r="E2" s="18" t="str" cm="1">
        <f t="array" aca="1" ref="E2" ca="1">MID(CELL("filename", A1), FIND("]", CELL("filename", A1)) + 1, 255)</f>
        <v>SPSC02</v>
      </c>
      <c r="F2" s="9"/>
      <c r="G2" s="9"/>
      <c r="H2" s="8"/>
    </row>
    <row r="3" spans="1:11" x14ac:dyDescent="0.15">
      <c r="A3" s="55"/>
      <c r="B3" s="56"/>
      <c r="C3" s="58"/>
      <c r="D3" s="18" t="str">
        <f>大中項目!B2</f>
        <v>Spring Security</v>
      </c>
      <c r="E3" s="18" t="str">
        <f ca="1">INDEX(大中項目!B:B, MATCH(E2, 大中項目!A:A, 0))</f>
        <v>セキュリティヘッダ出力機能の適用</v>
      </c>
      <c r="F3" s="9"/>
      <c r="G3" s="9"/>
      <c r="H3" s="9"/>
    </row>
    <row r="4" spans="1:11" x14ac:dyDescent="0.15">
      <c r="A4" s="10"/>
      <c r="B4" s="10"/>
      <c r="C4" s="10"/>
      <c r="D4" s="10"/>
      <c r="E4" s="10"/>
      <c r="F4" s="10"/>
      <c r="G4" s="10"/>
      <c r="H4" s="10"/>
      <c r="I4" s="10"/>
    </row>
    <row r="5" spans="1:11" x14ac:dyDescent="0.15">
      <c r="A5" s="59" t="s">
        <v>13</v>
      </c>
      <c r="B5" s="60"/>
      <c r="C5" s="60"/>
      <c r="D5" s="60"/>
      <c r="E5" s="60"/>
      <c r="F5" s="60"/>
      <c r="G5" s="60"/>
      <c r="H5" s="60"/>
      <c r="I5" s="61"/>
    </row>
    <row r="6" spans="1:11" ht="42" customHeight="1" x14ac:dyDescent="0.15">
      <c r="A6" s="62" t="s">
        <v>14</v>
      </c>
      <c r="B6" s="63"/>
      <c r="C6" s="63"/>
      <c r="D6" s="63"/>
      <c r="E6" s="63"/>
      <c r="F6" s="63"/>
      <c r="G6" s="63"/>
      <c r="H6" s="63"/>
      <c r="I6" s="64"/>
    </row>
    <row r="7" spans="1:11" x14ac:dyDescent="0.15">
      <c r="A7" s="10"/>
      <c r="B7" s="10"/>
      <c r="C7" s="10"/>
      <c r="D7" s="10"/>
      <c r="E7" s="10"/>
      <c r="F7" s="10"/>
      <c r="G7" s="10"/>
      <c r="H7" s="10"/>
      <c r="I7" s="10"/>
    </row>
    <row r="8" spans="1:11" ht="27" x14ac:dyDescent="0.15">
      <c r="A8" s="6" t="s">
        <v>4</v>
      </c>
      <c r="B8" s="7" t="s">
        <v>21</v>
      </c>
      <c r="C8" s="6" t="s">
        <v>15</v>
      </c>
      <c r="D8" s="6" t="s">
        <v>16</v>
      </c>
      <c r="E8" s="6" t="s">
        <v>17</v>
      </c>
      <c r="F8" s="7" t="s">
        <v>22</v>
      </c>
      <c r="G8" s="7" t="s">
        <v>23</v>
      </c>
      <c r="H8" s="6" t="s">
        <v>18</v>
      </c>
      <c r="I8" s="6" t="s">
        <v>19</v>
      </c>
    </row>
    <row r="9" spans="1:11" ht="270" x14ac:dyDescent="0.15">
      <c r="A9" s="11" t="str">
        <f>[1]大中項目!$C$6</f>
        <v>SPSC0201</v>
      </c>
      <c r="B9" s="17">
        <f t="shared" ref="B9:B15" ca="1" si="0">IF(A9&lt;&gt;"",1,INDIRECT(ADDRESS(ROW(B9)-1,COLUMN(B9),4))+1)</f>
        <v>1</v>
      </c>
      <c r="C9" s="12" t="s">
        <v>29</v>
      </c>
      <c r="D9" s="13" t="s">
        <v>69</v>
      </c>
      <c r="E9" s="13" t="s">
        <v>35</v>
      </c>
      <c r="F9" s="12" t="s">
        <v>36</v>
      </c>
      <c r="G9" s="13" t="s">
        <v>37</v>
      </c>
      <c r="H9" s="13" t="s">
        <v>275</v>
      </c>
      <c r="I9" s="14" t="s">
        <v>32</v>
      </c>
      <c r="J9" s="35"/>
    </row>
    <row r="10" spans="1:11" ht="229.5" x14ac:dyDescent="0.15">
      <c r="A10" s="15"/>
      <c r="B10" s="17">
        <f t="shared" ca="1" si="0"/>
        <v>2</v>
      </c>
      <c r="C10" s="12" t="s">
        <v>29</v>
      </c>
      <c r="D10" s="13" t="s">
        <v>46</v>
      </c>
      <c r="E10" s="13" t="s">
        <v>38</v>
      </c>
      <c r="F10" s="12" t="s">
        <v>42</v>
      </c>
      <c r="G10" s="13" t="s">
        <v>37</v>
      </c>
      <c r="H10" s="12" t="s">
        <v>276</v>
      </c>
      <c r="I10" s="14" t="s">
        <v>277</v>
      </c>
      <c r="J10" s="28"/>
    </row>
    <row r="11" spans="1:11" ht="216" x14ac:dyDescent="0.15">
      <c r="A11" s="15"/>
      <c r="B11" s="17">
        <f t="shared" ca="1" si="0"/>
        <v>3</v>
      </c>
      <c r="C11" s="30" t="s">
        <v>29</v>
      </c>
      <c r="D11" s="31" t="s">
        <v>47</v>
      </c>
      <c r="E11" s="31" t="s">
        <v>38</v>
      </c>
      <c r="F11" s="30" t="s">
        <v>49</v>
      </c>
      <c r="G11" s="31" t="s">
        <v>37</v>
      </c>
      <c r="H11" s="30" t="s">
        <v>278</v>
      </c>
      <c r="I11" s="32" t="s">
        <v>279</v>
      </c>
      <c r="J11" s="28"/>
    </row>
    <row r="12" spans="1:11" ht="256.5" x14ac:dyDescent="0.15">
      <c r="A12" s="15"/>
      <c r="B12" s="17">
        <f t="shared" ca="1" si="0"/>
        <v>4</v>
      </c>
      <c r="C12" s="12" t="s">
        <v>29</v>
      </c>
      <c r="D12" s="13" t="s">
        <v>48</v>
      </c>
      <c r="E12" s="13" t="s">
        <v>38</v>
      </c>
      <c r="F12" s="12" t="s">
        <v>50</v>
      </c>
      <c r="G12" s="13" t="s">
        <v>37</v>
      </c>
      <c r="H12" s="12" t="s">
        <v>280</v>
      </c>
      <c r="I12" s="14" t="s">
        <v>32</v>
      </c>
      <c r="J12" s="28" t="s">
        <v>281</v>
      </c>
    </row>
    <row r="13" spans="1:11" ht="310.5" x14ac:dyDescent="0.15">
      <c r="A13" s="15"/>
      <c r="B13" s="17">
        <f t="shared" ca="1" si="0"/>
        <v>5</v>
      </c>
      <c r="C13" s="36" t="s">
        <v>29</v>
      </c>
      <c r="D13" s="37" t="s">
        <v>70</v>
      </c>
      <c r="E13" s="37" t="s">
        <v>38</v>
      </c>
      <c r="F13" s="36" t="s">
        <v>42</v>
      </c>
      <c r="G13" s="37" t="s">
        <v>37</v>
      </c>
      <c r="H13" s="36" t="s">
        <v>282</v>
      </c>
      <c r="I13" s="38" t="s">
        <v>32</v>
      </c>
      <c r="J13" s="72" t="s">
        <v>283</v>
      </c>
      <c r="K13" s="73" t="s">
        <v>284</v>
      </c>
    </row>
    <row r="14" spans="1:11" ht="94.5" x14ac:dyDescent="0.15">
      <c r="A14" s="15"/>
      <c r="B14" s="19">
        <f t="shared" ca="1" si="0"/>
        <v>6</v>
      </c>
      <c r="C14" s="12" t="s">
        <v>29</v>
      </c>
      <c r="D14" s="13" t="s">
        <v>115</v>
      </c>
      <c r="E14" s="13" t="s">
        <v>38</v>
      </c>
      <c r="F14" s="12" t="s">
        <v>119</v>
      </c>
      <c r="G14" s="13" t="s">
        <v>37</v>
      </c>
      <c r="H14" s="13" t="s">
        <v>39</v>
      </c>
      <c r="I14" s="14" t="s">
        <v>32</v>
      </c>
      <c r="J14" s="29"/>
    </row>
    <row r="15" spans="1:11" ht="54" x14ac:dyDescent="0.15">
      <c r="A15" s="16"/>
      <c r="B15" s="19">
        <f t="shared" ca="1" si="0"/>
        <v>7</v>
      </c>
      <c r="C15" s="12" t="s">
        <v>29</v>
      </c>
      <c r="D15" s="13" t="s">
        <v>115</v>
      </c>
      <c r="E15" s="13" t="s">
        <v>127</v>
      </c>
      <c r="F15" s="13" t="s">
        <v>128</v>
      </c>
      <c r="G15" s="13" t="s">
        <v>37</v>
      </c>
      <c r="H15" s="13" t="s">
        <v>129</v>
      </c>
      <c r="I15" s="14" t="s">
        <v>32</v>
      </c>
    </row>
    <row r="17" spans="2:2" x14ac:dyDescent="0.15">
      <c r="B17" s="27"/>
    </row>
  </sheetData>
  <mergeCells count="5">
    <mergeCell ref="A1:B1"/>
    <mergeCell ref="A2:B3"/>
    <mergeCell ref="C2:C3"/>
    <mergeCell ref="A5:I5"/>
    <mergeCell ref="A6:I6"/>
  </mergeCells>
  <phoneticPr fontId="2"/>
  <conditionalFormatting sqref="A10:B15">
    <cfRule type="expression" dxfId="10" priority="1">
      <formula>A10&lt;&gt;""</formula>
    </cfRule>
  </conditionalFormatting>
  <conditionalFormatting sqref="B9">
    <cfRule type="expression" dxfId="9" priority="2">
      <formula>B9&lt;&gt;""</formula>
    </cfRule>
  </conditionalFormatting>
  <conditionalFormatting sqref="B15">
    <cfRule type="expression" dxfId="8" priority="3">
      <formula>B15&lt;&gt;""</formula>
    </cfRule>
  </conditionalFormatting>
  <dataValidations count="2">
    <dataValidation type="list" allowBlank="1" showInputMessage="1" showErrorMessage="1" sqref="C9:C15" xr:uid="{00000000-0002-0000-0200-000000000000}">
      <formula1>"正常,クライアントエラー,サーバーエラー"</formula1>
    </dataValidation>
    <dataValidation type="list" allowBlank="1" showInputMessage="1" showErrorMessage="1" sqref="I9:I15" xr:uid="{00000000-0002-0000-0200-000001000000}">
      <formula1>"Selenium:○,Seleniumu:△,Selenium:×,JUnit:○,JUnit:△,Junit:×,手動実行,机上"</formula1>
    </dataValidation>
  </dataValidations>
  <hyperlinks>
    <hyperlink ref="A2" location="大中項目!A1" display="目次へ" xr:uid="{00000000-0004-0000-02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I11"/>
  <sheetViews>
    <sheetView showGridLines="0" zoomScaleNormal="100" workbookViewId="0">
      <pane ySplit="8" topLeftCell="A9" activePane="bottomLeft" state="frozen"/>
      <selection activeCell="A5" sqref="A5"/>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s>
  <sheetData>
    <row r="1" spans="1:9" ht="27" x14ac:dyDescent="0.15">
      <c r="A1" s="51" t="s">
        <v>6</v>
      </c>
      <c r="B1" s="52"/>
      <c r="C1" s="6" t="s">
        <v>7</v>
      </c>
      <c r="D1" s="6" t="s">
        <v>8</v>
      </c>
      <c r="E1" s="6" t="s">
        <v>9</v>
      </c>
      <c r="F1" s="6" t="s">
        <v>10</v>
      </c>
      <c r="G1" s="6" t="s">
        <v>11</v>
      </c>
      <c r="H1" s="7" t="s">
        <v>12</v>
      </c>
    </row>
    <row r="2" spans="1:9" x14ac:dyDescent="0.15">
      <c r="A2" s="53" t="s">
        <v>20</v>
      </c>
      <c r="B2" s="54"/>
      <c r="C2" s="57">
        <f ca="1">COUNTIFS($B$9:$B$65468,"&lt;&gt;",$J$9:$J$65468,"&lt;&gt;論理削除")</f>
        <v>1</v>
      </c>
      <c r="D2" s="18" t="str">
        <f>大中項目!B1</f>
        <v>SPSC</v>
      </c>
      <c r="E2" s="18" t="str" cm="1">
        <f t="array" aca="1" ref="E2" ca="1">MID(CELL("filename", A1), FIND("]", CELL("filename", A1)) + 1, 255)</f>
        <v>SPSC03</v>
      </c>
      <c r="F2" s="9"/>
      <c r="G2" s="9"/>
      <c r="H2" s="8"/>
    </row>
    <row r="3" spans="1:9" x14ac:dyDescent="0.15">
      <c r="A3" s="55"/>
      <c r="B3" s="56"/>
      <c r="C3" s="58"/>
      <c r="D3" s="18" t="str">
        <f>大中項目!B2</f>
        <v>Spring Security</v>
      </c>
      <c r="E3" s="18" t="str">
        <f ca="1">INDEX(大中項目!B:B, MATCH(E2, 大中項目!A:A, 0))</f>
        <v>カスタムヘッダの出力</v>
      </c>
      <c r="F3" s="9"/>
      <c r="G3" s="9"/>
      <c r="H3" s="9"/>
    </row>
    <row r="4" spans="1:9" x14ac:dyDescent="0.15">
      <c r="A4" s="10"/>
      <c r="B4" s="10"/>
      <c r="C4" s="10"/>
      <c r="D4" s="10"/>
      <c r="E4" s="10"/>
      <c r="F4" s="10"/>
      <c r="G4" s="10"/>
      <c r="H4" s="10"/>
      <c r="I4" s="10"/>
    </row>
    <row r="5" spans="1:9" x14ac:dyDescent="0.15">
      <c r="A5" s="59" t="s">
        <v>13</v>
      </c>
      <c r="B5" s="60"/>
      <c r="C5" s="60"/>
      <c r="D5" s="60"/>
      <c r="E5" s="60"/>
      <c r="F5" s="60"/>
      <c r="G5" s="60"/>
      <c r="H5" s="60"/>
      <c r="I5" s="61"/>
    </row>
    <row r="6" spans="1:9" ht="42" customHeight="1" x14ac:dyDescent="0.15">
      <c r="A6" s="62" t="s">
        <v>14</v>
      </c>
      <c r="B6" s="63"/>
      <c r="C6" s="63"/>
      <c r="D6" s="63"/>
      <c r="E6" s="63"/>
      <c r="F6" s="63"/>
      <c r="G6" s="63"/>
      <c r="H6" s="63"/>
      <c r="I6" s="64"/>
    </row>
    <row r="7" spans="1:9" x14ac:dyDescent="0.15">
      <c r="A7" s="10"/>
      <c r="B7" s="10"/>
      <c r="C7" s="10"/>
      <c r="D7" s="10"/>
      <c r="E7" s="10"/>
      <c r="F7" s="10"/>
      <c r="G7" s="10"/>
      <c r="H7" s="10"/>
      <c r="I7" s="10"/>
    </row>
    <row r="8" spans="1:9" ht="27" x14ac:dyDescent="0.15">
      <c r="A8" s="6" t="s">
        <v>4</v>
      </c>
      <c r="B8" s="7" t="s">
        <v>21</v>
      </c>
      <c r="C8" s="6" t="s">
        <v>15</v>
      </c>
      <c r="D8" s="6" t="s">
        <v>16</v>
      </c>
      <c r="E8" s="6" t="s">
        <v>17</v>
      </c>
      <c r="F8" s="7" t="s">
        <v>22</v>
      </c>
      <c r="G8" s="7" t="s">
        <v>23</v>
      </c>
      <c r="H8" s="6" t="s">
        <v>18</v>
      </c>
      <c r="I8" s="6" t="s">
        <v>19</v>
      </c>
    </row>
    <row r="9" spans="1:9" ht="67.5" x14ac:dyDescent="0.15">
      <c r="A9" s="71" t="str">
        <f>[1]大中項目!$C$7</f>
        <v>SPSC0301</v>
      </c>
      <c r="B9" s="19">
        <f t="shared" ref="B9" ca="1" si="0">IF(A9&lt;&gt;"",1,INDIRECT(ADDRESS(ROW(B9)-1,COLUMN(B9),4))+1)</f>
        <v>1</v>
      </c>
      <c r="C9" s="12" t="s">
        <v>29</v>
      </c>
      <c r="D9" s="13" t="s">
        <v>34</v>
      </c>
      <c r="E9" s="13" t="s">
        <v>35</v>
      </c>
      <c r="F9" s="12" t="s">
        <v>44</v>
      </c>
      <c r="G9" s="13" t="s">
        <v>37</v>
      </c>
      <c r="H9" s="13" t="s">
        <v>45</v>
      </c>
      <c r="I9" s="14" t="s">
        <v>32</v>
      </c>
    </row>
    <row r="11" spans="1:9" x14ac:dyDescent="0.15">
      <c r="B11" s="27"/>
    </row>
  </sheetData>
  <mergeCells count="5">
    <mergeCell ref="A1:B1"/>
    <mergeCell ref="A2:B3"/>
    <mergeCell ref="C2:C3"/>
    <mergeCell ref="A5:I5"/>
    <mergeCell ref="A6:I6"/>
  </mergeCells>
  <phoneticPr fontId="2"/>
  <conditionalFormatting sqref="B9">
    <cfRule type="expression" dxfId="7" priority="1">
      <formula>B9&lt;&gt;""</formula>
    </cfRule>
  </conditionalFormatting>
  <dataValidations count="2">
    <dataValidation type="list" allowBlank="1" showInputMessage="1" showErrorMessage="1" sqref="I9" xr:uid="{00000000-0002-0000-0300-000000000000}">
      <formula1>"Selenium:○,Seleniumu:△,Selenium:×,JUnit:○,JUnit:△,Junit:×,手動実行,机上"</formula1>
    </dataValidation>
    <dataValidation type="list" allowBlank="1" showInputMessage="1" showErrorMessage="1" sqref="C9" xr:uid="{00000000-0002-0000-0300-000001000000}">
      <formula1>"正常,クライアントエラー,サーバーエラー"</formula1>
    </dataValidation>
  </dataValidations>
  <hyperlinks>
    <hyperlink ref="A2" location="大中項目!A1" display="目次へ" xr:uid="{00000000-0004-0000-03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9"/>
  <sheetViews>
    <sheetView showGridLines="0" zoomScaleNormal="100" workbookViewId="0">
      <pane ySplit="8" topLeftCell="A9" activePane="bottomLeft" state="frozen"/>
      <selection activeCell="A5" sqref="A5"/>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s>
  <sheetData>
    <row r="1" spans="1:9" ht="27" x14ac:dyDescent="0.15">
      <c r="A1" s="51" t="s">
        <v>6</v>
      </c>
      <c r="B1" s="52"/>
      <c r="C1" s="6" t="s">
        <v>7</v>
      </c>
      <c r="D1" s="6" t="s">
        <v>8</v>
      </c>
      <c r="E1" s="6" t="s">
        <v>9</v>
      </c>
      <c r="F1" s="6" t="s">
        <v>10</v>
      </c>
      <c r="G1" s="6" t="s">
        <v>11</v>
      </c>
      <c r="H1" s="7" t="s">
        <v>12</v>
      </c>
    </row>
    <row r="2" spans="1:9" x14ac:dyDescent="0.15">
      <c r="A2" s="53" t="s">
        <v>20</v>
      </c>
      <c r="B2" s="54"/>
      <c r="C2" s="57">
        <f ca="1">COUNTIFS($B$9:$B$65466,"&lt;&gt;",$J$9:$J$65466,"&lt;&gt;論理削除")</f>
        <v>1</v>
      </c>
      <c r="D2" s="18" t="str">
        <f>大中項目!B1</f>
        <v>SPSC</v>
      </c>
      <c r="E2" s="18" t="str" cm="1">
        <f t="array" aca="1" ref="E2" ca="1">MID(CELL("filename", A1), FIND("]", CELL("filename", A1)) + 1, 255)</f>
        <v>SPSC04</v>
      </c>
      <c r="F2" s="9"/>
      <c r="G2" s="9"/>
      <c r="H2" s="8"/>
    </row>
    <row r="3" spans="1:9" x14ac:dyDescent="0.15">
      <c r="A3" s="55"/>
      <c r="B3" s="56"/>
      <c r="C3" s="58"/>
      <c r="D3" s="18" t="str">
        <f>大中項目!B2</f>
        <v>Spring Security</v>
      </c>
      <c r="E3" s="18" t="str">
        <f ca="1">INDEX(大中項目!B:B, MATCH(E2, 大中項目!A:A, 0))</f>
        <v>リクエストパターン毎のセキュリティヘッダの出力</v>
      </c>
      <c r="F3" s="9"/>
      <c r="G3" s="9"/>
      <c r="H3" s="9"/>
    </row>
    <row r="4" spans="1:9" x14ac:dyDescent="0.15">
      <c r="A4" s="10"/>
      <c r="B4" s="10"/>
      <c r="C4" s="10"/>
      <c r="D4" s="10"/>
      <c r="E4" s="10"/>
      <c r="F4" s="10"/>
      <c r="G4" s="10"/>
      <c r="H4" s="10"/>
      <c r="I4" s="10"/>
    </row>
    <row r="5" spans="1:9" x14ac:dyDescent="0.15">
      <c r="A5" s="59" t="s">
        <v>13</v>
      </c>
      <c r="B5" s="60"/>
      <c r="C5" s="60"/>
      <c r="D5" s="60"/>
      <c r="E5" s="60"/>
      <c r="F5" s="60"/>
      <c r="G5" s="60"/>
      <c r="H5" s="60"/>
      <c r="I5" s="61"/>
    </row>
    <row r="6" spans="1:9" ht="42" customHeight="1" x14ac:dyDescent="0.15">
      <c r="A6" s="62" t="s">
        <v>14</v>
      </c>
      <c r="B6" s="63"/>
      <c r="C6" s="63"/>
      <c r="D6" s="63"/>
      <c r="E6" s="63"/>
      <c r="F6" s="63"/>
      <c r="G6" s="63"/>
      <c r="H6" s="63"/>
      <c r="I6" s="64"/>
    </row>
    <row r="7" spans="1:9" x14ac:dyDescent="0.15">
      <c r="A7" s="10"/>
      <c r="B7" s="10"/>
      <c r="C7" s="10"/>
      <c r="D7" s="10"/>
      <c r="E7" s="10"/>
      <c r="F7" s="10"/>
      <c r="G7" s="10"/>
      <c r="H7" s="10"/>
      <c r="I7" s="10"/>
    </row>
    <row r="8" spans="1:9" ht="27" x14ac:dyDescent="0.15">
      <c r="A8" s="6" t="s">
        <v>4</v>
      </c>
      <c r="B8" s="7" t="s">
        <v>21</v>
      </c>
      <c r="C8" s="6" t="s">
        <v>15</v>
      </c>
      <c r="D8" s="6" t="s">
        <v>16</v>
      </c>
      <c r="E8" s="6" t="s">
        <v>17</v>
      </c>
      <c r="F8" s="7" t="s">
        <v>22</v>
      </c>
      <c r="G8" s="7" t="s">
        <v>23</v>
      </c>
      <c r="H8" s="6" t="s">
        <v>18</v>
      </c>
      <c r="I8" s="6" t="s">
        <v>19</v>
      </c>
    </row>
    <row r="9" spans="1:9" ht="391.5" x14ac:dyDescent="0.15">
      <c r="A9" s="71" t="str">
        <f>[1]大中項目!$C$8</f>
        <v>SPSC0401</v>
      </c>
      <c r="B9" s="19">
        <f t="shared" ref="B9" ca="1" si="0">IF(A9&lt;&gt;"",1,INDIRECT(ADDRESS(ROW(B9)-1,COLUMN(B9),4))+1)</f>
        <v>1</v>
      </c>
      <c r="C9" s="12" t="s">
        <v>29</v>
      </c>
      <c r="D9" s="13" t="s">
        <v>34</v>
      </c>
      <c r="E9" s="13" t="s">
        <v>35</v>
      </c>
      <c r="F9" s="33" t="s">
        <v>55</v>
      </c>
      <c r="G9" s="13" t="s">
        <v>37</v>
      </c>
      <c r="H9" s="13" t="s">
        <v>112</v>
      </c>
      <c r="I9" s="14" t="s">
        <v>32</v>
      </c>
    </row>
  </sheetData>
  <mergeCells count="5">
    <mergeCell ref="A1:B1"/>
    <mergeCell ref="A2:B3"/>
    <mergeCell ref="C2:C3"/>
    <mergeCell ref="A5:I5"/>
    <mergeCell ref="A6:I6"/>
  </mergeCells>
  <phoneticPr fontId="2"/>
  <conditionalFormatting sqref="B9">
    <cfRule type="expression" dxfId="6" priority="1">
      <formula>B9&lt;&gt;""</formula>
    </cfRule>
  </conditionalFormatting>
  <dataValidations count="2">
    <dataValidation type="list" allowBlank="1" showInputMessage="1" showErrorMessage="1" sqref="C9" xr:uid="{00000000-0002-0000-0400-000000000000}">
      <formula1>"正常,クライアントエラー,サーバーエラー"</formula1>
    </dataValidation>
    <dataValidation type="list" allowBlank="1" showInputMessage="1" showErrorMessage="1" sqref="I9" xr:uid="{00000000-0002-0000-0400-000001000000}">
      <formula1>"Selenium:○,Seleniumu:△,Selenium:×,JUnit:○,JUnit:△,Junit:×,手動実行,机上"</formula1>
    </dataValidation>
  </dataValidations>
  <hyperlinks>
    <hyperlink ref="A2" location="大中項目!A1" display="目次へ" xr:uid="{00000000-0004-0000-04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I13"/>
  <sheetViews>
    <sheetView showGridLines="0" zoomScaleNormal="100" workbookViewId="0">
      <pane ySplit="8" topLeftCell="A9" activePane="bottomLeft" state="frozen"/>
      <selection activeCell="A5" sqref="A5"/>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s>
  <sheetData>
    <row r="1" spans="1:9" ht="27" x14ac:dyDescent="0.15">
      <c r="A1" s="51" t="s">
        <v>6</v>
      </c>
      <c r="B1" s="52"/>
      <c r="C1" s="6" t="s">
        <v>7</v>
      </c>
      <c r="D1" s="6" t="s">
        <v>8</v>
      </c>
      <c r="E1" s="6" t="s">
        <v>9</v>
      </c>
      <c r="F1" s="6" t="s">
        <v>10</v>
      </c>
      <c r="G1" s="6" t="s">
        <v>11</v>
      </c>
      <c r="H1" s="7" t="s">
        <v>12</v>
      </c>
    </row>
    <row r="2" spans="1:9" x14ac:dyDescent="0.15">
      <c r="A2" s="53" t="s">
        <v>20</v>
      </c>
      <c r="B2" s="54"/>
      <c r="C2" s="57">
        <f ca="1">COUNTIFS($B$9:$B$65472,"&lt;&gt;",$J$9:$J$65472,"&lt;&gt;論理削除")</f>
        <v>5</v>
      </c>
      <c r="D2" s="18" t="str">
        <f>大中項目!B1</f>
        <v>SPSC</v>
      </c>
      <c r="E2" s="18" t="str" cm="1">
        <f t="array" aca="1" ref="E2" ca="1">MID(CELL("filename", A1), FIND("]", CELL("filename", A1)) + 1, 255)</f>
        <v>SPSC05</v>
      </c>
      <c r="F2" s="9"/>
      <c r="G2" s="9"/>
      <c r="H2" s="8"/>
    </row>
    <row r="3" spans="1:9" x14ac:dyDescent="0.15">
      <c r="A3" s="55"/>
      <c r="B3" s="56"/>
      <c r="C3" s="58"/>
      <c r="D3" s="18" t="str">
        <f>大中項目!B2</f>
        <v>Spring Security</v>
      </c>
      <c r="E3" s="18" t="str">
        <f ca="1">INDEX(大中項目!B:B, MATCH(E2, 大中項目!A:A, 0))</f>
        <v>CSPセキュリティヘッダの出力</v>
      </c>
      <c r="F3" s="9"/>
      <c r="G3" s="9"/>
      <c r="H3" s="9"/>
    </row>
    <row r="4" spans="1:9" x14ac:dyDescent="0.15">
      <c r="A4" s="10"/>
      <c r="B4" s="10"/>
      <c r="C4" s="10"/>
      <c r="D4" s="10"/>
      <c r="E4" s="10"/>
      <c r="F4" s="10"/>
      <c r="G4" s="10"/>
      <c r="H4" s="10"/>
      <c r="I4" s="10"/>
    </row>
    <row r="5" spans="1:9" x14ac:dyDescent="0.15">
      <c r="A5" s="59" t="s">
        <v>13</v>
      </c>
      <c r="B5" s="60"/>
      <c r="C5" s="60"/>
      <c r="D5" s="60"/>
      <c r="E5" s="60"/>
      <c r="F5" s="60"/>
      <c r="G5" s="60"/>
      <c r="H5" s="60"/>
      <c r="I5" s="61"/>
    </row>
    <row r="6" spans="1:9" ht="42" customHeight="1" x14ac:dyDescent="0.15">
      <c r="A6" s="62" t="s">
        <v>14</v>
      </c>
      <c r="B6" s="63"/>
      <c r="C6" s="63"/>
      <c r="D6" s="63"/>
      <c r="E6" s="63"/>
      <c r="F6" s="63"/>
      <c r="G6" s="63"/>
      <c r="H6" s="63"/>
      <c r="I6" s="64"/>
    </row>
    <row r="7" spans="1:9" x14ac:dyDescent="0.15">
      <c r="A7" s="10"/>
      <c r="B7" s="10"/>
      <c r="C7" s="10"/>
      <c r="D7" s="10"/>
      <c r="E7" s="10"/>
      <c r="F7" s="10"/>
      <c r="G7" s="10"/>
      <c r="H7" s="10"/>
      <c r="I7" s="10"/>
    </row>
    <row r="8" spans="1:9" ht="27" x14ac:dyDescent="0.15">
      <c r="A8" s="6" t="s">
        <v>4</v>
      </c>
      <c r="B8" s="7" t="s">
        <v>21</v>
      </c>
      <c r="C8" s="6" t="s">
        <v>15</v>
      </c>
      <c r="D8" s="6" t="s">
        <v>16</v>
      </c>
      <c r="E8" s="6" t="s">
        <v>17</v>
      </c>
      <c r="F8" s="7" t="s">
        <v>22</v>
      </c>
      <c r="G8" s="7" t="s">
        <v>23</v>
      </c>
      <c r="H8" s="6" t="s">
        <v>18</v>
      </c>
      <c r="I8" s="6" t="s">
        <v>19</v>
      </c>
    </row>
    <row r="9" spans="1:9" ht="135" x14ac:dyDescent="0.15">
      <c r="A9" s="11" t="str">
        <f>[1]大中項目!$C$9</f>
        <v>SPSC0501</v>
      </c>
      <c r="B9" s="17">
        <f t="shared" ref="B9:B12" ca="1" si="0">IF(A9&lt;&gt;"",1,INDIRECT(ADDRESS(ROW(B9)-1,COLUMN(B9),4))+1)</f>
        <v>1</v>
      </c>
      <c r="C9" s="12" t="s">
        <v>29</v>
      </c>
      <c r="D9" s="13" t="s">
        <v>62</v>
      </c>
      <c r="E9" s="13" t="s">
        <v>35</v>
      </c>
      <c r="F9" s="12" t="s">
        <v>58</v>
      </c>
      <c r="G9" s="13" t="s">
        <v>63</v>
      </c>
      <c r="H9" s="13" t="s">
        <v>59</v>
      </c>
      <c r="I9" s="14" t="s">
        <v>64</v>
      </c>
    </row>
    <row r="10" spans="1:9" ht="135" x14ac:dyDescent="0.15">
      <c r="A10" s="15"/>
      <c r="B10" s="17">
        <f t="shared" ca="1" si="0"/>
        <v>2</v>
      </c>
      <c r="C10" s="12" t="s">
        <v>29</v>
      </c>
      <c r="D10" s="13" t="s">
        <v>65</v>
      </c>
      <c r="E10" s="13" t="s">
        <v>35</v>
      </c>
      <c r="F10" s="12" t="s">
        <v>60</v>
      </c>
      <c r="G10" s="13" t="s">
        <v>63</v>
      </c>
      <c r="H10" s="13" t="s">
        <v>61</v>
      </c>
      <c r="I10" s="14" t="s">
        <v>64</v>
      </c>
    </row>
    <row r="11" spans="1:9" ht="135" x14ac:dyDescent="0.15">
      <c r="A11" s="15"/>
      <c r="B11" s="17">
        <f t="shared" ca="1" si="0"/>
        <v>3</v>
      </c>
      <c r="C11" s="12" t="s">
        <v>29</v>
      </c>
      <c r="D11" s="13" t="s">
        <v>66</v>
      </c>
      <c r="E11" s="13" t="s">
        <v>35</v>
      </c>
      <c r="F11" s="12" t="s">
        <v>120</v>
      </c>
      <c r="G11" s="13" t="s">
        <v>63</v>
      </c>
      <c r="H11" s="13" t="s">
        <v>118</v>
      </c>
      <c r="I11" s="14" t="s">
        <v>64</v>
      </c>
    </row>
    <row r="12" spans="1:9" ht="146.25" customHeight="1" x14ac:dyDescent="0.15">
      <c r="A12" s="15"/>
      <c r="B12" s="17">
        <f t="shared" ca="1" si="0"/>
        <v>4</v>
      </c>
      <c r="C12" s="12" t="s">
        <v>29</v>
      </c>
      <c r="D12" s="13" t="s">
        <v>126</v>
      </c>
      <c r="E12" s="13" t="s">
        <v>35</v>
      </c>
      <c r="F12" s="12" t="s">
        <v>121</v>
      </c>
      <c r="G12" s="13" t="s">
        <v>63</v>
      </c>
      <c r="H12" s="13" t="s">
        <v>122</v>
      </c>
      <c r="I12" s="14" t="s">
        <v>64</v>
      </c>
    </row>
    <row r="13" spans="1:9" ht="384" customHeight="1" x14ac:dyDescent="0.15">
      <c r="A13" s="16"/>
      <c r="B13" s="19" t="e">
        <f ca="1">IF(#REF!&lt;&gt;"",1,INDIRECT(ADDRESS(ROW(B13)-1,COLUMN(B13),4))+1)</f>
        <v>#REF!</v>
      </c>
      <c r="C13" s="12" t="s">
        <v>113</v>
      </c>
      <c r="D13" s="13" t="s">
        <v>123</v>
      </c>
      <c r="E13" s="13" t="s">
        <v>114</v>
      </c>
      <c r="F13" s="13" t="s">
        <v>124</v>
      </c>
      <c r="G13" s="13" t="s">
        <v>117</v>
      </c>
      <c r="H13" s="13" t="s">
        <v>125</v>
      </c>
      <c r="I13" s="14" t="s">
        <v>116</v>
      </c>
    </row>
  </sheetData>
  <mergeCells count="5">
    <mergeCell ref="A1:B1"/>
    <mergeCell ref="A2:B3"/>
    <mergeCell ref="C2:C3"/>
    <mergeCell ref="A5:I5"/>
    <mergeCell ref="A6:I6"/>
  </mergeCells>
  <phoneticPr fontId="2"/>
  <conditionalFormatting sqref="A10:B12 A13">
    <cfRule type="expression" dxfId="5" priority="2">
      <formula>A10&lt;&gt;""</formula>
    </cfRule>
  </conditionalFormatting>
  <conditionalFormatting sqref="B9:B13">
    <cfRule type="expression" dxfId="4" priority="1">
      <formula>B9&lt;&gt;""</formula>
    </cfRule>
  </conditionalFormatting>
  <dataValidations count="2">
    <dataValidation type="list" allowBlank="1" showInputMessage="1" showErrorMessage="1" sqref="C9:C13" xr:uid="{00000000-0002-0000-0500-000000000000}">
      <formula1>"正常,クライアントエラー,サーバーエラー"</formula1>
    </dataValidation>
    <dataValidation type="list" allowBlank="1" showInputMessage="1" showErrorMessage="1" sqref="I9:I13" xr:uid="{00000000-0002-0000-0500-000001000000}">
      <formula1>"Selenium:○,Seleniumu:△,Selenium:×,JUnit:○,JUnit:△,Junit:×,手動実行,机上"</formula1>
    </dataValidation>
  </dataValidations>
  <hyperlinks>
    <hyperlink ref="A2" location="大中項目!A1" display="目次へ" xr:uid="{00000000-0004-0000-05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J13"/>
  <sheetViews>
    <sheetView showGridLines="0" zoomScaleNormal="100" workbookViewId="0">
      <pane ySplit="8" topLeftCell="A9" activePane="bottomLeft" state="frozen"/>
      <selection activeCell="A5" sqref="A5"/>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7" width="41.75" customWidth="1"/>
    <col min="8" max="8" width="42" customWidth="1"/>
    <col min="9" max="9" width="16.75" customWidth="1"/>
  </cols>
  <sheetData>
    <row r="1" spans="1:10" ht="27" x14ac:dyDescent="0.15">
      <c r="A1" s="51" t="s">
        <v>6</v>
      </c>
      <c r="B1" s="52"/>
      <c r="C1" s="6" t="s">
        <v>7</v>
      </c>
      <c r="D1" s="6" t="s">
        <v>8</v>
      </c>
      <c r="E1" s="6" t="s">
        <v>9</v>
      </c>
      <c r="F1" s="6" t="s">
        <v>10</v>
      </c>
      <c r="G1" s="6" t="s">
        <v>11</v>
      </c>
      <c r="H1" s="7" t="s">
        <v>12</v>
      </c>
    </row>
    <row r="2" spans="1:10" x14ac:dyDescent="0.15">
      <c r="A2" s="53" t="s">
        <v>20</v>
      </c>
      <c r="B2" s="54"/>
      <c r="C2" s="57">
        <f ca="1">COUNTIFS($B$9:$B$65478,"&lt;&gt;",$J$9:$J$65478,"&lt;&gt;論理削除")</f>
        <v>0</v>
      </c>
      <c r="D2" s="18" t="str">
        <f>大中項目!B1</f>
        <v>SPSC</v>
      </c>
      <c r="E2" s="18" t="str" cm="1">
        <f t="array" aca="1" ref="E2" ca="1">MID(CELL("filename", A1), FIND("]", CELL("filename", A1)) + 1, 255)</f>
        <v>SPSC06</v>
      </c>
      <c r="F2" s="9"/>
      <c r="G2" s="9"/>
      <c r="H2" s="8"/>
    </row>
    <row r="3" spans="1:10" x14ac:dyDescent="0.15">
      <c r="A3" s="55"/>
      <c r="B3" s="56"/>
      <c r="C3" s="58"/>
      <c r="D3" s="18" t="str">
        <f>大中項目!B2</f>
        <v>Spring Security</v>
      </c>
      <c r="E3" s="18" t="str">
        <f ca="1">INDEX(大中項目!B:B, MATCH(E2, 大中項目!A:A, 0))</f>
        <v>HPKPセキュリティヘッダの出力</v>
      </c>
      <c r="F3" s="9"/>
      <c r="G3" s="9"/>
      <c r="H3" s="9"/>
    </row>
    <row r="4" spans="1:10" x14ac:dyDescent="0.15">
      <c r="A4" s="10"/>
      <c r="B4" s="10"/>
      <c r="C4" s="10"/>
      <c r="D4" s="10"/>
      <c r="E4" s="10"/>
      <c r="F4" s="10"/>
      <c r="G4" s="10"/>
      <c r="H4" s="10"/>
      <c r="I4" s="10"/>
    </row>
    <row r="5" spans="1:10" x14ac:dyDescent="0.15">
      <c r="A5" s="59" t="s">
        <v>13</v>
      </c>
      <c r="B5" s="60"/>
      <c r="C5" s="60"/>
      <c r="D5" s="60"/>
      <c r="E5" s="60"/>
      <c r="F5" s="60"/>
      <c r="G5" s="60"/>
      <c r="H5" s="60"/>
      <c r="I5" s="61"/>
    </row>
    <row r="6" spans="1:10" ht="42" customHeight="1" x14ac:dyDescent="0.15">
      <c r="A6" s="62" t="s">
        <v>14</v>
      </c>
      <c r="B6" s="63"/>
      <c r="C6" s="63"/>
      <c r="D6" s="63"/>
      <c r="E6" s="63"/>
      <c r="F6" s="63"/>
      <c r="G6" s="63"/>
      <c r="H6" s="63"/>
      <c r="I6" s="64"/>
    </row>
    <row r="7" spans="1:10" x14ac:dyDescent="0.15">
      <c r="A7" s="10"/>
      <c r="B7" s="10"/>
      <c r="C7" s="10"/>
      <c r="D7" s="10"/>
      <c r="E7" s="10"/>
      <c r="F7" s="10"/>
      <c r="G7" s="10"/>
      <c r="H7" s="10"/>
      <c r="I7" s="10"/>
    </row>
    <row r="8" spans="1:10" ht="27" x14ac:dyDescent="0.15">
      <c r="A8" s="6" t="s">
        <v>4</v>
      </c>
      <c r="B8" s="7" t="s">
        <v>21</v>
      </c>
      <c r="C8" s="6" t="s">
        <v>15</v>
      </c>
      <c r="D8" s="6" t="s">
        <v>16</v>
      </c>
      <c r="E8" s="6" t="s">
        <v>17</v>
      </c>
      <c r="F8" s="7" t="s">
        <v>22</v>
      </c>
      <c r="G8" s="7" t="s">
        <v>23</v>
      </c>
      <c r="H8" s="6" t="s">
        <v>18</v>
      </c>
      <c r="I8" s="6" t="s">
        <v>19</v>
      </c>
    </row>
    <row r="9" spans="1:10" ht="229.5" x14ac:dyDescent="0.15">
      <c r="A9" s="11" t="str">
        <f>[1]大中項目!$C$10</f>
        <v>SPSC0601</v>
      </c>
      <c r="B9" s="17">
        <f t="shared" ref="B9:B11" ca="1" si="0">IF(A9&lt;&gt;"",1,INDIRECT(ADDRESS(ROW(B9)-1,COLUMN(B9),4))+1)</f>
        <v>1</v>
      </c>
      <c r="C9" s="36" t="s">
        <v>29</v>
      </c>
      <c r="D9" s="37" t="s">
        <v>71</v>
      </c>
      <c r="E9" s="37" t="s">
        <v>35</v>
      </c>
      <c r="F9" s="36" t="s">
        <v>74</v>
      </c>
      <c r="G9" s="37" t="s">
        <v>63</v>
      </c>
      <c r="H9" s="37" t="s">
        <v>285</v>
      </c>
      <c r="I9" s="38" t="s">
        <v>286</v>
      </c>
      <c r="J9" s="74" t="s">
        <v>283</v>
      </c>
    </row>
    <row r="10" spans="1:10" ht="256.5" x14ac:dyDescent="0.15">
      <c r="A10" s="15"/>
      <c r="B10" s="17">
        <f t="shared" ca="1" si="0"/>
        <v>2</v>
      </c>
      <c r="C10" s="36" t="s">
        <v>29</v>
      </c>
      <c r="D10" s="37" t="s">
        <v>72</v>
      </c>
      <c r="E10" s="37" t="s">
        <v>35</v>
      </c>
      <c r="F10" s="36" t="s">
        <v>75</v>
      </c>
      <c r="G10" s="37" t="s">
        <v>63</v>
      </c>
      <c r="H10" s="37" t="s">
        <v>287</v>
      </c>
      <c r="I10" s="38" t="s">
        <v>286</v>
      </c>
      <c r="J10" s="74" t="s">
        <v>283</v>
      </c>
    </row>
    <row r="11" spans="1:10" ht="243" x14ac:dyDescent="0.15">
      <c r="A11" s="16"/>
      <c r="B11" s="19">
        <f t="shared" ca="1" si="0"/>
        <v>3</v>
      </c>
      <c r="C11" s="36" t="s">
        <v>29</v>
      </c>
      <c r="D11" s="37" t="s">
        <v>73</v>
      </c>
      <c r="E11" s="37" t="s">
        <v>35</v>
      </c>
      <c r="F11" s="36" t="s">
        <v>76</v>
      </c>
      <c r="G11" s="37" t="s">
        <v>63</v>
      </c>
      <c r="H11" s="37" t="s">
        <v>288</v>
      </c>
      <c r="I11" s="38" t="s">
        <v>286</v>
      </c>
      <c r="J11" s="74" t="s">
        <v>283</v>
      </c>
    </row>
    <row r="13" spans="1:10" x14ac:dyDescent="0.15">
      <c r="B13" s="27"/>
    </row>
  </sheetData>
  <mergeCells count="5">
    <mergeCell ref="A1:B1"/>
    <mergeCell ref="A2:B3"/>
    <mergeCell ref="C2:C3"/>
    <mergeCell ref="A5:I5"/>
    <mergeCell ref="A6:I6"/>
  </mergeCells>
  <phoneticPr fontId="2"/>
  <conditionalFormatting sqref="A10:B11">
    <cfRule type="expression" dxfId="3" priority="2">
      <formula>A10&lt;&gt;""</formula>
    </cfRule>
  </conditionalFormatting>
  <conditionalFormatting sqref="B9:B11">
    <cfRule type="expression" dxfId="2" priority="1">
      <formula>B9&lt;&gt;""</formula>
    </cfRule>
  </conditionalFormatting>
  <dataValidations count="2">
    <dataValidation type="list" allowBlank="1" showInputMessage="1" showErrorMessage="1" sqref="I9:I11" xr:uid="{00000000-0002-0000-0600-000000000000}">
      <formula1>"Selenium:○,Seleniumu:△,Selenium:×,JUnit:○,JUnit:△,Junit:×,手動実行,机上"</formula1>
    </dataValidation>
    <dataValidation type="list" allowBlank="1" showInputMessage="1" showErrorMessage="1" sqref="C9:C11" xr:uid="{00000000-0002-0000-0600-000001000000}">
      <formula1>"正常,クライアントエラー,サーバーエラー"</formula1>
    </dataValidation>
  </dataValidations>
  <hyperlinks>
    <hyperlink ref="A2" location="大中項目!A1" display="目次へ" xr:uid="{00000000-0004-0000-0600-000000000000}"/>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F153"/>
  <sheetViews>
    <sheetView showGridLines="0" zoomScaleNormal="100" workbookViewId="0"/>
  </sheetViews>
  <sheetFormatPr defaultRowHeight="13.5" x14ac:dyDescent="0.15"/>
  <sheetData>
    <row r="2" spans="2:2" x14ac:dyDescent="0.15">
      <c r="B2" t="s">
        <v>79</v>
      </c>
    </row>
    <row r="3" spans="2:2" x14ac:dyDescent="0.15">
      <c r="B3" t="s">
        <v>104</v>
      </c>
    </row>
    <row r="4" spans="2:2" x14ac:dyDescent="0.15">
      <c r="B4" t="s">
        <v>108</v>
      </c>
    </row>
    <row r="17" customFormat="1" x14ac:dyDescent="0.15"/>
    <row r="18" customFormat="1" x14ac:dyDescent="0.15"/>
    <row r="19" customFormat="1" x14ac:dyDescent="0.15"/>
    <row r="20" customFormat="1" x14ac:dyDescent="0.15"/>
    <row r="21" customFormat="1" x14ac:dyDescent="0.15"/>
    <row r="22" customFormat="1" x14ac:dyDescent="0.15"/>
    <row r="23" customFormat="1" x14ac:dyDescent="0.15"/>
    <row r="24" customFormat="1" x14ac:dyDescent="0.15"/>
    <row r="25" customFormat="1" x14ac:dyDescent="0.15"/>
    <row r="26" customFormat="1" x14ac:dyDescent="0.15"/>
    <row r="27" customFormat="1" x14ac:dyDescent="0.15"/>
    <row r="28" customFormat="1" x14ac:dyDescent="0.15"/>
    <row r="29" customFormat="1" x14ac:dyDescent="0.15"/>
    <row r="30" customFormat="1" x14ac:dyDescent="0.15"/>
    <row r="31" customFormat="1" x14ac:dyDescent="0.15"/>
    <row r="32" customFormat="1" x14ac:dyDescent="0.15"/>
    <row r="35" spans="2:3" x14ac:dyDescent="0.15">
      <c r="B35" t="s">
        <v>78</v>
      </c>
    </row>
    <row r="36" spans="2:3" x14ac:dyDescent="0.15">
      <c r="B36" t="s">
        <v>77</v>
      </c>
    </row>
    <row r="37" spans="2:3" x14ac:dyDescent="0.15">
      <c r="B37" t="s">
        <v>109</v>
      </c>
    </row>
    <row r="38" spans="2:3" x14ac:dyDescent="0.15">
      <c r="B38" t="s">
        <v>82</v>
      </c>
    </row>
    <row r="39" spans="2:3" x14ac:dyDescent="0.15">
      <c r="C39" t="s">
        <v>81</v>
      </c>
    </row>
    <row r="49" spans="2:3" x14ac:dyDescent="0.15">
      <c r="B49" t="s">
        <v>105</v>
      </c>
    </row>
    <row r="50" spans="2:3" x14ac:dyDescent="0.15">
      <c r="B50" t="s">
        <v>106</v>
      </c>
    </row>
    <row r="51" spans="2:3" x14ac:dyDescent="0.15">
      <c r="B51" t="s">
        <v>84</v>
      </c>
    </row>
    <row r="52" spans="2:3" x14ac:dyDescent="0.15">
      <c r="C52" t="s">
        <v>83</v>
      </c>
    </row>
    <row r="71" spans="2:6" x14ac:dyDescent="0.15">
      <c r="B71" t="s">
        <v>85</v>
      </c>
    </row>
    <row r="72" spans="2:6" x14ac:dyDescent="0.15">
      <c r="B72" t="s">
        <v>110</v>
      </c>
    </row>
    <row r="74" spans="2:6" x14ac:dyDescent="0.15">
      <c r="C74" t="s">
        <v>99</v>
      </c>
    </row>
    <row r="75" spans="2:6" x14ac:dyDescent="0.15">
      <c r="C75" s="65" t="s">
        <v>97</v>
      </c>
      <c r="D75" s="66"/>
      <c r="E75" s="65" t="s">
        <v>98</v>
      </c>
      <c r="F75" s="66"/>
    </row>
    <row r="76" spans="2:6" x14ac:dyDescent="0.15">
      <c r="C76" s="40" t="s">
        <v>93</v>
      </c>
      <c r="D76" s="41"/>
      <c r="E76" s="40" t="s">
        <v>94</v>
      </c>
      <c r="F76" s="41"/>
    </row>
    <row r="77" spans="2:6" x14ac:dyDescent="0.15">
      <c r="C77" s="40" t="s">
        <v>95</v>
      </c>
      <c r="D77" s="41"/>
      <c r="E77" s="40" t="s">
        <v>96</v>
      </c>
      <c r="F77" s="41"/>
    </row>
    <row r="100" spans="2:3" x14ac:dyDescent="0.15">
      <c r="B100" t="s">
        <v>91</v>
      </c>
    </row>
    <row r="101" spans="2:3" x14ac:dyDescent="0.15">
      <c r="B101" t="s">
        <v>100</v>
      </c>
    </row>
    <row r="102" spans="2:3" x14ac:dyDescent="0.15">
      <c r="B102" t="s">
        <v>107</v>
      </c>
    </row>
    <row r="103" spans="2:3" x14ac:dyDescent="0.15">
      <c r="C103" t="s">
        <v>92</v>
      </c>
    </row>
    <row r="105" spans="2:3" x14ac:dyDescent="0.15">
      <c r="B105" t="s">
        <v>86</v>
      </c>
    </row>
    <row r="106" spans="2:3" x14ac:dyDescent="0.15">
      <c r="B106" t="s">
        <v>101</v>
      </c>
    </row>
    <row r="107" spans="2:3" x14ac:dyDescent="0.15">
      <c r="C107" t="s">
        <v>90</v>
      </c>
    </row>
    <row r="122" spans="2:3" x14ac:dyDescent="0.15">
      <c r="B122" t="s">
        <v>87</v>
      </c>
    </row>
    <row r="123" spans="2:3" x14ac:dyDescent="0.15">
      <c r="B123" t="s">
        <v>102</v>
      </c>
    </row>
    <row r="124" spans="2:3" x14ac:dyDescent="0.15">
      <c r="C124" t="s">
        <v>89</v>
      </c>
    </row>
    <row r="149" spans="2:3" x14ac:dyDescent="0.15">
      <c r="B149" t="s">
        <v>80</v>
      </c>
    </row>
    <row r="150" spans="2:3" x14ac:dyDescent="0.15">
      <c r="B150" t="s">
        <v>103</v>
      </c>
    </row>
    <row r="151" spans="2:3" x14ac:dyDescent="0.15">
      <c r="B151" t="s">
        <v>111</v>
      </c>
    </row>
    <row r="152" spans="2:3" x14ac:dyDescent="0.15">
      <c r="C152" s="39"/>
    </row>
    <row r="153" spans="2:3" x14ac:dyDescent="0.15">
      <c r="C153" t="s">
        <v>88</v>
      </c>
    </row>
  </sheetData>
  <mergeCells count="2">
    <mergeCell ref="C75:D75"/>
    <mergeCell ref="E75:F75"/>
  </mergeCells>
  <phoneticPr fontId="8"/>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CE861-2032-4B60-AAA8-D7C258990E22}">
  <sheetPr>
    <pageSetUpPr fitToPage="1"/>
  </sheetPr>
  <dimension ref="A1:I12"/>
  <sheetViews>
    <sheetView showGridLines="0" zoomScaleNormal="100" workbookViewId="0">
      <pane ySplit="8" topLeftCell="A9" activePane="bottomLeft" state="frozen"/>
      <selection activeCell="A5" sqref="A5"/>
      <selection pane="bottomLeft" activeCell="A9" sqref="A9"/>
    </sheetView>
  </sheetViews>
  <sheetFormatPr defaultRowHeight="13.5" x14ac:dyDescent="0.15"/>
  <cols>
    <col min="1" max="1" width="11.25" customWidth="1"/>
    <col min="2" max="2" width="8.625" customWidth="1"/>
    <col min="3" max="3" width="10.375" customWidth="1"/>
    <col min="4" max="4" width="25.125" customWidth="1"/>
    <col min="5" max="5" width="42.75" customWidth="1"/>
    <col min="6" max="6" width="41.75" customWidth="1"/>
    <col min="7" max="7" width="46.125" customWidth="1"/>
    <col min="8" max="8" width="48.25" customWidth="1"/>
    <col min="9" max="9" width="16.75" customWidth="1"/>
  </cols>
  <sheetData>
    <row r="1" spans="1:9" ht="27" x14ac:dyDescent="0.15">
      <c r="A1" s="51" t="s">
        <v>6</v>
      </c>
      <c r="B1" s="52"/>
      <c r="C1" s="6" t="s">
        <v>7</v>
      </c>
      <c r="D1" s="6" t="s">
        <v>8</v>
      </c>
      <c r="E1" s="6" t="s">
        <v>9</v>
      </c>
      <c r="F1" s="6" t="s">
        <v>10</v>
      </c>
      <c r="G1" s="6" t="s">
        <v>11</v>
      </c>
      <c r="H1" s="7" t="s">
        <v>12</v>
      </c>
    </row>
    <row r="2" spans="1:9" x14ac:dyDescent="0.15">
      <c r="A2" s="53" t="s">
        <v>20</v>
      </c>
      <c r="B2" s="54"/>
      <c r="C2" s="57">
        <f ca="1">COUNTIFS($B$9:$B$65485,"&lt;&gt;",$J$9:$J$65485,"&lt;&gt;論理削除")</f>
        <v>4</v>
      </c>
      <c r="D2" s="18" t="str">
        <f>大中項目!B1</f>
        <v>SPSC</v>
      </c>
      <c r="E2" s="18" t="str" cm="1">
        <f t="array" aca="1" ref="E2" ca="1">MID(CELL("filename", A1), FIND("]", CELL("filename", A1)) + 1, 255)</f>
        <v>SPSC07</v>
      </c>
      <c r="F2" s="9"/>
      <c r="G2" s="9"/>
      <c r="H2" s="8"/>
    </row>
    <row r="3" spans="1:9" x14ac:dyDescent="0.15">
      <c r="A3" s="55"/>
      <c r="B3" s="56"/>
      <c r="C3" s="58"/>
      <c r="D3" s="18" t="str">
        <f>大中項目!B2</f>
        <v>Spring Security</v>
      </c>
      <c r="E3" s="18" t="str">
        <f ca="1">INDEX(大中項目!B:B, MATCH(E2, 大中項目!A:A, 0))</f>
        <v>HSTSの設定および機能確認</v>
      </c>
      <c r="F3" s="9"/>
      <c r="G3" s="9"/>
      <c r="H3" s="9"/>
    </row>
    <row r="4" spans="1:9" x14ac:dyDescent="0.15">
      <c r="A4" s="10"/>
      <c r="B4" s="10"/>
      <c r="C4" s="10"/>
      <c r="D4" s="10"/>
      <c r="E4" s="10"/>
      <c r="F4" s="10"/>
      <c r="G4" s="10"/>
      <c r="H4" s="10"/>
      <c r="I4" s="10"/>
    </row>
    <row r="5" spans="1:9" x14ac:dyDescent="0.15">
      <c r="A5" s="59" t="s">
        <v>13</v>
      </c>
      <c r="B5" s="60"/>
      <c r="C5" s="60"/>
      <c r="D5" s="60"/>
      <c r="E5" s="60"/>
      <c r="F5" s="60"/>
      <c r="G5" s="60"/>
      <c r="H5" s="60"/>
      <c r="I5" s="61"/>
    </row>
    <row r="6" spans="1:9" ht="42" customHeight="1" x14ac:dyDescent="0.15">
      <c r="A6" s="67" t="s">
        <v>239</v>
      </c>
      <c r="B6" s="68"/>
      <c r="C6" s="68"/>
      <c r="D6" s="68"/>
      <c r="E6" s="68"/>
      <c r="F6" s="68"/>
      <c r="G6" s="68"/>
      <c r="H6" s="68"/>
      <c r="I6" s="69"/>
    </row>
    <row r="7" spans="1:9" x14ac:dyDescent="0.15">
      <c r="A7" s="10"/>
      <c r="B7" s="10"/>
      <c r="C7" s="10"/>
      <c r="D7" s="10"/>
      <c r="E7" s="10"/>
      <c r="F7" s="10"/>
      <c r="G7" s="10"/>
      <c r="H7" s="10"/>
      <c r="I7" s="10"/>
    </row>
    <row r="8" spans="1:9" ht="27" x14ac:dyDescent="0.15">
      <c r="A8" s="6" t="s">
        <v>4</v>
      </c>
      <c r="B8" s="7" t="s">
        <v>21</v>
      </c>
      <c r="C8" s="6" t="s">
        <v>15</v>
      </c>
      <c r="D8" s="6" t="s">
        <v>16</v>
      </c>
      <c r="E8" s="6" t="s">
        <v>17</v>
      </c>
      <c r="F8" s="7" t="s">
        <v>22</v>
      </c>
      <c r="G8" s="7" t="s">
        <v>23</v>
      </c>
      <c r="H8" s="6" t="s">
        <v>18</v>
      </c>
      <c r="I8" s="6" t="s">
        <v>19</v>
      </c>
    </row>
    <row r="9" spans="1:9" ht="148.5" x14ac:dyDescent="0.15">
      <c r="A9" s="11" t="str">
        <f>大中項目!$C$11</f>
        <v>SPSC0701</v>
      </c>
      <c r="B9" s="17">
        <f t="shared" ref="B9:B12" ca="1" si="0">IF(A9&lt;&gt;"",1,INDIRECT(ADDRESS(ROW(B9)-1,COLUMN(B9),4))+1)</f>
        <v>1</v>
      </c>
      <c r="C9" s="12" t="s">
        <v>29</v>
      </c>
      <c r="D9" s="13" t="s">
        <v>136</v>
      </c>
      <c r="E9" s="13" t="s">
        <v>131</v>
      </c>
      <c r="F9" s="12" t="s">
        <v>133</v>
      </c>
      <c r="G9" s="13" t="s">
        <v>269</v>
      </c>
      <c r="H9" s="13" t="s">
        <v>138</v>
      </c>
      <c r="I9" s="14" t="s">
        <v>116</v>
      </c>
    </row>
    <row r="10" spans="1:9" ht="94.5" x14ac:dyDescent="0.15">
      <c r="A10" s="15"/>
      <c r="B10" s="17">
        <f t="shared" ca="1" si="0"/>
        <v>2</v>
      </c>
      <c r="C10" s="12" t="s">
        <v>29</v>
      </c>
      <c r="D10" s="13" t="s">
        <v>137</v>
      </c>
      <c r="E10" s="13" t="s">
        <v>130</v>
      </c>
      <c r="F10" s="12" t="s">
        <v>132</v>
      </c>
      <c r="G10" s="13" t="s">
        <v>270</v>
      </c>
      <c r="H10" s="13" t="s">
        <v>139</v>
      </c>
      <c r="I10" s="14" t="s">
        <v>116</v>
      </c>
    </row>
    <row r="11" spans="1:9" ht="148.5" x14ac:dyDescent="0.15">
      <c r="A11" s="11" t="str">
        <f>大中項目!$C$12</f>
        <v>SPSC0702</v>
      </c>
      <c r="B11" s="17">
        <f t="shared" ca="1" si="0"/>
        <v>1</v>
      </c>
      <c r="C11" s="12" t="s">
        <v>29</v>
      </c>
      <c r="D11" s="13" t="s">
        <v>225</v>
      </c>
      <c r="E11" s="13" t="s">
        <v>131</v>
      </c>
      <c r="F11" s="12" t="s">
        <v>134</v>
      </c>
      <c r="G11" s="13" t="s">
        <v>271</v>
      </c>
      <c r="H11" s="13" t="s">
        <v>273</v>
      </c>
      <c r="I11" s="14" t="s">
        <v>116</v>
      </c>
    </row>
    <row r="12" spans="1:9" ht="148.5" x14ac:dyDescent="0.15">
      <c r="A12" s="16"/>
      <c r="B12" s="19">
        <f t="shared" ca="1" si="0"/>
        <v>2</v>
      </c>
      <c r="C12" s="12" t="s">
        <v>29</v>
      </c>
      <c r="D12" s="13" t="s">
        <v>226</v>
      </c>
      <c r="E12" s="13" t="s">
        <v>131</v>
      </c>
      <c r="F12" s="12" t="s">
        <v>134</v>
      </c>
      <c r="G12" s="13" t="s">
        <v>272</v>
      </c>
      <c r="H12" s="13" t="s">
        <v>274</v>
      </c>
      <c r="I12" s="14" t="s">
        <v>116</v>
      </c>
    </row>
  </sheetData>
  <mergeCells count="5">
    <mergeCell ref="A1:B1"/>
    <mergeCell ref="A2:B3"/>
    <mergeCell ref="C2:C3"/>
    <mergeCell ref="A5:I5"/>
    <mergeCell ref="A6:I6"/>
  </mergeCells>
  <phoneticPr fontId="2"/>
  <conditionalFormatting sqref="A10:B10 A12:B12">
    <cfRule type="expression" dxfId="1" priority="2">
      <formula>A10&lt;&gt;""</formula>
    </cfRule>
  </conditionalFormatting>
  <conditionalFormatting sqref="B9:B12">
    <cfRule type="expression" dxfId="0" priority="1">
      <formula>B9&lt;&gt;""</formula>
    </cfRule>
  </conditionalFormatting>
  <dataValidations count="2">
    <dataValidation type="list" allowBlank="1" showInputMessage="1" showErrorMessage="1" sqref="I9:I12" xr:uid="{801E9855-0C69-442F-A438-4686A0EC9181}">
      <formula1>"Selenium:○,Seleniumu:△,Selenium:×,JUnit:○,JUnit:△,Junit:×,手動実行,机上"</formula1>
    </dataValidation>
    <dataValidation type="list" allowBlank="1" showInputMessage="1" showErrorMessage="1" sqref="C9:C12" xr:uid="{C49A726D-091F-4F77-9D8A-05C167941866}">
      <formula1>"正常,クライアントエラー,サーバーエラー"</formula1>
    </dataValidation>
  </dataValidations>
  <hyperlinks>
    <hyperlink ref="A2" location="大中項目!A1" display="目次へ" xr:uid="{2E83E7C3-2E81-4929-8A43-E18281D427D3}"/>
  </hyperlinks>
  <pageMargins left="0.39370078740157483" right="0.39370078740157483" top="0.59055118110236227" bottom="0.59055118110236227" header="0.31496062992125984" footer="0.31496062992125984"/>
  <pageSetup paperSize="9" scale="59" fitToHeight="0" orientation="landscape" r:id="rId1"/>
  <headerFooter>
    <oddFooter>&amp;C&amp;P/&amp;N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099B3-FFFE-45D4-A9D3-1082C03D4536}">
  <dimension ref="B2:U509"/>
  <sheetViews>
    <sheetView showGridLines="0" zoomScaleNormal="100" workbookViewId="0"/>
  </sheetViews>
  <sheetFormatPr defaultRowHeight="13.5" x14ac:dyDescent="0.15"/>
  <cols>
    <col min="2" max="2" width="3.625" customWidth="1"/>
    <col min="3" max="3" width="3.25" customWidth="1"/>
    <col min="4" max="4" width="3.875" customWidth="1"/>
  </cols>
  <sheetData>
    <row r="2" spans="2:3" x14ac:dyDescent="0.15">
      <c r="B2" s="43" t="s">
        <v>267</v>
      </c>
    </row>
    <row r="3" spans="2:3" x14ac:dyDescent="0.15">
      <c r="B3" s="43"/>
    </row>
    <row r="4" spans="2:3" x14ac:dyDescent="0.15">
      <c r="C4" t="s">
        <v>261</v>
      </c>
    </row>
    <row r="5" spans="2:3" x14ac:dyDescent="0.15">
      <c r="C5" t="s">
        <v>248</v>
      </c>
    </row>
    <row r="7" spans="2:3" x14ac:dyDescent="0.15">
      <c r="C7" t="s">
        <v>251</v>
      </c>
    </row>
    <row r="38" spans="3:3" x14ac:dyDescent="0.15">
      <c r="C38" s="50" t="s">
        <v>262</v>
      </c>
    </row>
    <row r="39" spans="3:3" x14ac:dyDescent="0.15">
      <c r="C39" t="s">
        <v>249</v>
      </c>
    </row>
    <row r="40" spans="3:3" x14ac:dyDescent="0.15">
      <c r="C40" t="s">
        <v>260</v>
      </c>
    </row>
    <row r="41" spans="3:3" x14ac:dyDescent="0.15">
      <c r="C41" s="50" t="s">
        <v>250</v>
      </c>
    </row>
    <row r="94" spans="3:3" x14ac:dyDescent="0.15">
      <c r="C94" s="50" t="s">
        <v>263</v>
      </c>
    </row>
    <row r="95" spans="3:3" x14ac:dyDescent="0.15">
      <c r="C95" t="s">
        <v>253</v>
      </c>
    </row>
    <row r="96" spans="3:3" x14ac:dyDescent="0.15">
      <c r="C96" t="s">
        <v>268</v>
      </c>
    </row>
    <row r="97" spans="2:4" x14ac:dyDescent="0.15">
      <c r="C97" t="s">
        <v>252</v>
      </c>
    </row>
    <row r="100" spans="2:4" x14ac:dyDescent="0.15">
      <c r="B100" s="43" t="s">
        <v>140</v>
      </c>
    </row>
    <row r="102" spans="2:4" x14ac:dyDescent="0.15">
      <c r="C102" t="s">
        <v>141</v>
      </c>
    </row>
    <row r="103" spans="2:4" x14ac:dyDescent="0.15">
      <c r="D103" t="s">
        <v>142</v>
      </c>
    </row>
    <row r="104" spans="2:4" x14ac:dyDescent="0.15">
      <c r="D104" t="s">
        <v>143</v>
      </c>
    </row>
    <row r="105" spans="2:4" x14ac:dyDescent="0.15">
      <c r="D105" t="s">
        <v>144</v>
      </c>
    </row>
    <row r="106" spans="2:4" x14ac:dyDescent="0.15">
      <c r="D106" t="s">
        <v>229</v>
      </c>
    </row>
    <row r="108" spans="2:4" x14ac:dyDescent="0.15">
      <c r="C108" t="s">
        <v>264</v>
      </c>
    </row>
    <row r="109" spans="2:4" x14ac:dyDescent="0.15">
      <c r="C109" t="s">
        <v>157</v>
      </c>
    </row>
    <row r="113" spans="2:4" x14ac:dyDescent="0.15">
      <c r="B113" s="43" t="s">
        <v>222</v>
      </c>
    </row>
    <row r="115" spans="2:4" x14ac:dyDescent="0.15">
      <c r="C115" t="s">
        <v>254</v>
      </c>
    </row>
    <row r="116" spans="2:4" x14ac:dyDescent="0.15">
      <c r="D116" t="s">
        <v>265</v>
      </c>
    </row>
    <row r="117" spans="2:4" x14ac:dyDescent="0.15">
      <c r="D117" t="s">
        <v>266</v>
      </c>
    </row>
    <row r="121" spans="2:4" x14ac:dyDescent="0.15">
      <c r="C121" t="s">
        <v>240</v>
      </c>
    </row>
    <row r="123" spans="2:4" x14ac:dyDescent="0.15">
      <c r="D123" t="s">
        <v>148</v>
      </c>
    </row>
    <row r="125" spans="2:4" x14ac:dyDescent="0.15">
      <c r="D125" t="s">
        <v>145</v>
      </c>
    </row>
    <row r="152" spans="4:4" x14ac:dyDescent="0.15">
      <c r="D152" t="s">
        <v>147</v>
      </c>
    </row>
    <row r="164" spans="4:4" x14ac:dyDescent="0.15">
      <c r="D164" t="s">
        <v>146</v>
      </c>
    </row>
    <row r="200" spans="4:4" x14ac:dyDescent="0.15">
      <c r="D200" t="s">
        <v>149</v>
      </c>
    </row>
    <row r="201" spans="4:4" x14ac:dyDescent="0.15">
      <c r="D201" t="s">
        <v>255</v>
      </c>
    </row>
    <row r="236" spans="4:4" x14ac:dyDescent="0.15">
      <c r="D236" t="s">
        <v>150</v>
      </c>
    </row>
    <row r="271" spans="4:4" x14ac:dyDescent="0.15">
      <c r="D271" t="s">
        <v>151</v>
      </c>
    </row>
    <row r="307" spans="3:4" x14ac:dyDescent="0.15">
      <c r="C307" t="s">
        <v>241</v>
      </c>
    </row>
    <row r="309" spans="3:4" x14ac:dyDescent="0.15">
      <c r="D309" t="s">
        <v>152</v>
      </c>
    </row>
    <row r="311" spans="3:4" x14ac:dyDescent="0.15">
      <c r="D311" s="44" t="s">
        <v>153</v>
      </c>
    </row>
    <row r="312" spans="3:4" x14ac:dyDescent="0.15">
      <c r="D312" s="44"/>
    </row>
    <row r="313" spans="3:4" x14ac:dyDescent="0.15">
      <c r="D313" s="44"/>
    </row>
    <row r="314" spans="3:4" x14ac:dyDescent="0.15">
      <c r="D314" s="44"/>
    </row>
    <row r="315" spans="3:4" x14ac:dyDescent="0.15">
      <c r="D315" s="44"/>
    </row>
    <row r="316" spans="3:4" x14ac:dyDescent="0.15">
      <c r="D316" s="44"/>
    </row>
    <row r="317" spans="3:4" x14ac:dyDescent="0.15">
      <c r="D317" s="44"/>
    </row>
    <row r="318" spans="3:4" x14ac:dyDescent="0.15">
      <c r="D318" s="44"/>
    </row>
    <row r="319" spans="3:4" x14ac:dyDescent="0.15">
      <c r="D319" s="44"/>
    </row>
    <row r="320" spans="3:4" x14ac:dyDescent="0.15">
      <c r="D320" s="44"/>
    </row>
    <row r="321" spans="4:4" x14ac:dyDescent="0.15">
      <c r="D321" s="44"/>
    </row>
    <row r="322" spans="4:4" x14ac:dyDescent="0.15">
      <c r="D322" s="44"/>
    </row>
    <row r="323" spans="4:4" x14ac:dyDescent="0.15">
      <c r="D323" s="44"/>
    </row>
    <row r="324" spans="4:4" x14ac:dyDescent="0.15">
      <c r="D324" s="44"/>
    </row>
    <row r="325" spans="4:4" x14ac:dyDescent="0.15">
      <c r="D325" s="44"/>
    </row>
    <row r="326" spans="4:4" x14ac:dyDescent="0.15">
      <c r="D326" s="44"/>
    </row>
    <row r="327" spans="4:4" x14ac:dyDescent="0.15">
      <c r="D327" s="44"/>
    </row>
    <row r="328" spans="4:4" x14ac:dyDescent="0.15">
      <c r="D328" s="44"/>
    </row>
    <row r="329" spans="4:4" x14ac:dyDescent="0.15">
      <c r="D329" s="44"/>
    </row>
    <row r="330" spans="4:4" x14ac:dyDescent="0.15">
      <c r="D330" s="44"/>
    </row>
    <row r="331" spans="4:4" x14ac:dyDescent="0.15">
      <c r="D331" s="44"/>
    </row>
    <row r="332" spans="4:4" x14ac:dyDescent="0.15">
      <c r="D332" s="44"/>
    </row>
    <row r="340" spans="3:13" x14ac:dyDescent="0.15">
      <c r="C340" t="s">
        <v>154</v>
      </c>
    </row>
    <row r="342" spans="3:13" x14ac:dyDescent="0.15">
      <c r="D342" t="s">
        <v>155</v>
      </c>
    </row>
    <row r="343" spans="3:13" x14ac:dyDescent="0.15">
      <c r="E343" t="s">
        <v>256</v>
      </c>
    </row>
    <row r="344" spans="3:13" x14ac:dyDescent="0.15">
      <c r="E344" t="s">
        <v>257</v>
      </c>
    </row>
    <row r="346" spans="3:13" x14ac:dyDescent="0.15">
      <c r="D346" t="s">
        <v>156</v>
      </c>
    </row>
    <row r="347" spans="3:13" x14ac:dyDescent="0.15">
      <c r="E347" s="45" t="s">
        <v>258</v>
      </c>
      <c r="F347" s="46"/>
      <c r="G347" s="46"/>
      <c r="H347" s="46"/>
      <c r="I347" s="46"/>
      <c r="J347" s="46"/>
      <c r="K347" s="46"/>
      <c r="L347" s="46"/>
      <c r="M347" s="46"/>
    </row>
    <row r="348" spans="3:13" x14ac:dyDescent="0.15">
      <c r="E348" s="46" t="s">
        <v>259</v>
      </c>
      <c r="F348" s="46"/>
      <c r="G348" s="46"/>
      <c r="H348" s="46"/>
      <c r="I348" s="46"/>
      <c r="J348" s="46"/>
      <c r="K348" s="46"/>
      <c r="L348" s="46"/>
      <c r="M348" s="46"/>
    </row>
    <row r="351" spans="3:13" x14ac:dyDescent="0.15">
      <c r="D351" t="s">
        <v>237</v>
      </c>
    </row>
    <row r="385" spans="2:4" x14ac:dyDescent="0.15">
      <c r="C385" t="s">
        <v>238</v>
      </c>
    </row>
    <row r="387" spans="2:4" x14ac:dyDescent="0.15">
      <c r="D387" s="44" t="s">
        <v>228</v>
      </c>
    </row>
    <row r="388" spans="2:4" x14ac:dyDescent="0.15">
      <c r="D388" s="49" t="s">
        <v>227</v>
      </c>
    </row>
    <row r="389" spans="2:4" x14ac:dyDescent="0.15">
      <c r="D389" s="44" t="s">
        <v>230</v>
      </c>
    </row>
    <row r="391" spans="2:4" x14ac:dyDescent="0.15">
      <c r="D391" s="44" t="s">
        <v>242</v>
      </c>
    </row>
    <row r="396" spans="2:4" x14ac:dyDescent="0.15">
      <c r="B396" s="43" t="s">
        <v>231</v>
      </c>
    </row>
    <row r="398" spans="2:4" x14ac:dyDescent="0.15">
      <c r="C398" t="s">
        <v>158</v>
      </c>
    </row>
    <row r="399" spans="2:4" x14ac:dyDescent="0.15">
      <c r="C399" t="s">
        <v>243</v>
      </c>
    </row>
    <row r="400" spans="2:4" x14ac:dyDescent="0.15">
      <c r="C400" t="s">
        <v>233</v>
      </c>
    </row>
    <row r="402" spans="3:13" x14ac:dyDescent="0.15">
      <c r="C402" s="43" t="s">
        <v>188</v>
      </c>
    </row>
    <row r="404" spans="3:13" x14ac:dyDescent="0.15">
      <c r="D404" t="s">
        <v>159</v>
      </c>
    </row>
    <row r="405" spans="3:13" x14ac:dyDescent="0.15">
      <c r="D405" s="44" t="s">
        <v>232</v>
      </c>
    </row>
    <row r="407" spans="3:13" x14ac:dyDescent="0.15">
      <c r="D407" s="47" t="s">
        <v>173</v>
      </c>
    </row>
    <row r="408" spans="3:13" x14ac:dyDescent="0.15">
      <c r="E408" s="45" t="s">
        <v>160</v>
      </c>
      <c r="F408" s="46"/>
      <c r="G408" s="46"/>
      <c r="H408" s="46"/>
      <c r="I408" s="46"/>
      <c r="J408" s="46"/>
      <c r="K408" s="46"/>
      <c r="L408" s="46"/>
      <c r="M408" s="46"/>
    </row>
    <row r="410" spans="3:13" x14ac:dyDescent="0.15">
      <c r="D410" s="47" t="s">
        <v>162</v>
      </c>
    </row>
    <row r="411" spans="3:13" x14ac:dyDescent="0.15">
      <c r="E411" s="45" t="s">
        <v>161</v>
      </c>
      <c r="F411" s="46"/>
      <c r="G411" s="46"/>
      <c r="H411" s="46"/>
      <c r="I411" s="46"/>
      <c r="J411" s="46"/>
      <c r="K411" s="46"/>
      <c r="L411" s="46"/>
      <c r="M411" s="46"/>
    </row>
    <row r="413" spans="3:13" x14ac:dyDescent="0.15">
      <c r="E413" t="s">
        <v>170</v>
      </c>
    </row>
    <row r="414" spans="3:13" x14ac:dyDescent="0.15">
      <c r="E414" s="45" t="s">
        <v>163</v>
      </c>
      <c r="F414" s="45"/>
      <c r="G414" s="45"/>
      <c r="H414" s="45"/>
      <c r="I414" s="45"/>
      <c r="J414" s="45"/>
      <c r="K414" s="45"/>
      <c r="L414" s="45"/>
      <c r="M414" s="45"/>
    </row>
    <row r="415" spans="3:13" x14ac:dyDescent="0.15">
      <c r="E415" s="45" t="s">
        <v>164</v>
      </c>
      <c r="F415" s="45"/>
      <c r="G415" s="45"/>
      <c r="H415" s="45"/>
      <c r="I415" s="45"/>
      <c r="J415" s="45"/>
      <c r="K415" s="45"/>
      <c r="L415" s="45"/>
      <c r="M415" s="45"/>
    </row>
    <row r="416" spans="3:13" x14ac:dyDescent="0.15">
      <c r="E416" s="45" t="s">
        <v>165</v>
      </c>
      <c r="F416" s="45"/>
      <c r="G416" s="45"/>
      <c r="H416" s="45"/>
      <c r="I416" s="45"/>
      <c r="J416" s="45"/>
      <c r="K416" s="45"/>
      <c r="L416" s="45"/>
      <c r="M416" s="45"/>
    </row>
    <row r="417" spans="3:13" x14ac:dyDescent="0.15">
      <c r="E417" s="45" t="s">
        <v>166</v>
      </c>
      <c r="F417" s="45"/>
      <c r="G417" s="45"/>
      <c r="H417" s="45"/>
      <c r="I417" s="45"/>
      <c r="J417" s="45"/>
      <c r="K417" s="45"/>
      <c r="L417" s="45"/>
      <c r="M417" s="45"/>
    </row>
    <row r="418" spans="3:13" x14ac:dyDescent="0.15">
      <c r="E418" s="45" t="s">
        <v>167</v>
      </c>
      <c r="F418" s="45"/>
      <c r="G418" s="45"/>
      <c r="H418" s="45"/>
      <c r="I418" s="45"/>
      <c r="J418" s="45"/>
      <c r="K418" s="45"/>
      <c r="L418" s="45"/>
      <c r="M418" s="45"/>
    </row>
    <row r="419" spans="3:13" x14ac:dyDescent="0.15">
      <c r="E419" s="45" t="s">
        <v>168</v>
      </c>
      <c r="F419" s="45"/>
      <c r="G419" s="45"/>
      <c r="H419" s="45"/>
      <c r="I419" s="45"/>
      <c r="J419" s="45"/>
      <c r="K419" s="45"/>
      <c r="L419" s="45"/>
      <c r="M419" s="45"/>
    </row>
    <row r="420" spans="3:13" x14ac:dyDescent="0.15">
      <c r="E420" s="45" t="s">
        <v>169</v>
      </c>
      <c r="F420" s="45"/>
      <c r="G420" s="45"/>
      <c r="H420" s="45"/>
      <c r="I420" s="45"/>
      <c r="J420" s="45"/>
      <c r="K420" s="45"/>
      <c r="L420" s="45"/>
      <c r="M420" s="45"/>
    </row>
    <row r="423" spans="3:13" x14ac:dyDescent="0.15">
      <c r="C423" s="43" t="s">
        <v>187</v>
      </c>
    </row>
    <row r="425" spans="3:13" x14ac:dyDescent="0.15">
      <c r="D425" t="s">
        <v>171</v>
      </c>
    </row>
    <row r="426" spans="3:13" x14ac:dyDescent="0.15">
      <c r="E426" s="45" t="s">
        <v>172</v>
      </c>
      <c r="F426" s="46"/>
      <c r="G426" s="46"/>
      <c r="H426" s="46"/>
      <c r="I426" s="46"/>
      <c r="J426" s="46"/>
      <c r="K426" s="46"/>
      <c r="L426" s="46"/>
      <c r="M426" s="46"/>
    </row>
    <row r="428" spans="3:13" x14ac:dyDescent="0.15">
      <c r="D428" t="s">
        <v>162</v>
      </c>
    </row>
    <row r="429" spans="3:13" x14ac:dyDescent="0.15">
      <c r="E429" s="45" t="s">
        <v>174</v>
      </c>
      <c r="F429" s="46"/>
      <c r="G429" s="46"/>
      <c r="H429" s="46"/>
      <c r="I429" s="46"/>
      <c r="J429" s="46"/>
      <c r="K429" s="46"/>
      <c r="L429" s="46"/>
      <c r="M429" s="46"/>
    </row>
    <row r="431" spans="3:13" x14ac:dyDescent="0.15">
      <c r="E431" t="s">
        <v>170</v>
      </c>
    </row>
    <row r="432" spans="3:13" x14ac:dyDescent="0.15">
      <c r="E432" s="45" t="s">
        <v>163</v>
      </c>
      <c r="F432" s="45"/>
      <c r="G432" s="45"/>
      <c r="H432" s="45"/>
      <c r="I432" s="45"/>
      <c r="J432" s="45"/>
      <c r="K432" s="45"/>
      <c r="L432" s="45"/>
      <c r="M432" s="45"/>
    </row>
    <row r="433" spans="4:13" x14ac:dyDescent="0.15">
      <c r="E433" s="45" t="s">
        <v>164</v>
      </c>
      <c r="F433" s="45"/>
      <c r="G433" s="45"/>
      <c r="H433" s="45"/>
      <c r="I433" s="45"/>
      <c r="J433" s="45"/>
      <c r="K433" s="45"/>
      <c r="L433" s="45"/>
      <c r="M433" s="45"/>
    </row>
    <row r="434" spans="4:13" x14ac:dyDescent="0.15">
      <c r="E434" s="45" t="s">
        <v>175</v>
      </c>
      <c r="F434" s="45"/>
      <c r="G434" s="45"/>
      <c r="H434" s="45"/>
      <c r="I434" s="45"/>
      <c r="J434" s="45"/>
      <c r="K434" s="45"/>
      <c r="L434" s="45"/>
      <c r="M434" s="45"/>
    </row>
    <row r="435" spans="4:13" x14ac:dyDescent="0.15">
      <c r="E435" s="45" t="s">
        <v>176</v>
      </c>
      <c r="F435" s="45"/>
      <c r="G435" s="45"/>
      <c r="H435" s="45"/>
      <c r="I435" s="45"/>
      <c r="J435" s="45"/>
      <c r="K435" s="45"/>
      <c r="L435" s="45"/>
      <c r="M435" s="45"/>
    </row>
    <row r="436" spans="4:13" x14ac:dyDescent="0.15">
      <c r="E436" s="45" t="s">
        <v>177</v>
      </c>
      <c r="F436" s="45"/>
      <c r="G436" s="45"/>
      <c r="H436" s="45"/>
      <c r="I436" s="45"/>
      <c r="J436" s="45"/>
      <c r="K436" s="45"/>
      <c r="L436" s="45"/>
      <c r="M436" s="45"/>
    </row>
    <row r="437" spans="4:13" x14ac:dyDescent="0.15">
      <c r="E437" s="45" t="s">
        <v>178</v>
      </c>
      <c r="F437" s="45"/>
      <c r="G437" s="45"/>
      <c r="H437" s="45"/>
      <c r="I437" s="45"/>
      <c r="J437" s="45"/>
      <c r="K437" s="45"/>
      <c r="L437" s="45"/>
      <c r="M437" s="45"/>
    </row>
    <row r="438" spans="4:13" x14ac:dyDescent="0.15">
      <c r="E438" s="45" t="s">
        <v>179</v>
      </c>
      <c r="F438" s="45"/>
      <c r="G438" s="45"/>
      <c r="H438" s="45"/>
      <c r="I438" s="45"/>
      <c r="J438" s="45"/>
      <c r="K438" s="45"/>
      <c r="L438" s="45"/>
      <c r="M438" s="45"/>
    </row>
    <row r="439" spans="4:13" x14ac:dyDescent="0.15">
      <c r="E439" s="45"/>
      <c r="F439" s="45"/>
      <c r="G439" s="45"/>
      <c r="H439" s="45"/>
      <c r="I439" s="45"/>
      <c r="J439" s="45"/>
      <c r="K439" s="45"/>
      <c r="L439" s="45"/>
      <c r="M439" s="45"/>
    </row>
    <row r="440" spans="4:13" x14ac:dyDescent="0.15">
      <c r="E440" s="45" t="s">
        <v>180</v>
      </c>
      <c r="F440" s="46"/>
      <c r="G440" s="46"/>
      <c r="H440" s="46"/>
      <c r="I440" s="46"/>
      <c r="J440" s="46"/>
      <c r="K440" s="46"/>
      <c r="L440" s="46"/>
      <c r="M440" s="46"/>
    </row>
    <row r="441" spans="4:13" x14ac:dyDescent="0.15">
      <c r="E441" s="45" t="s">
        <v>181</v>
      </c>
      <c r="F441" s="46"/>
      <c r="G441" s="46"/>
      <c r="H441" s="46"/>
      <c r="I441" s="46"/>
      <c r="J441" s="46"/>
      <c r="K441" s="46"/>
      <c r="L441" s="46"/>
      <c r="M441" s="46"/>
    </row>
    <row r="442" spans="4:13" x14ac:dyDescent="0.15">
      <c r="E442" s="45" t="s">
        <v>182</v>
      </c>
      <c r="F442" s="46"/>
      <c r="G442" s="46"/>
      <c r="H442" s="46"/>
      <c r="I442" s="46"/>
      <c r="J442" s="46"/>
      <c r="K442" s="46"/>
      <c r="L442" s="46"/>
      <c r="M442" s="46"/>
    </row>
    <row r="443" spans="4:13" x14ac:dyDescent="0.15">
      <c r="E443" s="45" t="s">
        <v>183</v>
      </c>
      <c r="F443" s="46"/>
      <c r="G443" s="46"/>
      <c r="H443" s="46"/>
      <c r="I443" s="46"/>
      <c r="J443" s="46"/>
      <c r="K443" s="46"/>
      <c r="L443" s="46"/>
      <c r="M443" s="46"/>
    </row>
    <row r="446" spans="4:13" x14ac:dyDescent="0.15">
      <c r="D446" t="s">
        <v>185</v>
      </c>
    </row>
    <row r="448" spans="4:13" x14ac:dyDescent="0.15">
      <c r="E448" t="s">
        <v>194</v>
      </c>
    </row>
    <row r="449" spans="3:21" x14ac:dyDescent="0.15">
      <c r="E449" t="s">
        <v>234</v>
      </c>
    </row>
    <row r="450" spans="3:21" x14ac:dyDescent="0.15">
      <c r="E450" t="s">
        <v>193</v>
      </c>
    </row>
    <row r="451" spans="3:21" x14ac:dyDescent="0.15">
      <c r="E451" s="45" t="s">
        <v>191</v>
      </c>
      <c r="F451" s="46"/>
      <c r="G451" s="46"/>
      <c r="H451" s="46"/>
      <c r="I451" s="46"/>
      <c r="J451" s="46"/>
      <c r="K451" s="46"/>
      <c r="L451" s="46"/>
      <c r="M451" s="46"/>
    </row>
    <row r="452" spans="3:21" x14ac:dyDescent="0.15">
      <c r="E452" s="46" t="s">
        <v>192</v>
      </c>
      <c r="F452" s="46"/>
      <c r="G452" s="46"/>
      <c r="H452" s="46"/>
      <c r="I452" s="46"/>
      <c r="J452" s="46"/>
      <c r="K452" s="46"/>
      <c r="L452" s="46"/>
      <c r="M452" s="46"/>
    </row>
    <row r="453" spans="3:21" x14ac:dyDescent="0.15">
      <c r="E453" s="46"/>
      <c r="F453" s="46"/>
      <c r="G453" s="46"/>
      <c r="H453" s="46"/>
      <c r="I453" s="46"/>
      <c r="J453" s="46"/>
      <c r="K453" s="46"/>
      <c r="L453" s="46"/>
      <c r="M453" s="46"/>
    </row>
    <row r="455" spans="3:21" x14ac:dyDescent="0.15">
      <c r="E455" t="s">
        <v>195</v>
      </c>
    </row>
    <row r="456" spans="3:21" x14ac:dyDescent="0.15">
      <c r="E456" s="45" t="s">
        <v>184</v>
      </c>
      <c r="F456" s="46"/>
      <c r="G456" s="46"/>
      <c r="H456" s="46"/>
      <c r="I456" s="46"/>
      <c r="J456" s="46"/>
      <c r="K456" s="46"/>
      <c r="L456" s="46"/>
      <c r="M456" s="46"/>
      <c r="N456" s="46"/>
      <c r="O456" s="46"/>
      <c r="P456" s="46"/>
      <c r="Q456" s="46"/>
      <c r="R456" s="46"/>
      <c r="S456" s="46"/>
      <c r="T456" s="46"/>
      <c r="U456" s="46"/>
    </row>
    <row r="459" spans="3:21" x14ac:dyDescent="0.15">
      <c r="C459" s="43" t="s">
        <v>186</v>
      </c>
    </row>
    <row r="461" spans="3:21" x14ac:dyDescent="0.15">
      <c r="D461" t="s">
        <v>244</v>
      </c>
    </row>
    <row r="462" spans="3:21" x14ac:dyDescent="0.15">
      <c r="E462" s="45" t="s">
        <v>189</v>
      </c>
      <c r="F462" s="46"/>
      <c r="G462" s="46"/>
      <c r="H462" s="46"/>
      <c r="I462" s="46"/>
      <c r="J462" s="46"/>
      <c r="K462" s="46"/>
      <c r="L462" s="46"/>
      <c r="M462" s="46"/>
    </row>
    <row r="464" spans="3:21" x14ac:dyDescent="0.15">
      <c r="D464" t="s">
        <v>190</v>
      </c>
    </row>
    <row r="466" spans="5:13" x14ac:dyDescent="0.15">
      <c r="E466" t="s">
        <v>196</v>
      </c>
    </row>
    <row r="467" spans="5:13" x14ac:dyDescent="0.15">
      <c r="E467" t="s">
        <v>214</v>
      </c>
    </row>
    <row r="468" spans="5:13" x14ac:dyDescent="0.15">
      <c r="E468" t="s">
        <v>215</v>
      </c>
    </row>
    <row r="469" spans="5:13" x14ac:dyDescent="0.15">
      <c r="E469" t="s">
        <v>235</v>
      </c>
    </row>
    <row r="471" spans="5:13" x14ac:dyDescent="0.15">
      <c r="E471" t="s">
        <v>197</v>
      </c>
    </row>
    <row r="472" spans="5:13" x14ac:dyDescent="0.15">
      <c r="E472" s="45" t="s">
        <v>198</v>
      </c>
      <c r="F472" s="45"/>
      <c r="G472" s="45"/>
      <c r="H472" s="45"/>
      <c r="I472" s="45"/>
      <c r="J472" s="45"/>
      <c r="K472" s="45"/>
      <c r="L472" s="45"/>
      <c r="M472" s="45"/>
    </row>
    <row r="473" spans="5:13" x14ac:dyDescent="0.15">
      <c r="E473" s="45" t="s">
        <v>199</v>
      </c>
      <c r="F473" s="45"/>
      <c r="G473" s="45"/>
      <c r="H473" s="45"/>
      <c r="I473" s="45"/>
      <c r="J473" s="45"/>
      <c r="K473" s="45"/>
      <c r="L473" s="45"/>
      <c r="M473" s="45"/>
    </row>
    <row r="474" spans="5:13" x14ac:dyDescent="0.15">
      <c r="E474" s="45" t="s">
        <v>200</v>
      </c>
      <c r="F474" s="45"/>
      <c r="G474" s="45"/>
      <c r="H474" s="45"/>
      <c r="I474" s="45"/>
      <c r="J474" s="45"/>
      <c r="K474" s="45"/>
      <c r="L474" s="45"/>
      <c r="M474" s="45"/>
    </row>
    <row r="475" spans="5:13" x14ac:dyDescent="0.15">
      <c r="E475" s="45" t="s">
        <v>201</v>
      </c>
      <c r="F475" s="45"/>
      <c r="G475" s="45"/>
      <c r="H475" s="45"/>
      <c r="I475" s="45"/>
      <c r="J475" s="45"/>
      <c r="K475" s="45"/>
      <c r="L475" s="45"/>
      <c r="M475" s="45"/>
    </row>
    <row r="476" spans="5:13" x14ac:dyDescent="0.15">
      <c r="E476" s="45"/>
      <c r="F476" s="45"/>
      <c r="G476" s="45"/>
      <c r="H476" s="45"/>
      <c r="I476" s="45"/>
      <c r="J476" s="45"/>
      <c r="K476" s="45"/>
      <c r="L476" s="45"/>
      <c r="M476" s="45"/>
    </row>
    <row r="477" spans="5:13" x14ac:dyDescent="0.15">
      <c r="E477" s="45" t="s">
        <v>202</v>
      </c>
      <c r="F477" s="45"/>
      <c r="G477" s="45"/>
      <c r="H477" s="45"/>
      <c r="I477" s="45"/>
      <c r="J477" s="45"/>
      <c r="K477" s="45"/>
      <c r="L477" s="45"/>
      <c r="M477" s="45"/>
    </row>
    <row r="478" spans="5:13" x14ac:dyDescent="0.15">
      <c r="E478" s="45" t="s">
        <v>203</v>
      </c>
      <c r="F478" s="45"/>
      <c r="G478" s="45"/>
      <c r="H478" s="45"/>
      <c r="I478" s="45"/>
      <c r="J478" s="45"/>
      <c r="K478" s="45"/>
      <c r="L478" s="45"/>
      <c r="M478" s="45"/>
    </row>
    <row r="479" spans="5:13" x14ac:dyDescent="0.15">
      <c r="E479" s="45" t="s">
        <v>204</v>
      </c>
      <c r="F479" s="45"/>
      <c r="G479" s="45"/>
      <c r="H479" s="45"/>
      <c r="I479" s="45"/>
      <c r="J479" s="45"/>
      <c r="K479" s="45"/>
      <c r="L479" s="45"/>
      <c r="M479" s="45"/>
    </row>
    <row r="480" spans="5:13" x14ac:dyDescent="0.15">
      <c r="E480" s="45" t="s">
        <v>205</v>
      </c>
      <c r="F480" s="45"/>
      <c r="G480" s="45"/>
      <c r="H480" s="45"/>
      <c r="I480" s="45"/>
      <c r="J480" s="45"/>
      <c r="K480" s="45"/>
      <c r="L480" s="45"/>
      <c r="M480" s="45"/>
    </row>
    <row r="481" spans="5:13" x14ac:dyDescent="0.15">
      <c r="E481" s="45" t="s">
        <v>206</v>
      </c>
      <c r="F481" s="45"/>
      <c r="G481" s="45"/>
      <c r="H481" s="45"/>
      <c r="I481" s="45"/>
      <c r="J481" s="45"/>
      <c r="K481" s="45"/>
      <c r="L481" s="45"/>
      <c r="M481" s="45"/>
    </row>
    <row r="482" spans="5:13" x14ac:dyDescent="0.15">
      <c r="E482" s="45" t="s">
        <v>207</v>
      </c>
      <c r="F482" s="45"/>
      <c r="G482" s="45"/>
      <c r="H482" s="45"/>
      <c r="I482" s="45"/>
      <c r="J482" s="45"/>
      <c r="K482" s="45"/>
      <c r="L482" s="45"/>
      <c r="M482" s="45"/>
    </row>
    <row r="483" spans="5:13" x14ac:dyDescent="0.15">
      <c r="E483" s="45" t="s">
        <v>208</v>
      </c>
      <c r="F483" s="45"/>
      <c r="G483" s="45"/>
      <c r="H483" s="45"/>
      <c r="I483" s="45"/>
      <c r="J483" s="45"/>
      <c r="K483" s="45"/>
      <c r="L483" s="45"/>
      <c r="M483" s="45"/>
    </row>
    <row r="484" spans="5:13" x14ac:dyDescent="0.15">
      <c r="E484" s="45"/>
      <c r="F484" s="45"/>
      <c r="G484" s="45"/>
      <c r="H484" s="45"/>
      <c r="I484" s="45"/>
      <c r="J484" s="45"/>
      <c r="K484" s="45"/>
      <c r="L484" s="45"/>
      <c r="M484" s="45"/>
    </row>
    <row r="485" spans="5:13" x14ac:dyDescent="0.15">
      <c r="E485" s="45" t="s">
        <v>209</v>
      </c>
      <c r="F485" s="45"/>
      <c r="G485" s="45"/>
      <c r="H485" s="45"/>
      <c r="I485" s="45"/>
      <c r="J485" s="45"/>
      <c r="K485" s="45"/>
      <c r="L485" s="45"/>
      <c r="M485" s="45"/>
    </row>
    <row r="486" spans="5:13" x14ac:dyDescent="0.15">
      <c r="E486" s="45" t="s">
        <v>210</v>
      </c>
      <c r="F486" s="45"/>
      <c r="G486" s="45"/>
      <c r="H486" s="45"/>
      <c r="I486" s="45"/>
      <c r="J486" s="45"/>
      <c r="K486" s="45"/>
      <c r="L486" s="45"/>
      <c r="M486" s="45"/>
    </row>
    <row r="487" spans="5:13" x14ac:dyDescent="0.15">
      <c r="E487" s="45"/>
      <c r="F487" s="45"/>
      <c r="G487" s="45"/>
      <c r="H487" s="45"/>
      <c r="I487" s="45"/>
      <c r="J487" s="45"/>
      <c r="K487" s="45"/>
      <c r="L487" s="45"/>
      <c r="M487" s="45"/>
    </row>
    <row r="488" spans="5:13" x14ac:dyDescent="0.15">
      <c r="E488" s="45" t="s">
        <v>211</v>
      </c>
      <c r="F488" s="45"/>
      <c r="G488" s="45"/>
      <c r="H488" s="45"/>
      <c r="I488" s="45"/>
      <c r="J488" s="45"/>
      <c r="K488" s="45"/>
      <c r="L488" s="45"/>
      <c r="M488" s="45"/>
    </row>
    <row r="489" spans="5:13" x14ac:dyDescent="0.15">
      <c r="E489" s="45" t="s">
        <v>212</v>
      </c>
      <c r="F489" s="45"/>
      <c r="G489" s="45"/>
      <c r="H489" s="45"/>
      <c r="I489" s="45"/>
      <c r="J489" s="45"/>
      <c r="K489" s="45"/>
      <c r="L489" s="45"/>
      <c r="M489" s="45"/>
    </row>
    <row r="490" spans="5:13" x14ac:dyDescent="0.15">
      <c r="E490" s="45" t="s">
        <v>213</v>
      </c>
      <c r="F490" s="45"/>
      <c r="G490" s="45"/>
      <c r="H490" s="45"/>
      <c r="I490" s="45"/>
      <c r="J490" s="45"/>
      <c r="K490" s="45"/>
      <c r="L490" s="45"/>
      <c r="M490" s="45"/>
    </row>
    <row r="491" spans="5:13" x14ac:dyDescent="0.15">
      <c r="E491" s="45"/>
      <c r="F491" s="45"/>
      <c r="G491" s="45"/>
      <c r="H491" s="45"/>
      <c r="I491" s="45"/>
      <c r="J491" s="45"/>
      <c r="K491" s="45"/>
      <c r="L491" s="45"/>
      <c r="M491" s="45"/>
    </row>
    <row r="493" spans="5:13" x14ac:dyDescent="0.15">
      <c r="E493" s="48" t="s">
        <v>216</v>
      </c>
    </row>
    <row r="494" spans="5:13" x14ac:dyDescent="0.15">
      <c r="E494" s="45" t="s">
        <v>217</v>
      </c>
      <c r="F494" s="46"/>
      <c r="G494" s="46"/>
      <c r="H494" s="46"/>
      <c r="I494" s="46"/>
      <c r="J494" s="46"/>
      <c r="K494" s="46"/>
      <c r="L494" s="46"/>
      <c r="M494" s="46"/>
    </row>
    <row r="497" spans="4:21" x14ac:dyDescent="0.15">
      <c r="D497" t="s">
        <v>218</v>
      </c>
    </row>
    <row r="498" spans="4:21" x14ac:dyDescent="0.15">
      <c r="E498" s="45" t="s">
        <v>236</v>
      </c>
      <c r="F498" s="46"/>
      <c r="G498" s="46"/>
      <c r="H498" s="46"/>
      <c r="I498" s="46"/>
      <c r="J498" s="46"/>
      <c r="K498" s="46"/>
      <c r="L498" s="46"/>
      <c r="M498" s="46"/>
      <c r="N498" s="46"/>
      <c r="O498" s="46"/>
      <c r="P498" s="46"/>
      <c r="Q498" s="46"/>
      <c r="R498" s="46"/>
      <c r="S498" s="46"/>
      <c r="T498" s="46"/>
      <c r="U498" s="46"/>
    </row>
    <row r="503" spans="4:21" x14ac:dyDescent="0.15">
      <c r="D503" t="s">
        <v>245</v>
      </c>
    </row>
    <row r="504" spans="4:21" x14ac:dyDescent="0.15">
      <c r="D504" s="48" t="s">
        <v>246</v>
      </c>
    </row>
    <row r="505" spans="4:21" x14ac:dyDescent="0.15">
      <c r="D505" t="s">
        <v>247</v>
      </c>
    </row>
    <row r="507" spans="4:21" x14ac:dyDescent="0.15">
      <c r="E507" s="45" t="s">
        <v>219</v>
      </c>
      <c r="F507" s="45"/>
      <c r="G507" s="45"/>
      <c r="H507" s="45"/>
      <c r="I507" s="45"/>
      <c r="J507" s="45"/>
      <c r="K507" s="45"/>
      <c r="L507" s="45"/>
      <c r="M507" s="45"/>
      <c r="N507" s="45"/>
      <c r="O507" s="45"/>
      <c r="P507" s="45"/>
    </row>
    <row r="508" spans="4:21" x14ac:dyDescent="0.15">
      <c r="E508" s="45" t="s">
        <v>220</v>
      </c>
      <c r="F508" s="45"/>
      <c r="G508" s="45"/>
      <c r="H508" s="45"/>
      <c r="I508" s="45"/>
      <c r="J508" s="45"/>
      <c r="K508" s="45"/>
      <c r="L508" s="45"/>
      <c r="M508" s="45"/>
      <c r="N508" s="45"/>
      <c r="O508" s="45"/>
      <c r="P508" s="45"/>
    </row>
    <row r="509" spans="4:21" x14ac:dyDescent="0.15">
      <c r="E509" s="45" t="s">
        <v>221</v>
      </c>
      <c r="F509" s="45"/>
      <c r="G509" s="45"/>
      <c r="H509" s="45"/>
      <c r="I509" s="45"/>
      <c r="J509" s="45"/>
      <c r="K509" s="45"/>
      <c r="L509" s="45"/>
      <c r="M509" s="45"/>
      <c r="N509" s="45"/>
      <c r="O509" s="45"/>
      <c r="P509" s="45"/>
    </row>
  </sheetData>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4" baseType="variant">
      <vt:variant>
        <vt:lpstr>ワークシート</vt:lpstr>
      </vt:variant>
      <vt:variant>
        <vt:i4>10</vt:i4>
      </vt:variant>
      <vt:variant>
        <vt:lpstr>名前付き一覧</vt:lpstr>
      </vt:variant>
      <vt:variant>
        <vt:i4>8</vt:i4>
      </vt:variant>
    </vt:vector>
  </HeadingPairs>
  <TitlesOfParts>
    <vt:vector size="18" baseType="lpstr">
      <vt:lpstr>大中項目</vt:lpstr>
      <vt:lpstr>SPSC01</vt:lpstr>
      <vt:lpstr>SPSC02</vt:lpstr>
      <vt:lpstr>SPSC03</vt:lpstr>
      <vt:lpstr>SPSC04</vt:lpstr>
      <vt:lpstr>SPSC05</vt:lpstr>
      <vt:lpstr>SPSC06</vt:lpstr>
      <vt:lpstr>HPKP動作確認手順</vt:lpstr>
      <vt:lpstr>SPSC07</vt:lpstr>
      <vt:lpstr>HSTSの動作確認手順</vt:lpstr>
      <vt:lpstr>SPSC01!Print_Titles</vt:lpstr>
      <vt:lpstr>SPSC02!Print_Titles</vt:lpstr>
      <vt:lpstr>SPSC03!Print_Titles</vt:lpstr>
      <vt:lpstr>SPSC04!Print_Titles</vt:lpstr>
      <vt:lpstr>SPSC05!Print_Titles</vt:lpstr>
      <vt:lpstr>SPSC06!Print_Titles</vt:lpstr>
      <vt:lpstr>SPSC07!Print_Titles</vt:lpstr>
      <vt:lpstr>大中項目!Print_Titles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2013-11-12T01:02:24Z</cp:lastPrinted>
  <dcterms:created xsi:type="dcterms:W3CDTF">2013-11-07T11:05:46Z</dcterms:created>
  <dcterms:modified xsi:type="dcterms:W3CDTF">2024-10-08T04:56:24Z</dcterms:modified>
</cp:coreProperties>
</file>